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https://eiagov-my.sharepoint.com/personal/molly_sellers_eia_gov/Documents/Documents/M_docs/work_2025/01_31_2025/ng_pipeline/"/>
    </mc:Choice>
  </mc:AlternateContent>
  <xr:revisionPtr revIDLastSave="1" documentId="13_ncr:1_{C9A8A677-DEA0-4B5E-B3F1-71E1EB1AC163}" xr6:coauthVersionLast="47" xr6:coauthVersionMax="47" xr10:uidLastSave="{C77277BA-3E1A-477D-9498-8EDA7E99751A}"/>
  <bookViews>
    <workbookView xWindow="-120" yWindow="-120" windowWidth="29040" windowHeight="15840" xr2:uid="{00000000-000D-0000-FFFF-FFFF00000000}"/>
  </bookViews>
  <sheets>
    <sheet name="Contents" sheetId="6" r:id="rId1"/>
    <sheet name="Natural Gas Pipeline Projects" sheetId="9" r:id="rId2"/>
    <sheet name="Historical Projects (1996-2024)" sheetId="4" r:id="rId3"/>
    <sheet name="Definitions" sheetId="3" r:id="rId4"/>
    <sheet name="Regions" sheetId="7" r:id="rId5"/>
    <sheet name="Regions_OLD" sheetId="11" state="hidden" r:id="rId6"/>
    <sheet name="State " sheetId="10" state="hidden" r:id="rId7"/>
  </sheets>
  <externalReferences>
    <externalReference r:id="rId8"/>
    <externalReference r:id="rId9"/>
    <externalReference r:id="rId10"/>
  </externalReferences>
  <definedNames>
    <definedName name="_xlnm._FilterDatabase" localSheetId="2" hidden="1">'Historical Projects (1996-2024)'!$A$2:$Y$1171</definedName>
    <definedName name="_xlnm._FilterDatabase" localSheetId="1" hidden="1">'Natural Gas Pipeline Projects'!$A$2:$Y$107</definedName>
    <definedName name="AddedCapacity" localSheetId="1">'Natural Gas Pipeline Projects'!$Q$3:$Q$48</definedName>
    <definedName name="AddedCapacity">'Historical Projects (1996-2024)'!$Q$113:$Q$325</definedName>
    <definedName name="AddedCapacityColumn" localSheetId="1">'Natural Gas Pipeline Projects'!$Q$2</definedName>
    <definedName name="AddedCapacityColumn">'Historical Projects (1996-2024)'!$Q$2</definedName>
    <definedName name="Historical_Projects">'Historical Projects (1996-2024)'!$A$2:$Y$1054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(1996-2024)'!$B$47:$G$1054</definedName>
    <definedName name="_xlnm.Print_Area" localSheetId="1">'Natural Gas Pipeline Projects'!$B$2:$G$48</definedName>
    <definedName name="_xlnm.Print_Area" localSheetId="4">Regions!$E$12:$R$52</definedName>
    <definedName name="_xlnm.Print_Area" localSheetId="5">Regions_OLD!$D$10:$R$47</definedName>
    <definedName name="_xlnm.Print_Titles" localSheetId="2">'Historical Projects (1996-2024)'!$1:$2</definedName>
    <definedName name="_xlnm.Print_Titles" localSheetId="1">'Natural Gas Pipeline Projects'!$1:$2</definedName>
    <definedName name="Project" localSheetId="1">'Natural Gas Pipeline Projects'!$B$3:$B$48</definedName>
    <definedName name="Project">'Historical Projects (1996-2024)'!$B$47:$B$1054</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Projects'!$E$3:$E$48</definedName>
    <definedName name="Status">'Historical Projects (1996-2024)'!$E$47:$E$1054</definedName>
    <definedName name="StatusColumn" localSheetId="1">'Natural Gas Pipeline Projects'!$E$2</definedName>
    <definedName name="StatusColumn">'Historical Projects (1996-2024)'!$E$2</definedName>
    <definedName name="ThroughStates" localSheetId="1">'Natural Gas Pipeline Projects'!$H$3:$H$48</definedName>
    <definedName name="ThroughStates">'Historical Projects (1996-2024)'!$H$47:$H$1054</definedName>
    <definedName name="ThroughStatesColumn" localSheetId="1">'Natural Gas Pipeline Projects'!$H$2</definedName>
    <definedName name="ThroughStatesColumn">'Historical Projects (1996-2024)'!$H$2</definedName>
    <definedName name="YearInService" localSheetId="1">'Natural Gas Pipeline Projects'!$G$3:$G$48</definedName>
    <definedName name="YearInService">'Historical Projects (1996-2024)'!$G$47:$G$1054</definedName>
    <definedName name="YearInServiceColumn" localSheetId="1">'Natural Gas Pipeline Projects'!$G$2</definedName>
    <definedName name="YearInServiceColumn">'Historical Projects (1996-2024)'!$G$2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56" i="4" l="1"/>
  <c r="L956" i="4" s="1"/>
  <c r="J956" i="4"/>
  <c r="M956" i="4" s="1"/>
  <c r="I925" i="4"/>
  <c r="L925" i="4" s="1"/>
  <c r="J925" i="4"/>
  <c r="M925" i="4" s="1"/>
  <c r="I695" i="4"/>
  <c r="L695" i="4" s="1"/>
  <c r="J695" i="4"/>
  <c r="M695" i="4" s="1"/>
  <c r="J67" i="9"/>
  <c r="M67" i="9" s="1"/>
  <c r="I67" i="9"/>
  <c r="L67" i="9" s="1"/>
  <c r="I1117" i="4"/>
  <c r="L1117" i="4" s="1"/>
  <c r="J1117" i="4"/>
  <c r="M1117" i="4" s="1"/>
  <c r="I1099" i="4"/>
  <c r="L1099" i="4" s="1"/>
  <c r="J1099" i="4"/>
  <c r="M1099" i="4" s="1"/>
  <c r="I1093" i="4"/>
  <c r="L1093" i="4" s="1"/>
  <c r="J1093" i="4"/>
  <c r="M1093" i="4" s="1"/>
  <c r="I1084" i="4"/>
  <c r="L1084" i="4" s="1"/>
  <c r="J1084" i="4"/>
  <c r="M1084" i="4" s="1"/>
  <c r="I991" i="4"/>
  <c r="J991" i="4"/>
  <c r="I905" i="4"/>
  <c r="L905" i="4" s="1"/>
  <c r="J905" i="4"/>
  <c r="M905" i="4" s="1"/>
  <c r="I893" i="4"/>
  <c r="L893" i="4" s="1"/>
  <c r="J893" i="4"/>
  <c r="M893" i="4" s="1"/>
  <c r="I808" i="4"/>
  <c r="L808" i="4" s="1"/>
  <c r="J808" i="4"/>
  <c r="M808" i="4" s="1"/>
  <c r="P808" i="4"/>
  <c r="I711" i="4"/>
  <c r="L711" i="4" s="1"/>
  <c r="J711" i="4"/>
  <c r="M711" i="4" s="1"/>
  <c r="I612" i="4"/>
  <c r="L612" i="4" s="1"/>
  <c r="J612" i="4"/>
  <c r="M612" i="4" s="1"/>
  <c r="I575" i="4"/>
  <c r="L575" i="4" s="1"/>
  <c r="J575" i="4"/>
  <c r="M575" i="4" s="1"/>
  <c r="I551" i="4"/>
  <c r="L551" i="4" s="1"/>
  <c r="J551" i="4"/>
  <c r="M551" i="4" s="1"/>
  <c r="I529" i="4"/>
  <c r="L529" i="4" s="1"/>
  <c r="J529" i="4"/>
  <c r="M529" i="4" s="1"/>
  <c r="I437" i="4"/>
  <c r="L437" i="4" s="1"/>
  <c r="J437" i="4"/>
  <c r="M437" i="4" s="1"/>
  <c r="I410" i="4"/>
  <c r="L410" i="4" s="1"/>
  <c r="J410" i="4"/>
  <c r="M410" i="4" s="1"/>
  <c r="I399" i="4"/>
  <c r="L399" i="4" s="1"/>
  <c r="J399" i="4"/>
  <c r="M399" i="4" s="1"/>
  <c r="I389" i="4"/>
  <c r="L389" i="4" s="1"/>
  <c r="J389" i="4"/>
  <c r="M389" i="4" s="1"/>
  <c r="I384" i="4"/>
  <c r="L384" i="4" s="1"/>
  <c r="J384" i="4"/>
  <c r="M384" i="4" s="1"/>
  <c r="I385" i="4"/>
  <c r="L385" i="4" s="1"/>
  <c r="J385" i="4"/>
  <c r="M385" i="4" s="1"/>
  <c r="I237" i="4"/>
  <c r="L237" i="4" s="1"/>
  <c r="J237" i="4"/>
  <c r="M237" i="4" s="1"/>
  <c r="I117" i="4"/>
  <c r="L117" i="4" s="1"/>
  <c r="J117" i="4"/>
  <c r="M117" i="4" s="1"/>
  <c r="I14" i="4"/>
  <c r="L14" i="4" s="1"/>
  <c r="J14" i="4"/>
  <c r="M14" i="4" s="1"/>
  <c r="I10" i="4"/>
  <c r="L10" i="4" s="1"/>
  <c r="J10" i="4"/>
  <c r="M10" i="4" s="1"/>
  <c r="I11" i="4"/>
  <c r="L11" i="4" s="1"/>
  <c r="J11" i="4"/>
  <c r="M11" i="4" s="1"/>
  <c r="K956" i="4" l="1"/>
  <c r="K925" i="4"/>
  <c r="K695" i="4"/>
  <c r="K1099" i="4"/>
  <c r="K67" i="9"/>
  <c r="K1117" i="4"/>
  <c r="K1093" i="4"/>
  <c r="K1084" i="4"/>
  <c r="K905" i="4"/>
  <c r="K893" i="4"/>
  <c r="K808" i="4"/>
  <c r="K711" i="4"/>
  <c r="K612" i="4"/>
  <c r="K575" i="4"/>
  <c r="K551" i="4"/>
  <c r="K529" i="4"/>
  <c r="K389" i="4"/>
  <c r="K399" i="4"/>
  <c r="K410" i="4"/>
  <c r="K384" i="4"/>
  <c r="K385" i="4"/>
  <c r="K11" i="4"/>
  <c r="K237" i="4"/>
  <c r="K117" i="4"/>
  <c r="K14" i="4"/>
  <c r="K10" i="4"/>
  <c r="J100" i="9" l="1"/>
  <c r="M100" i="9" s="1"/>
  <c r="I100" i="9"/>
  <c r="L100" i="9" s="1"/>
  <c r="J83" i="9"/>
  <c r="M83" i="9" s="1"/>
  <c r="I83" i="9"/>
  <c r="L83" i="9" s="1"/>
  <c r="J78" i="9"/>
  <c r="M78" i="9" s="1"/>
  <c r="I78" i="9"/>
  <c r="L78" i="9" s="1"/>
  <c r="J73" i="9"/>
  <c r="M73" i="9" s="1"/>
  <c r="I73" i="9"/>
  <c r="L73" i="9" s="1"/>
  <c r="J70" i="9"/>
  <c r="M70" i="9" s="1"/>
  <c r="I70" i="9"/>
  <c r="L70" i="9" s="1"/>
  <c r="J94" i="9"/>
  <c r="M94" i="9" s="1"/>
  <c r="I94" i="9"/>
  <c r="L94" i="9" s="1"/>
  <c r="J58" i="9"/>
  <c r="M58" i="9" s="1"/>
  <c r="I58" i="9"/>
  <c r="L58" i="9" s="1"/>
  <c r="K78" i="9" l="1"/>
  <c r="K83" i="9"/>
  <c r="K73" i="9"/>
  <c r="K100" i="9"/>
  <c r="K70" i="9"/>
  <c r="K94" i="9"/>
  <c r="K58" i="9"/>
  <c r="I56" i="9" l="1"/>
  <c r="L56" i="9" s="1"/>
  <c r="J56" i="9"/>
  <c r="M56" i="9" s="1"/>
  <c r="I53" i="9"/>
  <c r="L53" i="9" s="1"/>
  <c r="J53" i="9"/>
  <c r="M53" i="9" s="1"/>
  <c r="I52" i="9"/>
  <c r="L52" i="9" s="1"/>
  <c r="J52" i="9"/>
  <c r="M52" i="9" s="1"/>
  <c r="J45" i="9"/>
  <c r="M45" i="9" s="1"/>
  <c r="I45" i="9"/>
  <c r="L45" i="9" s="1"/>
  <c r="I15" i="9"/>
  <c r="L15" i="9" s="1"/>
  <c r="J15" i="9"/>
  <c r="M15" i="9" s="1"/>
  <c r="I14" i="9"/>
  <c r="L14" i="9" s="1"/>
  <c r="J14" i="9"/>
  <c r="M14" i="9" s="1"/>
  <c r="J889" i="4"/>
  <c r="M889" i="4" s="1"/>
  <c r="I889" i="4"/>
  <c r="L889" i="4" s="1"/>
  <c r="J823" i="4"/>
  <c r="M823" i="4" s="1"/>
  <c r="I823" i="4"/>
  <c r="L823" i="4" s="1"/>
  <c r="J99" i="9"/>
  <c r="M99" i="9" s="1"/>
  <c r="I99" i="9"/>
  <c r="L99" i="9" s="1"/>
  <c r="J87" i="9"/>
  <c r="M87" i="9" s="1"/>
  <c r="I87" i="9"/>
  <c r="L87" i="9" s="1"/>
  <c r="J85" i="9"/>
  <c r="M85" i="9" s="1"/>
  <c r="I85" i="9"/>
  <c r="L85" i="9" s="1"/>
  <c r="J37" i="9"/>
  <c r="M37" i="9" s="1"/>
  <c r="I37" i="9"/>
  <c r="L37" i="9" s="1"/>
  <c r="K889" i="4" l="1"/>
  <c r="K87" i="9"/>
  <c r="K56" i="9"/>
  <c r="K45" i="9"/>
  <c r="K53" i="9"/>
  <c r="K52" i="9"/>
  <c r="K14" i="9"/>
  <c r="K15" i="9"/>
  <c r="K99" i="9"/>
  <c r="K823" i="4"/>
  <c r="K37" i="9"/>
  <c r="K85" i="9"/>
  <c r="J22" i="9" l="1"/>
  <c r="M22" i="9" s="1"/>
  <c r="I22" i="9"/>
  <c r="L22" i="9" s="1"/>
  <c r="I13" i="9"/>
  <c r="L13" i="9" s="1"/>
  <c r="J13" i="9"/>
  <c r="M13" i="9" s="1"/>
  <c r="I10" i="9"/>
  <c r="L10" i="9" s="1"/>
  <c r="J10" i="9"/>
  <c r="M10" i="9" s="1"/>
  <c r="I8" i="9"/>
  <c r="L8" i="9" s="1"/>
  <c r="J8" i="9"/>
  <c r="M8" i="9" s="1"/>
  <c r="J105" i="9"/>
  <c r="M105" i="9" s="1"/>
  <c r="I105" i="9"/>
  <c r="L105" i="9" s="1"/>
  <c r="K22" i="9" l="1"/>
  <c r="K13" i="9"/>
  <c r="K10" i="9"/>
  <c r="K8" i="9"/>
  <c r="K105" i="9"/>
  <c r="J96" i="9"/>
  <c r="M96" i="9" s="1"/>
  <c r="I96" i="9"/>
  <c r="L96" i="9" s="1"/>
  <c r="P93" i="9"/>
  <c r="J93" i="9"/>
  <c r="M93" i="9" s="1"/>
  <c r="I93" i="9"/>
  <c r="L93" i="9" s="1"/>
  <c r="P90" i="9"/>
  <c r="J90" i="9"/>
  <c r="M90" i="9" s="1"/>
  <c r="I90" i="9"/>
  <c r="L90" i="9" s="1"/>
  <c r="J81" i="9"/>
  <c r="M81" i="9" s="1"/>
  <c r="I81" i="9"/>
  <c r="L81" i="9" s="1"/>
  <c r="J72" i="9"/>
  <c r="M72" i="9" s="1"/>
  <c r="I72" i="9"/>
  <c r="L72" i="9" s="1"/>
  <c r="J65" i="9"/>
  <c r="M65" i="9" s="1"/>
  <c r="I65" i="9"/>
  <c r="L65" i="9" s="1"/>
  <c r="J42" i="9"/>
  <c r="M42" i="9" s="1"/>
  <c r="I42" i="9"/>
  <c r="L42" i="9" s="1"/>
  <c r="J35" i="9"/>
  <c r="M35" i="9" s="1"/>
  <c r="I35" i="9"/>
  <c r="L35" i="9" s="1"/>
  <c r="J23" i="9"/>
  <c r="M23" i="9" s="1"/>
  <c r="I23" i="9"/>
  <c r="L23" i="9" s="1"/>
  <c r="J11" i="9"/>
  <c r="M11" i="9" s="1"/>
  <c r="I11" i="9"/>
  <c r="L11" i="9" s="1"/>
  <c r="J6" i="9"/>
  <c r="M6" i="9" s="1"/>
  <c r="I6" i="9"/>
  <c r="L6" i="9" s="1"/>
  <c r="I1132" i="4"/>
  <c r="L1132" i="4" s="1"/>
  <c r="J1132" i="4"/>
  <c r="M1132" i="4" s="1"/>
  <c r="I909" i="4"/>
  <c r="J909" i="4"/>
  <c r="I757" i="4"/>
  <c r="L757" i="4" s="1"/>
  <c r="J757" i="4"/>
  <c r="M757" i="4" s="1"/>
  <c r="I727" i="4"/>
  <c r="L727" i="4" s="1"/>
  <c r="J727" i="4"/>
  <c r="M727" i="4" s="1"/>
  <c r="I675" i="4"/>
  <c r="L675" i="4" s="1"/>
  <c r="J675" i="4"/>
  <c r="M675" i="4" s="1"/>
  <c r="I550" i="4"/>
  <c r="L550" i="4" s="1"/>
  <c r="J550" i="4"/>
  <c r="M550" i="4" s="1"/>
  <c r="I549" i="4"/>
  <c r="L549" i="4" s="1"/>
  <c r="J549" i="4"/>
  <c r="M549" i="4" s="1"/>
  <c r="I543" i="4"/>
  <c r="L543" i="4" s="1"/>
  <c r="J543" i="4"/>
  <c r="M543" i="4" s="1"/>
  <c r="I531" i="4"/>
  <c r="L531" i="4" s="1"/>
  <c r="J531" i="4"/>
  <c r="M531" i="4" s="1"/>
  <c r="I527" i="4"/>
  <c r="L527" i="4" s="1"/>
  <c r="J527" i="4"/>
  <c r="M527" i="4" s="1"/>
  <c r="J512" i="4"/>
  <c r="M512" i="4" s="1"/>
  <c r="I512" i="4"/>
  <c r="L512" i="4" s="1"/>
  <c r="I398" i="4"/>
  <c r="L398" i="4" s="1"/>
  <c r="J398" i="4"/>
  <c r="M398" i="4" s="1"/>
  <c r="I312" i="4"/>
  <c r="J312" i="4"/>
  <c r="I268" i="4"/>
  <c r="L268" i="4" s="1"/>
  <c r="J268" i="4"/>
  <c r="M268" i="4" s="1"/>
  <c r="I265" i="4"/>
  <c r="L265" i="4" s="1"/>
  <c r="J265" i="4"/>
  <c r="M265" i="4" s="1"/>
  <c r="I217" i="4"/>
  <c r="L217" i="4" s="1"/>
  <c r="J217" i="4"/>
  <c r="M217" i="4" s="1"/>
  <c r="I212" i="4"/>
  <c r="L212" i="4" s="1"/>
  <c r="J212" i="4"/>
  <c r="M212" i="4" s="1"/>
  <c r="I209" i="4"/>
  <c r="L209" i="4" s="1"/>
  <c r="J209" i="4"/>
  <c r="M209" i="4" s="1"/>
  <c r="I199" i="4"/>
  <c r="L199" i="4" s="1"/>
  <c r="J199" i="4"/>
  <c r="M199" i="4" s="1"/>
  <c r="I48" i="4"/>
  <c r="L48" i="4" s="1"/>
  <c r="J48" i="4"/>
  <c r="M48" i="4" s="1"/>
  <c r="I31" i="4"/>
  <c r="L31" i="4" s="1"/>
  <c r="J31" i="4"/>
  <c r="M31" i="4" s="1"/>
  <c r="I24" i="4"/>
  <c r="L24" i="4" s="1"/>
  <c r="J24" i="4"/>
  <c r="M24" i="4" s="1"/>
  <c r="I17" i="4"/>
  <c r="L17" i="4" s="1"/>
  <c r="J17" i="4"/>
  <c r="M17" i="4" s="1"/>
  <c r="J88" i="9"/>
  <c r="M88" i="9" s="1"/>
  <c r="I88" i="9"/>
  <c r="L88" i="9" s="1"/>
  <c r="J47" i="9"/>
  <c r="M47" i="9" s="1"/>
  <c r="I47" i="9"/>
  <c r="L47" i="9" s="1"/>
  <c r="I9" i="9"/>
  <c r="L9" i="9" s="1"/>
  <c r="J9" i="9"/>
  <c r="M9" i="9" s="1"/>
  <c r="J102" i="9"/>
  <c r="M102" i="9" s="1"/>
  <c r="I102" i="9"/>
  <c r="L102" i="9" s="1"/>
  <c r="J80" i="9"/>
  <c r="M80" i="9" s="1"/>
  <c r="I80" i="9"/>
  <c r="L80" i="9" s="1"/>
  <c r="J44" i="9"/>
  <c r="M44" i="9" s="1"/>
  <c r="I44" i="9"/>
  <c r="L44" i="9" s="1"/>
  <c r="J3" i="9"/>
  <c r="M3" i="9" s="1"/>
  <c r="I3" i="9"/>
  <c r="L3" i="9" s="1"/>
  <c r="I60" i="9"/>
  <c r="L60" i="9" s="1"/>
  <c r="J60" i="9"/>
  <c r="M60" i="9" s="1"/>
  <c r="I36" i="9"/>
  <c r="L36" i="9" s="1"/>
  <c r="J36" i="9"/>
  <c r="M36" i="9" s="1"/>
  <c r="I7" i="9"/>
  <c r="L7" i="9" s="1"/>
  <c r="J7" i="9"/>
  <c r="M7" i="9" s="1"/>
  <c r="K96" i="9" l="1"/>
  <c r="K93" i="9"/>
  <c r="K90" i="9"/>
  <c r="K81" i="9"/>
  <c r="K72" i="9"/>
  <c r="K65" i="9"/>
  <c r="K42" i="9"/>
  <c r="K35" i="9"/>
  <c r="K23" i="9"/>
  <c r="K11" i="9"/>
  <c r="K6" i="9"/>
  <c r="K1132" i="4"/>
  <c r="K757" i="4"/>
  <c r="K727" i="4"/>
  <c r="K675" i="4"/>
  <c r="K550" i="4"/>
  <c r="K549" i="4"/>
  <c r="K543" i="4"/>
  <c r="K531" i="4"/>
  <c r="K527" i="4"/>
  <c r="K398" i="4"/>
  <c r="K265" i="4"/>
  <c r="K268" i="4"/>
  <c r="K217" i="4"/>
  <c r="K212" i="4"/>
  <c r="K209" i="4"/>
  <c r="K199" i="4"/>
  <c r="K17" i="4"/>
  <c r="K24" i="4"/>
  <c r="K31" i="4"/>
  <c r="K48" i="4"/>
  <c r="K88" i="9"/>
  <c r="K9" i="9"/>
  <c r="K47" i="9"/>
  <c r="K102" i="9"/>
  <c r="K80" i="9"/>
  <c r="K44" i="9"/>
  <c r="K36" i="9"/>
  <c r="K60" i="9"/>
  <c r="K7" i="9"/>
  <c r="I1096" i="4" l="1"/>
  <c r="L1096" i="4" s="1"/>
  <c r="J1096" i="4"/>
  <c r="M1096" i="4" s="1"/>
  <c r="I998" i="4"/>
  <c r="L998" i="4" s="1"/>
  <c r="J998" i="4"/>
  <c r="M998" i="4" s="1"/>
  <c r="I859" i="4"/>
  <c r="L859" i="4" s="1"/>
  <c r="J859" i="4"/>
  <c r="M859" i="4" s="1"/>
  <c r="I69" i="9"/>
  <c r="L69" i="9" s="1"/>
  <c r="J69" i="9"/>
  <c r="M69" i="9" s="1"/>
  <c r="I754" i="4"/>
  <c r="L754" i="4" s="1"/>
  <c r="J754" i="4"/>
  <c r="M754" i="4" s="1"/>
  <c r="I753" i="4"/>
  <c r="L753" i="4" s="1"/>
  <c r="J753" i="4"/>
  <c r="M753" i="4" s="1"/>
  <c r="I607" i="4"/>
  <c r="L607" i="4" s="1"/>
  <c r="J607" i="4"/>
  <c r="M607" i="4" s="1"/>
  <c r="I557" i="4"/>
  <c r="J557" i="4"/>
  <c r="I473" i="4"/>
  <c r="L473" i="4" s="1"/>
  <c r="J473" i="4"/>
  <c r="M473" i="4" s="1"/>
  <c r="I386" i="4"/>
  <c r="L386" i="4" s="1"/>
  <c r="J386" i="4"/>
  <c r="M386" i="4" s="1"/>
  <c r="I90" i="4"/>
  <c r="L90" i="4" s="1"/>
  <c r="J90" i="4"/>
  <c r="M90" i="4" s="1"/>
  <c r="I580" i="4"/>
  <c r="J580" i="4"/>
  <c r="K69" i="9" l="1"/>
  <c r="K753" i="4"/>
  <c r="K386" i="4"/>
  <c r="K998" i="4"/>
  <c r="K607" i="4"/>
  <c r="K473" i="4"/>
  <c r="K1096" i="4"/>
  <c r="K859" i="4"/>
  <c r="K754" i="4"/>
  <c r="I1161" i="4" l="1"/>
  <c r="J1161" i="4"/>
  <c r="I552" i="4"/>
  <c r="L552" i="4" s="1"/>
  <c r="J552" i="4"/>
  <c r="M552" i="4" s="1"/>
  <c r="I906" i="4"/>
  <c r="L906" i="4" s="1"/>
  <c r="J906" i="4"/>
  <c r="M906" i="4" s="1"/>
  <c r="I600" i="4"/>
  <c r="L600" i="4" s="1"/>
  <c r="J600" i="4"/>
  <c r="M600" i="4" s="1"/>
  <c r="I424" i="4"/>
  <c r="L424" i="4" s="1"/>
  <c r="J424" i="4"/>
  <c r="M424" i="4" s="1"/>
  <c r="I522" i="4"/>
  <c r="L522" i="4" s="1"/>
  <c r="J522" i="4"/>
  <c r="M522" i="4" s="1"/>
  <c r="K552" i="4" l="1"/>
  <c r="K906" i="4"/>
  <c r="K522" i="4"/>
  <c r="K600" i="4"/>
  <c r="K424" i="4"/>
  <c r="I710" i="4" l="1"/>
  <c r="L710" i="4" s="1"/>
  <c r="J710" i="4"/>
  <c r="M710" i="4" s="1"/>
  <c r="P710" i="4"/>
  <c r="I574" i="4"/>
  <c r="L574" i="4" s="1"/>
  <c r="J574" i="4"/>
  <c r="M574" i="4" s="1"/>
  <c r="I4" i="4"/>
  <c r="L4" i="4" s="1"/>
  <c r="J4" i="4"/>
  <c r="M4" i="4" s="1"/>
  <c r="I25" i="4"/>
  <c r="J25" i="4"/>
  <c r="I514" i="4"/>
  <c r="L514" i="4" s="1"/>
  <c r="J514" i="4"/>
  <c r="M514" i="4" s="1"/>
  <c r="I572" i="4"/>
  <c r="J572" i="4"/>
  <c r="I1169" i="4"/>
  <c r="L1169" i="4" s="1"/>
  <c r="J1169" i="4"/>
  <c r="M1169" i="4" s="1"/>
  <c r="I829" i="4"/>
  <c r="L829" i="4" s="1"/>
  <c r="J829" i="4"/>
  <c r="M829" i="4" s="1"/>
  <c r="I825" i="4"/>
  <c r="L825" i="4" s="1"/>
  <c r="J825" i="4"/>
  <c r="M825" i="4" s="1"/>
  <c r="I788" i="4"/>
  <c r="L788" i="4" s="1"/>
  <c r="J788" i="4"/>
  <c r="M788" i="4" s="1"/>
  <c r="P788" i="4"/>
  <c r="I677" i="4"/>
  <c r="L677" i="4" s="1"/>
  <c r="J677" i="4"/>
  <c r="M677" i="4" s="1"/>
  <c r="I649" i="4"/>
  <c r="L649" i="4" s="1"/>
  <c r="J649" i="4"/>
  <c r="M649" i="4" s="1"/>
  <c r="I606" i="4"/>
  <c r="L606" i="4" s="1"/>
  <c r="J606" i="4"/>
  <c r="M606" i="4" s="1"/>
  <c r="I553" i="4"/>
  <c r="L553" i="4" s="1"/>
  <c r="J553" i="4"/>
  <c r="M553" i="4" s="1"/>
  <c r="I511" i="4"/>
  <c r="L511" i="4" s="1"/>
  <c r="J511" i="4"/>
  <c r="M511" i="4" s="1"/>
  <c r="I419" i="4"/>
  <c r="L419" i="4" s="1"/>
  <c r="J419" i="4"/>
  <c r="M419" i="4" s="1"/>
  <c r="I139" i="4"/>
  <c r="L139" i="4" s="1"/>
  <c r="J139" i="4"/>
  <c r="M139" i="4" s="1"/>
  <c r="I80" i="4"/>
  <c r="L80" i="4" s="1"/>
  <c r="J80" i="4"/>
  <c r="M80" i="4" s="1"/>
  <c r="I18" i="4"/>
  <c r="L18" i="4" s="1"/>
  <c r="J18" i="4"/>
  <c r="M18" i="4" s="1"/>
  <c r="K710" i="4" l="1"/>
  <c r="K574" i="4"/>
  <c r="K4" i="4"/>
  <c r="K514" i="4"/>
  <c r="K1169" i="4"/>
  <c r="K829" i="4"/>
  <c r="K788" i="4"/>
  <c r="K825" i="4"/>
  <c r="K677" i="4"/>
  <c r="K649" i="4"/>
  <c r="K606" i="4"/>
  <c r="K553" i="4"/>
  <c r="K511" i="4"/>
  <c r="K419" i="4"/>
  <c r="K139" i="4"/>
  <c r="K18" i="4"/>
  <c r="I74" i="9" l="1"/>
  <c r="J74" i="9"/>
  <c r="I82" i="9"/>
  <c r="L82" i="9" s="1"/>
  <c r="J82" i="9"/>
  <c r="M82" i="9" s="1"/>
  <c r="K82" i="9" l="1"/>
  <c r="I75" i="9"/>
  <c r="L75" i="9" s="1"/>
  <c r="J75" i="9"/>
  <c r="M75" i="9" s="1"/>
  <c r="K75" i="9" l="1"/>
  <c r="I89" i="9" l="1"/>
  <c r="L89" i="9" s="1"/>
  <c r="J89" i="9"/>
  <c r="M89" i="9" s="1"/>
  <c r="K89" i="9" l="1"/>
  <c r="I21" i="9" l="1"/>
  <c r="L21" i="9" s="1"/>
  <c r="J21" i="9"/>
  <c r="M21" i="9" s="1"/>
  <c r="I103" i="9"/>
  <c r="L103" i="9" s="1"/>
  <c r="J103" i="9"/>
  <c r="M103" i="9" s="1"/>
  <c r="I16" i="9"/>
  <c r="L16" i="9" s="1"/>
  <c r="J16" i="9"/>
  <c r="M16" i="9" s="1"/>
  <c r="K21" i="9" l="1"/>
  <c r="K103" i="9"/>
  <c r="K16" i="9"/>
  <c r="I104" i="9"/>
  <c r="L104" i="9" s="1"/>
  <c r="J104" i="9"/>
  <c r="M104" i="9" s="1"/>
  <c r="K104" i="9" l="1"/>
  <c r="I4" i="9" l="1"/>
  <c r="J4" i="9"/>
  <c r="I5" i="9"/>
  <c r="J5" i="9"/>
  <c r="I12" i="9"/>
  <c r="J12" i="9"/>
  <c r="I17" i="9"/>
  <c r="J17" i="9"/>
  <c r="I18" i="9"/>
  <c r="J18" i="9"/>
  <c r="I19" i="9"/>
  <c r="J19" i="9"/>
  <c r="I20" i="9"/>
  <c r="J20" i="9"/>
  <c r="I24" i="9"/>
  <c r="J24" i="9"/>
  <c r="I25" i="9"/>
  <c r="J25" i="9"/>
  <c r="I26" i="9"/>
  <c r="J26" i="9"/>
  <c r="I27" i="9"/>
  <c r="J27" i="9"/>
  <c r="I28" i="9"/>
  <c r="J28" i="9"/>
  <c r="I29" i="9"/>
  <c r="J29" i="9"/>
  <c r="I30" i="9"/>
  <c r="J30" i="9"/>
  <c r="I31" i="9"/>
  <c r="J31" i="9"/>
  <c r="I32" i="9"/>
  <c r="J32" i="9"/>
  <c r="I33" i="9"/>
  <c r="J33" i="9"/>
  <c r="I34" i="9"/>
  <c r="J34" i="9"/>
  <c r="I38" i="9"/>
  <c r="J38" i="9"/>
  <c r="I39" i="9"/>
  <c r="J39" i="9"/>
  <c r="I40" i="9"/>
  <c r="J40" i="9"/>
  <c r="I41" i="9"/>
  <c r="J41" i="9"/>
  <c r="I43" i="9"/>
  <c r="J43" i="9"/>
  <c r="I46" i="9"/>
  <c r="J46" i="9"/>
  <c r="I48" i="9"/>
  <c r="J48" i="9"/>
  <c r="I49" i="9"/>
  <c r="J49" i="9"/>
  <c r="I50" i="9"/>
  <c r="J50" i="9"/>
  <c r="I51" i="9"/>
  <c r="J51" i="9"/>
  <c r="I54" i="9"/>
  <c r="J54" i="9"/>
  <c r="I55" i="9"/>
  <c r="J55" i="9"/>
  <c r="I57" i="9"/>
  <c r="J57" i="9"/>
  <c r="I59" i="9"/>
  <c r="J59" i="9"/>
  <c r="I61" i="9"/>
  <c r="J61" i="9"/>
  <c r="I62" i="9"/>
  <c r="J62" i="9"/>
  <c r="I63" i="9"/>
  <c r="J63" i="9"/>
  <c r="I64" i="9"/>
  <c r="J64" i="9"/>
  <c r="I66" i="9"/>
  <c r="J66" i="9"/>
  <c r="I68" i="9"/>
  <c r="J68" i="9"/>
  <c r="I71" i="9"/>
  <c r="J71" i="9"/>
  <c r="I76" i="9"/>
  <c r="J76" i="9"/>
  <c r="I77" i="9"/>
  <c r="J77" i="9"/>
  <c r="I79" i="9"/>
  <c r="J79" i="9"/>
  <c r="I84" i="9"/>
  <c r="J84" i="9"/>
  <c r="I86" i="9"/>
  <c r="L86" i="9" s="1"/>
  <c r="J86" i="9"/>
  <c r="M86" i="9" s="1"/>
  <c r="I92" i="9"/>
  <c r="J92" i="9"/>
  <c r="I95" i="9"/>
  <c r="J95" i="9"/>
  <c r="I97" i="9"/>
  <c r="J97" i="9"/>
  <c r="I98" i="9"/>
  <c r="J98" i="9"/>
  <c r="I101" i="9"/>
  <c r="J101" i="9"/>
  <c r="I106" i="9"/>
  <c r="J106" i="9"/>
  <c r="I107" i="9"/>
  <c r="J107" i="9"/>
  <c r="K86" i="9" l="1"/>
  <c r="M19" i="9"/>
  <c r="L19" i="9"/>
  <c r="L18" i="9"/>
  <c r="M18" i="9"/>
  <c r="K19" i="9" l="1"/>
  <c r="K18" i="9"/>
  <c r="L51" i="9" l="1"/>
  <c r="M51" i="9"/>
  <c r="L97" i="9"/>
  <c r="M97" i="9"/>
  <c r="L40" i="9"/>
  <c r="M40" i="9"/>
  <c r="K97" i="9" l="1"/>
  <c r="K51" i="9"/>
  <c r="K40" i="9"/>
  <c r="I390" i="4" l="1"/>
  <c r="L390" i="4" s="1"/>
  <c r="J390" i="4"/>
  <c r="M390" i="4" s="1"/>
  <c r="K390" i="4" l="1"/>
  <c r="L107" i="9"/>
  <c r="M107" i="9"/>
  <c r="K107" i="9" l="1"/>
  <c r="I775" i="4" l="1"/>
  <c r="J775" i="4"/>
  <c r="I997" i="4" l="1"/>
  <c r="L997" i="4" s="1"/>
  <c r="J997" i="4"/>
  <c r="M997" i="4" s="1"/>
  <c r="K997" i="4" l="1"/>
  <c r="I641" i="4"/>
  <c r="L641" i="4" s="1"/>
  <c r="J641" i="4"/>
  <c r="M641" i="4" s="1"/>
  <c r="I74" i="4"/>
  <c r="L74" i="4" s="1"/>
  <c r="J74" i="4"/>
  <c r="M74" i="4" s="1"/>
  <c r="I73" i="4"/>
  <c r="L73" i="4" s="1"/>
  <c r="J73" i="4"/>
  <c r="M73" i="4" s="1"/>
  <c r="I235" i="4"/>
  <c r="L235" i="4" s="1"/>
  <c r="J235" i="4"/>
  <c r="M235" i="4" s="1"/>
  <c r="P235" i="4"/>
  <c r="Q235" i="4"/>
  <c r="I900" i="4"/>
  <c r="L900" i="4" s="1"/>
  <c r="J900" i="4"/>
  <c r="M900" i="4" s="1"/>
  <c r="I524" i="4"/>
  <c r="L524" i="4" s="1"/>
  <c r="J524" i="4"/>
  <c r="M524" i="4" s="1"/>
  <c r="I1125" i="4"/>
  <c r="L1125" i="4" s="1"/>
  <c r="J1125" i="4"/>
  <c r="M1125" i="4" s="1"/>
  <c r="I1124" i="4"/>
  <c r="L1124" i="4" s="1"/>
  <c r="J1124" i="4"/>
  <c r="M1124" i="4" s="1"/>
  <c r="I1056" i="4"/>
  <c r="L1056" i="4" s="1"/>
  <c r="J1056" i="4"/>
  <c r="M1056" i="4" s="1"/>
  <c r="K524" i="4" l="1"/>
  <c r="K641" i="4"/>
  <c r="K74" i="4"/>
  <c r="K73" i="4"/>
  <c r="K235" i="4"/>
  <c r="K900" i="4"/>
  <c r="K1124" i="4"/>
  <c r="K1125" i="4"/>
  <c r="K1056" i="4"/>
  <c r="I1120" i="4" l="1"/>
  <c r="L1120" i="4" s="1"/>
  <c r="J1120" i="4"/>
  <c r="M1120" i="4" s="1"/>
  <c r="I98" i="4"/>
  <c r="J98" i="4"/>
  <c r="I119" i="4"/>
  <c r="L119" i="4" s="1"/>
  <c r="J119" i="4"/>
  <c r="M119" i="4" s="1"/>
  <c r="I258" i="4"/>
  <c r="L258" i="4" s="1"/>
  <c r="J258" i="4"/>
  <c r="M258" i="4" s="1"/>
  <c r="P258" i="4"/>
  <c r="I1131" i="4"/>
  <c r="L1131" i="4" s="1"/>
  <c r="J1131" i="4"/>
  <c r="M1131" i="4" s="1"/>
  <c r="I1077" i="4"/>
  <c r="L1077" i="4" s="1"/>
  <c r="J1077" i="4"/>
  <c r="M1077" i="4" s="1"/>
  <c r="I1001" i="4"/>
  <c r="L1001" i="4" s="1"/>
  <c r="J1001" i="4"/>
  <c r="M1001" i="4" s="1"/>
  <c r="I845" i="4"/>
  <c r="L845" i="4" s="1"/>
  <c r="J845" i="4"/>
  <c r="M845" i="4" s="1"/>
  <c r="I756" i="4"/>
  <c r="L756" i="4" s="1"/>
  <c r="J756" i="4"/>
  <c r="M756" i="4" s="1"/>
  <c r="I586" i="4"/>
  <c r="L586" i="4" s="1"/>
  <c r="J586" i="4"/>
  <c r="M586" i="4" s="1"/>
  <c r="P586" i="4"/>
  <c r="I576" i="4"/>
  <c r="L576" i="4" s="1"/>
  <c r="J576" i="4"/>
  <c r="M576" i="4" s="1"/>
  <c r="I539" i="4"/>
  <c r="L539" i="4" s="1"/>
  <c r="J539" i="4"/>
  <c r="M539" i="4" s="1"/>
  <c r="I515" i="4"/>
  <c r="L515" i="4" s="1"/>
  <c r="J515" i="4"/>
  <c r="M515" i="4" s="1"/>
  <c r="O515" i="4"/>
  <c r="I397" i="4"/>
  <c r="L397" i="4" s="1"/>
  <c r="J397" i="4"/>
  <c r="M397" i="4" s="1"/>
  <c r="I373" i="4"/>
  <c r="L373" i="4" s="1"/>
  <c r="J373" i="4"/>
  <c r="M373" i="4" s="1"/>
  <c r="P373" i="4"/>
  <c r="I196" i="4"/>
  <c r="L196" i="4" s="1"/>
  <c r="J196" i="4"/>
  <c r="M196" i="4" s="1"/>
  <c r="I111" i="4"/>
  <c r="L111" i="4" s="1"/>
  <c r="J111" i="4"/>
  <c r="M111" i="4" s="1"/>
  <c r="I97" i="4"/>
  <c r="L97" i="4" s="1"/>
  <c r="J97" i="4"/>
  <c r="M97" i="4" s="1"/>
  <c r="I88" i="4"/>
  <c r="L88" i="4" s="1"/>
  <c r="J88" i="4"/>
  <c r="M88" i="4" s="1"/>
  <c r="I67" i="4"/>
  <c r="L67" i="4" s="1"/>
  <c r="J67" i="4"/>
  <c r="M67" i="4" s="1"/>
  <c r="I26" i="4"/>
  <c r="L26" i="4" s="1"/>
  <c r="J26" i="4"/>
  <c r="M26" i="4" s="1"/>
  <c r="I12" i="4"/>
  <c r="L12" i="4" s="1"/>
  <c r="J12" i="4"/>
  <c r="M12" i="4" s="1"/>
  <c r="K1120" i="4" l="1"/>
  <c r="K119" i="4"/>
  <c r="K258" i="4"/>
  <c r="K1131" i="4"/>
  <c r="K845" i="4"/>
  <c r="K1001" i="4"/>
  <c r="K539" i="4"/>
  <c r="K756" i="4"/>
  <c r="K586" i="4"/>
  <c r="K576" i="4"/>
  <c r="K397" i="4"/>
  <c r="K515" i="4"/>
  <c r="K196" i="4"/>
  <c r="K373" i="4"/>
  <c r="K111" i="4"/>
  <c r="K88" i="4"/>
  <c r="K97" i="4"/>
  <c r="K67" i="4"/>
  <c r="K12" i="4"/>
  <c r="K26" i="4"/>
  <c r="L106" i="9" l="1"/>
  <c r="M106" i="9"/>
  <c r="K106" i="9" l="1"/>
  <c r="L66" i="9"/>
  <c r="M66" i="9"/>
  <c r="K66" i="9" l="1"/>
  <c r="L28" i="9" l="1"/>
  <c r="L29" i="9"/>
  <c r="L30" i="9"/>
  <c r="M29" i="9" l="1"/>
  <c r="M30" i="9"/>
  <c r="M28" i="9"/>
  <c r="I455" i="4" l="1"/>
  <c r="L455" i="4" s="1"/>
  <c r="J455" i="4"/>
  <c r="M455" i="4" s="1"/>
  <c r="I995" i="4"/>
  <c r="L995" i="4" s="1"/>
  <c r="J995" i="4"/>
  <c r="M995" i="4" s="1"/>
  <c r="I1168" i="4"/>
  <c r="L1168" i="4" s="1"/>
  <c r="J1168" i="4"/>
  <c r="M1168" i="4" s="1"/>
  <c r="I214" i="4"/>
  <c r="L214" i="4" s="1"/>
  <c r="J214" i="4"/>
  <c r="M214" i="4" s="1"/>
  <c r="I75" i="4"/>
  <c r="L75" i="4" s="1"/>
  <c r="J75" i="4"/>
  <c r="M75" i="4" s="1"/>
  <c r="K75" i="4" l="1"/>
  <c r="K455" i="4"/>
  <c r="K995" i="4"/>
  <c r="K214" i="4"/>
  <c r="K1168" i="4"/>
  <c r="I431" i="4" l="1"/>
  <c r="L431" i="4" s="1"/>
  <c r="J431" i="4"/>
  <c r="M431" i="4" s="1"/>
  <c r="I260" i="4"/>
  <c r="L260" i="4" s="1"/>
  <c r="J260" i="4"/>
  <c r="M260" i="4" s="1"/>
  <c r="I30" i="4"/>
  <c r="L30" i="4" s="1"/>
  <c r="J30" i="4"/>
  <c r="M30" i="4" s="1"/>
  <c r="I826" i="4"/>
  <c r="L826" i="4" s="1"/>
  <c r="J826" i="4"/>
  <c r="M826" i="4" s="1"/>
  <c r="I1047" i="4"/>
  <c r="L1047" i="4" s="1"/>
  <c r="J1047" i="4"/>
  <c r="M1047" i="4" s="1"/>
  <c r="I1136" i="4"/>
  <c r="L1136" i="4" s="1"/>
  <c r="J1136" i="4"/>
  <c r="M1136" i="4" s="1"/>
  <c r="I835" i="4"/>
  <c r="L835" i="4" s="1"/>
  <c r="J835" i="4"/>
  <c r="M835" i="4" s="1"/>
  <c r="K431" i="4" l="1"/>
  <c r="K260" i="4"/>
  <c r="K30" i="4"/>
  <c r="K1136" i="4"/>
  <c r="K1047" i="4"/>
  <c r="K826" i="4"/>
  <c r="K835" i="4"/>
  <c r="I839" i="4" l="1"/>
  <c r="L839" i="4" s="1"/>
  <c r="J839" i="4"/>
  <c r="M839" i="4" s="1"/>
  <c r="M68" i="9"/>
  <c r="L68" i="9"/>
  <c r="M55" i="9"/>
  <c r="L55" i="9"/>
  <c r="M38" i="9"/>
  <c r="L38" i="9"/>
  <c r="M20" i="9"/>
  <c r="L20" i="9"/>
  <c r="P92" i="9"/>
  <c r="M92" i="9"/>
  <c r="L92" i="9"/>
  <c r="M101" i="9"/>
  <c r="L101" i="9"/>
  <c r="M33" i="9"/>
  <c r="L33" i="9"/>
  <c r="M41" i="9"/>
  <c r="L41" i="9"/>
  <c r="M24" i="9"/>
  <c r="L24" i="9"/>
  <c r="M59" i="9"/>
  <c r="L59" i="9"/>
  <c r="M49" i="9"/>
  <c r="L49" i="9"/>
  <c r="M12" i="9"/>
  <c r="L12" i="9"/>
  <c r="M61" i="9"/>
  <c r="L61" i="9"/>
  <c r="M17" i="9"/>
  <c r="L17" i="9"/>
  <c r="K839" i="4" l="1"/>
  <c r="K68" i="9"/>
  <c r="K55" i="9"/>
  <c r="K38" i="9"/>
  <c r="K20" i="9"/>
  <c r="K92" i="9"/>
  <c r="K24" i="9"/>
  <c r="K41" i="9"/>
  <c r="K33" i="9"/>
  <c r="K101" i="9"/>
  <c r="K59" i="9"/>
  <c r="K12" i="9"/>
  <c r="K49" i="9"/>
  <c r="K61" i="9"/>
  <c r="K17" i="9"/>
  <c r="I538" i="4"/>
  <c r="L538" i="4" s="1"/>
  <c r="J538" i="4"/>
  <c r="M538" i="4" s="1"/>
  <c r="I707" i="4"/>
  <c r="L707" i="4" s="1"/>
  <c r="J707" i="4"/>
  <c r="M707" i="4" s="1"/>
  <c r="I755" i="4"/>
  <c r="L755" i="4" s="1"/>
  <c r="J755" i="4"/>
  <c r="M755" i="4" s="1"/>
  <c r="I856" i="4"/>
  <c r="L856" i="4" s="1"/>
  <c r="J856" i="4"/>
  <c r="M856" i="4" s="1"/>
  <c r="I443" i="4"/>
  <c r="L443" i="4" s="1"/>
  <c r="J443" i="4"/>
  <c r="M443" i="4" s="1"/>
  <c r="I162" i="4"/>
  <c r="L162" i="4" s="1"/>
  <c r="J162" i="4"/>
  <c r="M162" i="4" s="1"/>
  <c r="I833" i="4"/>
  <c r="L833" i="4" s="1"/>
  <c r="J833" i="4"/>
  <c r="M833" i="4" s="1"/>
  <c r="I850" i="4"/>
  <c r="L850" i="4" s="1"/>
  <c r="J850" i="4"/>
  <c r="M850" i="4" s="1"/>
  <c r="I1159" i="4"/>
  <c r="L1159" i="4" s="1"/>
  <c r="J1159" i="4"/>
  <c r="M1159" i="4" s="1"/>
  <c r="I166" i="4"/>
  <c r="L166" i="4" s="1"/>
  <c r="J166" i="4"/>
  <c r="M166" i="4" s="1"/>
  <c r="I1126" i="4"/>
  <c r="L1126" i="4" s="1"/>
  <c r="J1126" i="4"/>
  <c r="M1126" i="4" s="1"/>
  <c r="I167" i="4"/>
  <c r="L167" i="4" s="1"/>
  <c r="J167" i="4"/>
  <c r="M167" i="4" s="1"/>
  <c r="I313" i="4"/>
  <c r="L313" i="4" s="1"/>
  <c r="J313" i="4"/>
  <c r="M313" i="4" s="1"/>
  <c r="I883" i="4"/>
  <c r="L883" i="4" s="1"/>
  <c r="J883" i="4"/>
  <c r="M883" i="4" s="1"/>
  <c r="I453" i="4"/>
  <c r="L453" i="4" s="1"/>
  <c r="J453" i="4"/>
  <c r="M453" i="4" s="1"/>
  <c r="I544" i="4"/>
  <c r="L544" i="4" s="1"/>
  <c r="J544" i="4"/>
  <c r="M544" i="4" s="1"/>
  <c r="I759" i="4"/>
  <c r="L759" i="4" s="1"/>
  <c r="J759" i="4"/>
  <c r="M759" i="4" s="1"/>
  <c r="I220" i="4"/>
  <c r="L220" i="4" s="1"/>
  <c r="J220" i="4"/>
  <c r="M220" i="4" s="1"/>
  <c r="I1098" i="4"/>
  <c r="L1098" i="4" s="1"/>
  <c r="J1098" i="4"/>
  <c r="M1098" i="4" s="1"/>
  <c r="I694" i="4"/>
  <c r="L694" i="4" s="1"/>
  <c r="J694" i="4"/>
  <c r="M694" i="4" s="1"/>
  <c r="I781" i="4"/>
  <c r="L781" i="4" s="1"/>
  <c r="J781" i="4"/>
  <c r="M781" i="4" s="1"/>
  <c r="I625" i="4"/>
  <c r="L625" i="4" s="1"/>
  <c r="J625" i="4"/>
  <c r="M625" i="4" s="1"/>
  <c r="I532" i="4"/>
  <c r="J532" i="4"/>
  <c r="I107" i="4"/>
  <c r="L107" i="4" s="1"/>
  <c r="J107" i="4"/>
  <c r="M107" i="4" s="1"/>
  <c r="I270" i="4"/>
  <c r="L270" i="4" s="1"/>
  <c r="J270" i="4"/>
  <c r="M270" i="4" s="1"/>
  <c r="I383" i="4"/>
  <c r="L383" i="4" s="1"/>
  <c r="J383" i="4"/>
  <c r="M383" i="4" s="1"/>
  <c r="K625" i="4" l="1"/>
  <c r="K781" i="4"/>
  <c r="K544" i="4"/>
  <c r="K167" i="4"/>
  <c r="K453" i="4"/>
  <c r="K856" i="4"/>
  <c r="K707" i="4"/>
  <c r="K162" i="4"/>
  <c r="K883" i="4"/>
  <c r="K166" i="4"/>
  <c r="K1159" i="4"/>
  <c r="K1098" i="4"/>
  <c r="K833" i="4"/>
  <c r="K313" i="4"/>
  <c r="K1126" i="4"/>
  <c r="K755" i="4"/>
  <c r="K220" i="4"/>
  <c r="K759" i="4"/>
  <c r="K694" i="4"/>
  <c r="K850" i="4"/>
  <c r="K443" i="4"/>
  <c r="K538" i="4"/>
  <c r="K107" i="4"/>
  <c r="K270" i="4"/>
  <c r="K383" i="4"/>
  <c r="J821" i="4" l="1"/>
  <c r="M821" i="4" s="1"/>
  <c r="I821" i="4"/>
  <c r="L821" i="4" s="1"/>
  <c r="J616" i="4"/>
  <c r="M616" i="4" s="1"/>
  <c r="I616" i="4"/>
  <c r="L616" i="4" s="1"/>
  <c r="P709" i="4"/>
  <c r="J709" i="4"/>
  <c r="M709" i="4" s="1"/>
  <c r="I709" i="4"/>
  <c r="L709" i="4" s="1"/>
  <c r="K709" i="4" l="1"/>
  <c r="K616" i="4"/>
  <c r="K821" i="4"/>
  <c r="L71" i="9" l="1"/>
  <c r="M71" i="9"/>
  <c r="K71" i="9" l="1"/>
  <c r="L46" i="9" l="1"/>
  <c r="M46" i="9"/>
  <c r="K46" i="9" l="1"/>
  <c r="L27" i="9"/>
  <c r="M27" i="9"/>
  <c r="L34" i="9"/>
  <c r="M34" i="9"/>
  <c r="P34" i="9"/>
  <c r="L98" i="9"/>
  <c r="M98" i="9"/>
  <c r="K27" i="9" l="1"/>
  <c r="K34" i="9"/>
  <c r="K98" i="9"/>
  <c r="J1130" i="4"/>
  <c r="M1130" i="4" s="1"/>
  <c r="I1130" i="4"/>
  <c r="L1130" i="4" s="1"/>
  <c r="J1123" i="4"/>
  <c r="M1123" i="4" s="1"/>
  <c r="I1123" i="4"/>
  <c r="L1123" i="4" s="1"/>
  <c r="J1078" i="4"/>
  <c r="M1078" i="4" s="1"/>
  <c r="I1078" i="4"/>
  <c r="L1078" i="4" s="1"/>
  <c r="J1043" i="4"/>
  <c r="M1043" i="4" s="1"/>
  <c r="I1043" i="4"/>
  <c r="L1043" i="4" s="1"/>
  <c r="J981" i="4"/>
  <c r="M981" i="4" s="1"/>
  <c r="I981" i="4"/>
  <c r="L981" i="4" s="1"/>
  <c r="J922" i="4"/>
  <c r="M922" i="4" s="1"/>
  <c r="I922" i="4"/>
  <c r="L922" i="4" s="1"/>
  <c r="J916" i="4"/>
  <c r="M916" i="4" s="1"/>
  <c r="I916" i="4"/>
  <c r="L916" i="4" s="1"/>
  <c r="J910" i="4"/>
  <c r="M910" i="4" s="1"/>
  <c r="I910" i="4"/>
  <c r="L910" i="4" s="1"/>
  <c r="J904" i="4"/>
  <c r="M904" i="4" s="1"/>
  <c r="I904" i="4"/>
  <c r="L904" i="4" s="1"/>
  <c r="M844" i="4"/>
  <c r="I844" i="4"/>
  <c r="L844" i="4" s="1"/>
  <c r="J818" i="4"/>
  <c r="M818" i="4" s="1"/>
  <c r="I818" i="4"/>
  <c r="L818" i="4" s="1"/>
  <c r="J817" i="4"/>
  <c r="M817" i="4" s="1"/>
  <c r="I817" i="4"/>
  <c r="L817" i="4" s="1"/>
  <c r="J816" i="4"/>
  <c r="M816" i="4" s="1"/>
  <c r="I816" i="4"/>
  <c r="L816" i="4" s="1"/>
  <c r="J804" i="4"/>
  <c r="M804" i="4" s="1"/>
  <c r="I804" i="4"/>
  <c r="L804" i="4" s="1"/>
  <c r="J780" i="4"/>
  <c r="M780" i="4" s="1"/>
  <c r="I780" i="4"/>
  <c r="L780" i="4" s="1"/>
  <c r="J736" i="4"/>
  <c r="M736" i="4" s="1"/>
  <c r="I736" i="4"/>
  <c r="L736" i="4" s="1"/>
  <c r="J735" i="4"/>
  <c r="M735" i="4" s="1"/>
  <c r="I735" i="4"/>
  <c r="L735" i="4" s="1"/>
  <c r="J734" i="4"/>
  <c r="M734" i="4" s="1"/>
  <c r="I734" i="4"/>
  <c r="L734" i="4" s="1"/>
  <c r="J686" i="4"/>
  <c r="M686" i="4" s="1"/>
  <c r="I686" i="4"/>
  <c r="L686" i="4" s="1"/>
  <c r="J683" i="4"/>
  <c r="M683" i="4" s="1"/>
  <c r="I683" i="4"/>
  <c r="L683" i="4" s="1"/>
  <c r="J681" i="4"/>
  <c r="M681" i="4" s="1"/>
  <c r="I681" i="4"/>
  <c r="L681" i="4" s="1"/>
  <c r="J611" i="4"/>
  <c r="M611" i="4" s="1"/>
  <c r="I611" i="4"/>
  <c r="L611" i="4" s="1"/>
  <c r="J610" i="4"/>
  <c r="M610" i="4" s="1"/>
  <c r="I610" i="4"/>
  <c r="L610" i="4" s="1"/>
  <c r="J571" i="4"/>
  <c r="M571" i="4" s="1"/>
  <c r="I571" i="4"/>
  <c r="L571" i="4" s="1"/>
  <c r="J536" i="4"/>
  <c r="M536" i="4" s="1"/>
  <c r="I536" i="4"/>
  <c r="L536" i="4" s="1"/>
  <c r="J533" i="4"/>
  <c r="M533" i="4" s="1"/>
  <c r="I533" i="4"/>
  <c r="L533" i="4" s="1"/>
  <c r="J516" i="4"/>
  <c r="M516" i="4" s="1"/>
  <c r="I516" i="4"/>
  <c r="L516" i="4" s="1"/>
  <c r="J440" i="4"/>
  <c r="M440" i="4" s="1"/>
  <c r="I440" i="4"/>
  <c r="L440" i="4" s="1"/>
  <c r="J421" i="4"/>
  <c r="M421" i="4" s="1"/>
  <c r="I421" i="4"/>
  <c r="L421" i="4" s="1"/>
  <c r="J414" i="4"/>
  <c r="M414" i="4" s="1"/>
  <c r="I414" i="4"/>
  <c r="L414" i="4" s="1"/>
  <c r="J413" i="4"/>
  <c r="M413" i="4" s="1"/>
  <c r="I413" i="4"/>
  <c r="L413" i="4" s="1"/>
  <c r="J324" i="4"/>
  <c r="M324" i="4" s="1"/>
  <c r="I324" i="4"/>
  <c r="L324" i="4" s="1"/>
  <c r="J290" i="4"/>
  <c r="M290" i="4" s="1"/>
  <c r="I290" i="4"/>
  <c r="L290" i="4" s="1"/>
  <c r="J289" i="4"/>
  <c r="M289" i="4" s="1"/>
  <c r="I289" i="4"/>
  <c r="L289" i="4" s="1"/>
  <c r="J286" i="4"/>
  <c r="M286" i="4" s="1"/>
  <c r="I286" i="4"/>
  <c r="L286" i="4" s="1"/>
  <c r="J274" i="4"/>
  <c r="M274" i="4" s="1"/>
  <c r="I274" i="4"/>
  <c r="L274" i="4" s="1"/>
  <c r="J238" i="4"/>
  <c r="M238" i="4" s="1"/>
  <c r="I238" i="4"/>
  <c r="L238" i="4" s="1"/>
  <c r="Q71" i="4"/>
  <c r="J71" i="4"/>
  <c r="M71" i="4" s="1"/>
  <c r="I71" i="4"/>
  <c r="L71" i="4" s="1"/>
  <c r="I323" i="4"/>
  <c r="L323" i="4" s="1"/>
  <c r="J323" i="4"/>
  <c r="M323" i="4" s="1"/>
  <c r="I485" i="4"/>
  <c r="L485" i="4" s="1"/>
  <c r="J485" i="4"/>
  <c r="M485" i="4" s="1"/>
  <c r="I229" i="4"/>
  <c r="L229" i="4" s="1"/>
  <c r="J229" i="4"/>
  <c r="M229" i="4" s="1"/>
  <c r="I464" i="4"/>
  <c r="L464" i="4" s="1"/>
  <c r="J464" i="4"/>
  <c r="M464" i="4" s="1"/>
  <c r="I470" i="4"/>
  <c r="L470" i="4" s="1"/>
  <c r="J470" i="4"/>
  <c r="M470" i="4" s="1"/>
  <c r="I928" i="4"/>
  <c r="L928" i="4" s="1"/>
  <c r="J928" i="4"/>
  <c r="M928" i="4" s="1"/>
  <c r="P928" i="4"/>
  <c r="I955" i="4"/>
  <c r="L955" i="4" s="1"/>
  <c r="J955" i="4"/>
  <c r="M955" i="4" s="1"/>
  <c r="P955" i="4"/>
  <c r="I195" i="4"/>
  <c r="L195" i="4" s="1"/>
  <c r="J195" i="4"/>
  <c r="M195" i="4" s="1"/>
  <c r="I691" i="4"/>
  <c r="L691" i="4" s="1"/>
  <c r="J691" i="4"/>
  <c r="M691" i="4" s="1"/>
  <c r="P691" i="4"/>
  <c r="I234" i="4"/>
  <c r="L234" i="4" s="1"/>
  <c r="J234" i="4"/>
  <c r="M234" i="4" s="1"/>
  <c r="P234" i="4"/>
  <c r="I519" i="4"/>
  <c r="L519" i="4" s="1"/>
  <c r="J519" i="4"/>
  <c r="M519" i="4" s="1"/>
  <c r="I561" i="4"/>
  <c r="L561" i="4" s="1"/>
  <c r="J561" i="4"/>
  <c r="M561" i="4" s="1"/>
  <c r="I1102" i="4"/>
  <c r="L1102" i="4" s="1"/>
  <c r="J1102" i="4"/>
  <c r="M1102" i="4" s="1"/>
  <c r="I19" i="4"/>
  <c r="L19" i="4" s="1"/>
  <c r="J19" i="4"/>
  <c r="M19" i="4" s="1"/>
  <c r="I68" i="4"/>
  <c r="L68" i="4" s="1"/>
  <c r="J68" i="4"/>
  <c r="M68" i="4" s="1"/>
  <c r="I741" i="4"/>
  <c r="L741" i="4" s="1"/>
  <c r="J741" i="4"/>
  <c r="M741" i="4" s="1"/>
  <c r="I714" i="4"/>
  <c r="L714" i="4" s="1"/>
  <c r="J714" i="4"/>
  <c r="M714" i="4" s="1"/>
  <c r="I555" i="4"/>
  <c r="L555" i="4" s="1"/>
  <c r="J555" i="4"/>
  <c r="M555" i="4" s="1"/>
  <c r="I646" i="4"/>
  <c r="L646" i="4" s="1"/>
  <c r="J646" i="4"/>
  <c r="M646" i="4" s="1"/>
  <c r="I589" i="4"/>
  <c r="L589" i="4" s="1"/>
  <c r="J589" i="4"/>
  <c r="M589" i="4" s="1"/>
  <c r="I897" i="4"/>
  <c r="L897" i="4" s="1"/>
  <c r="K897" i="4" s="1"/>
  <c r="J897" i="4"/>
  <c r="I1128" i="4"/>
  <c r="L1128" i="4" s="1"/>
  <c r="J1128" i="4"/>
  <c r="M1128" i="4" s="1"/>
  <c r="I230" i="4"/>
  <c r="L230" i="4" s="1"/>
  <c r="J230" i="4"/>
  <c r="M230" i="4" s="1"/>
  <c r="I783" i="4"/>
  <c r="L783" i="4" s="1"/>
  <c r="J783" i="4"/>
  <c r="M783" i="4" s="1"/>
  <c r="I881" i="4"/>
  <c r="L881" i="4" s="1"/>
  <c r="J881" i="4"/>
  <c r="M881" i="4" s="1"/>
  <c r="I108" i="4"/>
  <c r="L108" i="4" s="1"/>
  <c r="J108" i="4"/>
  <c r="M108" i="4" s="1"/>
  <c r="I733" i="4"/>
  <c r="L733" i="4" s="1"/>
  <c r="J733" i="4"/>
  <c r="M733" i="4" s="1"/>
  <c r="I81" i="4"/>
  <c r="L81" i="4" s="1"/>
  <c r="J81" i="4"/>
  <c r="M81" i="4" s="1"/>
  <c r="I114" i="4"/>
  <c r="L114" i="4" s="1"/>
  <c r="J114" i="4"/>
  <c r="M114" i="4" s="1"/>
  <c r="I175" i="4"/>
  <c r="L175" i="4" s="1"/>
  <c r="J175" i="4"/>
  <c r="M175" i="4" s="1"/>
  <c r="I354" i="4"/>
  <c r="J354" i="4"/>
  <c r="K354" i="4"/>
  <c r="I541" i="4"/>
  <c r="L541" i="4" s="1"/>
  <c r="J541" i="4"/>
  <c r="M541" i="4" s="1"/>
  <c r="P541" i="4"/>
  <c r="I758" i="4"/>
  <c r="L758" i="4" s="1"/>
  <c r="J758" i="4"/>
  <c r="M758" i="4" s="1"/>
  <c r="I882" i="4"/>
  <c r="L882" i="4" s="1"/>
  <c r="J882" i="4"/>
  <c r="M882" i="4" s="1"/>
  <c r="I887" i="4"/>
  <c r="L887" i="4" s="1"/>
  <c r="J887" i="4"/>
  <c r="M887" i="4" s="1"/>
  <c r="I8" i="4"/>
  <c r="L8" i="4" s="1"/>
  <c r="J8" i="4"/>
  <c r="M8" i="4" s="1"/>
  <c r="K464" i="4" l="1"/>
  <c r="K844" i="4"/>
  <c r="K470" i="4"/>
  <c r="K323" i="4"/>
  <c r="K1078" i="4"/>
  <c r="K71" i="4"/>
  <c r="K533" i="4"/>
  <c r="K324" i="4"/>
  <c r="K780" i="4"/>
  <c r="K440" i="4"/>
  <c r="K734" i="4"/>
  <c r="K289" i="4"/>
  <c r="K571" i="4"/>
  <c r="K735" i="4"/>
  <c r="K610" i="4"/>
  <c r="K922" i="4"/>
  <c r="K238" i="4"/>
  <c r="K818" i="4"/>
  <c r="K421" i="4"/>
  <c r="K691" i="4"/>
  <c r="K274" i="4"/>
  <c r="K681" i="4"/>
  <c r="K910" i="4"/>
  <c r="K981" i="4"/>
  <c r="K234" i="4"/>
  <c r="K686" i="4"/>
  <c r="K816" i="4"/>
  <c r="K887" i="4"/>
  <c r="K413" i="4"/>
  <c r="K683" i="4"/>
  <c r="K916" i="4"/>
  <c r="K286" i="4"/>
  <c r="K290" i="4"/>
  <c r="K817" i="4"/>
  <c r="K1043" i="4"/>
  <c r="K516" i="4"/>
  <c r="K414" i="4"/>
  <c r="K611" i="4"/>
  <c r="K904" i="4"/>
  <c r="K736" i="4"/>
  <c r="K804" i="4"/>
  <c r="K1123" i="4"/>
  <c r="K536" i="4"/>
  <c r="K1130" i="4"/>
  <c r="K541" i="4"/>
  <c r="K68" i="4"/>
  <c r="K108" i="4"/>
  <c r="K230" i="4"/>
  <c r="K555" i="4"/>
  <c r="K955" i="4"/>
  <c r="K881" i="4"/>
  <c r="K81" i="4"/>
  <c r="K1128" i="4"/>
  <c r="K229" i="4"/>
  <c r="K733" i="4"/>
  <c r="K783" i="4"/>
  <c r="K928" i="4"/>
  <c r="K714" i="4"/>
  <c r="K175" i="4"/>
  <c r="K561" i="4"/>
  <c r="K485" i="4"/>
  <c r="K758" i="4"/>
  <c r="K519" i="4"/>
  <c r="K646" i="4"/>
  <c r="K741" i="4"/>
  <c r="K1102" i="4"/>
  <c r="K195" i="4"/>
  <c r="K19" i="4"/>
  <c r="K114" i="4"/>
  <c r="K8" i="4"/>
  <c r="K882" i="4"/>
  <c r="K589" i="4"/>
  <c r="L57" i="9" l="1"/>
  <c r="M57" i="9"/>
  <c r="K57" i="9" l="1"/>
  <c r="I172" i="4" l="1"/>
  <c r="L172" i="4" s="1"/>
  <c r="J172" i="4"/>
  <c r="M172" i="4" s="1"/>
  <c r="K172" i="4" l="1"/>
  <c r="L25" i="9" l="1"/>
  <c r="M25" i="9"/>
  <c r="K25" i="9" l="1"/>
  <c r="L84" i="9" l="1"/>
  <c r="M84" i="9"/>
  <c r="I27" i="4"/>
  <c r="L27" i="4" s="1"/>
  <c r="J27" i="4"/>
  <c r="M27" i="4" s="1"/>
  <c r="I49" i="4"/>
  <c r="L49" i="4" s="1"/>
  <c r="J49" i="4"/>
  <c r="M49" i="4" s="1"/>
  <c r="I70" i="4"/>
  <c r="L70" i="4" s="1"/>
  <c r="J70" i="4"/>
  <c r="M70" i="4" s="1"/>
  <c r="I76" i="4"/>
  <c r="L76" i="4" s="1"/>
  <c r="J76" i="4"/>
  <c r="M76" i="4" s="1"/>
  <c r="I78" i="4"/>
  <c r="L78" i="4" s="1"/>
  <c r="J78" i="4"/>
  <c r="M78" i="4" s="1"/>
  <c r="I87" i="4"/>
  <c r="L87" i="4" s="1"/>
  <c r="J87" i="4"/>
  <c r="M87" i="4" s="1"/>
  <c r="I93" i="4"/>
  <c r="L93" i="4" s="1"/>
  <c r="J93" i="4"/>
  <c r="M93" i="4" s="1"/>
  <c r="I96" i="4"/>
  <c r="L96" i="4" s="1"/>
  <c r="J96" i="4"/>
  <c r="M96" i="4" s="1"/>
  <c r="I105" i="4"/>
  <c r="L105" i="4" s="1"/>
  <c r="J105" i="4"/>
  <c r="M105" i="4" s="1"/>
  <c r="I110" i="4"/>
  <c r="L110" i="4" s="1"/>
  <c r="J110" i="4"/>
  <c r="M110" i="4" s="1"/>
  <c r="I116" i="4"/>
  <c r="L116" i="4" s="1"/>
  <c r="J116" i="4"/>
  <c r="M116" i="4" s="1"/>
  <c r="I122" i="4"/>
  <c r="L122" i="4" s="1"/>
  <c r="J122" i="4"/>
  <c r="M122" i="4" s="1"/>
  <c r="I140" i="4"/>
  <c r="L140" i="4" s="1"/>
  <c r="J140" i="4"/>
  <c r="M140" i="4" s="1"/>
  <c r="I161" i="4"/>
  <c r="L161" i="4" s="1"/>
  <c r="J161" i="4"/>
  <c r="M161" i="4" s="1"/>
  <c r="I165" i="4"/>
  <c r="L165" i="4" s="1"/>
  <c r="J165" i="4"/>
  <c r="M165" i="4" s="1"/>
  <c r="I204" i="4"/>
  <c r="L204" i="4" s="1"/>
  <c r="J204" i="4"/>
  <c r="M204" i="4" s="1"/>
  <c r="I218" i="4"/>
  <c r="L218" i="4" s="1"/>
  <c r="J218" i="4"/>
  <c r="M218" i="4" s="1"/>
  <c r="I293" i="4"/>
  <c r="L293" i="4" s="1"/>
  <c r="J293" i="4"/>
  <c r="M293" i="4" s="1"/>
  <c r="I370" i="4"/>
  <c r="L370" i="4" s="1"/>
  <c r="J370" i="4"/>
  <c r="M370" i="4" s="1"/>
  <c r="I374" i="4"/>
  <c r="L374" i="4" s="1"/>
  <c r="J374" i="4"/>
  <c r="M374" i="4" s="1"/>
  <c r="I382" i="4"/>
  <c r="L382" i="4" s="1"/>
  <c r="J382" i="4"/>
  <c r="M382" i="4" s="1"/>
  <c r="I452" i="4"/>
  <c r="L452" i="4" s="1"/>
  <c r="J452" i="4"/>
  <c r="M452" i="4" s="1"/>
  <c r="I482" i="4"/>
  <c r="L482" i="4" s="1"/>
  <c r="J482" i="4"/>
  <c r="M482" i="4" s="1"/>
  <c r="I517" i="4"/>
  <c r="L517" i="4" s="1"/>
  <c r="J517" i="4"/>
  <c r="M517" i="4" s="1"/>
  <c r="I547" i="4"/>
  <c r="L547" i="4" s="1"/>
  <c r="J547" i="4"/>
  <c r="M547" i="4" s="1"/>
  <c r="I628" i="4"/>
  <c r="L628" i="4" s="1"/>
  <c r="J628" i="4"/>
  <c r="M628" i="4" s="1"/>
  <c r="I640" i="4"/>
  <c r="L640" i="4" s="1"/>
  <c r="J640" i="4"/>
  <c r="M640" i="4" s="1"/>
  <c r="I750" i="4"/>
  <c r="L750" i="4" s="1"/>
  <c r="J750" i="4"/>
  <c r="M750" i="4" s="1"/>
  <c r="I776" i="4"/>
  <c r="L776" i="4" s="1"/>
  <c r="J776" i="4"/>
  <c r="M776" i="4" s="1"/>
  <c r="I778" i="4"/>
  <c r="L778" i="4" s="1"/>
  <c r="J778" i="4"/>
  <c r="M778" i="4" s="1"/>
  <c r="I779" i="4"/>
  <c r="L779" i="4" s="1"/>
  <c r="J779" i="4"/>
  <c r="M779" i="4" s="1"/>
  <c r="I787" i="4"/>
  <c r="L787" i="4" s="1"/>
  <c r="J787" i="4"/>
  <c r="M787" i="4" s="1"/>
  <c r="I805" i="4"/>
  <c r="L805" i="4" s="1"/>
  <c r="J805" i="4"/>
  <c r="M805" i="4" s="1"/>
  <c r="I811" i="4"/>
  <c r="L811" i="4" s="1"/>
  <c r="J811" i="4"/>
  <c r="M811" i="4" s="1"/>
  <c r="I828" i="4"/>
  <c r="L828" i="4" s="1"/>
  <c r="J828" i="4"/>
  <c r="M828" i="4" s="1"/>
  <c r="I836" i="4"/>
  <c r="L836" i="4" s="1"/>
  <c r="J836" i="4"/>
  <c r="M836" i="4" s="1"/>
  <c r="I895" i="4"/>
  <c r="L895" i="4" s="1"/>
  <c r="J895" i="4"/>
  <c r="M895" i="4" s="1"/>
  <c r="I908" i="4"/>
  <c r="L908" i="4" s="1"/>
  <c r="J908" i="4"/>
  <c r="M908" i="4" s="1"/>
  <c r="I914" i="4"/>
  <c r="L914" i="4" s="1"/>
  <c r="J914" i="4"/>
  <c r="M914" i="4" s="1"/>
  <c r="I982" i="4"/>
  <c r="L982" i="4" s="1"/>
  <c r="J982" i="4"/>
  <c r="M982" i="4" s="1"/>
  <c r="P982" i="4"/>
  <c r="I1032" i="4"/>
  <c r="L1032" i="4" s="1"/>
  <c r="J1032" i="4"/>
  <c r="M1032" i="4" s="1"/>
  <c r="I1079" i="4"/>
  <c r="L1079" i="4" s="1"/>
  <c r="J1079" i="4"/>
  <c r="M1079" i="4" s="1"/>
  <c r="I1103" i="4"/>
  <c r="L1103" i="4" s="1"/>
  <c r="J1103" i="4"/>
  <c r="M1103" i="4" s="1"/>
  <c r="I1104" i="4"/>
  <c r="L1104" i="4" s="1"/>
  <c r="J1104" i="4"/>
  <c r="M1104" i="4" s="1"/>
  <c r="I1162" i="4"/>
  <c r="L1162" i="4" s="1"/>
  <c r="J1162" i="4"/>
  <c r="M1162" i="4" s="1"/>
  <c r="K84" i="9" l="1"/>
  <c r="K517" i="4"/>
  <c r="K116" i="4"/>
  <c r="K547" i="4"/>
  <c r="K811" i="4"/>
  <c r="K778" i="4"/>
  <c r="K218" i="4"/>
  <c r="K76" i="4"/>
  <c r="K1162" i="4"/>
  <c r="K982" i="4"/>
  <c r="K779" i="4"/>
  <c r="K895" i="4"/>
  <c r="K1079" i="4"/>
  <c r="K78" i="4"/>
  <c r="K452" i="4"/>
  <c r="K49" i="4"/>
  <c r="K776" i="4"/>
  <c r="K140" i="4"/>
  <c r="K87" i="4"/>
  <c r="K382" i="4"/>
  <c r="K828" i="4"/>
  <c r="K750" i="4"/>
  <c r="K374" i="4"/>
  <c r="K1103" i="4"/>
  <c r="K293" i="4"/>
  <c r="K908" i="4"/>
  <c r="K787" i="4"/>
  <c r="K628" i="4"/>
  <c r="K105" i="4"/>
  <c r="K1032" i="4"/>
  <c r="K836" i="4"/>
  <c r="K122" i="4"/>
  <c r="K161" i="4"/>
  <c r="K93" i="4"/>
  <c r="K1104" i="4"/>
  <c r="K165" i="4"/>
  <c r="K96" i="4"/>
  <c r="K27" i="4"/>
  <c r="K370" i="4"/>
  <c r="K482" i="4"/>
  <c r="K914" i="4"/>
  <c r="K805" i="4"/>
  <c r="K640" i="4"/>
  <c r="K204" i="4"/>
  <c r="K110" i="4"/>
  <c r="K70" i="4"/>
  <c r="P76" i="9" l="1"/>
  <c r="L76" i="9"/>
  <c r="M76" i="9"/>
  <c r="K76" i="9" l="1"/>
  <c r="L39" i="9" l="1"/>
  <c r="M39" i="9"/>
  <c r="K39" i="9" l="1"/>
  <c r="I20" i="4" l="1"/>
  <c r="L20" i="4" s="1"/>
  <c r="J20" i="4"/>
  <c r="M20" i="4" s="1"/>
  <c r="I23" i="4"/>
  <c r="L23" i="4" s="1"/>
  <c r="J23" i="4"/>
  <c r="M23" i="4" s="1"/>
  <c r="I52" i="4"/>
  <c r="L52" i="4" s="1"/>
  <c r="J52" i="4"/>
  <c r="M52" i="4" s="1"/>
  <c r="I72" i="4"/>
  <c r="L72" i="4" s="1"/>
  <c r="J72" i="4"/>
  <c r="M72" i="4" s="1"/>
  <c r="I77" i="4"/>
  <c r="L77" i="4" s="1"/>
  <c r="J77" i="4"/>
  <c r="M77" i="4" s="1"/>
  <c r="I113" i="4"/>
  <c r="L113" i="4" s="1"/>
  <c r="J113" i="4"/>
  <c r="M113" i="4" s="1"/>
  <c r="I208" i="4"/>
  <c r="L208" i="4" s="1"/>
  <c r="J208" i="4"/>
  <c r="M208" i="4" s="1"/>
  <c r="I213" i="4"/>
  <c r="L213" i="4" s="1"/>
  <c r="J213" i="4"/>
  <c r="M213" i="4" s="1"/>
  <c r="I250" i="4"/>
  <c r="L250" i="4" s="1"/>
  <c r="J250" i="4"/>
  <c r="M250" i="4" s="1"/>
  <c r="I372" i="4"/>
  <c r="L372" i="4" s="1"/>
  <c r="J372" i="4"/>
  <c r="M372" i="4" s="1"/>
  <c r="I379" i="4"/>
  <c r="L379" i="4" s="1"/>
  <c r="J379" i="4"/>
  <c r="M379" i="4" s="1"/>
  <c r="I381" i="4"/>
  <c r="L381" i="4" s="1"/>
  <c r="J381" i="4"/>
  <c r="M381" i="4" s="1"/>
  <c r="I418" i="4"/>
  <c r="L418" i="4" s="1"/>
  <c r="J418" i="4"/>
  <c r="M418" i="4" s="1"/>
  <c r="I420" i="4"/>
  <c r="L420" i="4" s="1"/>
  <c r="J420" i="4"/>
  <c r="M420" i="4" s="1"/>
  <c r="I442" i="4"/>
  <c r="L442" i="4" s="1"/>
  <c r="J442" i="4"/>
  <c r="M442" i="4" s="1"/>
  <c r="I451" i="4"/>
  <c r="L451" i="4" s="1"/>
  <c r="J451" i="4"/>
  <c r="M451" i="4" s="1"/>
  <c r="I466" i="4"/>
  <c r="L466" i="4" s="1"/>
  <c r="J466" i="4"/>
  <c r="M466" i="4" s="1"/>
  <c r="I475" i="4"/>
  <c r="L475" i="4" s="1"/>
  <c r="J475" i="4"/>
  <c r="M475" i="4" s="1"/>
  <c r="I518" i="4"/>
  <c r="L518" i="4" s="1"/>
  <c r="J518" i="4"/>
  <c r="M518" i="4" s="1"/>
  <c r="I523" i="4"/>
  <c r="L523" i="4" s="1"/>
  <c r="J523" i="4"/>
  <c r="M523" i="4" s="1"/>
  <c r="I614" i="4"/>
  <c r="L614" i="4" s="1"/>
  <c r="J614" i="4"/>
  <c r="M614" i="4" s="1"/>
  <c r="I617" i="4"/>
  <c r="L617" i="4" s="1"/>
  <c r="J617" i="4"/>
  <c r="M617" i="4" s="1"/>
  <c r="I626" i="4"/>
  <c r="L626" i="4" s="1"/>
  <c r="J626" i="4"/>
  <c r="M626" i="4" s="1"/>
  <c r="I627" i="4"/>
  <c r="L627" i="4" s="1"/>
  <c r="J627" i="4"/>
  <c r="M627" i="4" s="1"/>
  <c r="I708" i="4"/>
  <c r="L708" i="4" s="1"/>
  <c r="J708" i="4"/>
  <c r="M708" i="4" s="1"/>
  <c r="I713" i="4"/>
  <c r="L713" i="4" s="1"/>
  <c r="J713" i="4"/>
  <c r="M713" i="4" s="1"/>
  <c r="I737" i="4"/>
  <c r="L737" i="4" s="1"/>
  <c r="J737" i="4"/>
  <c r="M737" i="4" s="1"/>
  <c r="I772" i="4"/>
  <c r="L772" i="4" s="1"/>
  <c r="J772" i="4"/>
  <c r="M772" i="4" s="1"/>
  <c r="I803" i="4"/>
  <c r="L803" i="4" s="1"/>
  <c r="J803" i="4"/>
  <c r="M803" i="4" s="1"/>
  <c r="I827" i="4"/>
  <c r="L827" i="4" s="1"/>
  <c r="J827" i="4"/>
  <c r="M827" i="4" s="1"/>
  <c r="I832" i="4"/>
  <c r="L832" i="4" s="1"/>
  <c r="J832" i="4"/>
  <c r="M832" i="4" s="1"/>
  <c r="I926" i="4"/>
  <c r="L926" i="4" s="1"/>
  <c r="J926" i="4"/>
  <c r="M926" i="4" s="1"/>
  <c r="I929" i="4"/>
  <c r="L929" i="4" s="1"/>
  <c r="J929" i="4"/>
  <c r="M929" i="4" s="1"/>
  <c r="I1007" i="4"/>
  <c r="L1007" i="4" s="1"/>
  <c r="J1007" i="4"/>
  <c r="M1007" i="4" s="1"/>
  <c r="I1041" i="4"/>
  <c r="L1041" i="4" s="1"/>
  <c r="J1041" i="4"/>
  <c r="M1041" i="4" s="1"/>
  <c r="I1046" i="4"/>
  <c r="L1046" i="4" s="1"/>
  <c r="J1046" i="4"/>
  <c r="M1046" i="4" s="1"/>
  <c r="I1048" i="4"/>
  <c r="L1048" i="4" s="1"/>
  <c r="J1048" i="4"/>
  <c r="M1048" i="4" s="1"/>
  <c r="I1069" i="4"/>
  <c r="L1069" i="4" s="1"/>
  <c r="J1069" i="4"/>
  <c r="M1069" i="4" s="1"/>
  <c r="I1095" i="4"/>
  <c r="L1095" i="4" s="1"/>
  <c r="J1095" i="4"/>
  <c r="M1095" i="4" s="1"/>
  <c r="I1134" i="4"/>
  <c r="L1134" i="4" s="1"/>
  <c r="J1134" i="4"/>
  <c r="M1134" i="4" s="1"/>
  <c r="K1046" i="4" l="1"/>
  <c r="K523" i="4"/>
  <c r="K1007" i="4"/>
  <c r="K77" i="4"/>
  <c r="K926" i="4"/>
  <c r="K772" i="4"/>
  <c r="K713" i="4"/>
  <c r="K832" i="4"/>
  <c r="K381" i="4"/>
  <c r="K614" i="4"/>
  <c r="K803" i="4"/>
  <c r="K52" i="4"/>
  <c r="K213" i="4"/>
  <c r="K627" i="4"/>
  <c r="K1095" i="4"/>
  <c r="K1134" i="4"/>
  <c r="K626" i="4"/>
  <c r="K518" i="4"/>
  <c r="K475" i="4"/>
  <c r="K420" i="4"/>
  <c r="K250" i="4"/>
  <c r="K379" i="4"/>
  <c r="K72" i="4"/>
  <c r="K1048" i="4"/>
  <c r="K1041" i="4"/>
  <c r="K451" i="4"/>
  <c r="K113" i="4"/>
  <c r="K20" i="4"/>
  <c r="K737" i="4"/>
  <c r="K617" i="4"/>
  <c r="K466" i="4"/>
  <c r="K372" i="4"/>
  <c r="K929" i="4"/>
  <c r="K23" i="4"/>
  <c r="K708" i="4"/>
  <c r="K208" i="4"/>
  <c r="K827" i="4"/>
  <c r="K418" i="4"/>
  <c r="K442" i="4"/>
  <c r="K1069" i="4"/>
  <c r="P5" i="9" l="1"/>
  <c r="L5" i="9" l="1"/>
  <c r="M5" i="9"/>
  <c r="K5" i="9" l="1"/>
  <c r="L50" i="9" l="1"/>
  <c r="M50" i="9"/>
  <c r="K50" i="9" l="1"/>
  <c r="I205" i="4" l="1"/>
  <c r="L205" i="4" s="1"/>
  <c r="J205" i="4"/>
  <c r="M205" i="4" s="1"/>
  <c r="I957" i="4"/>
  <c r="L957" i="4" s="1"/>
  <c r="M957" i="4"/>
  <c r="I1065" i="4"/>
  <c r="L1065" i="4" s="1"/>
  <c r="J1065" i="4"/>
  <c r="M1065" i="4" s="1"/>
  <c r="K205" i="4" l="1"/>
  <c r="K957" i="4"/>
  <c r="K1065" i="4"/>
  <c r="J1163" i="4" l="1"/>
  <c r="M1163" i="4" s="1"/>
  <c r="I1163" i="4"/>
  <c r="L1163" i="4" s="1"/>
  <c r="J1119" i="4"/>
  <c r="M1119" i="4" s="1"/>
  <c r="I1119" i="4"/>
  <c r="L1119" i="4" s="1"/>
  <c r="J1094" i="4"/>
  <c r="M1094" i="4" s="1"/>
  <c r="I1094" i="4"/>
  <c r="L1094" i="4" s="1"/>
  <c r="J1074" i="4"/>
  <c r="M1074" i="4" s="1"/>
  <c r="I1074" i="4"/>
  <c r="L1074" i="4" s="1"/>
  <c r="J1055" i="4"/>
  <c r="M1055" i="4" s="1"/>
  <c r="I1055" i="4"/>
  <c r="L1055" i="4" s="1"/>
  <c r="J1025" i="4"/>
  <c r="M1025" i="4" s="1"/>
  <c r="I1025" i="4"/>
  <c r="L1025" i="4" s="1"/>
  <c r="J923" i="4"/>
  <c r="M923" i="4" s="1"/>
  <c r="I923" i="4"/>
  <c r="L923" i="4" s="1"/>
  <c r="J852" i="4"/>
  <c r="M852" i="4" s="1"/>
  <c r="I852" i="4"/>
  <c r="L852" i="4" s="1"/>
  <c r="J729" i="4"/>
  <c r="M729" i="4" s="1"/>
  <c r="I729" i="4"/>
  <c r="L729" i="4" s="1"/>
  <c r="J699" i="4"/>
  <c r="M699" i="4" s="1"/>
  <c r="I699" i="4"/>
  <c r="L699" i="4" s="1"/>
  <c r="J647" i="4"/>
  <c r="M647" i="4" s="1"/>
  <c r="I647" i="4"/>
  <c r="L647" i="4" s="1"/>
  <c r="J599" i="4"/>
  <c r="M599" i="4" s="1"/>
  <c r="I599" i="4"/>
  <c r="L599" i="4" s="1"/>
  <c r="J537" i="4"/>
  <c r="M537" i="4" s="1"/>
  <c r="I537" i="4"/>
  <c r="L537" i="4" s="1"/>
  <c r="J525" i="4"/>
  <c r="M525" i="4" s="1"/>
  <c r="I525" i="4"/>
  <c r="L525" i="4" s="1"/>
  <c r="J520" i="4"/>
  <c r="M520" i="4" s="1"/>
  <c r="I520" i="4"/>
  <c r="L520" i="4" s="1"/>
  <c r="J480" i="4"/>
  <c r="M480" i="4" s="1"/>
  <c r="I480" i="4"/>
  <c r="L480" i="4" s="1"/>
  <c r="J472" i="4"/>
  <c r="M472" i="4" s="1"/>
  <c r="I472" i="4"/>
  <c r="L472" i="4" s="1"/>
  <c r="J292" i="4"/>
  <c r="M292" i="4" s="1"/>
  <c r="I292" i="4"/>
  <c r="L292" i="4" s="1"/>
  <c r="J291" i="4"/>
  <c r="M291" i="4" s="1"/>
  <c r="I291" i="4"/>
  <c r="L291" i="4" s="1"/>
  <c r="J272" i="4"/>
  <c r="M272" i="4" s="1"/>
  <c r="I272" i="4"/>
  <c r="L272" i="4" s="1"/>
  <c r="J271" i="4"/>
  <c r="M271" i="4" s="1"/>
  <c r="I271" i="4"/>
  <c r="L271" i="4" s="1"/>
  <c r="J219" i="4"/>
  <c r="M219" i="4" s="1"/>
  <c r="I219" i="4"/>
  <c r="L219" i="4" s="1"/>
  <c r="J120" i="4"/>
  <c r="M120" i="4" s="1"/>
  <c r="I120" i="4"/>
  <c r="L120" i="4" s="1"/>
  <c r="J106" i="4"/>
  <c r="M106" i="4" s="1"/>
  <c r="I106" i="4"/>
  <c r="L106" i="4" s="1"/>
  <c r="J7" i="4"/>
  <c r="M7" i="4" s="1"/>
  <c r="I7" i="4"/>
  <c r="L7" i="4" s="1"/>
  <c r="J3" i="4"/>
  <c r="M3" i="4" s="1"/>
  <c r="I3" i="4"/>
  <c r="L3" i="4" s="1"/>
  <c r="K7" i="4" l="1"/>
  <c r="K271" i="4"/>
  <c r="K472" i="4"/>
  <c r="K537" i="4"/>
  <c r="K729" i="4"/>
  <c r="K1055" i="4"/>
  <c r="K1163" i="4"/>
  <c r="K120" i="4"/>
  <c r="K291" i="4"/>
  <c r="K520" i="4"/>
  <c r="K923" i="4"/>
  <c r="K1094" i="4"/>
  <c r="K647" i="4"/>
  <c r="K106" i="4"/>
  <c r="K272" i="4"/>
  <c r="K480" i="4"/>
  <c r="K599" i="4"/>
  <c r="K852" i="4"/>
  <c r="K1074" i="4"/>
  <c r="K3" i="4"/>
  <c r="K219" i="4"/>
  <c r="K292" i="4"/>
  <c r="K525" i="4"/>
  <c r="K699" i="4"/>
  <c r="K1025" i="4"/>
  <c r="K1119" i="4"/>
  <c r="M79" i="9"/>
  <c r="L79" i="9"/>
  <c r="M43" i="9"/>
  <c r="L43" i="9"/>
  <c r="M62" i="9"/>
  <c r="L62" i="9"/>
  <c r="M48" i="9"/>
  <c r="L48" i="9"/>
  <c r="M4" i="9"/>
  <c r="L4" i="9"/>
  <c r="M95" i="9"/>
  <c r="L95" i="9"/>
  <c r="M31" i="9"/>
  <c r="L31" i="9"/>
  <c r="M77" i="9"/>
  <c r="L77" i="9"/>
  <c r="M63" i="9"/>
  <c r="L63" i="9"/>
  <c r="M64" i="9"/>
  <c r="L64" i="9"/>
  <c r="M26" i="9"/>
  <c r="L26" i="9"/>
  <c r="K64" i="9" l="1"/>
  <c r="K95" i="9"/>
  <c r="K48" i="9"/>
  <c r="K43" i="9"/>
  <c r="K62" i="9"/>
  <c r="K63" i="9"/>
  <c r="K31" i="9"/>
  <c r="K4" i="9"/>
  <c r="K79" i="9"/>
  <c r="K26" i="9"/>
  <c r="K77" i="9"/>
  <c r="J1164" i="4"/>
  <c r="M1164" i="4" s="1"/>
  <c r="J1165" i="4"/>
  <c r="M1165" i="4" s="1"/>
  <c r="J1166" i="4"/>
  <c r="M1166" i="4" s="1"/>
  <c r="J1167" i="4"/>
  <c r="M1167" i="4" s="1"/>
  <c r="J1170" i="4"/>
  <c r="M1170" i="4" s="1"/>
  <c r="J1171" i="4"/>
  <c r="M1171" i="4" s="1"/>
  <c r="I1164" i="4"/>
  <c r="L1164" i="4" s="1"/>
  <c r="I1165" i="4"/>
  <c r="L1165" i="4" s="1"/>
  <c r="I1166" i="4"/>
  <c r="L1166" i="4" s="1"/>
  <c r="I1167" i="4"/>
  <c r="L1167" i="4" s="1"/>
  <c r="I1170" i="4"/>
  <c r="L1170" i="4" s="1"/>
  <c r="I1171" i="4"/>
  <c r="L1171" i="4" s="1"/>
  <c r="K1171" i="4" l="1"/>
  <c r="K1170" i="4"/>
  <c r="K1166" i="4"/>
  <c r="K1164" i="4"/>
  <c r="K1165" i="4"/>
  <c r="K1167" i="4"/>
  <c r="J921" i="4"/>
  <c r="M921" i="4" s="1"/>
  <c r="I921" i="4"/>
  <c r="L921" i="4" s="1"/>
  <c r="J853" i="4"/>
  <c r="M853" i="4" s="1"/>
  <c r="I853" i="4"/>
  <c r="L853" i="4" s="1"/>
  <c r="J745" i="4"/>
  <c r="M745" i="4" s="1"/>
  <c r="I745" i="4"/>
  <c r="L745" i="4" s="1"/>
  <c r="J179" i="4"/>
  <c r="M179" i="4" s="1"/>
  <c r="I179" i="4"/>
  <c r="L179" i="4" s="1"/>
  <c r="J189" i="4"/>
  <c r="M189" i="4" s="1"/>
  <c r="I189" i="4"/>
  <c r="L189" i="4" s="1"/>
  <c r="J583" i="4"/>
  <c r="M583" i="4" s="1"/>
  <c r="I583" i="4"/>
  <c r="L583" i="4" s="1"/>
  <c r="J657" i="4"/>
  <c r="M657" i="4" s="1"/>
  <c r="I657" i="4"/>
  <c r="L657" i="4" s="1"/>
  <c r="J1029" i="4"/>
  <c r="M1029" i="4" s="1"/>
  <c r="I1029" i="4"/>
  <c r="L1029" i="4" s="1"/>
  <c r="J1090" i="4"/>
  <c r="M1090" i="4" s="1"/>
  <c r="I1090" i="4"/>
  <c r="L1090" i="4" s="1"/>
  <c r="J1089" i="4"/>
  <c r="M1089" i="4" s="1"/>
  <c r="I1089" i="4"/>
  <c r="L1089" i="4" s="1"/>
  <c r="J391" i="4"/>
  <c r="M391" i="4" s="1"/>
  <c r="I391" i="4"/>
  <c r="L391" i="4" s="1"/>
  <c r="J670" i="4"/>
  <c r="M670" i="4" s="1"/>
  <c r="I670" i="4"/>
  <c r="L670" i="4" s="1"/>
  <c r="J54" i="4"/>
  <c r="M54" i="4" s="1"/>
  <c r="I54" i="4"/>
  <c r="L54" i="4" s="1"/>
  <c r="J794" i="4"/>
  <c r="M794" i="4" s="1"/>
  <c r="I794" i="4"/>
  <c r="L794" i="4" s="1"/>
  <c r="J138" i="4"/>
  <c r="M138" i="4" s="1"/>
  <c r="I138" i="4"/>
  <c r="L138" i="4" s="1"/>
  <c r="J273" i="4"/>
  <c r="M273" i="4" s="1"/>
  <c r="I273" i="4"/>
  <c r="L273" i="4" s="1"/>
  <c r="J1155" i="4"/>
  <c r="M1155" i="4" s="1"/>
  <c r="I1155" i="4"/>
  <c r="L1155" i="4" s="1"/>
  <c r="J963" i="4"/>
  <c r="M963" i="4" s="1"/>
  <c r="I963" i="4"/>
  <c r="L963" i="4" s="1"/>
  <c r="J766" i="4"/>
  <c r="M766" i="4" s="1"/>
  <c r="I766" i="4"/>
  <c r="L766" i="4" s="1"/>
  <c r="J967" i="4"/>
  <c r="M967" i="4" s="1"/>
  <c r="I967" i="4"/>
  <c r="L967" i="4" s="1"/>
  <c r="J160" i="4"/>
  <c r="M160" i="4" s="1"/>
  <c r="I160" i="4"/>
  <c r="L160" i="4" s="1"/>
  <c r="J394" i="4"/>
  <c r="M394" i="4" s="1"/>
  <c r="I394" i="4"/>
  <c r="L394" i="4" s="1"/>
  <c r="J1035" i="4"/>
  <c r="M1035" i="4" s="1"/>
  <c r="I1035" i="4"/>
  <c r="L1035" i="4" s="1"/>
  <c r="J193" i="4"/>
  <c r="M193" i="4" s="1"/>
  <c r="I193" i="4"/>
  <c r="L193" i="4" s="1"/>
  <c r="J287" i="4"/>
  <c r="M287" i="4" s="1"/>
  <c r="I287" i="4"/>
  <c r="L287" i="4" s="1"/>
  <c r="J300" i="4"/>
  <c r="M300" i="4" s="1"/>
  <c r="I300" i="4"/>
  <c r="L300" i="4" s="1"/>
  <c r="J1040" i="4"/>
  <c r="M1040" i="4" s="1"/>
  <c r="I1040" i="4"/>
  <c r="L1040" i="4" s="1"/>
  <c r="J862" i="4"/>
  <c r="M862" i="4" s="1"/>
  <c r="I862" i="4"/>
  <c r="L862" i="4" s="1"/>
  <c r="J143" i="4"/>
  <c r="M143" i="4" s="1"/>
  <c r="I143" i="4"/>
  <c r="L143" i="4" s="1"/>
  <c r="J194" i="4"/>
  <c r="M194" i="4" s="1"/>
  <c r="I194" i="4"/>
  <c r="L194" i="4" s="1"/>
  <c r="J488" i="4"/>
  <c r="M488" i="4" s="1"/>
  <c r="I488" i="4"/>
  <c r="L488" i="4" s="1"/>
  <c r="J1138" i="4"/>
  <c r="M1138" i="4" s="1"/>
  <c r="I1138" i="4"/>
  <c r="L1138" i="4" s="1"/>
  <c r="J1000" i="4"/>
  <c r="M1000" i="4" s="1"/>
  <c r="I1000" i="4"/>
  <c r="L1000" i="4" s="1"/>
  <c r="J36" i="4"/>
  <c r="M36" i="4" s="1"/>
  <c r="I36" i="4"/>
  <c r="L36" i="4" s="1"/>
  <c r="J980" i="4"/>
  <c r="M980" i="4" s="1"/>
  <c r="I980" i="4"/>
  <c r="L980" i="4" s="1"/>
  <c r="J894" i="4"/>
  <c r="M894" i="4" s="1"/>
  <c r="I894" i="4"/>
  <c r="L894" i="4" s="1"/>
  <c r="J936" i="4"/>
  <c r="M936" i="4" s="1"/>
  <c r="I936" i="4"/>
  <c r="L936" i="4" s="1"/>
  <c r="J935" i="4"/>
  <c r="M935" i="4" s="1"/>
  <c r="I935" i="4"/>
  <c r="L935" i="4" s="1"/>
  <c r="J934" i="4"/>
  <c r="M934" i="4" s="1"/>
  <c r="I934" i="4"/>
  <c r="L934" i="4" s="1"/>
  <c r="J210" i="4"/>
  <c r="M210" i="4" s="1"/>
  <c r="I210" i="4"/>
  <c r="L210" i="4" s="1"/>
  <c r="J933" i="4"/>
  <c r="M933" i="4" s="1"/>
  <c r="I933" i="4"/>
  <c r="L933" i="4" s="1"/>
  <c r="J961" i="4"/>
  <c r="M961" i="4" s="1"/>
  <c r="I961" i="4"/>
  <c r="L961" i="4" s="1"/>
  <c r="J880" i="4"/>
  <c r="M880" i="4" s="1"/>
  <c r="I880" i="4"/>
  <c r="L880" i="4" s="1"/>
  <c r="J353" i="4"/>
  <c r="M353" i="4" s="1"/>
  <c r="I353" i="4"/>
  <c r="L353" i="4" s="1"/>
  <c r="J202" i="4"/>
  <c r="M202" i="4" s="1"/>
  <c r="I202" i="4"/>
  <c r="L202" i="4" s="1"/>
  <c r="J242" i="4"/>
  <c r="M242" i="4" s="1"/>
  <c r="I242" i="4"/>
  <c r="L242" i="4" s="1"/>
  <c r="J632" i="4"/>
  <c r="M632" i="4" s="1"/>
  <c r="I632" i="4"/>
  <c r="L632" i="4" s="1"/>
  <c r="J465" i="4"/>
  <c r="M465" i="4" s="1"/>
  <c r="I465" i="4"/>
  <c r="L465" i="4" s="1"/>
  <c r="J618" i="4"/>
  <c r="M618" i="4" s="1"/>
  <c r="I618" i="4"/>
  <c r="L618" i="4" s="1"/>
  <c r="J662" i="4"/>
  <c r="M662" i="4" s="1"/>
  <c r="I662" i="4"/>
  <c r="L662" i="4" s="1"/>
  <c r="J582" i="4"/>
  <c r="M582" i="4" s="1"/>
  <c r="I582" i="4"/>
  <c r="L582" i="4" s="1"/>
  <c r="J153" i="4"/>
  <c r="M153" i="4" s="1"/>
  <c r="I153" i="4"/>
  <c r="L153" i="4" s="1"/>
  <c r="J1092" i="4"/>
  <c r="M1092" i="4" s="1"/>
  <c r="I1092" i="4"/>
  <c r="L1092" i="4" s="1"/>
  <c r="J1030" i="4"/>
  <c r="M1030" i="4" s="1"/>
  <c r="I1030" i="4"/>
  <c r="L1030" i="4" s="1"/>
  <c r="J1085" i="4"/>
  <c r="M1085" i="4" s="1"/>
  <c r="I1085" i="4"/>
  <c r="L1085" i="4" s="1"/>
  <c r="J1154" i="4"/>
  <c r="M1154" i="4" s="1"/>
  <c r="I1154" i="4"/>
  <c r="L1154" i="4" s="1"/>
  <c r="J402" i="4"/>
  <c r="M402" i="4" s="1"/>
  <c r="I402" i="4"/>
  <c r="L402" i="4" s="1"/>
  <c r="J1013" i="4"/>
  <c r="M1013" i="4" s="1"/>
  <c r="I1013" i="4"/>
  <c r="L1013" i="4" s="1"/>
  <c r="J1059" i="4"/>
  <c r="M1059" i="4" s="1"/>
  <c r="I1059" i="4"/>
  <c r="L1059" i="4" s="1"/>
  <c r="J970" i="4"/>
  <c r="M970" i="4" s="1"/>
  <c r="I970" i="4"/>
  <c r="L970" i="4" s="1"/>
  <c r="J746" i="4"/>
  <c r="M746" i="4" s="1"/>
  <c r="I746" i="4"/>
  <c r="L746" i="4" s="1"/>
  <c r="J441" i="4"/>
  <c r="M441" i="4" s="1"/>
  <c r="I441" i="4"/>
  <c r="L441" i="4" s="1"/>
  <c r="J56" i="4"/>
  <c r="M56" i="4" s="1"/>
  <c r="I56" i="4"/>
  <c r="L56" i="4" s="1"/>
  <c r="J1156" i="4"/>
  <c r="M1156" i="4" s="1"/>
  <c r="I1156" i="4"/>
  <c r="L1156" i="4" s="1"/>
  <c r="J309" i="4"/>
  <c r="M309" i="4" s="1"/>
  <c r="I309" i="4"/>
  <c r="L309" i="4" s="1"/>
  <c r="J1023" i="4"/>
  <c r="M1023" i="4" s="1"/>
  <c r="I1023" i="4"/>
  <c r="L1023" i="4" s="1"/>
  <c r="J203" i="4"/>
  <c r="M203" i="4" s="1"/>
  <c r="I203" i="4"/>
  <c r="L203" i="4" s="1"/>
  <c r="J1066" i="4"/>
  <c r="M1066" i="4" s="1"/>
  <c r="I1066" i="4"/>
  <c r="L1066" i="4" s="1"/>
  <c r="J1053" i="4"/>
  <c r="M1053" i="4" s="1"/>
  <c r="I1053" i="4"/>
  <c r="L1053" i="4" s="1"/>
  <c r="J927" i="4"/>
  <c r="M927" i="4" s="1"/>
  <c r="I927" i="4"/>
  <c r="L927" i="4" s="1"/>
  <c r="J239" i="4"/>
  <c r="M239" i="4" s="1"/>
  <c r="I239" i="4"/>
  <c r="L239" i="4" s="1"/>
  <c r="J82" i="4"/>
  <c r="M82" i="4" s="1"/>
  <c r="I82" i="4"/>
  <c r="L82" i="4" s="1"/>
  <c r="J351" i="4"/>
  <c r="M351" i="4" s="1"/>
  <c r="I351" i="4"/>
  <c r="L351" i="4" s="1"/>
  <c r="J176" i="4"/>
  <c r="M176" i="4" s="1"/>
  <c r="I176" i="4"/>
  <c r="L176" i="4" s="1"/>
  <c r="J949" i="4"/>
  <c r="M949" i="4" s="1"/>
  <c r="I949" i="4"/>
  <c r="L949" i="4" s="1"/>
  <c r="J1018" i="4"/>
  <c r="M1018" i="4" s="1"/>
  <c r="I1018" i="4"/>
  <c r="L1018" i="4" s="1"/>
  <c r="J795" i="4"/>
  <c r="M795" i="4" s="1"/>
  <c r="I795" i="4"/>
  <c r="L795" i="4" s="1"/>
  <c r="J802" i="4"/>
  <c r="M802" i="4" s="1"/>
  <c r="I802" i="4"/>
  <c r="L802" i="4" s="1"/>
  <c r="J1142" i="4"/>
  <c r="M1142" i="4" s="1"/>
  <c r="I1142" i="4"/>
  <c r="L1142" i="4" s="1"/>
  <c r="J863" i="4"/>
  <c r="M863" i="4" s="1"/>
  <c r="I863" i="4"/>
  <c r="L863" i="4" s="1"/>
  <c r="J866" i="4"/>
  <c r="M866" i="4" s="1"/>
  <c r="I866" i="4"/>
  <c r="L866" i="4" s="1"/>
  <c r="J158" i="4"/>
  <c r="M158" i="4" s="1"/>
  <c r="I158" i="4"/>
  <c r="L158" i="4" s="1"/>
  <c r="J770" i="4"/>
  <c r="M770" i="4" s="1"/>
  <c r="I770" i="4"/>
  <c r="L770" i="4" s="1"/>
  <c r="J638" i="4"/>
  <c r="M638" i="4" s="1"/>
  <c r="I638" i="4"/>
  <c r="L638" i="4" s="1"/>
  <c r="J879" i="4"/>
  <c r="M879" i="4" s="1"/>
  <c r="I879" i="4"/>
  <c r="L879" i="4" s="1"/>
  <c r="J456" i="4"/>
  <c r="M456" i="4" s="1"/>
  <c r="I456" i="4"/>
  <c r="L456" i="4" s="1"/>
  <c r="J633" i="4"/>
  <c r="M633" i="4" s="1"/>
  <c r="I633" i="4"/>
  <c r="L633" i="4" s="1"/>
  <c r="J765" i="4"/>
  <c r="M765" i="4" s="1"/>
  <c r="I765" i="4"/>
  <c r="L765" i="4" s="1"/>
  <c r="J637" i="4"/>
  <c r="M637" i="4" s="1"/>
  <c r="I637" i="4"/>
  <c r="L637" i="4" s="1"/>
  <c r="J1158" i="4"/>
  <c r="M1158" i="4" s="1"/>
  <c r="I1158" i="4"/>
  <c r="L1158" i="4" s="1"/>
  <c r="J154" i="4"/>
  <c r="M154" i="4" s="1"/>
  <c r="I154" i="4"/>
  <c r="L154" i="4" s="1"/>
  <c r="J1006" i="4"/>
  <c r="M1006" i="4" s="1"/>
  <c r="I1006" i="4"/>
  <c r="L1006" i="4" s="1"/>
  <c r="J988" i="4"/>
  <c r="M988" i="4" s="1"/>
  <c r="I988" i="4"/>
  <c r="L988" i="4" s="1"/>
  <c r="J395" i="4"/>
  <c r="M395" i="4" s="1"/>
  <c r="I395" i="4"/>
  <c r="L395" i="4" s="1"/>
  <c r="J392" i="4"/>
  <c r="M392" i="4" s="1"/>
  <c r="I392" i="4"/>
  <c r="L392" i="4" s="1"/>
  <c r="J462" i="4"/>
  <c r="M462" i="4" s="1"/>
  <c r="I462" i="4"/>
  <c r="L462" i="4" s="1"/>
  <c r="J592" i="4"/>
  <c r="M592" i="4" s="1"/>
  <c r="I592" i="4"/>
  <c r="L592" i="4" s="1"/>
  <c r="J542" i="4"/>
  <c r="M542" i="4" s="1"/>
  <c r="I542" i="4"/>
  <c r="L542" i="4" s="1"/>
  <c r="J378" i="4"/>
  <c r="M378" i="4" s="1"/>
  <c r="I378" i="4"/>
  <c r="L378" i="4" s="1"/>
  <c r="J663" i="4"/>
  <c r="M663" i="4" s="1"/>
  <c r="I663" i="4"/>
  <c r="L663" i="4" s="1"/>
  <c r="J939" i="4"/>
  <c r="M939" i="4" s="1"/>
  <c r="I939" i="4"/>
  <c r="L939" i="4" s="1"/>
  <c r="J288" i="4"/>
  <c r="M288" i="4" s="1"/>
  <c r="I288" i="4"/>
  <c r="L288" i="4" s="1"/>
  <c r="J404" i="4"/>
  <c r="M404" i="4" s="1"/>
  <c r="I404" i="4"/>
  <c r="L404" i="4" s="1"/>
  <c r="J1004" i="4"/>
  <c r="M1004" i="4" s="1"/>
  <c r="I1004" i="4"/>
  <c r="L1004" i="4" s="1"/>
  <c r="J358" i="4"/>
  <c r="M358" i="4" s="1"/>
  <c r="I358" i="4"/>
  <c r="L358" i="4" s="1"/>
  <c r="J703" i="4"/>
  <c r="M703" i="4" s="1"/>
  <c r="I703" i="4"/>
  <c r="L703" i="4" s="1"/>
  <c r="J704" i="4"/>
  <c r="M704" i="4" s="1"/>
  <c r="I704" i="4"/>
  <c r="L704" i="4" s="1"/>
  <c r="J705" i="4"/>
  <c r="M705" i="4" s="1"/>
  <c r="I705" i="4"/>
  <c r="L705" i="4" s="1"/>
  <c r="J1068" i="4"/>
  <c r="M1068" i="4" s="1"/>
  <c r="I1068" i="4"/>
  <c r="L1068" i="4" s="1"/>
  <c r="J146" i="4"/>
  <c r="M146" i="4" s="1"/>
  <c r="I146" i="4"/>
  <c r="L146" i="4" s="1"/>
  <c r="J968" i="4"/>
  <c r="M968" i="4" s="1"/>
  <c r="I968" i="4"/>
  <c r="L968" i="4" s="1"/>
  <c r="J774" i="4"/>
  <c r="M774" i="4" s="1"/>
  <c r="I774" i="4"/>
  <c r="L774" i="4" s="1"/>
  <c r="J34" i="4"/>
  <c r="M34" i="4" s="1"/>
  <c r="I34" i="4"/>
  <c r="L34" i="4" s="1"/>
  <c r="J773" i="4"/>
  <c r="M773" i="4" s="1"/>
  <c r="I773" i="4"/>
  <c r="L773" i="4" s="1"/>
  <c r="J1039" i="4"/>
  <c r="M1039" i="4" s="1"/>
  <c r="I1039" i="4"/>
  <c r="L1039" i="4" s="1"/>
  <c r="J1037" i="4"/>
  <c r="M1037" i="4" s="1"/>
  <c r="I1037" i="4"/>
  <c r="L1037" i="4" s="1"/>
  <c r="J1022" i="4"/>
  <c r="M1022" i="4" s="1"/>
  <c r="I1022" i="4"/>
  <c r="L1022" i="4" s="1"/>
  <c r="J297" i="4"/>
  <c r="M297" i="4" s="1"/>
  <c r="I297" i="4"/>
  <c r="L297" i="4" s="1"/>
  <c r="J60" i="4"/>
  <c r="M60" i="4" s="1"/>
  <c r="I60" i="4"/>
  <c r="L60" i="4" s="1"/>
  <c r="J630" i="4"/>
  <c r="M630" i="4" s="1"/>
  <c r="I630" i="4"/>
  <c r="L630" i="4" s="1"/>
  <c r="J947" i="4"/>
  <c r="M947" i="4" s="1"/>
  <c r="I947" i="4"/>
  <c r="L947" i="4" s="1"/>
  <c r="J604" i="4"/>
  <c r="M604" i="4" s="1"/>
  <c r="I604" i="4"/>
  <c r="L604" i="4" s="1"/>
  <c r="J664" i="4"/>
  <c r="M664" i="4" s="1"/>
  <c r="I664" i="4"/>
  <c r="L664" i="4" s="1"/>
  <c r="J718" i="4"/>
  <c r="M718" i="4" s="1"/>
  <c r="I718" i="4"/>
  <c r="L718" i="4" s="1"/>
  <c r="J118" i="4"/>
  <c r="M118" i="4" s="1"/>
  <c r="I118" i="4"/>
  <c r="L118" i="4" s="1"/>
  <c r="J652" i="4"/>
  <c r="M652" i="4" s="1"/>
  <c r="I652" i="4"/>
  <c r="L652" i="4" s="1"/>
  <c r="J884" i="4"/>
  <c r="M884" i="4" s="1"/>
  <c r="I884" i="4"/>
  <c r="L884" i="4" s="1"/>
  <c r="J567" i="4"/>
  <c r="M567" i="4" s="1"/>
  <c r="I567" i="4"/>
  <c r="L567" i="4" s="1"/>
  <c r="J64" i="4"/>
  <c r="M64" i="4" s="1"/>
  <c r="I64" i="4"/>
  <c r="L64" i="4" s="1"/>
  <c r="J1087" i="4"/>
  <c r="M1087" i="4" s="1"/>
  <c r="I1087" i="4"/>
  <c r="L1087" i="4" s="1"/>
  <c r="J960" i="4"/>
  <c r="M960" i="4" s="1"/>
  <c r="I960" i="4"/>
  <c r="L960" i="4" s="1"/>
  <c r="J564" i="4"/>
  <c r="M564" i="4" s="1"/>
  <c r="I564" i="4"/>
  <c r="L564" i="4" s="1"/>
  <c r="J155" i="4"/>
  <c r="M155" i="4" s="1"/>
  <c r="I155" i="4"/>
  <c r="L155" i="4" s="1"/>
  <c r="J152" i="4"/>
  <c r="M152" i="4" s="1"/>
  <c r="I152" i="4"/>
  <c r="L152" i="4" s="1"/>
  <c r="J1111" i="4"/>
  <c r="M1111" i="4" s="1"/>
  <c r="I1111" i="4"/>
  <c r="L1111" i="4" s="1"/>
  <c r="J450" i="4"/>
  <c r="M450" i="4" s="1"/>
  <c r="I450" i="4"/>
  <c r="L450" i="4" s="1"/>
  <c r="J1146" i="4"/>
  <c r="M1146" i="4" s="1"/>
  <c r="I1146" i="4"/>
  <c r="L1146" i="4" s="1"/>
  <c r="J946" i="4"/>
  <c r="M946" i="4" s="1"/>
  <c r="I946" i="4"/>
  <c r="L946" i="4" s="1"/>
  <c r="J201" i="4"/>
  <c r="M201" i="4" s="1"/>
  <c r="I201" i="4"/>
  <c r="L201" i="4" s="1"/>
  <c r="J1105" i="4"/>
  <c r="M1105" i="4" s="1"/>
  <c r="I1105" i="4"/>
  <c r="L1105" i="4" s="1"/>
  <c r="J874" i="4"/>
  <c r="M874" i="4" s="1"/>
  <c r="I874" i="4"/>
  <c r="L874" i="4" s="1"/>
  <c r="J848" i="4"/>
  <c r="M848" i="4" s="1"/>
  <c r="I848" i="4"/>
  <c r="L848" i="4" s="1"/>
  <c r="J55" i="4"/>
  <c r="M55" i="4" s="1"/>
  <c r="I55" i="4"/>
  <c r="L55" i="4" s="1"/>
  <c r="J58" i="4"/>
  <c r="M58" i="4" s="1"/>
  <c r="I58" i="4"/>
  <c r="L58" i="4" s="1"/>
  <c r="J1144" i="4"/>
  <c r="M1144" i="4" s="1"/>
  <c r="I1144" i="4"/>
  <c r="L1144" i="4" s="1"/>
  <c r="J46" i="4"/>
  <c r="M46" i="4" s="1"/>
  <c r="I46" i="4"/>
  <c r="L46" i="4" s="1"/>
  <c r="J1060" i="4"/>
  <c r="M1060" i="4" s="1"/>
  <c r="I1060" i="4"/>
  <c r="L1060" i="4" s="1"/>
  <c r="J979" i="4"/>
  <c r="M979" i="4" s="1"/>
  <c r="I979" i="4"/>
  <c r="L979" i="4" s="1"/>
  <c r="J636" i="4"/>
  <c r="M636" i="4" s="1"/>
  <c r="I636" i="4"/>
  <c r="L636" i="4" s="1"/>
  <c r="J43" i="4"/>
  <c r="M43" i="4" s="1"/>
  <c r="I43" i="4"/>
  <c r="L43" i="4" s="1"/>
  <c r="J966" i="4"/>
  <c r="M966" i="4" s="1"/>
  <c r="I966" i="4"/>
  <c r="L966" i="4" s="1"/>
  <c r="J393" i="4"/>
  <c r="M393" i="4" s="1"/>
  <c r="I393" i="4"/>
  <c r="L393" i="4" s="1"/>
  <c r="J479" i="4"/>
  <c r="M479" i="4" s="1"/>
  <c r="I479" i="4"/>
  <c r="L479" i="4" s="1"/>
  <c r="J478" i="4"/>
  <c r="M478" i="4" s="1"/>
  <c r="I478" i="4"/>
  <c r="L478" i="4" s="1"/>
  <c r="J183" i="4"/>
  <c r="M183" i="4" s="1"/>
  <c r="I183" i="4"/>
  <c r="L183" i="4" s="1"/>
  <c r="J629" i="4"/>
  <c r="M629" i="4" s="1"/>
  <c r="I629" i="4"/>
  <c r="L629" i="4" s="1"/>
  <c r="J277" i="4"/>
  <c r="M277" i="4" s="1"/>
  <c r="I277" i="4"/>
  <c r="L277" i="4" s="1"/>
  <c r="J789" i="4"/>
  <c r="M789" i="4" s="1"/>
  <c r="I789" i="4"/>
  <c r="L789" i="4" s="1"/>
  <c r="J743" i="4"/>
  <c r="M743" i="4" s="1"/>
  <c r="I743" i="4"/>
  <c r="L743" i="4" s="1"/>
  <c r="J1028" i="4"/>
  <c r="M1028" i="4" s="1"/>
  <c r="I1028" i="4"/>
  <c r="L1028" i="4" s="1"/>
  <c r="J1083" i="4"/>
  <c r="M1083" i="4" s="1"/>
  <c r="I1083" i="4"/>
  <c r="L1083" i="4" s="1"/>
  <c r="J1082" i="4"/>
  <c r="M1082" i="4" s="1"/>
  <c r="I1082" i="4"/>
  <c r="L1082" i="4" s="1"/>
  <c r="J50" i="4"/>
  <c r="M50" i="4" s="1"/>
  <c r="I50" i="4"/>
  <c r="L50" i="4" s="1"/>
  <c r="J51" i="4"/>
  <c r="M51" i="4" s="1"/>
  <c r="I51" i="4"/>
  <c r="L51" i="4" s="1"/>
  <c r="J1110" i="4"/>
  <c r="M1110" i="4" s="1"/>
  <c r="I1110" i="4"/>
  <c r="L1110" i="4" s="1"/>
  <c r="J63" i="4"/>
  <c r="M63" i="4" s="1"/>
  <c r="I63" i="4"/>
  <c r="L63" i="4" s="1"/>
  <c r="J448" i="4"/>
  <c r="M448" i="4" s="1"/>
  <c r="I448" i="4"/>
  <c r="L448" i="4" s="1"/>
  <c r="J665" i="4"/>
  <c r="M665" i="4" s="1"/>
  <c r="I665" i="4"/>
  <c r="L665" i="4" s="1"/>
  <c r="J656" i="4"/>
  <c r="M656" i="4" s="1"/>
  <c r="I656" i="4"/>
  <c r="L656" i="4" s="1"/>
  <c r="J173" i="4"/>
  <c r="M173" i="4" s="1"/>
  <c r="I173" i="4"/>
  <c r="L173" i="4" s="1"/>
  <c r="J232" i="4"/>
  <c r="M232" i="4" s="1"/>
  <c r="I232" i="4"/>
  <c r="L232" i="4" s="1"/>
  <c r="J748" i="4"/>
  <c r="M748" i="4" s="1"/>
  <c r="I748" i="4"/>
  <c r="L748" i="4" s="1"/>
  <c r="J622" i="4"/>
  <c r="M622" i="4" s="1"/>
  <c r="I622" i="4"/>
  <c r="L622" i="4" s="1"/>
  <c r="J457" i="4"/>
  <c r="M457" i="4" s="1"/>
  <c r="I457" i="4"/>
  <c r="L457" i="4" s="1"/>
  <c r="J32" i="4"/>
  <c r="M32" i="4" s="1"/>
  <c r="I32" i="4"/>
  <c r="L32" i="4" s="1"/>
  <c r="J945" i="4"/>
  <c r="M945" i="4" s="1"/>
  <c r="I945" i="4"/>
  <c r="L945" i="4" s="1"/>
  <c r="J362" i="4"/>
  <c r="M362" i="4" s="1"/>
  <c r="I362" i="4"/>
  <c r="L362" i="4" s="1"/>
  <c r="J1157" i="4"/>
  <c r="M1157" i="4" s="1"/>
  <c r="I1157" i="4"/>
  <c r="L1157" i="4" s="1"/>
  <c r="J588" i="4"/>
  <c r="M588" i="4" s="1"/>
  <c r="I588" i="4"/>
  <c r="L588" i="4" s="1"/>
  <c r="J953" i="4"/>
  <c r="M953" i="4" s="1"/>
  <c r="I953" i="4"/>
  <c r="L953" i="4" s="1"/>
  <c r="J233" i="4"/>
  <c r="M233" i="4" s="1"/>
  <c r="I233" i="4"/>
  <c r="L233" i="4" s="1"/>
  <c r="J1097" i="4"/>
  <c r="M1097" i="4" s="1"/>
  <c r="I1097" i="4"/>
  <c r="L1097" i="4" s="1"/>
  <c r="J507" i="4"/>
  <c r="M507" i="4" s="1"/>
  <c r="I507" i="4"/>
  <c r="L507" i="4" s="1"/>
  <c r="J666" i="4"/>
  <c r="M666" i="4" s="1"/>
  <c r="I666" i="4"/>
  <c r="L666" i="4" s="1"/>
  <c r="J83" i="4"/>
  <c r="M83" i="4" s="1"/>
  <c r="I83" i="4"/>
  <c r="L83" i="4" s="1"/>
  <c r="J84" i="4"/>
  <c r="M84" i="4" s="1"/>
  <c r="I84" i="4"/>
  <c r="L84" i="4" s="1"/>
  <c r="J943" i="4"/>
  <c r="M943" i="4" s="1"/>
  <c r="I943" i="4"/>
  <c r="L943" i="4" s="1"/>
  <c r="J182" i="4"/>
  <c r="M182" i="4" s="1"/>
  <c r="I182" i="4"/>
  <c r="L182" i="4" s="1"/>
  <c r="J310" i="4"/>
  <c r="M310" i="4" s="1"/>
  <c r="I310" i="4"/>
  <c r="L310" i="4" s="1"/>
  <c r="J159" i="4"/>
  <c r="M159" i="4" s="1"/>
  <c r="I159" i="4"/>
  <c r="L159" i="4" s="1"/>
  <c r="J969" i="4"/>
  <c r="M969" i="4" s="1"/>
  <c r="I969" i="4"/>
  <c r="L969" i="4" s="1"/>
  <c r="J180" i="4"/>
  <c r="M180" i="4" s="1"/>
  <c r="I180" i="4"/>
  <c r="L180" i="4" s="1"/>
  <c r="J188" i="4"/>
  <c r="M188" i="4" s="1"/>
  <c r="I188" i="4"/>
  <c r="L188" i="4" s="1"/>
  <c r="J619" i="4"/>
  <c r="M619" i="4" s="1"/>
  <c r="I619" i="4"/>
  <c r="L619" i="4" s="1"/>
  <c r="J47" i="4"/>
  <c r="M47" i="4" s="1"/>
  <c r="I47" i="4"/>
  <c r="L47" i="4" s="1"/>
  <c r="J621" i="4"/>
  <c r="M621" i="4" s="1"/>
  <c r="I621" i="4"/>
  <c r="L621" i="4" s="1"/>
  <c r="J620" i="4"/>
  <c r="M620" i="4" s="1"/>
  <c r="I620" i="4"/>
  <c r="L620" i="4" s="1"/>
  <c r="J1091" i="4"/>
  <c r="M1091" i="4" s="1"/>
  <c r="I1091" i="4"/>
  <c r="L1091" i="4" s="1"/>
  <c r="J877" i="4"/>
  <c r="M877" i="4" s="1"/>
  <c r="I877" i="4"/>
  <c r="L877" i="4" s="1"/>
  <c r="J658" i="4"/>
  <c r="M658" i="4" s="1"/>
  <c r="I658" i="4"/>
  <c r="L658" i="4" s="1"/>
  <c r="J352" i="4"/>
  <c r="M352" i="4" s="1"/>
  <c r="I352" i="4"/>
  <c r="L352" i="4" s="1"/>
  <c r="J345" i="4"/>
  <c r="M345" i="4" s="1"/>
  <c r="I345" i="4"/>
  <c r="L345" i="4" s="1"/>
  <c r="J1042" i="4"/>
  <c r="M1042" i="4" s="1"/>
  <c r="I1042" i="4"/>
  <c r="L1042" i="4" s="1"/>
  <c r="J444" i="4"/>
  <c r="M444" i="4" s="1"/>
  <c r="I444" i="4"/>
  <c r="L444" i="4" s="1"/>
  <c r="J1153" i="4"/>
  <c r="M1153" i="4" s="1"/>
  <c r="I1153" i="4"/>
  <c r="L1153" i="4" s="1"/>
  <c r="J546" i="4"/>
  <c r="M546" i="4" s="1"/>
  <c r="I546" i="4"/>
  <c r="L546" i="4" s="1"/>
  <c r="J200" i="4"/>
  <c r="M200" i="4" s="1"/>
  <c r="I200" i="4"/>
  <c r="L200" i="4" s="1"/>
  <c r="J731" i="4"/>
  <c r="M731" i="4" s="1"/>
  <c r="I731" i="4"/>
  <c r="L731" i="4" s="1"/>
  <c r="J849" i="4"/>
  <c r="M849" i="4" s="1"/>
  <c r="I849" i="4"/>
  <c r="L849" i="4" s="1"/>
  <c r="J357" i="4"/>
  <c r="M357" i="4" s="1"/>
  <c r="I357" i="4"/>
  <c r="L357" i="4" s="1"/>
  <c r="J876" i="4"/>
  <c r="M876" i="4" s="1"/>
  <c r="I876" i="4"/>
  <c r="L876" i="4" s="1"/>
  <c r="J278" i="4"/>
  <c r="M278" i="4" s="1"/>
  <c r="I278" i="4"/>
  <c r="L278" i="4" s="1"/>
  <c r="J563" i="4"/>
  <c r="M563" i="4" s="1"/>
  <c r="I563" i="4"/>
  <c r="L563" i="4" s="1"/>
  <c r="J796" i="4"/>
  <c r="M796" i="4" s="1"/>
  <c r="I796" i="4"/>
  <c r="L796" i="4" s="1"/>
  <c r="J1014" i="4"/>
  <c r="M1014" i="4" s="1"/>
  <c r="I1014" i="4"/>
  <c r="L1014" i="4" s="1"/>
  <c r="J1147" i="4"/>
  <c r="M1147" i="4" s="1"/>
  <c r="I1147" i="4"/>
  <c r="L1147" i="4" s="1"/>
  <c r="J62" i="4"/>
  <c r="M62" i="4" s="1"/>
  <c r="I62" i="4"/>
  <c r="L62" i="4" s="1"/>
  <c r="J38" i="4"/>
  <c r="M38" i="4" s="1"/>
  <c r="I38" i="4"/>
  <c r="L38" i="4" s="1"/>
  <c r="J1010" i="4"/>
  <c r="M1010" i="4" s="1"/>
  <c r="I1010" i="4"/>
  <c r="L1010" i="4" s="1"/>
  <c r="J860" i="4"/>
  <c r="M860" i="4" s="1"/>
  <c r="I860" i="4"/>
  <c r="L860" i="4" s="1"/>
  <c r="J642" i="4"/>
  <c r="M642" i="4" s="1"/>
  <c r="I642" i="4"/>
  <c r="L642" i="4" s="1"/>
  <c r="J577" i="4"/>
  <c r="M577" i="4" s="1"/>
  <c r="I577" i="4"/>
  <c r="L577" i="4" s="1"/>
  <c r="J861" i="4"/>
  <c r="M861" i="4" s="1"/>
  <c r="I861" i="4"/>
  <c r="L861" i="4" s="1"/>
  <c r="J298" i="4"/>
  <c r="M298" i="4" s="1"/>
  <c r="I298" i="4"/>
  <c r="L298" i="4" s="1"/>
  <c r="J506" i="4"/>
  <c r="M506" i="4" s="1"/>
  <c r="I506" i="4"/>
  <c r="L506" i="4" s="1"/>
  <c r="J365" i="4"/>
  <c r="M365" i="4" s="1"/>
  <c r="I365" i="4"/>
  <c r="L365" i="4" s="1"/>
  <c r="J1031" i="4"/>
  <c r="M1031" i="4" s="1"/>
  <c r="I1031" i="4"/>
  <c r="L1031" i="4" s="1"/>
  <c r="J1015" i="4"/>
  <c r="M1015" i="4" s="1"/>
  <c r="I1015" i="4"/>
  <c r="L1015" i="4" s="1"/>
  <c r="J999" i="4"/>
  <c r="M999" i="4" s="1"/>
  <c r="I999" i="4"/>
  <c r="L999" i="4" s="1"/>
  <c r="J486" i="4"/>
  <c r="M486" i="4" s="1"/>
  <c r="I486" i="4"/>
  <c r="L486" i="4" s="1"/>
  <c r="J308" i="4"/>
  <c r="M308" i="4" s="1"/>
  <c r="I308" i="4"/>
  <c r="L308" i="4" s="1"/>
  <c r="J231" i="4"/>
  <c r="M231" i="4" s="1"/>
  <c r="I231" i="4"/>
  <c r="L231" i="4" s="1"/>
  <c r="J878" i="4"/>
  <c r="M878" i="4" s="1"/>
  <c r="I878" i="4"/>
  <c r="L878" i="4" s="1"/>
  <c r="J1058" i="4"/>
  <c r="M1058" i="4" s="1"/>
  <c r="I1058" i="4"/>
  <c r="L1058" i="4" s="1"/>
  <c r="J1011" i="4"/>
  <c r="M1011" i="4" s="1"/>
  <c r="I1011" i="4"/>
  <c r="L1011" i="4" s="1"/>
  <c r="J425" i="4"/>
  <c r="M425" i="4" s="1"/>
  <c r="I425" i="4"/>
  <c r="L425" i="4" s="1"/>
  <c r="J1062" i="4"/>
  <c r="M1062" i="4" s="1"/>
  <c r="I1062" i="4"/>
  <c r="L1062" i="4" s="1"/>
  <c r="J951" i="4"/>
  <c r="M951" i="4" s="1"/>
  <c r="I951" i="4"/>
  <c r="L951" i="4" s="1"/>
  <c r="J508" i="4"/>
  <c r="M508" i="4" s="1"/>
  <c r="I508" i="4"/>
  <c r="L508" i="4" s="1"/>
  <c r="J156" i="4"/>
  <c r="M156" i="4" s="1"/>
  <c r="I156" i="4"/>
  <c r="L156" i="4" s="1"/>
  <c r="J305" i="4"/>
  <c r="M305" i="4" s="1"/>
  <c r="I305" i="4"/>
  <c r="L305" i="4" s="1"/>
  <c r="J762" i="4"/>
  <c r="M762" i="4" s="1"/>
  <c r="I762" i="4"/>
  <c r="L762" i="4" s="1"/>
  <c r="J801" i="4"/>
  <c r="M801" i="4" s="1"/>
  <c r="I801" i="4"/>
  <c r="L801" i="4" s="1"/>
  <c r="J276" i="4"/>
  <c r="M276" i="4" s="1"/>
  <c r="I276" i="4"/>
  <c r="L276" i="4" s="1"/>
  <c r="J505" i="4"/>
  <c r="M505" i="4" s="1"/>
  <c r="I505" i="4"/>
  <c r="L505" i="4" s="1"/>
  <c r="J347" i="4"/>
  <c r="M347" i="4" s="1"/>
  <c r="I347" i="4"/>
  <c r="L347" i="4" s="1"/>
  <c r="J948" i="4"/>
  <c r="M948" i="4" s="1"/>
  <c r="I948" i="4"/>
  <c r="L948" i="4" s="1"/>
  <c r="J639" i="4"/>
  <c r="M639" i="4" s="1"/>
  <c r="I639" i="4"/>
  <c r="L639" i="4" s="1"/>
  <c r="J504" i="4"/>
  <c r="M504" i="4" s="1"/>
  <c r="I504" i="4"/>
  <c r="L504" i="4" s="1"/>
  <c r="J674" i="4"/>
  <c r="M674" i="4" s="1"/>
  <c r="I674" i="4"/>
  <c r="L674" i="4" s="1"/>
  <c r="J763" i="4"/>
  <c r="M763" i="4" s="1"/>
  <c r="I763" i="4"/>
  <c r="L763" i="4" s="1"/>
  <c r="J510" i="4"/>
  <c r="M510" i="4" s="1"/>
  <c r="I510" i="4"/>
  <c r="L510" i="4" s="1"/>
  <c r="J764" i="4"/>
  <c r="M764" i="4" s="1"/>
  <c r="I764" i="4"/>
  <c r="L764" i="4" s="1"/>
  <c r="J253" i="4"/>
  <c r="M253" i="4" s="1"/>
  <c r="I253" i="4"/>
  <c r="L253" i="4" s="1"/>
  <c r="J406" i="4"/>
  <c r="M406" i="4" s="1"/>
  <c r="I406" i="4"/>
  <c r="L406" i="4" s="1"/>
  <c r="J996" i="4"/>
  <c r="M996" i="4" s="1"/>
  <c r="I996" i="4"/>
  <c r="L996" i="4" s="1"/>
  <c r="J721" i="4"/>
  <c r="M721" i="4" s="1"/>
  <c r="I721" i="4"/>
  <c r="L721" i="4" s="1"/>
  <c r="J190" i="4"/>
  <c r="M190" i="4" s="1"/>
  <c r="I190" i="4"/>
  <c r="L190" i="4" s="1"/>
  <c r="J363" i="4"/>
  <c r="M363" i="4" s="1"/>
  <c r="I363" i="4"/>
  <c r="L363" i="4" s="1"/>
  <c r="J976" i="4"/>
  <c r="M976" i="4" s="1"/>
  <c r="I976" i="4"/>
  <c r="L976" i="4" s="1"/>
  <c r="J965" i="4"/>
  <c r="M965" i="4" s="1"/>
  <c r="I965" i="4"/>
  <c r="L965" i="4" s="1"/>
  <c r="J129" i="4"/>
  <c r="M129" i="4" s="1"/>
  <c r="I129" i="4"/>
  <c r="L129" i="4" s="1"/>
  <c r="J964" i="4"/>
  <c r="M964" i="4" s="1"/>
  <c r="I964" i="4"/>
  <c r="L964" i="4" s="1"/>
  <c r="J412" i="4"/>
  <c r="M412" i="4" s="1"/>
  <c r="I412" i="4"/>
  <c r="L412" i="4" s="1"/>
  <c r="J279" i="4"/>
  <c r="M279" i="4" s="1"/>
  <c r="I279" i="4"/>
  <c r="L279" i="4" s="1"/>
  <c r="J653" i="4"/>
  <c r="M653" i="4" s="1"/>
  <c r="I653" i="4"/>
  <c r="L653" i="4" s="1"/>
  <c r="J184" i="4"/>
  <c r="M184" i="4" s="1"/>
  <c r="I184" i="4"/>
  <c r="L184" i="4" s="1"/>
  <c r="J597" i="4"/>
  <c r="M597" i="4" s="1"/>
  <c r="I597" i="4"/>
  <c r="L597" i="4" s="1"/>
  <c r="J303" i="4"/>
  <c r="M303" i="4" s="1"/>
  <c r="I303" i="4"/>
  <c r="L303" i="4" s="1"/>
  <c r="J267" i="4"/>
  <c r="M267" i="4" s="1"/>
  <c r="I267" i="4"/>
  <c r="L267" i="4" s="1"/>
  <c r="J871" i="4"/>
  <c r="M871" i="4" s="1"/>
  <c r="I871" i="4"/>
  <c r="L871" i="4" s="1"/>
  <c r="J246" i="4"/>
  <c r="M246" i="4" s="1"/>
  <c r="I246" i="4"/>
  <c r="L246" i="4" s="1"/>
  <c r="J799" i="4"/>
  <c r="M799" i="4" s="1"/>
  <c r="I799" i="4"/>
  <c r="L799" i="4" s="1"/>
  <c r="J1122" i="4"/>
  <c r="M1122" i="4" s="1"/>
  <c r="I1122" i="4"/>
  <c r="L1122" i="4" s="1"/>
  <c r="J489" i="4"/>
  <c r="M489" i="4" s="1"/>
  <c r="I489" i="4"/>
  <c r="L489" i="4" s="1"/>
  <c r="J490" i="4"/>
  <c r="M490" i="4" s="1"/>
  <c r="I490" i="4"/>
  <c r="L490" i="4" s="1"/>
  <c r="J687" i="4"/>
  <c r="M687" i="4" s="1"/>
  <c r="I687" i="4"/>
  <c r="L687" i="4" s="1"/>
  <c r="J1020" i="4"/>
  <c r="M1020" i="4" s="1"/>
  <c r="I1020" i="4"/>
  <c r="L1020" i="4" s="1"/>
  <c r="J364" i="4"/>
  <c r="M364" i="4" s="1"/>
  <c r="I364" i="4"/>
  <c r="L364" i="4" s="1"/>
  <c r="J509" i="4"/>
  <c r="M509" i="4" s="1"/>
  <c r="I509" i="4"/>
  <c r="L509" i="4" s="1"/>
  <c r="J793" i="4"/>
  <c r="M793" i="4" s="1"/>
  <c r="I793" i="4"/>
  <c r="L793" i="4" s="1"/>
  <c r="J940" i="4"/>
  <c r="M940" i="4" s="1"/>
  <c r="I940" i="4"/>
  <c r="L940" i="4" s="1"/>
  <c r="J872" i="4"/>
  <c r="M872" i="4" s="1"/>
  <c r="I872" i="4"/>
  <c r="L872" i="4" s="1"/>
  <c r="J579" i="4"/>
  <c r="M579" i="4" s="1"/>
  <c r="I579" i="4"/>
  <c r="L579" i="4" s="1"/>
  <c r="J950" i="4"/>
  <c r="M950" i="4" s="1"/>
  <c r="I950" i="4"/>
  <c r="L950" i="4" s="1"/>
  <c r="J807" i="4"/>
  <c r="M807" i="4" s="1"/>
  <c r="I807" i="4"/>
  <c r="L807" i="4" s="1"/>
  <c r="J127" i="4"/>
  <c r="M127" i="4" s="1"/>
  <c r="I127" i="4"/>
  <c r="L127" i="4" s="1"/>
  <c r="J870" i="4"/>
  <c r="M870" i="4" s="1"/>
  <c r="I870" i="4"/>
  <c r="L870" i="4" s="1"/>
  <c r="J847" i="4"/>
  <c r="M847" i="4" s="1"/>
  <c r="I847" i="4"/>
  <c r="L847" i="4" s="1"/>
  <c r="J449" i="4"/>
  <c r="M449" i="4" s="1"/>
  <c r="I449" i="4"/>
  <c r="L449" i="4" s="1"/>
  <c r="J650" i="4"/>
  <c r="M650" i="4" s="1"/>
  <c r="I650" i="4"/>
  <c r="L650" i="4" s="1"/>
  <c r="J854" i="4"/>
  <c r="M854" i="4" s="1"/>
  <c r="I854" i="4"/>
  <c r="L854" i="4" s="1"/>
  <c r="J855" i="4"/>
  <c r="M855" i="4" s="1"/>
  <c r="I855" i="4"/>
  <c r="L855" i="4" s="1"/>
  <c r="J797" i="4"/>
  <c r="M797" i="4" s="1"/>
  <c r="I797" i="4"/>
  <c r="L797" i="4" s="1"/>
  <c r="J720" i="4"/>
  <c r="M720" i="4" s="1"/>
  <c r="I720" i="4"/>
  <c r="L720" i="4" s="1"/>
  <c r="J1033" i="4"/>
  <c r="M1033" i="4" s="1"/>
  <c r="I1033" i="4"/>
  <c r="L1033" i="4" s="1"/>
  <c r="J869" i="4"/>
  <c r="M869" i="4" s="1"/>
  <c r="I869" i="4"/>
  <c r="L869" i="4" s="1"/>
  <c r="J280" i="4"/>
  <c r="M280" i="4" s="1"/>
  <c r="I280" i="4"/>
  <c r="L280" i="4" s="1"/>
  <c r="J648" i="4"/>
  <c r="M648" i="4" s="1"/>
  <c r="I648" i="4"/>
  <c r="L648" i="4" s="1"/>
  <c r="J842" i="4"/>
  <c r="M842" i="4" s="1"/>
  <c r="I842" i="4"/>
  <c r="L842" i="4" s="1"/>
  <c r="J724" i="4"/>
  <c r="M724" i="4" s="1"/>
  <c r="I724" i="4"/>
  <c r="L724" i="4" s="1"/>
  <c r="J744" i="4"/>
  <c r="M744" i="4" s="1"/>
  <c r="I744" i="4"/>
  <c r="L744" i="4" s="1"/>
  <c r="J668" i="4"/>
  <c r="M668" i="4" s="1"/>
  <c r="I668" i="4"/>
  <c r="L668" i="4" s="1"/>
  <c r="J348" i="4"/>
  <c r="M348" i="4" s="1"/>
  <c r="I348" i="4"/>
  <c r="L348" i="4" s="1"/>
  <c r="J1151" i="4"/>
  <c r="M1151" i="4" s="1"/>
  <c r="I1151" i="4"/>
  <c r="L1151" i="4" s="1"/>
  <c r="J565" i="4"/>
  <c r="M565" i="4" s="1"/>
  <c r="I565" i="4"/>
  <c r="L565" i="4" s="1"/>
  <c r="J39" i="4"/>
  <c r="M39" i="4" s="1"/>
  <c r="I39" i="4"/>
  <c r="L39" i="4" s="1"/>
  <c r="J815" i="4"/>
  <c r="M815" i="4" s="1"/>
  <c r="I815" i="4"/>
  <c r="L815" i="4" s="1"/>
  <c r="J1115" i="4"/>
  <c r="M1115" i="4" s="1"/>
  <c r="I1115" i="4"/>
  <c r="L1115" i="4" s="1"/>
  <c r="J366" i="4"/>
  <c r="M366" i="4" s="1"/>
  <c r="I366" i="4"/>
  <c r="L366" i="4" s="1"/>
  <c r="J1109" i="4"/>
  <c r="M1109" i="4" s="1"/>
  <c r="I1109" i="4"/>
  <c r="L1109" i="4" s="1"/>
  <c r="J192" i="4"/>
  <c r="M192" i="4" s="1"/>
  <c r="I192" i="4"/>
  <c r="L192" i="4" s="1"/>
  <c r="J191" i="4"/>
  <c r="M191" i="4" s="1"/>
  <c r="I191" i="4"/>
  <c r="L191" i="4" s="1"/>
  <c r="J157" i="4"/>
  <c r="M157" i="4" s="1"/>
  <c r="I157" i="4"/>
  <c r="L157" i="4" s="1"/>
  <c r="J885" i="4"/>
  <c r="M885" i="4" s="1"/>
  <c r="I885" i="4"/>
  <c r="L885" i="4" s="1"/>
  <c r="J723" i="4"/>
  <c r="M723" i="4" s="1"/>
  <c r="I723" i="4"/>
  <c r="L723" i="4" s="1"/>
  <c r="J1021" i="4"/>
  <c r="M1021" i="4" s="1"/>
  <c r="I1021" i="4"/>
  <c r="L1021" i="4" s="1"/>
  <c r="J461" i="4"/>
  <c r="M461" i="4" s="1"/>
  <c r="I461" i="4"/>
  <c r="L461" i="4" s="1"/>
  <c r="J296" i="4"/>
  <c r="M296" i="4" s="1"/>
  <c r="I296" i="4"/>
  <c r="L296" i="4" s="1"/>
  <c r="J570" i="4"/>
  <c r="M570" i="4" s="1"/>
  <c r="I570" i="4"/>
  <c r="L570" i="4" s="1"/>
  <c r="J306" i="4"/>
  <c r="M306" i="4" s="1"/>
  <c r="I306" i="4"/>
  <c r="L306" i="4" s="1"/>
  <c r="J307" i="4"/>
  <c r="M307" i="4" s="1"/>
  <c r="I307" i="4"/>
  <c r="L307" i="4" s="1"/>
  <c r="J873" i="4"/>
  <c r="M873" i="4" s="1"/>
  <c r="I873" i="4"/>
  <c r="L873" i="4" s="1"/>
  <c r="J487" i="4"/>
  <c r="M487" i="4" s="1"/>
  <c r="I487" i="4"/>
  <c r="L487" i="4" s="1"/>
  <c r="J605" i="4"/>
  <c r="M605" i="4" s="1"/>
  <c r="I605" i="4"/>
  <c r="L605" i="4" s="1"/>
  <c r="J492" i="4"/>
  <c r="M492" i="4" s="1"/>
  <c r="I492" i="4"/>
  <c r="L492" i="4" s="1"/>
  <c r="J333" i="4"/>
  <c r="M333" i="4" s="1"/>
  <c r="I333" i="4"/>
  <c r="L333" i="4" s="1"/>
  <c r="J846" i="4"/>
  <c r="M846" i="4" s="1"/>
  <c r="I846" i="4"/>
  <c r="L846" i="4" s="1"/>
  <c r="J1034" i="4"/>
  <c r="M1034" i="4" s="1"/>
  <c r="I1034" i="4"/>
  <c r="L1034" i="4" s="1"/>
  <c r="J37" i="4"/>
  <c r="M37" i="4" s="1"/>
  <c r="I37" i="4"/>
  <c r="L37" i="4" s="1"/>
  <c r="J912" i="4"/>
  <c r="M912" i="4" s="1"/>
  <c r="I912" i="4"/>
  <c r="L912" i="4" s="1"/>
  <c r="J59" i="4"/>
  <c r="M59" i="4" s="1"/>
  <c r="I59" i="4"/>
  <c r="L59" i="4" s="1"/>
  <c r="J22" i="4"/>
  <c r="M22" i="4" s="1"/>
  <c r="I22" i="4"/>
  <c r="L22" i="4" s="1"/>
  <c r="J971" i="4"/>
  <c r="M971" i="4" s="1"/>
  <c r="I971" i="4"/>
  <c r="L971" i="4" s="1"/>
  <c r="J962" i="4"/>
  <c r="M962" i="4" s="1"/>
  <c r="I962" i="4"/>
  <c r="L962" i="4" s="1"/>
  <c r="J207" i="4"/>
  <c r="M207" i="4" s="1"/>
  <c r="I207" i="4"/>
  <c r="L207" i="4" s="1"/>
  <c r="J1139" i="4"/>
  <c r="M1139" i="4" s="1"/>
  <c r="I1139" i="4"/>
  <c r="L1139" i="4" s="1"/>
  <c r="J886" i="4"/>
  <c r="M886" i="4" s="1"/>
  <c r="I886" i="4"/>
  <c r="L886" i="4" s="1"/>
  <c r="J667" i="4"/>
  <c r="M667" i="4" s="1"/>
  <c r="I667" i="4"/>
  <c r="L667" i="4" s="1"/>
  <c r="J251" i="4"/>
  <c r="M251" i="4" s="1"/>
  <c r="I251" i="4"/>
  <c r="L251" i="4" s="1"/>
  <c r="J623" i="4"/>
  <c r="M623" i="4" s="1"/>
  <c r="I623" i="4"/>
  <c r="L623" i="4" s="1"/>
  <c r="J719" i="4"/>
  <c r="M719" i="4" s="1"/>
  <c r="I719" i="4"/>
  <c r="L719" i="4" s="1"/>
  <c r="J211" i="4"/>
  <c r="M211" i="4" s="1"/>
  <c r="I211" i="4"/>
  <c r="L211" i="4" s="1"/>
  <c r="J1063" i="4"/>
  <c r="M1063" i="4" s="1"/>
  <c r="I1063" i="4"/>
  <c r="L1063" i="4" s="1"/>
  <c r="J423" i="4"/>
  <c r="M423" i="4" s="1"/>
  <c r="I423" i="4"/>
  <c r="L423" i="4" s="1"/>
  <c r="J177" i="4"/>
  <c r="M177" i="4" s="1"/>
  <c r="I177" i="4"/>
  <c r="L177" i="4" s="1"/>
  <c r="J178" i="4"/>
  <c r="M178" i="4" s="1"/>
  <c r="I178" i="4"/>
  <c r="L178" i="4" s="1"/>
  <c r="J1116" i="4"/>
  <c r="M1116" i="4" s="1"/>
  <c r="I1116" i="4"/>
  <c r="L1116" i="4" s="1"/>
  <c r="J792" i="4"/>
  <c r="M792" i="4" s="1"/>
  <c r="I792" i="4"/>
  <c r="L792" i="4" s="1"/>
  <c r="J281" i="4"/>
  <c r="M281" i="4" s="1"/>
  <c r="I281" i="4"/>
  <c r="L281" i="4" s="1"/>
  <c r="J216" i="4"/>
  <c r="M216" i="4" s="1"/>
  <c r="I216" i="4"/>
  <c r="L216" i="4" s="1"/>
  <c r="J426" i="4"/>
  <c r="M426" i="4" s="1"/>
  <c r="I426" i="4"/>
  <c r="L426" i="4" s="1"/>
  <c r="J319" i="4"/>
  <c r="M319" i="4" s="1"/>
  <c r="I319" i="4"/>
  <c r="L319" i="4" s="1"/>
  <c r="J244" i="4"/>
  <c r="M244" i="4" s="1"/>
  <c r="I244" i="4"/>
  <c r="L244" i="4" s="1"/>
  <c r="J446" i="4"/>
  <c r="M446" i="4" s="1"/>
  <c r="I446" i="4"/>
  <c r="L446" i="4" s="1"/>
  <c r="J685" i="4"/>
  <c r="M685" i="4" s="1"/>
  <c r="I685" i="4"/>
  <c r="L685" i="4" s="1"/>
  <c r="J1064" i="4"/>
  <c r="M1064" i="4" s="1"/>
  <c r="I1064" i="4"/>
  <c r="L1064" i="4" s="1"/>
  <c r="J761" i="4"/>
  <c r="M761" i="4" s="1"/>
  <c r="I761" i="4"/>
  <c r="L761" i="4" s="1"/>
  <c r="J315" i="4"/>
  <c r="M315" i="4" s="1"/>
  <c r="I315" i="4"/>
  <c r="L315" i="4" s="1"/>
  <c r="J332" i="4"/>
  <c r="M332" i="4" s="1"/>
  <c r="I332" i="4"/>
  <c r="L332" i="4" s="1"/>
  <c r="J726" i="4"/>
  <c r="M726" i="4" s="1"/>
  <c r="I726" i="4"/>
  <c r="L726" i="4" s="1"/>
  <c r="J241" i="4"/>
  <c r="M241" i="4" s="1"/>
  <c r="I241" i="4"/>
  <c r="L241" i="4" s="1"/>
  <c r="J1051" i="4"/>
  <c r="M1051" i="4" s="1"/>
  <c r="I1051" i="4"/>
  <c r="L1051" i="4" s="1"/>
  <c r="J275" i="4"/>
  <c r="M275" i="4" s="1"/>
  <c r="I275" i="4"/>
  <c r="L275" i="4" s="1"/>
  <c r="J952" i="4"/>
  <c r="M952" i="4" s="1"/>
  <c r="I952" i="4"/>
  <c r="L952" i="4" s="1"/>
  <c r="J875" i="4"/>
  <c r="M875" i="4" s="1"/>
  <c r="I875" i="4"/>
  <c r="L875" i="4" s="1"/>
  <c r="J493" i="4"/>
  <c r="M493" i="4" s="1"/>
  <c r="I493" i="4"/>
  <c r="L493" i="4" s="1"/>
  <c r="J654" i="4"/>
  <c r="M654" i="4" s="1"/>
  <c r="I654" i="4"/>
  <c r="L654" i="4" s="1"/>
  <c r="J1005" i="4"/>
  <c r="M1005" i="4" s="1"/>
  <c r="I1005" i="4"/>
  <c r="L1005" i="4" s="1"/>
  <c r="J53" i="4"/>
  <c r="M53" i="4" s="1"/>
  <c r="I53" i="4"/>
  <c r="L53" i="4" s="1"/>
  <c r="J798" i="4"/>
  <c r="M798" i="4" s="1"/>
  <c r="I798" i="4"/>
  <c r="L798" i="4" s="1"/>
  <c r="J215" i="4"/>
  <c r="M215" i="4" s="1"/>
  <c r="I215" i="4"/>
  <c r="L215" i="4" s="1"/>
  <c r="J168" i="4"/>
  <c r="M168" i="4" s="1"/>
  <c r="I168" i="4"/>
  <c r="L168" i="4" s="1"/>
  <c r="J562" i="4"/>
  <c r="M562" i="4" s="1"/>
  <c r="I562" i="4"/>
  <c r="L562" i="4" s="1"/>
  <c r="J128" i="4"/>
  <c r="M128" i="4" s="1"/>
  <c r="I128" i="4"/>
  <c r="L128" i="4" s="1"/>
  <c r="J282" i="4"/>
  <c r="M282" i="4" s="1"/>
  <c r="I282" i="4"/>
  <c r="L282" i="4" s="1"/>
  <c r="J130" i="4"/>
  <c r="M130" i="4" s="1"/>
  <c r="I130" i="4"/>
  <c r="L130" i="4" s="1"/>
  <c r="J712" i="4"/>
  <c r="M712" i="4" s="1"/>
  <c r="I712" i="4"/>
  <c r="L712" i="4" s="1"/>
  <c r="J841" i="4"/>
  <c r="M841" i="4" s="1"/>
  <c r="I841" i="4"/>
  <c r="L841" i="4" s="1"/>
  <c r="J185" i="4"/>
  <c r="M185" i="4" s="1"/>
  <c r="I185" i="4"/>
  <c r="L185" i="4" s="1"/>
  <c r="J57" i="4"/>
  <c r="M57" i="4" s="1"/>
  <c r="I57" i="4"/>
  <c r="L57" i="4" s="1"/>
  <c r="J360" i="4"/>
  <c r="M360" i="4" s="1"/>
  <c r="I360" i="4"/>
  <c r="L360" i="4" s="1"/>
  <c r="J302" i="4"/>
  <c r="M302" i="4" s="1"/>
  <c r="I302" i="4"/>
  <c r="L302" i="4" s="1"/>
  <c r="J1038" i="4"/>
  <c r="M1038" i="4" s="1"/>
  <c r="I1038" i="4"/>
  <c r="L1038" i="4" s="1"/>
  <c r="J135" i="4"/>
  <c r="M135" i="4" s="1"/>
  <c r="I135" i="4"/>
  <c r="L135" i="4" s="1"/>
  <c r="J500" i="4"/>
  <c r="M500" i="4" s="1"/>
  <c r="I500" i="4"/>
  <c r="L500" i="4" s="1"/>
  <c r="J222" i="4"/>
  <c r="M222" i="4" s="1"/>
  <c r="I222" i="4"/>
  <c r="L222" i="4" s="1"/>
  <c r="J224" i="4"/>
  <c r="M224" i="4" s="1"/>
  <c r="I224" i="4"/>
  <c r="L224" i="4" s="1"/>
  <c r="J227" i="4"/>
  <c r="M227" i="4" s="1"/>
  <c r="I227" i="4"/>
  <c r="L227" i="4" s="1"/>
  <c r="J223" i="4"/>
  <c r="M223" i="4" s="1"/>
  <c r="I223" i="4"/>
  <c r="L223" i="4" s="1"/>
  <c r="J645" i="4"/>
  <c r="M645" i="4" s="1"/>
  <c r="I645" i="4"/>
  <c r="L645" i="4" s="1"/>
  <c r="J1150" i="4"/>
  <c r="M1150" i="4" s="1"/>
  <c r="I1150" i="4"/>
  <c r="L1150" i="4" s="1"/>
  <c r="J634" i="4"/>
  <c r="M634" i="4" s="1"/>
  <c r="I634" i="4"/>
  <c r="L634" i="4" s="1"/>
  <c r="J331" i="4"/>
  <c r="M331" i="4" s="1"/>
  <c r="I331" i="4"/>
  <c r="L331" i="4" s="1"/>
  <c r="J701" i="4"/>
  <c r="M701" i="4" s="1"/>
  <c r="I701" i="4"/>
  <c r="L701" i="4" s="1"/>
  <c r="J376" i="4"/>
  <c r="M376" i="4" s="1"/>
  <c r="I376" i="4"/>
  <c r="L376" i="4" s="1"/>
  <c r="J252" i="4"/>
  <c r="M252" i="4" s="1"/>
  <c r="I252" i="4"/>
  <c r="L252" i="4" s="1"/>
  <c r="J706" i="4"/>
  <c r="M706" i="4" s="1"/>
  <c r="I706" i="4"/>
  <c r="L706" i="4" s="1"/>
  <c r="J1160" i="4"/>
  <c r="M1160" i="4" s="1"/>
  <c r="I1160" i="4"/>
  <c r="L1160" i="4" s="1"/>
  <c r="J79" i="4"/>
  <c r="M79" i="4" s="1"/>
  <c r="I79" i="4"/>
  <c r="L79" i="4" s="1"/>
  <c r="J326" i="4"/>
  <c r="M326" i="4" s="1"/>
  <c r="I326" i="4"/>
  <c r="L326" i="4" s="1"/>
  <c r="J684" i="4"/>
  <c r="M684" i="4" s="1"/>
  <c r="I684" i="4"/>
  <c r="L684" i="4" s="1"/>
  <c r="J102" i="4"/>
  <c r="M102" i="4" s="1"/>
  <c r="I102" i="4"/>
  <c r="L102" i="4" s="1"/>
  <c r="J545" i="4"/>
  <c r="M545" i="4" s="1"/>
  <c r="I545" i="4"/>
  <c r="L545" i="4" s="1"/>
  <c r="J1071" i="4"/>
  <c r="M1071" i="4" s="1"/>
  <c r="I1071" i="4"/>
  <c r="L1071" i="4" s="1"/>
  <c r="J283" i="4"/>
  <c r="M283" i="4" s="1"/>
  <c r="I283" i="4"/>
  <c r="L283" i="4" s="1"/>
  <c r="J346" i="4"/>
  <c r="M346" i="4" s="1"/>
  <c r="I346" i="4"/>
  <c r="L346" i="4" s="1"/>
  <c r="J810" i="4"/>
  <c r="M810" i="4" s="1"/>
  <c r="I810" i="4"/>
  <c r="L810" i="4" s="1"/>
  <c r="J690" i="4"/>
  <c r="M690" i="4" s="1"/>
  <c r="I690" i="4"/>
  <c r="L690" i="4" s="1"/>
  <c r="J150" i="4"/>
  <c r="M150" i="4" s="1"/>
  <c r="I150" i="4"/>
  <c r="L150" i="4" s="1"/>
  <c r="J911" i="4"/>
  <c r="M911" i="4" s="1"/>
  <c r="I911" i="4"/>
  <c r="L911" i="4" s="1"/>
  <c r="J350" i="4"/>
  <c r="M350" i="4" s="1"/>
  <c r="I350" i="4"/>
  <c r="L350" i="4" s="1"/>
  <c r="J170" i="4"/>
  <c r="M170" i="4" s="1"/>
  <c r="I170" i="4"/>
  <c r="L170" i="4" s="1"/>
  <c r="J369" i="4"/>
  <c r="M369" i="4" s="1"/>
  <c r="I369" i="4"/>
  <c r="L369" i="4" s="1"/>
  <c r="J526" i="4"/>
  <c r="M526" i="4" s="1"/>
  <c r="I526" i="4"/>
  <c r="L526" i="4" s="1"/>
  <c r="J436" i="4"/>
  <c r="M436" i="4" s="1"/>
  <c r="I436" i="4"/>
  <c r="L436" i="4" s="1"/>
  <c r="J327" i="4"/>
  <c r="M327" i="4" s="1"/>
  <c r="I327" i="4"/>
  <c r="L327" i="4" s="1"/>
  <c r="J716" i="4"/>
  <c r="M716" i="4" s="1"/>
  <c r="I716" i="4"/>
  <c r="L716" i="4" s="1"/>
  <c r="J15" i="4"/>
  <c r="M15" i="4" s="1"/>
  <c r="I15" i="4"/>
  <c r="L15" i="4" s="1"/>
  <c r="J21" i="4"/>
  <c r="M21" i="4" s="1"/>
  <c r="I21" i="4"/>
  <c r="L21" i="4" s="1"/>
  <c r="J918" i="4"/>
  <c r="M918" i="4" s="1"/>
  <c r="I918" i="4"/>
  <c r="L918" i="4" s="1"/>
  <c r="J403" i="4"/>
  <c r="M403" i="4" s="1"/>
  <c r="I403" i="4"/>
  <c r="L403" i="4" s="1"/>
  <c r="J739" i="4"/>
  <c r="M739" i="4" s="1"/>
  <c r="I739" i="4"/>
  <c r="L739" i="4" s="1"/>
  <c r="J336" i="4"/>
  <c r="M336" i="4" s="1"/>
  <c r="I336" i="4"/>
  <c r="L336" i="4" s="1"/>
  <c r="J61" i="4"/>
  <c r="M61" i="4" s="1"/>
  <c r="I61" i="4"/>
  <c r="L61" i="4" s="1"/>
  <c r="J990" i="4"/>
  <c r="M990" i="4" s="1"/>
  <c r="I990" i="4"/>
  <c r="L990" i="4" s="1"/>
  <c r="J635" i="4"/>
  <c r="M635" i="4" s="1"/>
  <c r="I635" i="4"/>
  <c r="L635" i="4" s="1"/>
  <c r="J728" i="4"/>
  <c r="M728" i="4" s="1"/>
  <c r="I728" i="4"/>
  <c r="L728" i="4" s="1"/>
  <c r="J752" i="4"/>
  <c r="M752" i="4" s="1"/>
  <c r="I752" i="4"/>
  <c r="L752" i="4" s="1"/>
  <c r="J809" i="4"/>
  <c r="M809" i="4" s="1"/>
  <c r="I809" i="4"/>
  <c r="L809" i="4" s="1"/>
  <c r="J499" i="4"/>
  <c r="M499" i="4" s="1"/>
  <c r="I499" i="4"/>
  <c r="L499" i="4" s="1"/>
  <c r="J125" i="4"/>
  <c r="M125" i="4" s="1"/>
  <c r="I125" i="4"/>
  <c r="L125" i="4" s="1"/>
  <c r="J147" i="4"/>
  <c r="M147" i="4" s="1"/>
  <c r="I147" i="4"/>
  <c r="L147" i="4" s="1"/>
  <c r="J103" i="4"/>
  <c r="M103" i="4" s="1"/>
  <c r="I103" i="4"/>
  <c r="L103" i="4" s="1"/>
  <c r="J126" i="4"/>
  <c r="M126" i="4" s="1"/>
  <c r="I126" i="4"/>
  <c r="L126" i="4" s="1"/>
  <c r="J318" i="4"/>
  <c r="M318" i="4" s="1"/>
  <c r="I318" i="4"/>
  <c r="L318" i="4" s="1"/>
  <c r="J148" i="4"/>
  <c r="M148" i="4" s="1"/>
  <c r="I148" i="4"/>
  <c r="L148" i="4" s="1"/>
  <c r="J226" i="4"/>
  <c r="M226" i="4" s="1"/>
  <c r="I226" i="4"/>
  <c r="L226" i="4" s="1"/>
  <c r="J328" i="4"/>
  <c r="M328" i="4" s="1"/>
  <c r="I328" i="4"/>
  <c r="L328" i="4" s="1"/>
  <c r="J225" i="4"/>
  <c r="M225" i="4" s="1"/>
  <c r="I225" i="4"/>
  <c r="L225" i="4" s="1"/>
  <c r="J864" i="4"/>
  <c r="M864" i="4" s="1"/>
  <c r="I864" i="4"/>
  <c r="L864" i="4" s="1"/>
  <c r="J474" i="4"/>
  <c r="M474" i="4" s="1"/>
  <c r="I474" i="4"/>
  <c r="L474" i="4" s="1"/>
  <c r="J722" i="4"/>
  <c r="M722" i="4" s="1"/>
  <c r="I722" i="4"/>
  <c r="L722" i="4" s="1"/>
  <c r="J680" i="4"/>
  <c r="M680" i="4" s="1"/>
  <c r="I680" i="4"/>
  <c r="L680" i="4" s="1"/>
  <c r="J944" i="4"/>
  <c r="M944" i="4" s="1"/>
  <c r="I944" i="4"/>
  <c r="L944" i="4" s="1"/>
  <c r="J644" i="4"/>
  <c r="M644" i="4" s="1"/>
  <c r="I644" i="4"/>
  <c r="L644" i="4" s="1"/>
  <c r="J913" i="4"/>
  <c r="M913" i="4" s="1"/>
  <c r="I913" i="4"/>
  <c r="L913" i="4" s="1"/>
  <c r="J954" i="4"/>
  <c r="M954" i="4" s="1"/>
  <c r="I954" i="4"/>
  <c r="L954" i="4" s="1"/>
  <c r="J868" i="4"/>
  <c r="M868" i="4" s="1"/>
  <c r="I868" i="4"/>
  <c r="L868" i="4" s="1"/>
  <c r="J186" i="4"/>
  <c r="M186" i="4" s="1"/>
  <c r="I186" i="4"/>
  <c r="L186" i="4" s="1"/>
  <c r="J834" i="4"/>
  <c r="M834" i="4" s="1"/>
  <c r="I834" i="4"/>
  <c r="L834" i="4" s="1"/>
  <c r="J355" i="4"/>
  <c r="M355" i="4" s="1"/>
  <c r="I355" i="4"/>
  <c r="L355" i="4" s="1"/>
  <c r="J660" i="4"/>
  <c r="M660" i="4" s="1"/>
  <c r="I660" i="4"/>
  <c r="L660" i="4" s="1"/>
  <c r="J661" i="4"/>
  <c r="M661" i="4" s="1"/>
  <c r="I661" i="4"/>
  <c r="L661" i="4" s="1"/>
  <c r="J689" i="4"/>
  <c r="M689" i="4" s="1"/>
  <c r="I689" i="4"/>
  <c r="L689" i="4" s="1"/>
  <c r="J530" i="4"/>
  <c r="M530" i="4" s="1"/>
  <c r="I530" i="4"/>
  <c r="L530" i="4" s="1"/>
  <c r="J742" i="4"/>
  <c r="M742" i="4" s="1"/>
  <c r="I742" i="4"/>
  <c r="L742" i="4" s="1"/>
  <c r="J1072" i="4"/>
  <c r="M1072" i="4" s="1"/>
  <c r="I1072" i="4"/>
  <c r="L1072" i="4" s="1"/>
  <c r="J800" i="4"/>
  <c r="M800" i="4" s="1"/>
  <c r="I800" i="4"/>
  <c r="L800" i="4" s="1"/>
  <c r="J1024" i="4"/>
  <c r="M1024" i="4" s="1"/>
  <c r="I1024" i="4"/>
  <c r="L1024" i="4" s="1"/>
  <c r="J1080" i="4"/>
  <c r="M1080" i="4" s="1"/>
  <c r="I1080" i="4"/>
  <c r="L1080" i="4" s="1"/>
  <c r="J494" i="4"/>
  <c r="M494" i="4" s="1"/>
  <c r="I494" i="4"/>
  <c r="L494" i="4" s="1"/>
  <c r="J1052" i="4"/>
  <c r="M1052" i="4" s="1"/>
  <c r="I1052" i="4"/>
  <c r="L1052" i="4" s="1"/>
  <c r="J977" i="4"/>
  <c r="M977" i="4" s="1"/>
  <c r="I977" i="4"/>
  <c r="L977" i="4" s="1"/>
  <c r="J1107" i="4"/>
  <c r="M1107" i="4" s="1"/>
  <c r="I1107" i="4"/>
  <c r="L1107" i="4" s="1"/>
  <c r="J1100" i="4"/>
  <c r="M1100" i="4" s="1"/>
  <c r="I1100" i="4"/>
  <c r="L1100" i="4" s="1"/>
  <c r="J33" i="4"/>
  <c r="M33" i="4" s="1"/>
  <c r="I33" i="4"/>
  <c r="L33" i="4" s="1"/>
  <c r="J907" i="4"/>
  <c r="M907" i="4" s="1"/>
  <c r="I907" i="4"/>
  <c r="L907" i="4" s="1"/>
  <c r="J1140" i="4"/>
  <c r="M1140" i="4" s="1"/>
  <c r="I1140" i="4"/>
  <c r="L1140" i="4" s="1"/>
  <c r="J261" i="4"/>
  <c r="M261" i="4" s="1"/>
  <c r="I261" i="4"/>
  <c r="L261" i="4" s="1"/>
  <c r="J769" i="4"/>
  <c r="M769" i="4" s="1"/>
  <c r="I769" i="4"/>
  <c r="L769" i="4" s="1"/>
  <c r="J1012" i="4"/>
  <c r="M1012" i="4" s="1"/>
  <c r="I1012" i="4"/>
  <c r="L1012" i="4" s="1"/>
  <c r="J284" i="4"/>
  <c r="M284" i="4" s="1"/>
  <c r="I284" i="4"/>
  <c r="L284" i="4" s="1"/>
  <c r="J44" i="4"/>
  <c r="M44" i="4" s="1"/>
  <c r="I44" i="4"/>
  <c r="L44" i="4" s="1"/>
  <c r="J483" i="4"/>
  <c r="M483" i="4" s="1"/>
  <c r="I483" i="4"/>
  <c r="L483" i="4" s="1"/>
  <c r="J367" i="4"/>
  <c r="M367" i="4" s="1"/>
  <c r="I367" i="4"/>
  <c r="L367" i="4" s="1"/>
  <c r="J1141" i="4"/>
  <c r="M1141" i="4" s="1"/>
  <c r="I1141" i="4"/>
  <c r="L1141" i="4" s="1"/>
  <c r="J501" i="4"/>
  <c r="M501" i="4" s="1"/>
  <c r="I501" i="4"/>
  <c r="L501" i="4" s="1"/>
  <c r="J1036" i="4"/>
  <c r="M1036" i="4" s="1"/>
  <c r="I1036" i="4"/>
  <c r="L1036" i="4" s="1"/>
  <c r="J133" i="4"/>
  <c r="M133" i="4" s="1"/>
  <c r="I133" i="4"/>
  <c r="L133" i="4" s="1"/>
  <c r="J673" i="4"/>
  <c r="M673" i="4" s="1"/>
  <c r="I673" i="4"/>
  <c r="L673" i="4" s="1"/>
  <c r="J791" i="4"/>
  <c r="M791" i="4" s="1"/>
  <c r="I791" i="4"/>
  <c r="L791" i="4" s="1"/>
  <c r="J1050" i="4"/>
  <c r="M1050" i="4" s="1"/>
  <c r="I1050" i="4"/>
  <c r="L1050" i="4" s="1"/>
  <c r="J1143" i="4"/>
  <c r="M1143" i="4" s="1"/>
  <c r="I1143" i="4"/>
  <c r="L1143" i="4" s="1"/>
  <c r="J151" i="4"/>
  <c r="M151" i="4" s="1"/>
  <c r="I151" i="4"/>
  <c r="L151" i="4" s="1"/>
  <c r="J643" i="4"/>
  <c r="M643" i="4" s="1"/>
  <c r="I643" i="4"/>
  <c r="L643" i="4" s="1"/>
  <c r="J591" i="4"/>
  <c r="M591" i="4" s="1"/>
  <c r="I591" i="4"/>
  <c r="L591" i="4" s="1"/>
  <c r="J134" i="4"/>
  <c r="M134" i="4" s="1"/>
  <c r="I134" i="4"/>
  <c r="L134" i="4" s="1"/>
  <c r="J149" i="4"/>
  <c r="M149" i="4" s="1"/>
  <c r="I149" i="4"/>
  <c r="L149" i="4" s="1"/>
  <c r="J144" i="4"/>
  <c r="M144" i="4" s="1"/>
  <c r="I144" i="4"/>
  <c r="L144" i="4" s="1"/>
  <c r="J1057" i="4"/>
  <c r="M1057" i="4" s="1"/>
  <c r="I1057" i="4"/>
  <c r="L1057" i="4" s="1"/>
  <c r="J1054" i="4"/>
  <c r="M1054" i="4" s="1"/>
  <c r="I1054" i="4"/>
  <c r="L1054" i="4" s="1"/>
  <c r="J865" i="4"/>
  <c r="M865" i="4" s="1"/>
  <c r="I865" i="4"/>
  <c r="L865" i="4" s="1"/>
  <c r="J92" i="4"/>
  <c r="M92" i="4" s="1"/>
  <c r="I92" i="4"/>
  <c r="L92" i="4" s="1"/>
  <c r="J104" i="4"/>
  <c r="M104" i="4" s="1"/>
  <c r="I104" i="4"/>
  <c r="L104" i="4" s="1"/>
  <c r="J377" i="4"/>
  <c r="M377" i="4" s="1"/>
  <c r="I377" i="4"/>
  <c r="L377" i="4" s="1"/>
  <c r="J91" i="4"/>
  <c r="M91" i="4" s="1"/>
  <c r="I91" i="4"/>
  <c r="L91" i="4" s="1"/>
  <c r="J587" i="4"/>
  <c r="M587" i="4" s="1"/>
  <c r="I587" i="4"/>
  <c r="L587" i="4" s="1"/>
  <c r="J115" i="4"/>
  <c r="M115" i="4" s="1"/>
  <c r="I115" i="4"/>
  <c r="L115" i="4" s="1"/>
  <c r="J316" i="4"/>
  <c r="M316" i="4" s="1"/>
  <c r="I316" i="4"/>
  <c r="L316" i="4" s="1"/>
  <c r="J502" i="4"/>
  <c r="M502" i="4" s="1"/>
  <c r="I502" i="4"/>
  <c r="L502" i="4" s="1"/>
  <c r="J837" i="4"/>
  <c r="M837" i="4" s="1"/>
  <c r="I837" i="4"/>
  <c r="L837" i="4" s="1"/>
  <c r="J338" i="4"/>
  <c r="M338" i="4" s="1"/>
  <c r="I338" i="4"/>
  <c r="L338" i="4" s="1"/>
  <c r="J132" i="4"/>
  <c r="M132" i="4" s="1"/>
  <c r="I132" i="4"/>
  <c r="L132" i="4" s="1"/>
  <c r="J959" i="4"/>
  <c r="M959" i="4" s="1"/>
  <c r="I959" i="4"/>
  <c r="L959" i="4" s="1"/>
  <c r="J408" i="4"/>
  <c r="M408" i="4" s="1"/>
  <c r="I408" i="4"/>
  <c r="L408" i="4" s="1"/>
  <c r="J409" i="4"/>
  <c r="M409" i="4" s="1"/>
  <c r="I409" i="4"/>
  <c r="L409" i="4" s="1"/>
  <c r="J163" i="4"/>
  <c r="M163" i="4" s="1"/>
  <c r="I163" i="4"/>
  <c r="L163" i="4" s="1"/>
  <c r="J359" i="4"/>
  <c r="M359" i="4" s="1"/>
  <c r="I359" i="4"/>
  <c r="L359" i="4" s="1"/>
  <c r="J1067" i="4"/>
  <c r="M1067" i="4" s="1"/>
  <c r="I1067" i="4"/>
  <c r="L1067" i="4" s="1"/>
  <c r="J335" i="4"/>
  <c r="M335" i="4" s="1"/>
  <c r="I335" i="4"/>
  <c r="L335" i="4" s="1"/>
  <c r="J337" i="4"/>
  <c r="M337" i="4" s="1"/>
  <c r="I337" i="4"/>
  <c r="L337" i="4" s="1"/>
  <c r="J169" i="4"/>
  <c r="M169" i="4" s="1"/>
  <c r="I169" i="4"/>
  <c r="L169" i="4" s="1"/>
  <c r="J428" i="4"/>
  <c r="M428" i="4" s="1"/>
  <c r="I428" i="4"/>
  <c r="L428" i="4" s="1"/>
  <c r="J407" i="4"/>
  <c r="M407" i="4" s="1"/>
  <c r="I407" i="4"/>
  <c r="L407" i="4" s="1"/>
  <c r="J112" i="4"/>
  <c r="M112" i="4" s="1"/>
  <c r="I112" i="4"/>
  <c r="L112" i="4" s="1"/>
  <c r="J467" i="4"/>
  <c r="M467" i="4" s="1"/>
  <c r="I467" i="4"/>
  <c r="L467" i="4" s="1"/>
  <c r="J427" i="4"/>
  <c r="M427" i="4" s="1"/>
  <c r="I427" i="4"/>
  <c r="L427" i="4" s="1"/>
  <c r="J344" i="4"/>
  <c r="M344" i="4" s="1"/>
  <c r="I344" i="4"/>
  <c r="L344" i="4" s="1"/>
  <c r="J329" i="4"/>
  <c r="M329" i="4" s="1"/>
  <c r="I329" i="4"/>
  <c r="L329" i="4" s="1"/>
  <c r="J569" i="4"/>
  <c r="M569" i="4" s="1"/>
  <c r="I569" i="4"/>
  <c r="L569" i="4" s="1"/>
  <c r="J503" i="4"/>
  <c r="M503" i="4" s="1"/>
  <c r="I503" i="4"/>
  <c r="L503" i="4" s="1"/>
  <c r="J896" i="4"/>
  <c r="M896" i="4" s="1"/>
  <c r="I896" i="4"/>
  <c r="L896" i="4" s="1"/>
  <c r="J1045" i="4"/>
  <c r="M1045" i="4" s="1"/>
  <c r="I1045" i="4"/>
  <c r="L1045" i="4" s="1"/>
  <c r="J899" i="4"/>
  <c r="M899" i="4" s="1"/>
  <c r="I899" i="4"/>
  <c r="L899" i="4" s="1"/>
  <c r="J101" i="4"/>
  <c r="M101" i="4" s="1"/>
  <c r="I101" i="4"/>
  <c r="L101" i="4" s="1"/>
  <c r="J1112" i="4"/>
  <c r="M1112" i="4" s="1"/>
  <c r="I1112" i="4"/>
  <c r="L1112" i="4" s="1"/>
  <c r="J349" i="4"/>
  <c r="M349" i="4" s="1"/>
  <c r="I349" i="4"/>
  <c r="L349" i="4" s="1"/>
  <c r="J624" i="4"/>
  <c r="M624" i="4" s="1"/>
  <c r="I624" i="4"/>
  <c r="L624" i="4" s="1"/>
  <c r="J1145" i="4"/>
  <c r="M1145" i="4" s="1"/>
  <c r="I1145" i="4"/>
  <c r="L1145" i="4" s="1"/>
  <c r="J932" i="4"/>
  <c r="M932" i="4" s="1"/>
  <c r="I932" i="4"/>
  <c r="L932" i="4" s="1"/>
  <c r="J931" i="4"/>
  <c r="M931" i="4" s="1"/>
  <c r="I931" i="4"/>
  <c r="L931" i="4" s="1"/>
  <c r="J669" i="4"/>
  <c r="M669" i="4" s="1"/>
  <c r="I669" i="4"/>
  <c r="L669" i="4" s="1"/>
  <c r="J978" i="4"/>
  <c r="M978" i="4" s="1"/>
  <c r="I978" i="4"/>
  <c r="L978" i="4" s="1"/>
  <c r="J45" i="4"/>
  <c r="M45" i="4" s="1"/>
  <c r="I45" i="4"/>
  <c r="L45" i="4" s="1"/>
  <c r="J256" i="4"/>
  <c r="M256" i="4" s="1"/>
  <c r="I256" i="4"/>
  <c r="L256" i="4" s="1"/>
  <c r="J243" i="4"/>
  <c r="M243" i="4" s="1"/>
  <c r="I243" i="4"/>
  <c r="L243" i="4" s="1"/>
  <c r="J339" i="4"/>
  <c r="M339" i="4" s="1"/>
  <c r="I339" i="4"/>
  <c r="L339" i="4" s="1"/>
  <c r="J655" i="4"/>
  <c r="M655" i="4" s="1"/>
  <c r="I655" i="4"/>
  <c r="L655" i="4" s="1"/>
  <c r="J124" i="4"/>
  <c r="M124" i="4" s="1"/>
  <c r="I124" i="4"/>
  <c r="L124" i="4" s="1"/>
  <c r="J1106" i="4"/>
  <c r="M1106" i="4" s="1"/>
  <c r="I1106" i="4"/>
  <c r="L1106" i="4" s="1"/>
  <c r="J463" i="4"/>
  <c r="M463" i="4" s="1"/>
  <c r="I463" i="4"/>
  <c r="L463" i="4" s="1"/>
  <c r="J481" i="4"/>
  <c r="M481" i="4" s="1"/>
  <c r="I481" i="4"/>
  <c r="L481" i="4" s="1"/>
  <c r="J1135" i="4"/>
  <c r="M1135" i="4" s="1"/>
  <c r="I1135" i="4"/>
  <c r="L1135" i="4" s="1"/>
  <c r="J903" i="4"/>
  <c r="M903" i="4" s="1"/>
  <c r="I903" i="4"/>
  <c r="L903" i="4" s="1"/>
  <c r="J902" i="4"/>
  <c r="M902" i="4" s="1"/>
  <c r="I902" i="4"/>
  <c r="L902" i="4" s="1"/>
  <c r="J1049" i="4"/>
  <c r="M1049" i="4" s="1"/>
  <c r="I1049" i="4"/>
  <c r="L1049" i="4" s="1"/>
  <c r="J740" i="4"/>
  <c r="M740" i="4" s="1"/>
  <c r="I740" i="4"/>
  <c r="L740" i="4" s="1"/>
  <c r="J1073" i="4"/>
  <c r="M1073" i="4" s="1"/>
  <c r="I1073" i="4"/>
  <c r="L1073" i="4" s="1"/>
  <c r="J181" i="4"/>
  <c r="M181" i="4" s="1"/>
  <c r="I181" i="4"/>
  <c r="L181" i="4" s="1"/>
  <c r="J285" i="4"/>
  <c r="M285" i="4" s="1"/>
  <c r="I285" i="4"/>
  <c r="L285" i="4" s="1"/>
  <c r="J458" i="4"/>
  <c r="M458" i="4" s="1"/>
  <c r="I458" i="4"/>
  <c r="L458" i="4" s="1"/>
  <c r="J1113" i="4"/>
  <c r="M1113" i="4" s="1"/>
  <c r="I1113" i="4"/>
  <c r="L1113" i="4" s="1"/>
  <c r="J1114" i="4"/>
  <c r="M1114" i="4" s="1"/>
  <c r="I1114" i="4"/>
  <c r="L1114" i="4" s="1"/>
  <c r="J301" i="4"/>
  <c r="M301" i="4" s="1"/>
  <c r="I301" i="4"/>
  <c r="L301" i="4" s="1"/>
  <c r="J422" i="4"/>
  <c r="M422" i="4" s="1"/>
  <c r="I422" i="4"/>
  <c r="L422" i="4" s="1"/>
  <c r="J484" i="4"/>
  <c r="M484" i="4" s="1"/>
  <c r="I484" i="4"/>
  <c r="L484" i="4" s="1"/>
  <c r="J429" i="4"/>
  <c r="M429" i="4" s="1"/>
  <c r="I429" i="4"/>
  <c r="L429" i="4" s="1"/>
  <c r="J304" i="4"/>
  <c r="M304" i="4" s="1"/>
  <c r="I304" i="4"/>
  <c r="L304" i="4" s="1"/>
  <c r="J917" i="4"/>
  <c r="M917" i="4" s="1"/>
  <c r="I917" i="4"/>
  <c r="L917" i="4" s="1"/>
  <c r="J445" i="4"/>
  <c r="M445" i="4" s="1"/>
  <c r="I445" i="4"/>
  <c r="L445" i="4" s="1"/>
  <c r="J1027" i="4"/>
  <c r="M1027" i="4" s="1"/>
  <c r="I1027" i="4"/>
  <c r="L1027" i="4" s="1"/>
  <c r="J566" i="4"/>
  <c r="M566" i="4" s="1"/>
  <c r="I566" i="4"/>
  <c r="L566" i="4" s="1"/>
  <c r="J245" i="4"/>
  <c r="M245" i="4" s="1"/>
  <c r="I245" i="4"/>
  <c r="L245" i="4" s="1"/>
  <c r="J314" i="4"/>
  <c r="M314" i="4" s="1"/>
  <c r="I314" i="4"/>
  <c r="L314" i="4" s="1"/>
  <c r="J603" i="4"/>
  <c r="M603" i="4" s="1"/>
  <c r="I603" i="4"/>
  <c r="L603" i="4" s="1"/>
  <c r="J595" i="4"/>
  <c r="M595" i="4" s="1"/>
  <c r="I595" i="4"/>
  <c r="L595" i="4" s="1"/>
  <c r="J593" i="4"/>
  <c r="M593" i="4" s="1"/>
  <c r="I593" i="4"/>
  <c r="L593" i="4" s="1"/>
  <c r="J983" i="4"/>
  <c r="M983" i="4" s="1"/>
  <c r="I983" i="4"/>
  <c r="L983" i="4" s="1"/>
  <c r="J1148" i="4"/>
  <c r="M1148" i="4" s="1"/>
  <c r="I1148" i="4"/>
  <c r="L1148" i="4" s="1"/>
  <c r="J405" i="4"/>
  <c r="M405" i="4" s="1"/>
  <c r="I405" i="4"/>
  <c r="L405" i="4" s="1"/>
  <c r="J299" i="4"/>
  <c r="M299" i="4" s="1"/>
  <c r="I299" i="4"/>
  <c r="L299" i="4" s="1"/>
  <c r="J137" i="4"/>
  <c r="M137" i="4" s="1"/>
  <c r="I137" i="4"/>
  <c r="L137" i="4" s="1"/>
  <c r="J438" i="4"/>
  <c r="M438" i="4" s="1"/>
  <c r="I438" i="4"/>
  <c r="L438" i="4" s="1"/>
  <c r="J459" i="4"/>
  <c r="M459" i="4" s="1"/>
  <c r="I459" i="4"/>
  <c r="L459" i="4" s="1"/>
  <c r="J330" i="4"/>
  <c r="M330" i="4" s="1"/>
  <c r="I330" i="4"/>
  <c r="L330" i="4" s="1"/>
  <c r="J340" i="4"/>
  <c r="M340" i="4" s="1"/>
  <c r="I340" i="4"/>
  <c r="L340" i="4" s="1"/>
  <c r="J491" i="4"/>
  <c r="M491" i="4" s="1"/>
  <c r="I491" i="4"/>
  <c r="L491" i="4" s="1"/>
  <c r="J334" i="4"/>
  <c r="M334" i="4" s="1"/>
  <c r="I334" i="4"/>
  <c r="L334" i="4" s="1"/>
  <c r="J790" i="4"/>
  <c r="M790" i="4" s="1"/>
  <c r="I790" i="4"/>
  <c r="L790" i="4" s="1"/>
  <c r="J1061" i="4"/>
  <c r="M1061" i="4" s="1"/>
  <c r="I1061" i="4"/>
  <c r="L1061" i="4" s="1"/>
  <c r="J411" i="4"/>
  <c r="M411" i="4" s="1"/>
  <c r="I411" i="4"/>
  <c r="L411" i="4" s="1"/>
  <c r="J702" i="4"/>
  <c r="M702" i="4" s="1"/>
  <c r="I702" i="4"/>
  <c r="L702" i="4" s="1"/>
  <c r="J228" i="4"/>
  <c r="M228" i="4" s="1"/>
  <c r="I228" i="4"/>
  <c r="L228" i="4" s="1"/>
  <c r="J320" i="4"/>
  <c r="M320" i="4" s="1"/>
  <c r="I320" i="4"/>
  <c r="L320" i="4" s="1"/>
  <c r="J984" i="4"/>
  <c r="M984" i="4" s="1"/>
  <c r="I984" i="4"/>
  <c r="L984" i="4" s="1"/>
  <c r="J986" i="4"/>
  <c r="M986" i="4" s="1"/>
  <c r="I986" i="4"/>
  <c r="L986" i="4" s="1"/>
  <c r="J584" i="4"/>
  <c r="M584" i="4" s="1"/>
  <c r="I584" i="4"/>
  <c r="L584" i="4" s="1"/>
  <c r="J1070" i="4"/>
  <c r="M1070" i="4" s="1"/>
  <c r="I1070" i="4"/>
  <c r="L1070" i="4" s="1"/>
  <c r="J136" i="4"/>
  <c r="M136" i="4" s="1"/>
  <c r="I136" i="4"/>
  <c r="L136" i="4" s="1"/>
  <c r="J941" i="4"/>
  <c r="M941" i="4" s="1"/>
  <c r="I941" i="4"/>
  <c r="L941" i="4" s="1"/>
  <c r="J42" i="4"/>
  <c r="M42" i="4" s="1"/>
  <c r="I42" i="4"/>
  <c r="L42" i="4" s="1"/>
  <c r="J477" i="4"/>
  <c r="M477" i="4" s="1"/>
  <c r="I477" i="4"/>
  <c r="L477" i="4" s="1"/>
  <c r="J86" i="4"/>
  <c r="M86" i="4" s="1"/>
  <c r="I86" i="4"/>
  <c r="L86" i="4" s="1"/>
  <c r="J497" i="4"/>
  <c r="M497" i="4" s="1"/>
  <c r="I497" i="4"/>
  <c r="L497" i="4" s="1"/>
  <c r="J1137" i="4"/>
  <c r="M1137" i="4" s="1"/>
  <c r="I1137" i="4"/>
  <c r="L1137" i="4" s="1"/>
  <c r="J131" i="4"/>
  <c r="M131" i="4" s="1"/>
  <c r="I131" i="4"/>
  <c r="L131" i="4" s="1"/>
  <c r="J141" i="4"/>
  <c r="M141" i="4" s="1"/>
  <c r="I141" i="4"/>
  <c r="L141" i="4" s="1"/>
  <c r="J568" i="4"/>
  <c r="M568" i="4" s="1"/>
  <c r="I568" i="4"/>
  <c r="L568" i="4" s="1"/>
  <c r="J602" i="4"/>
  <c r="M602" i="4" s="1"/>
  <c r="I602" i="4"/>
  <c r="L602" i="4" s="1"/>
  <c r="J578" i="4"/>
  <c r="M578" i="4" s="1"/>
  <c r="I578" i="4"/>
  <c r="L578" i="4" s="1"/>
  <c r="J401" i="4"/>
  <c r="M401" i="4" s="1"/>
  <c r="I401" i="4"/>
  <c r="L401" i="4" s="1"/>
  <c r="J415" i="4"/>
  <c r="M415" i="4" s="1"/>
  <c r="I415" i="4"/>
  <c r="L415" i="4" s="1"/>
  <c r="J371" i="4"/>
  <c r="M371" i="4" s="1"/>
  <c r="I371" i="4"/>
  <c r="L371" i="4" s="1"/>
  <c r="J1108" i="4"/>
  <c r="M1108" i="4" s="1"/>
  <c r="I1108" i="4"/>
  <c r="L1108" i="4" s="1"/>
  <c r="J341" i="4"/>
  <c r="M341" i="4" s="1"/>
  <c r="I341" i="4"/>
  <c r="L341" i="4" s="1"/>
  <c r="J476" i="4"/>
  <c r="M476" i="4" s="1"/>
  <c r="I476" i="4"/>
  <c r="L476" i="4" s="1"/>
  <c r="J41" i="4"/>
  <c r="M41" i="4" s="1"/>
  <c r="I41" i="4"/>
  <c r="L41" i="4" s="1"/>
  <c r="J1149" i="4"/>
  <c r="M1149" i="4" s="1"/>
  <c r="I1149" i="4"/>
  <c r="L1149" i="4" s="1"/>
  <c r="J1088" i="4"/>
  <c r="M1088" i="4" s="1"/>
  <c r="I1088" i="4"/>
  <c r="L1088" i="4" s="1"/>
  <c r="J989" i="4"/>
  <c r="M989" i="4" s="1"/>
  <c r="I989" i="4"/>
  <c r="L989" i="4" s="1"/>
  <c r="J145" i="4"/>
  <c r="M145" i="4" s="1"/>
  <c r="I145" i="4"/>
  <c r="L145" i="4" s="1"/>
  <c r="J1081" i="4"/>
  <c r="M1081" i="4" s="1"/>
  <c r="I1081" i="4"/>
  <c r="L1081" i="4" s="1"/>
  <c r="J972" i="4"/>
  <c r="M972" i="4" s="1"/>
  <c r="I972" i="4"/>
  <c r="L972" i="4" s="1"/>
  <c r="J942" i="4"/>
  <c r="M942" i="4" s="1"/>
  <c r="I942" i="4"/>
  <c r="L942" i="4" s="1"/>
  <c r="J460" i="4"/>
  <c r="M460" i="4" s="1"/>
  <c r="I460" i="4"/>
  <c r="L460" i="4" s="1"/>
  <c r="J1026" i="4"/>
  <c r="M1026" i="4" s="1"/>
  <c r="I1026" i="4"/>
  <c r="L1026" i="4" s="1"/>
  <c r="J257" i="4"/>
  <c r="M257" i="4" s="1"/>
  <c r="I257" i="4"/>
  <c r="L257" i="4" s="1"/>
  <c r="J254" i="4"/>
  <c r="M254" i="4" s="1"/>
  <c r="I254" i="4"/>
  <c r="L254" i="4" s="1"/>
  <c r="J717" i="4"/>
  <c r="M717" i="4" s="1"/>
  <c r="I717" i="4"/>
  <c r="L717" i="4" s="1"/>
  <c r="J496" i="4"/>
  <c r="M496" i="4" s="1"/>
  <c r="I496" i="4"/>
  <c r="L496" i="4" s="1"/>
  <c r="J495" i="4"/>
  <c r="M495" i="4" s="1"/>
  <c r="I495" i="4"/>
  <c r="L495" i="4" s="1"/>
  <c r="J498" i="4"/>
  <c r="M498" i="4" s="1"/>
  <c r="I498" i="4"/>
  <c r="L498" i="4" s="1"/>
  <c r="J432" i="4"/>
  <c r="M432" i="4" s="1"/>
  <c r="I432" i="4"/>
  <c r="L432" i="4" s="1"/>
  <c r="J738" i="4"/>
  <c r="M738" i="4" s="1"/>
  <c r="I738" i="4"/>
  <c r="L738" i="4" s="1"/>
  <c r="J987" i="4"/>
  <c r="M987" i="4" s="1"/>
  <c r="I987" i="4"/>
  <c r="L987" i="4" s="1"/>
  <c r="J930" i="4"/>
  <c r="M930" i="4" s="1"/>
  <c r="I930" i="4"/>
  <c r="L930" i="4" s="1"/>
  <c r="J434" i="4"/>
  <c r="M434" i="4" s="1"/>
  <c r="I434" i="4"/>
  <c r="L434" i="4" s="1"/>
  <c r="J985" i="4"/>
  <c r="M985" i="4" s="1"/>
  <c r="I985" i="4"/>
  <c r="L985" i="4" s="1"/>
  <c r="J806" i="4"/>
  <c r="M806" i="4" s="1"/>
  <c r="I806" i="4"/>
  <c r="L806" i="4" s="1"/>
  <c r="J782" i="4"/>
  <c r="M782" i="4" s="1"/>
  <c r="I782" i="4"/>
  <c r="L782" i="4" s="1"/>
  <c r="J123" i="4"/>
  <c r="M123" i="4" s="1"/>
  <c r="I123" i="4"/>
  <c r="L123" i="4" s="1"/>
  <c r="J1008" i="4"/>
  <c r="M1008" i="4" s="1"/>
  <c r="I1008" i="4"/>
  <c r="L1008" i="4" s="1"/>
  <c r="J1009" i="4"/>
  <c r="M1009" i="4" s="1"/>
  <c r="I1009" i="4"/>
  <c r="L1009" i="4" s="1"/>
  <c r="J867" i="4"/>
  <c r="M867" i="4" s="1"/>
  <c r="I867" i="4"/>
  <c r="L867" i="4" s="1"/>
  <c r="J676" i="4"/>
  <c r="M676" i="4" s="1"/>
  <c r="I676" i="4"/>
  <c r="L676" i="4" s="1"/>
  <c r="J255" i="4"/>
  <c r="M255" i="4" s="1"/>
  <c r="I255" i="4"/>
  <c r="L255" i="4" s="1"/>
  <c r="J558" i="4"/>
  <c r="M558" i="4" s="1"/>
  <c r="I558" i="4"/>
  <c r="L558" i="4" s="1"/>
  <c r="J1019" i="4"/>
  <c r="M1019" i="4" s="1"/>
  <c r="I1019" i="4"/>
  <c r="L1019" i="4" s="1"/>
  <c r="J142" i="4"/>
  <c r="M142" i="4" s="1"/>
  <c r="I142" i="4"/>
  <c r="L142" i="4" s="1"/>
  <c r="J585" i="4"/>
  <c r="M585" i="4" s="1"/>
  <c r="I585" i="4"/>
  <c r="L585" i="4" s="1"/>
  <c r="J322" i="4"/>
  <c r="M322" i="4" s="1"/>
  <c r="I322" i="4"/>
  <c r="L322" i="4" s="1"/>
  <c r="J1003" i="4"/>
  <c r="M1003" i="4" s="1"/>
  <c r="I1003" i="4"/>
  <c r="L1003" i="4" s="1"/>
  <c r="J321" i="4"/>
  <c r="M321" i="4" s="1"/>
  <c r="I321" i="4"/>
  <c r="L321" i="4" s="1"/>
  <c r="J295" i="4"/>
  <c r="M295" i="4" s="1"/>
  <c r="I295" i="4"/>
  <c r="L295" i="4" s="1"/>
  <c r="J812" i="4"/>
  <c r="M812" i="4" s="1"/>
  <c r="I812" i="4"/>
  <c r="L812" i="4" s="1"/>
  <c r="J317" i="4"/>
  <c r="M317" i="4" s="1"/>
  <c r="I317" i="4"/>
  <c r="L317" i="4" s="1"/>
  <c r="J784" i="4"/>
  <c r="M784" i="4" s="1"/>
  <c r="I784" i="4"/>
  <c r="L784" i="4" s="1"/>
  <c r="J236" i="4"/>
  <c r="M236" i="4" s="1"/>
  <c r="I236" i="4"/>
  <c r="L236" i="4" s="1"/>
  <c r="J325" i="4"/>
  <c r="M325" i="4" s="1"/>
  <c r="I325" i="4"/>
  <c r="L325" i="4" s="1"/>
  <c r="J248" i="4"/>
  <c r="M248" i="4" s="1"/>
  <c r="I248" i="4"/>
  <c r="L248" i="4" s="1"/>
  <c r="J435" i="4"/>
  <c r="M435" i="4" s="1"/>
  <c r="I435" i="4"/>
  <c r="L435" i="4" s="1"/>
  <c r="J249" i="4"/>
  <c r="M249" i="4" s="1"/>
  <c r="I249" i="4"/>
  <c r="L249" i="4" s="1"/>
  <c r="J65" i="4"/>
  <c r="M65" i="4" s="1"/>
  <c r="I65" i="4"/>
  <c r="L65" i="4" s="1"/>
  <c r="J247" i="4"/>
  <c r="M247" i="4" s="1"/>
  <c r="I247" i="4"/>
  <c r="L247" i="4" s="1"/>
  <c r="J89" i="4"/>
  <c r="M89" i="4" s="1"/>
  <c r="I89" i="4"/>
  <c r="L89" i="4" s="1"/>
  <c r="J5" i="4"/>
  <c r="M5" i="4" s="1"/>
  <c r="I5" i="4"/>
  <c r="L5" i="4" s="1"/>
  <c r="J388" i="4"/>
  <c r="M388" i="4" s="1"/>
  <c r="I388" i="4"/>
  <c r="L388" i="4" s="1"/>
  <c r="J601" i="4"/>
  <c r="M601" i="4" s="1"/>
  <c r="I601" i="4"/>
  <c r="L601" i="4" s="1"/>
  <c r="J35" i="4"/>
  <c r="M35" i="4" s="1"/>
  <c r="I35" i="4"/>
  <c r="L35" i="4" s="1"/>
  <c r="J659" i="4"/>
  <c r="M659" i="4" s="1"/>
  <c r="I659" i="4"/>
  <c r="L659" i="4" s="1"/>
  <c r="J725" i="4"/>
  <c r="M725" i="4" s="1"/>
  <c r="I725" i="4"/>
  <c r="L725" i="4" s="1"/>
  <c r="J240" i="4"/>
  <c r="M240" i="4" s="1"/>
  <c r="I240" i="4"/>
  <c r="L240" i="4" s="1"/>
  <c r="J937" i="4"/>
  <c r="M937" i="4" s="1"/>
  <c r="I937" i="4"/>
  <c r="L937" i="4" s="1"/>
  <c r="J187" i="4"/>
  <c r="M187" i="4" s="1"/>
  <c r="I187" i="4"/>
  <c r="L187" i="4" s="1"/>
  <c r="J343" i="4"/>
  <c r="M343" i="4" s="1"/>
  <c r="I343" i="4"/>
  <c r="L343" i="4" s="1"/>
  <c r="J356" i="4"/>
  <c r="M356" i="4" s="1"/>
  <c r="I356" i="4"/>
  <c r="L356" i="4" s="1"/>
  <c r="J890" i="4"/>
  <c r="M890" i="4" s="1"/>
  <c r="I890" i="4"/>
  <c r="L890" i="4" s="1"/>
  <c r="J768" i="4"/>
  <c r="M768" i="4" s="1"/>
  <c r="I768" i="4"/>
  <c r="L768" i="4" s="1"/>
  <c r="J100" i="4"/>
  <c r="M100" i="4" s="1"/>
  <c r="I100" i="4"/>
  <c r="L100" i="4" s="1"/>
  <c r="J831" i="4"/>
  <c r="M831" i="4" s="1"/>
  <c r="I831" i="4"/>
  <c r="L831" i="4" s="1"/>
  <c r="J174" i="4"/>
  <c r="M174" i="4" s="1"/>
  <c r="I174" i="4"/>
  <c r="L174" i="4" s="1"/>
  <c r="J94" i="4"/>
  <c r="M94" i="4" s="1"/>
  <c r="I94" i="4"/>
  <c r="L94" i="4" s="1"/>
  <c r="J556" i="4"/>
  <c r="M556" i="4" s="1"/>
  <c r="I556" i="4"/>
  <c r="L556" i="4" s="1"/>
  <c r="J368" i="4"/>
  <c r="M368" i="4" s="1"/>
  <c r="I368" i="4"/>
  <c r="L368" i="4" s="1"/>
  <c r="J262" i="4"/>
  <c r="M262" i="4" s="1"/>
  <c r="I262" i="4"/>
  <c r="L262" i="4" s="1"/>
  <c r="J263" i="4"/>
  <c r="M263" i="4" s="1"/>
  <c r="I263" i="4"/>
  <c r="L263" i="4" s="1"/>
  <c r="J396" i="4"/>
  <c r="M396" i="4" s="1"/>
  <c r="I396" i="4"/>
  <c r="L396" i="4" s="1"/>
  <c r="J375" i="4"/>
  <c r="M375" i="4" s="1"/>
  <c r="I375" i="4"/>
  <c r="L375" i="4" s="1"/>
  <c r="J430" i="4"/>
  <c r="M430" i="4" s="1"/>
  <c r="I430" i="4"/>
  <c r="L430" i="4" s="1"/>
  <c r="J679" i="4"/>
  <c r="M679" i="4" s="1"/>
  <c r="I679" i="4"/>
  <c r="L679" i="4" s="1"/>
  <c r="J1002" i="4"/>
  <c r="M1002" i="4" s="1"/>
  <c r="I1002" i="4"/>
  <c r="L1002" i="4" s="1"/>
  <c r="J29" i="4"/>
  <c r="M29" i="4" s="1"/>
  <c r="I29" i="4"/>
  <c r="L29" i="4" s="1"/>
  <c r="J598" i="4"/>
  <c r="M598" i="4" s="1"/>
  <c r="I598" i="4"/>
  <c r="L598" i="4" s="1"/>
  <c r="J469" i="4"/>
  <c r="M469" i="4" s="1"/>
  <c r="I469" i="4"/>
  <c r="L469" i="4" s="1"/>
  <c r="J891" i="4"/>
  <c r="M891" i="4" s="1"/>
  <c r="I891" i="4"/>
  <c r="L891" i="4" s="1"/>
  <c r="J447" i="4"/>
  <c r="M447" i="4" s="1"/>
  <c r="I447" i="4"/>
  <c r="L447" i="4" s="1"/>
  <c r="J342" i="4"/>
  <c r="M342" i="4" s="1"/>
  <c r="I342" i="4"/>
  <c r="L342" i="4" s="1"/>
  <c r="J830" i="4"/>
  <c r="M830" i="4" s="1"/>
  <c r="I830" i="4"/>
  <c r="L830" i="4" s="1"/>
  <c r="J938" i="4"/>
  <c r="M938" i="4" s="1"/>
  <c r="I938" i="4"/>
  <c r="L938" i="4" s="1"/>
  <c r="J698" i="4"/>
  <c r="M698" i="4" s="1"/>
  <c r="I698" i="4"/>
  <c r="L698" i="4" s="1"/>
  <c r="J747" i="4"/>
  <c r="M747" i="4" s="1"/>
  <c r="I747" i="4"/>
  <c r="L747" i="4" s="1"/>
  <c r="J361" i="4"/>
  <c r="M361" i="4" s="1"/>
  <c r="I361" i="4"/>
  <c r="L361" i="4" s="1"/>
  <c r="J416" i="4"/>
  <c r="M416" i="4" s="1"/>
  <c r="I416" i="4"/>
  <c r="L416" i="4" s="1"/>
  <c r="J751" i="4"/>
  <c r="M751" i="4" s="1"/>
  <c r="I751" i="4"/>
  <c r="L751" i="4" s="1"/>
  <c r="J66" i="4"/>
  <c r="M66" i="4" s="1"/>
  <c r="I66" i="4"/>
  <c r="L66" i="4" s="1"/>
  <c r="J813" i="4"/>
  <c r="M813" i="4" s="1"/>
  <c r="I813" i="4"/>
  <c r="L813" i="4" s="1"/>
  <c r="J631" i="4"/>
  <c r="M631" i="4" s="1"/>
  <c r="I631" i="4"/>
  <c r="L631" i="4" s="1"/>
  <c r="J785" i="4"/>
  <c r="M785" i="4" s="1"/>
  <c r="I785" i="4"/>
  <c r="L785" i="4" s="1"/>
  <c r="J672" i="4"/>
  <c r="M672" i="4" s="1"/>
  <c r="I672" i="4"/>
  <c r="L672" i="4" s="1"/>
  <c r="J13" i="4"/>
  <c r="M13" i="4" s="1"/>
  <c r="I13" i="4"/>
  <c r="L13" i="4" s="1"/>
  <c r="J16" i="4"/>
  <c r="M16" i="4" s="1"/>
  <c r="I16" i="4"/>
  <c r="L16" i="4" s="1"/>
  <c r="J197" i="4"/>
  <c r="M197" i="4" s="1"/>
  <c r="I197" i="4"/>
  <c r="L197" i="4" s="1"/>
  <c r="J993" i="4"/>
  <c r="M993" i="4" s="1"/>
  <c r="I993" i="4"/>
  <c r="L993" i="4" s="1"/>
  <c r="J121" i="4"/>
  <c r="M121" i="4" s="1"/>
  <c r="I121" i="4"/>
  <c r="L121" i="4" s="1"/>
  <c r="J99" i="4"/>
  <c r="M99" i="4" s="1"/>
  <c r="I99" i="4"/>
  <c r="L99" i="4" s="1"/>
  <c r="J6" i="4"/>
  <c r="M6" i="4" s="1"/>
  <c r="I6" i="4"/>
  <c r="L6" i="4" s="1"/>
  <c r="J608" i="4"/>
  <c r="M608" i="4" s="1"/>
  <c r="I608" i="4"/>
  <c r="L608" i="4" s="1"/>
  <c r="J814" i="4"/>
  <c r="M814" i="4" s="1"/>
  <c r="I814" i="4"/>
  <c r="L814" i="4" s="1"/>
  <c r="J471" i="4"/>
  <c r="M471" i="4" s="1"/>
  <c r="I471" i="4"/>
  <c r="L471" i="4" s="1"/>
  <c r="J269" i="4"/>
  <c r="M269" i="4" s="1"/>
  <c r="I269" i="4"/>
  <c r="L269" i="4" s="1"/>
  <c r="J85" i="4"/>
  <c r="M85" i="4" s="1"/>
  <c r="I85" i="4"/>
  <c r="L85" i="4" s="1"/>
  <c r="J28" i="4"/>
  <c r="M28" i="4" s="1"/>
  <c r="I28" i="4"/>
  <c r="L28" i="4" s="1"/>
  <c r="J1016" i="4"/>
  <c r="M1016" i="4" s="1"/>
  <c r="I1016" i="4"/>
  <c r="L1016" i="4" s="1"/>
  <c r="J609" i="4"/>
  <c r="M609" i="4" s="1"/>
  <c r="I609" i="4"/>
  <c r="L609" i="4" s="1"/>
  <c r="J892" i="4"/>
  <c r="M892" i="4" s="1"/>
  <c r="I892" i="4"/>
  <c r="L892" i="4" s="1"/>
  <c r="J786" i="4"/>
  <c r="M786" i="4" s="1"/>
  <c r="I786" i="4"/>
  <c r="L786" i="4" s="1"/>
  <c r="J924" i="4"/>
  <c r="M924" i="4" s="1"/>
  <c r="I924" i="4"/>
  <c r="L924" i="4" s="1"/>
  <c r="J919" i="4"/>
  <c r="M919" i="4" s="1"/>
  <c r="I919" i="4"/>
  <c r="L919" i="4" s="1"/>
  <c r="J596" i="4"/>
  <c r="M596" i="4" s="1"/>
  <c r="I596" i="4"/>
  <c r="L596" i="4" s="1"/>
  <c r="J69" i="4"/>
  <c r="M69" i="4" s="1"/>
  <c r="I69" i="4"/>
  <c r="L69" i="4" s="1"/>
  <c r="J920" i="4"/>
  <c r="M920" i="4" s="1"/>
  <c r="I920" i="4"/>
  <c r="L920" i="4" s="1"/>
  <c r="J767" i="4"/>
  <c r="M767" i="4" s="1"/>
  <c r="I767" i="4"/>
  <c r="L767" i="4" s="1"/>
  <c r="J693" i="4"/>
  <c r="M693" i="4" s="1"/>
  <c r="I693" i="4"/>
  <c r="L693" i="4" s="1"/>
  <c r="J311" i="4"/>
  <c r="M311" i="4" s="1"/>
  <c r="I311" i="4"/>
  <c r="L311" i="4" s="1"/>
  <c r="J974" i="4"/>
  <c r="M974" i="4" s="1"/>
  <c r="I974" i="4"/>
  <c r="L974" i="4" s="1"/>
  <c r="J535" i="4"/>
  <c r="M535" i="4" s="1"/>
  <c r="I535" i="4"/>
  <c r="L535" i="4" s="1"/>
  <c r="J692" i="4"/>
  <c r="M692" i="4" s="1"/>
  <c r="I692" i="4"/>
  <c r="L692" i="4" s="1"/>
  <c r="J700" i="4"/>
  <c r="M700" i="4" s="1"/>
  <c r="I700" i="4"/>
  <c r="L700" i="4" s="1"/>
  <c r="J682" i="4"/>
  <c r="M682" i="4" s="1"/>
  <c r="I682" i="4"/>
  <c r="L682" i="4" s="1"/>
  <c r="J573" i="4"/>
  <c r="M573" i="4" s="1"/>
  <c r="I573" i="4"/>
  <c r="L573" i="4" s="1"/>
  <c r="J95" i="4"/>
  <c r="M95" i="4" s="1"/>
  <c r="I95" i="4"/>
  <c r="L95" i="4" s="1"/>
  <c r="J454" i="4"/>
  <c r="M454" i="4" s="1"/>
  <c r="I454" i="4"/>
  <c r="L454" i="4" s="1"/>
  <c r="J259" i="4"/>
  <c r="M259" i="4" s="1"/>
  <c r="I259" i="4"/>
  <c r="L259" i="4" s="1"/>
  <c r="J581" i="4"/>
  <c r="M581" i="4" s="1"/>
  <c r="I581" i="4"/>
  <c r="L581" i="4" s="1"/>
  <c r="J1152" i="4"/>
  <c r="M1152" i="4" s="1"/>
  <c r="I1152" i="4"/>
  <c r="L1152" i="4" s="1"/>
  <c r="J109" i="4"/>
  <c r="M109" i="4" s="1"/>
  <c r="I109" i="4"/>
  <c r="L109" i="4" s="1"/>
  <c r="J760" i="4"/>
  <c r="M760" i="4" s="1"/>
  <c r="I760" i="4"/>
  <c r="L760" i="4" s="1"/>
  <c r="J264" i="4"/>
  <c r="M264" i="4" s="1"/>
  <c r="I264" i="4"/>
  <c r="L264" i="4" s="1"/>
  <c r="J1044" i="4"/>
  <c r="M1044" i="4" s="1"/>
  <c r="I1044" i="4"/>
  <c r="L1044" i="4" s="1"/>
  <c r="J594" i="4"/>
  <c r="M594" i="4" s="1"/>
  <c r="I594" i="4"/>
  <c r="L594" i="4" s="1"/>
  <c r="J1017" i="4"/>
  <c r="M1017" i="4" s="1"/>
  <c r="I1017" i="4"/>
  <c r="L1017" i="4" s="1"/>
  <c r="J671" i="4"/>
  <c r="M671" i="4" s="1"/>
  <c r="I671" i="4"/>
  <c r="L671" i="4" s="1"/>
  <c r="J843" i="4"/>
  <c r="M843" i="4" s="1"/>
  <c r="I843" i="4"/>
  <c r="L843" i="4" s="1"/>
  <c r="J994" i="4"/>
  <c r="M994" i="4" s="1"/>
  <c r="I994" i="4"/>
  <c r="L994" i="4" s="1"/>
  <c r="J468" i="4"/>
  <c r="M468" i="4" s="1"/>
  <c r="I468" i="4"/>
  <c r="L468" i="4" s="1"/>
  <c r="J613" i="4"/>
  <c r="M613" i="4" s="1"/>
  <c r="I613" i="4"/>
  <c r="L613" i="4" s="1"/>
  <c r="J888" i="4"/>
  <c r="M888" i="4" s="1"/>
  <c r="I888" i="4"/>
  <c r="L888" i="4" s="1"/>
  <c r="J1086" i="4"/>
  <c r="M1086" i="4" s="1"/>
  <c r="I1086" i="4"/>
  <c r="L1086" i="4" s="1"/>
  <c r="J992" i="4"/>
  <c r="M992" i="4" s="1"/>
  <c r="I992" i="4"/>
  <c r="L992" i="4" s="1"/>
  <c r="J696" i="4"/>
  <c r="M696" i="4" s="1"/>
  <c r="I696" i="4"/>
  <c r="L696" i="4" s="1"/>
  <c r="J400" i="4"/>
  <c r="M400" i="4" s="1"/>
  <c r="I400" i="4"/>
  <c r="L400" i="4" s="1"/>
  <c r="J838" i="4"/>
  <c r="M838" i="4" s="1"/>
  <c r="I838" i="4"/>
  <c r="L838" i="4" s="1"/>
  <c r="J651" i="4"/>
  <c r="M651" i="4" s="1"/>
  <c r="I651" i="4"/>
  <c r="L651" i="4" s="1"/>
  <c r="J678" i="4"/>
  <c r="M678" i="4" s="1"/>
  <c r="I678" i="4"/>
  <c r="L678" i="4" s="1"/>
  <c r="J697" i="4"/>
  <c r="M697" i="4" s="1"/>
  <c r="I697" i="4"/>
  <c r="L697" i="4" s="1"/>
  <c r="J439" i="4"/>
  <c r="M439" i="4" s="1"/>
  <c r="I439" i="4"/>
  <c r="L439" i="4" s="1"/>
  <c r="J433" i="4"/>
  <c r="M433" i="4" s="1"/>
  <c r="I433" i="4"/>
  <c r="L433" i="4" s="1"/>
  <c r="J1076" i="4"/>
  <c r="M1076" i="4" s="1"/>
  <c r="I1076" i="4"/>
  <c r="L1076" i="4" s="1"/>
  <c r="J590" i="4"/>
  <c r="M590" i="4" s="1"/>
  <c r="I590" i="4"/>
  <c r="L590" i="4" s="1"/>
  <c r="J777" i="4"/>
  <c r="M777" i="4" s="1"/>
  <c r="I777" i="4"/>
  <c r="L777" i="4" s="1"/>
  <c r="J749" i="4"/>
  <c r="M749" i="4" s="1"/>
  <c r="I749" i="4"/>
  <c r="L749" i="4" s="1"/>
  <c r="J851" i="4"/>
  <c r="M851" i="4" s="1"/>
  <c r="I851" i="4"/>
  <c r="L851" i="4" s="1"/>
  <c r="J554" i="4"/>
  <c r="M554" i="4" s="1"/>
  <c r="I554" i="4"/>
  <c r="L554" i="4" s="1"/>
  <c r="J1118" i="4"/>
  <c r="M1118" i="4" s="1"/>
  <c r="I1118" i="4"/>
  <c r="L1118" i="4" s="1"/>
  <c r="J387" i="4"/>
  <c r="M387" i="4" s="1"/>
  <c r="I387" i="4"/>
  <c r="L387" i="4" s="1"/>
  <c r="J1133" i="4"/>
  <c r="M1133" i="4" s="1"/>
  <c r="I1133" i="4"/>
  <c r="L1133" i="4" s="1"/>
  <c r="J898" i="4"/>
  <c r="M898" i="4" s="1"/>
  <c r="I898" i="4"/>
  <c r="L898" i="4" s="1"/>
  <c r="J164" i="4"/>
  <c r="M164" i="4" s="1"/>
  <c r="I164" i="4"/>
  <c r="L164" i="4" s="1"/>
  <c r="J857" i="4"/>
  <c r="M857" i="4" s="1"/>
  <c r="I857" i="4"/>
  <c r="L857" i="4" s="1"/>
  <c r="J528" i="4"/>
  <c r="M528" i="4" s="1"/>
  <c r="I528" i="4"/>
  <c r="L528" i="4" s="1"/>
  <c r="J1121" i="4"/>
  <c r="M1121" i="4" s="1"/>
  <c r="I1121" i="4"/>
  <c r="L1121" i="4" s="1"/>
  <c r="J824" i="4"/>
  <c r="M824" i="4" s="1"/>
  <c r="I824" i="4"/>
  <c r="L824" i="4" s="1"/>
  <c r="J534" i="4"/>
  <c r="M534" i="4" s="1"/>
  <c r="I534" i="4"/>
  <c r="L534" i="4" s="1"/>
  <c r="J266" i="4"/>
  <c r="M266" i="4" s="1"/>
  <c r="I266" i="4"/>
  <c r="L266" i="4" s="1"/>
  <c r="J615" i="4"/>
  <c r="M615" i="4" s="1"/>
  <c r="I615" i="4"/>
  <c r="L615" i="4" s="1"/>
  <c r="J688" i="4"/>
  <c r="M688" i="4" s="1"/>
  <c r="I688" i="4"/>
  <c r="L688" i="4" s="1"/>
  <c r="J975" i="4"/>
  <c r="M975" i="4" s="1"/>
  <c r="I975" i="4"/>
  <c r="L975" i="4" s="1"/>
  <c r="J973" i="4"/>
  <c r="M973" i="4" s="1"/>
  <c r="I973" i="4"/>
  <c r="L973" i="4" s="1"/>
  <c r="J715" i="4"/>
  <c r="M715" i="4" s="1"/>
  <c r="I715" i="4"/>
  <c r="L715" i="4" s="1"/>
  <c r="J221" i="4"/>
  <c r="M221" i="4" s="1"/>
  <c r="I221" i="4"/>
  <c r="L221" i="4" s="1"/>
  <c r="J206" i="4"/>
  <c r="M206" i="4" s="1"/>
  <c r="I206" i="4"/>
  <c r="L206" i="4" s="1"/>
  <c r="J958" i="4"/>
  <c r="M958" i="4" s="1"/>
  <c r="I958" i="4"/>
  <c r="L958" i="4" s="1"/>
  <c r="J294" i="4"/>
  <c r="M294" i="4" s="1"/>
  <c r="I294" i="4"/>
  <c r="L294" i="4" s="1"/>
  <c r="J819" i="4"/>
  <c r="M819" i="4" s="1"/>
  <c r="I819" i="4"/>
  <c r="L819" i="4" s="1"/>
  <c r="J560" i="4"/>
  <c r="M560" i="4" s="1"/>
  <c r="I560" i="4"/>
  <c r="L560" i="4" s="1"/>
  <c r="J732" i="4"/>
  <c r="M732" i="4" s="1"/>
  <c r="I732" i="4"/>
  <c r="L732" i="4" s="1"/>
  <c r="J915" i="4"/>
  <c r="M915" i="4" s="1"/>
  <c r="I915" i="4"/>
  <c r="L915" i="4" s="1"/>
  <c r="J901" i="4"/>
  <c r="M901" i="4" s="1"/>
  <c r="I901" i="4"/>
  <c r="L901" i="4" s="1"/>
  <c r="J858" i="4"/>
  <c r="M858" i="4" s="1"/>
  <c r="I858" i="4"/>
  <c r="L858" i="4" s="1"/>
  <c r="J822" i="4"/>
  <c r="M822" i="4" s="1"/>
  <c r="I822" i="4"/>
  <c r="L822" i="4" s="1"/>
  <c r="J1127" i="4"/>
  <c r="M1127" i="4" s="1"/>
  <c r="I1127" i="4"/>
  <c r="L1127" i="4" s="1"/>
  <c r="J548" i="4"/>
  <c r="M548" i="4" s="1"/>
  <c r="I548" i="4"/>
  <c r="L548" i="4" s="1"/>
  <c r="J1075" i="4"/>
  <c r="M1075" i="4" s="1"/>
  <c r="I1075" i="4"/>
  <c r="L1075" i="4" s="1"/>
  <c r="J1129" i="4"/>
  <c r="M1129" i="4" s="1"/>
  <c r="I1129" i="4"/>
  <c r="L1129" i="4" s="1"/>
  <c r="J730" i="4"/>
  <c r="M730" i="4" s="1"/>
  <c r="I730" i="4"/>
  <c r="L730" i="4" s="1"/>
  <c r="J820" i="4"/>
  <c r="M820" i="4" s="1"/>
  <c r="I820" i="4"/>
  <c r="L820" i="4" s="1"/>
  <c r="J417" i="4"/>
  <c r="M417" i="4" s="1"/>
  <c r="I417" i="4"/>
  <c r="L417" i="4" s="1"/>
  <c r="J198" i="4"/>
  <c r="M198" i="4" s="1"/>
  <c r="I198" i="4"/>
  <c r="L198" i="4" s="1"/>
  <c r="J521" i="4"/>
  <c r="M521" i="4" s="1"/>
  <c r="I521" i="4"/>
  <c r="L521" i="4" s="1"/>
  <c r="J171" i="4"/>
  <c r="M171" i="4" s="1"/>
  <c r="I171" i="4"/>
  <c r="L171" i="4" s="1"/>
  <c r="J840" i="4"/>
  <c r="M840" i="4" s="1"/>
  <c r="I840" i="4"/>
  <c r="L840" i="4" s="1"/>
  <c r="J771" i="4"/>
  <c r="M771" i="4" s="1"/>
  <c r="I771" i="4"/>
  <c r="L771" i="4" s="1"/>
  <c r="J40" i="4"/>
  <c r="M40" i="4" s="1"/>
  <c r="I40" i="4"/>
  <c r="L40" i="4" s="1"/>
  <c r="K920" i="4" l="1"/>
  <c r="K259" i="4"/>
  <c r="K682" i="4"/>
  <c r="K974" i="4"/>
  <c r="K924" i="4"/>
  <c r="K471" i="4"/>
  <c r="K99" i="4"/>
  <c r="K396" i="4"/>
  <c r="K556" i="4"/>
  <c r="K100" i="4"/>
  <c r="K322" i="4"/>
  <c r="K558" i="4"/>
  <c r="K1072" i="4"/>
  <c r="K644" i="4"/>
  <c r="K474" i="4"/>
  <c r="K226" i="4"/>
  <c r="K103" i="4"/>
  <c r="K809" i="4"/>
  <c r="K990" i="4"/>
  <c r="K716" i="4"/>
  <c r="K369" i="4"/>
  <c r="K150" i="4"/>
  <c r="K360" i="4"/>
  <c r="K1009" i="4"/>
  <c r="K1016" i="4"/>
  <c r="K16" i="4"/>
  <c r="K631" i="4"/>
  <c r="K416" i="4"/>
  <c r="K938" i="4"/>
  <c r="K891" i="4"/>
  <c r="K1002" i="4"/>
  <c r="K343" i="4"/>
  <c r="K171" i="4"/>
  <c r="K820" i="4"/>
  <c r="K548" i="4"/>
  <c r="K819" i="4"/>
  <c r="K221" i="4"/>
  <c r="K688" i="4"/>
  <c r="K824" i="4"/>
  <c r="K164" i="4"/>
  <c r="K1118" i="4"/>
  <c r="K777" i="4"/>
  <c r="K439" i="4"/>
  <c r="K838" i="4"/>
  <c r="K1086" i="4"/>
  <c r="K994" i="4"/>
  <c r="K594" i="4"/>
  <c r="K109" i="4"/>
  <c r="K454" i="4"/>
  <c r="K700" i="4"/>
  <c r="K311" i="4"/>
  <c r="K69" i="4"/>
  <c r="K786" i="4"/>
  <c r="K28" i="4"/>
  <c r="K814" i="4"/>
  <c r="K121" i="4"/>
  <c r="K13" i="4"/>
  <c r="K813" i="4"/>
  <c r="K361" i="4"/>
  <c r="K830" i="4"/>
  <c r="K469" i="4"/>
  <c r="K679" i="4"/>
  <c r="K263" i="4"/>
  <c r="K94" i="4"/>
  <c r="K768" i="4"/>
  <c r="K187" i="4"/>
  <c r="K659" i="4"/>
  <c r="K5" i="4"/>
  <c r="K249" i="4"/>
  <c r="K236" i="4"/>
  <c r="K295" i="4"/>
  <c r="K585" i="4"/>
  <c r="K255" i="4"/>
  <c r="K1008" i="4"/>
  <c r="K985" i="4"/>
  <c r="K738" i="4"/>
  <c r="K496" i="4"/>
  <c r="K1026" i="4"/>
  <c r="K1081" i="4"/>
  <c r="K1149" i="4"/>
  <c r="K1108" i="4"/>
  <c r="K578" i="4"/>
  <c r="K131" i="4"/>
  <c r="K477" i="4"/>
  <c r="K1070" i="4"/>
  <c r="K320" i="4"/>
  <c r="K1061" i="4"/>
  <c r="K340" i="4"/>
  <c r="K137" i="4"/>
  <c r="K983" i="4"/>
  <c r="K314" i="4"/>
  <c r="K445" i="4"/>
  <c r="K484" i="4"/>
  <c r="K1113" i="4"/>
  <c r="K1073" i="4"/>
  <c r="K903" i="4"/>
  <c r="K1106" i="4"/>
  <c r="K243" i="4"/>
  <c r="K669" i="4"/>
  <c r="K624" i="4"/>
  <c r="K899" i="4"/>
  <c r="K569" i="4"/>
  <c r="K467" i="4"/>
  <c r="K169" i="4"/>
  <c r="K359" i="4"/>
  <c r="K959" i="4"/>
  <c r="K502" i="4"/>
  <c r="K91" i="4"/>
  <c r="K865" i="4"/>
  <c r="K149" i="4"/>
  <c r="K151" i="4"/>
  <c r="K673" i="4"/>
  <c r="K1141" i="4"/>
  <c r="K284" i="4"/>
  <c r="K1140" i="4"/>
  <c r="K1107" i="4"/>
  <c r="K1080" i="4"/>
  <c r="K742" i="4"/>
  <c r="K660" i="4"/>
  <c r="K868" i="4"/>
  <c r="K944" i="4"/>
  <c r="K864" i="4"/>
  <c r="K148" i="4"/>
  <c r="K147" i="4"/>
  <c r="K752" i="4"/>
  <c r="K61" i="4"/>
  <c r="K918" i="4"/>
  <c r="K327" i="4"/>
  <c r="K170" i="4"/>
  <c r="K690" i="4"/>
  <c r="K1071" i="4"/>
  <c r="K326" i="4"/>
  <c r="K252" i="4"/>
  <c r="K634" i="4"/>
  <c r="K227" i="4"/>
  <c r="K135" i="4"/>
  <c r="K57" i="4"/>
  <c r="K130" i="4"/>
  <c r="K168" i="4"/>
  <c r="K1005" i="4"/>
  <c r="K952" i="4"/>
  <c r="K726" i="4"/>
  <c r="K1064" i="4"/>
  <c r="K319" i="4"/>
  <c r="K792" i="4"/>
  <c r="K423" i="4"/>
  <c r="K623" i="4"/>
  <c r="K1139" i="4"/>
  <c r="K22" i="4"/>
  <c r="K1034" i="4"/>
  <c r="K605" i="4"/>
  <c r="K306" i="4"/>
  <c r="K1021" i="4"/>
  <c r="K191" i="4"/>
  <c r="K1115" i="4"/>
  <c r="K1151" i="4"/>
  <c r="K724" i="4"/>
  <c r="K869" i="4"/>
  <c r="K855" i="4"/>
  <c r="K847" i="4"/>
  <c r="K950" i="4"/>
  <c r="K793" i="4"/>
  <c r="K687" i="4"/>
  <c r="K799" i="4"/>
  <c r="K303" i="4"/>
  <c r="K279" i="4"/>
  <c r="K965" i="4"/>
  <c r="K721" i="4"/>
  <c r="K764" i="4"/>
  <c r="K504" i="4"/>
  <c r="K505" i="4"/>
  <c r="K305" i="4"/>
  <c r="K1062" i="4"/>
  <c r="K878" i="4"/>
  <c r="K999" i="4"/>
  <c r="K506" i="4"/>
  <c r="K642" i="4"/>
  <c r="K62" i="4"/>
  <c r="K563" i="4"/>
  <c r="K849" i="4"/>
  <c r="K1153" i="4"/>
  <c r="K352" i="4"/>
  <c r="K620" i="4"/>
  <c r="K188" i="4"/>
  <c r="K310" i="4"/>
  <c r="K83" i="4"/>
  <c r="K233" i="4"/>
  <c r="K362" i="4"/>
  <c r="K622" i="4"/>
  <c r="K656" i="4"/>
  <c r="K1110" i="4"/>
  <c r="K1083" i="4"/>
  <c r="K277" i="4"/>
  <c r="K479" i="4"/>
  <c r="K636" i="4"/>
  <c r="K1144" i="4"/>
  <c r="K874" i="4"/>
  <c r="K1146" i="4"/>
  <c r="K155" i="4"/>
  <c r="K64" i="4"/>
  <c r="K118" i="4"/>
  <c r="K947" i="4"/>
  <c r="K1022" i="4"/>
  <c r="K34" i="4"/>
  <c r="K1068" i="4"/>
  <c r="K358" i="4"/>
  <c r="K939" i="4"/>
  <c r="K637" i="4"/>
  <c r="K879" i="4"/>
  <c r="K866" i="4"/>
  <c r="K795" i="4"/>
  <c r="K351" i="4"/>
  <c r="K1053" i="4"/>
  <c r="K309" i="4"/>
  <c r="K746" i="4"/>
  <c r="K402" i="4"/>
  <c r="K1092" i="4"/>
  <c r="K618" i="4"/>
  <c r="K202" i="4"/>
  <c r="K933" i="4"/>
  <c r="K936" i="4"/>
  <c r="K1000" i="4"/>
  <c r="K143" i="4"/>
  <c r="K287" i="4"/>
  <c r="K160" i="4"/>
  <c r="K1155" i="4"/>
  <c r="K54" i="4"/>
  <c r="K1090" i="4"/>
  <c r="K189" i="4"/>
  <c r="K403" i="4"/>
  <c r="K712" i="4"/>
  <c r="K388" i="4"/>
  <c r="K806" i="4"/>
  <c r="K283" i="4"/>
  <c r="K65" i="4"/>
  <c r="K725" i="4"/>
  <c r="K325" i="4"/>
  <c r="K812" i="4"/>
  <c r="K661" i="4"/>
  <c r="K186" i="4"/>
  <c r="K684" i="4"/>
  <c r="K987" i="4"/>
  <c r="K495" i="4"/>
  <c r="K257" i="4"/>
  <c r="K972" i="4"/>
  <c r="K706" i="4"/>
  <c r="K901" i="4"/>
  <c r="K1088" i="4"/>
  <c r="K341" i="4"/>
  <c r="K401" i="4"/>
  <c r="K141" i="4"/>
  <c r="K86" i="4"/>
  <c r="K331" i="4"/>
  <c r="K223" i="4"/>
  <c r="K500" i="4"/>
  <c r="K562" i="4"/>
  <c r="K53" i="4"/>
  <c r="K875" i="4"/>
  <c r="K241" i="4"/>
  <c r="K761" i="4"/>
  <c r="K244" i="4"/>
  <c r="K281" i="4"/>
  <c r="K177" i="4"/>
  <c r="K719" i="4"/>
  <c r="K886" i="4"/>
  <c r="K971" i="4"/>
  <c r="K37" i="4"/>
  <c r="K492" i="4"/>
  <c r="K307" i="4"/>
  <c r="K461" i="4"/>
  <c r="K157" i="4"/>
  <c r="K366" i="4"/>
  <c r="K565" i="4"/>
  <c r="K744" i="4"/>
  <c r="K280" i="4"/>
  <c r="K797" i="4"/>
  <c r="K449" i="4"/>
  <c r="K807" i="4"/>
  <c r="K940" i="4"/>
  <c r="K1020" i="4"/>
  <c r="K1122" i="4"/>
  <c r="K267" i="4"/>
  <c r="K653" i="4"/>
  <c r="K129" i="4"/>
  <c r="K190" i="4"/>
  <c r="K253" i="4"/>
  <c r="K674" i="4"/>
  <c r="K347" i="4"/>
  <c r="K762" i="4"/>
  <c r="K951" i="4"/>
  <c r="K1058" i="4"/>
  <c r="K486" i="4"/>
  <c r="K365" i="4"/>
  <c r="K577" i="4"/>
  <c r="K38" i="4"/>
  <c r="K796" i="4"/>
  <c r="K357" i="4"/>
  <c r="K546" i="4"/>
  <c r="K946" i="4"/>
  <c r="K152" i="4"/>
  <c r="K1087" i="4"/>
  <c r="K652" i="4"/>
  <c r="K604" i="4"/>
  <c r="K146" i="4"/>
  <c r="K345" i="4"/>
  <c r="K1091" i="4"/>
  <c r="K43" i="4"/>
  <c r="K848" i="4"/>
  <c r="K619" i="4"/>
  <c r="K46" i="4"/>
  <c r="K560" i="4"/>
  <c r="K206" i="4"/>
  <c r="K975" i="4"/>
  <c r="K534" i="4"/>
  <c r="K857" i="4"/>
  <c r="K387" i="4"/>
  <c r="K749" i="4"/>
  <c r="K433" i="4"/>
  <c r="K651" i="4"/>
  <c r="K992" i="4"/>
  <c r="K468" i="4"/>
  <c r="K1017" i="4"/>
  <c r="K760" i="4"/>
  <c r="K840" i="4"/>
  <c r="K417" i="4"/>
  <c r="K1075" i="4"/>
  <c r="K858" i="4"/>
  <c r="K159" i="4"/>
  <c r="K84" i="4"/>
  <c r="K1097" i="4"/>
  <c r="K1157" i="4"/>
  <c r="K457" i="4"/>
  <c r="K173" i="4"/>
  <c r="K63" i="4"/>
  <c r="K1082" i="4"/>
  <c r="K789" i="4"/>
  <c r="K478" i="4"/>
  <c r="K988" i="4"/>
  <c r="K592" i="4"/>
  <c r="K297" i="4"/>
  <c r="K703" i="4"/>
  <c r="K288" i="4"/>
  <c r="K542" i="4"/>
  <c r="K395" i="4"/>
  <c r="K1158" i="4"/>
  <c r="K456" i="4"/>
  <c r="K158" i="4"/>
  <c r="K802" i="4"/>
  <c r="K176" i="4"/>
  <c r="K927" i="4"/>
  <c r="K1023" i="4"/>
  <c r="K441" i="4"/>
  <c r="K1013" i="4"/>
  <c r="K1030" i="4"/>
  <c r="K662" i="4"/>
  <c r="K242" i="4"/>
  <c r="K961" i="4"/>
  <c r="K935" i="4"/>
  <c r="K194" i="4"/>
  <c r="K963" i="4"/>
  <c r="K794" i="4"/>
  <c r="K583" i="4"/>
  <c r="K40" i="4"/>
  <c r="K521" i="4"/>
  <c r="K730" i="4"/>
  <c r="K1127" i="4"/>
  <c r="K915" i="4"/>
  <c r="K294" i="4"/>
  <c r="K715" i="4"/>
  <c r="K615" i="4"/>
  <c r="K1121" i="4"/>
  <c r="K898" i="4"/>
  <c r="K554" i="4"/>
  <c r="K590" i="4"/>
  <c r="K697" i="4"/>
  <c r="K400" i="4"/>
  <c r="K888" i="4"/>
  <c r="K843" i="4"/>
  <c r="K1044" i="4"/>
  <c r="K1152" i="4"/>
  <c r="K95" i="4"/>
  <c r="K692" i="4"/>
  <c r="K693" i="4"/>
  <c r="K596" i="4"/>
  <c r="K892" i="4"/>
  <c r="K85" i="4"/>
  <c r="K608" i="4"/>
  <c r="K993" i="4"/>
  <c r="K672" i="4"/>
  <c r="K66" i="4"/>
  <c r="K747" i="4"/>
  <c r="K342" i="4"/>
  <c r="K598" i="4"/>
  <c r="K430" i="4"/>
  <c r="K262" i="4"/>
  <c r="K174" i="4"/>
  <c r="K890" i="4"/>
  <c r="K937" i="4"/>
  <c r="K35" i="4"/>
  <c r="K89" i="4"/>
  <c r="K435" i="4"/>
  <c r="K784" i="4"/>
  <c r="K321" i="4"/>
  <c r="K142" i="4"/>
  <c r="K676" i="4"/>
  <c r="K123" i="4"/>
  <c r="K434" i="4"/>
  <c r="K432" i="4"/>
  <c r="K717" i="4"/>
  <c r="K460" i="4"/>
  <c r="K145" i="4"/>
  <c r="K41" i="4"/>
  <c r="K371" i="4"/>
  <c r="K602" i="4"/>
  <c r="K1137" i="4"/>
  <c r="K42" i="4"/>
  <c r="K584" i="4"/>
  <c r="K228" i="4"/>
  <c r="K790" i="4"/>
  <c r="K330" i="4"/>
  <c r="K299" i="4"/>
  <c r="K593" i="4"/>
  <c r="K245" i="4"/>
  <c r="K917" i="4"/>
  <c r="K422" i="4"/>
  <c r="K458" i="4"/>
  <c r="K740" i="4"/>
  <c r="K1135" i="4"/>
  <c r="K124" i="4"/>
  <c r="K256" i="4"/>
  <c r="K931" i="4"/>
  <c r="K349" i="4"/>
  <c r="K1045" i="4"/>
  <c r="K329" i="4"/>
  <c r="K112" i="4"/>
  <c r="K337" i="4"/>
  <c r="K163" i="4"/>
  <c r="K132" i="4"/>
  <c r="K316" i="4"/>
  <c r="K377" i="4"/>
  <c r="K1054" i="4"/>
  <c r="K134" i="4"/>
  <c r="K1143" i="4"/>
  <c r="K133" i="4"/>
  <c r="K367" i="4"/>
  <c r="K1012" i="4"/>
  <c r="K907" i="4"/>
  <c r="K977" i="4"/>
  <c r="K1024" i="4"/>
  <c r="K530" i="4"/>
  <c r="K355" i="4"/>
  <c r="K954" i="4"/>
  <c r="K680" i="4"/>
  <c r="K225" i="4"/>
  <c r="K318" i="4"/>
  <c r="K125" i="4"/>
  <c r="K728" i="4"/>
  <c r="K336" i="4"/>
  <c r="K21" i="4"/>
  <c r="K436" i="4"/>
  <c r="K350" i="4"/>
  <c r="K810" i="4"/>
  <c r="K545" i="4"/>
  <c r="K79" i="4"/>
  <c r="K376" i="4"/>
  <c r="K1150" i="4"/>
  <c r="K224" i="4"/>
  <c r="K1038" i="4"/>
  <c r="K185" i="4"/>
  <c r="K282" i="4"/>
  <c r="K215" i="4"/>
  <c r="K654" i="4"/>
  <c r="K275" i="4"/>
  <c r="K332" i="4"/>
  <c r="K685" i="4"/>
  <c r="K426" i="4"/>
  <c r="K1116" i="4"/>
  <c r="K1063" i="4"/>
  <c r="K207" i="4"/>
  <c r="K59" i="4"/>
  <c r="K846" i="4"/>
  <c r="K487" i="4"/>
  <c r="K570" i="4"/>
  <c r="K723" i="4"/>
  <c r="K815" i="4"/>
  <c r="K348" i="4"/>
  <c r="K842" i="4"/>
  <c r="K1033" i="4"/>
  <c r="K854" i="4"/>
  <c r="K870" i="4"/>
  <c r="K579" i="4"/>
  <c r="K509" i="4"/>
  <c r="K490" i="4"/>
  <c r="K179" i="4"/>
  <c r="K921" i="4"/>
  <c r="K192" i="4"/>
  <c r="K136" i="4"/>
  <c r="K984" i="4"/>
  <c r="K411" i="4"/>
  <c r="K491" i="4"/>
  <c r="K438" i="4"/>
  <c r="K1148" i="4"/>
  <c r="K603" i="4"/>
  <c r="K1027" i="4"/>
  <c r="K429" i="4"/>
  <c r="K1114" i="4"/>
  <c r="K181" i="4"/>
  <c r="K902" i="4"/>
  <c r="K463" i="4"/>
  <c r="K339" i="4"/>
  <c r="K978" i="4"/>
  <c r="K1145" i="4"/>
  <c r="K101" i="4"/>
  <c r="K503" i="4"/>
  <c r="K427" i="4"/>
  <c r="K428" i="4"/>
  <c r="K1067" i="4"/>
  <c r="K408" i="4"/>
  <c r="K837" i="4"/>
  <c r="K587" i="4"/>
  <c r="K92" i="4"/>
  <c r="K144" i="4"/>
  <c r="K643" i="4"/>
  <c r="K791" i="4"/>
  <c r="K501" i="4"/>
  <c r="K44" i="4"/>
  <c r="K261" i="4"/>
  <c r="K1100" i="4"/>
  <c r="K494" i="4"/>
  <c r="K36" i="4"/>
  <c r="K300" i="4"/>
  <c r="K394" i="4"/>
  <c r="K1089" i="4"/>
  <c r="K771" i="4"/>
  <c r="K198" i="4"/>
  <c r="K1129" i="4"/>
  <c r="K822" i="4"/>
  <c r="K732" i="4"/>
  <c r="K958" i="4"/>
  <c r="K973" i="4"/>
  <c r="K266" i="4"/>
  <c r="K528" i="4"/>
  <c r="K1133" i="4"/>
  <c r="K851" i="4"/>
  <c r="K1076" i="4"/>
  <c r="K678" i="4"/>
  <c r="K696" i="4"/>
  <c r="K613" i="4"/>
  <c r="K671" i="4"/>
  <c r="K264" i="4"/>
  <c r="K581" i="4"/>
  <c r="K573" i="4"/>
  <c r="K535" i="4"/>
  <c r="K919" i="4"/>
  <c r="K609" i="4"/>
  <c r="K269" i="4"/>
  <c r="K6" i="4"/>
  <c r="K197" i="4"/>
  <c r="K785" i="4"/>
  <c r="K751" i="4"/>
  <c r="K698" i="4"/>
  <c r="K447" i="4"/>
  <c r="K29" i="4"/>
  <c r="K375" i="4"/>
  <c r="K368" i="4"/>
  <c r="K831" i="4"/>
  <c r="K356" i="4"/>
  <c r="K240" i="4"/>
  <c r="K601" i="4"/>
  <c r="K247" i="4"/>
  <c r="K248" i="4"/>
  <c r="K317" i="4"/>
  <c r="K1003" i="4"/>
  <c r="K1019" i="4"/>
  <c r="K867" i="4"/>
  <c r="K782" i="4"/>
  <c r="K930" i="4"/>
  <c r="K498" i="4"/>
  <c r="K254" i="4"/>
  <c r="K942" i="4"/>
  <c r="K989" i="4"/>
  <c r="K476" i="4"/>
  <c r="K415" i="4"/>
  <c r="K568" i="4"/>
  <c r="K497" i="4"/>
  <c r="K941" i="4"/>
  <c r="K986" i="4"/>
  <c r="K702" i="4"/>
  <c r="K334" i="4"/>
  <c r="K459" i="4"/>
  <c r="K405" i="4"/>
  <c r="K595" i="4"/>
  <c r="K566" i="4"/>
  <c r="K304" i="4"/>
  <c r="K301" i="4"/>
  <c r="K285" i="4"/>
  <c r="K1049" i="4"/>
  <c r="K481" i="4"/>
  <c r="K655" i="4"/>
  <c r="K45" i="4"/>
  <c r="K932" i="4"/>
  <c r="K1112" i="4"/>
  <c r="K896" i="4"/>
  <c r="K344" i="4"/>
  <c r="K407" i="4"/>
  <c r="K335" i="4"/>
  <c r="K409" i="4"/>
  <c r="K338" i="4"/>
  <c r="K115" i="4"/>
  <c r="K104" i="4"/>
  <c r="K1057" i="4"/>
  <c r="K591" i="4"/>
  <c r="K1050" i="4"/>
  <c r="K1036" i="4"/>
  <c r="K483" i="4"/>
  <c r="K769" i="4"/>
  <c r="K33" i="4"/>
  <c r="K1052" i="4"/>
  <c r="K800" i="4"/>
  <c r="K689" i="4"/>
  <c r="K834" i="4"/>
  <c r="K913" i="4"/>
  <c r="K722" i="4"/>
  <c r="K328" i="4"/>
  <c r="K126" i="4"/>
  <c r="K499" i="4"/>
  <c r="K635" i="4"/>
  <c r="K739" i="4"/>
  <c r="K15" i="4"/>
  <c r="K526" i="4"/>
  <c r="K911" i="4"/>
  <c r="K346" i="4"/>
  <c r="K102" i="4"/>
  <c r="K1160" i="4"/>
  <c r="K701" i="4"/>
  <c r="K645" i="4"/>
  <c r="K222" i="4"/>
  <c r="K302" i="4"/>
  <c r="K841" i="4"/>
  <c r="K128" i="4"/>
  <c r="K798" i="4"/>
  <c r="K493" i="4"/>
  <c r="K1051" i="4"/>
  <c r="K315" i="4"/>
  <c r="K446" i="4"/>
  <c r="K216" i="4"/>
  <c r="K178" i="4"/>
  <c r="K211" i="4"/>
  <c r="K251" i="4"/>
  <c r="K667" i="4"/>
  <c r="K962" i="4"/>
  <c r="K912" i="4"/>
  <c r="K333" i="4"/>
  <c r="K873" i="4"/>
  <c r="K296" i="4"/>
  <c r="K885" i="4"/>
  <c r="K1109" i="4"/>
  <c r="K39" i="4"/>
  <c r="K668" i="4"/>
  <c r="K648" i="4"/>
  <c r="K720" i="4"/>
  <c r="K650" i="4"/>
  <c r="K127" i="4"/>
  <c r="K872" i="4"/>
  <c r="K364" i="4"/>
  <c r="K489" i="4"/>
  <c r="K871" i="4"/>
  <c r="K184" i="4"/>
  <c r="K964" i="4"/>
  <c r="K363" i="4"/>
  <c r="K406" i="4"/>
  <c r="K763" i="4"/>
  <c r="K948" i="4"/>
  <c r="K801" i="4"/>
  <c r="K508" i="4"/>
  <c r="K1011" i="4"/>
  <c r="K308" i="4"/>
  <c r="K1031" i="4"/>
  <c r="K861" i="4"/>
  <c r="K1010" i="4"/>
  <c r="K1014" i="4"/>
  <c r="K876" i="4"/>
  <c r="K200" i="4"/>
  <c r="K1042" i="4"/>
  <c r="K877" i="4"/>
  <c r="K47" i="4"/>
  <c r="K969" i="4"/>
  <c r="K943" i="4"/>
  <c r="K507" i="4"/>
  <c r="K588" i="4"/>
  <c r="K32" i="4"/>
  <c r="K232" i="4"/>
  <c r="K448" i="4"/>
  <c r="K50" i="4"/>
  <c r="K743" i="4"/>
  <c r="K183" i="4"/>
  <c r="K966" i="4"/>
  <c r="K1060" i="4"/>
  <c r="K55" i="4"/>
  <c r="K201" i="4"/>
  <c r="K1111" i="4"/>
  <c r="K960" i="4"/>
  <c r="K884" i="4"/>
  <c r="K664" i="4"/>
  <c r="K60" i="4"/>
  <c r="K1039" i="4"/>
  <c r="K968" i="4"/>
  <c r="K704" i="4"/>
  <c r="K404" i="4"/>
  <c r="K378" i="4"/>
  <c r="K392" i="4"/>
  <c r="K154" i="4"/>
  <c r="K633" i="4"/>
  <c r="K770" i="4"/>
  <c r="K1142" i="4"/>
  <c r="K949" i="4"/>
  <c r="K239" i="4"/>
  <c r="K203" i="4"/>
  <c r="K56" i="4"/>
  <c r="K1059" i="4"/>
  <c r="K1085" i="4"/>
  <c r="K582" i="4"/>
  <c r="K632" i="4"/>
  <c r="K880" i="4"/>
  <c r="K934" i="4"/>
  <c r="K980" i="4"/>
  <c r="K488" i="4"/>
  <c r="K1040" i="4"/>
  <c r="K1035" i="4"/>
  <c r="K766" i="4"/>
  <c r="K138" i="4"/>
  <c r="K391" i="4"/>
  <c r="K657" i="4"/>
  <c r="K745" i="4"/>
  <c r="K246" i="4"/>
  <c r="K597" i="4"/>
  <c r="K412" i="4"/>
  <c r="K976" i="4"/>
  <c r="K996" i="4"/>
  <c r="K510" i="4"/>
  <c r="K639" i="4"/>
  <c r="K276" i="4"/>
  <c r="K156" i="4"/>
  <c r="K425" i="4"/>
  <c r="K231" i="4"/>
  <c r="K1015" i="4"/>
  <c r="K298" i="4"/>
  <c r="K860" i="4"/>
  <c r="K1147" i="4"/>
  <c r="K278" i="4"/>
  <c r="K731" i="4"/>
  <c r="K444" i="4"/>
  <c r="K658" i="4"/>
  <c r="K621" i="4"/>
  <c r="K180" i="4"/>
  <c r="K182" i="4"/>
  <c r="K666" i="4"/>
  <c r="K953" i="4"/>
  <c r="K945" i="4"/>
  <c r="K748" i="4"/>
  <c r="K665" i="4"/>
  <c r="K51" i="4"/>
  <c r="K1028" i="4"/>
  <c r="K629" i="4"/>
  <c r="K393" i="4"/>
  <c r="K979" i="4"/>
  <c r="K58" i="4"/>
  <c r="K1105" i="4"/>
  <c r="K564" i="4"/>
  <c r="K567" i="4"/>
  <c r="K718" i="4"/>
  <c r="K630" i="4"/>
  <c r="K1037" i="4"/>
  <c r="K774" i="4"/>
  <c r="K705" i="4"/>
  <c r="K1004" i="4"/>
  <c r="K663" i="4"/>
  <c r="K462" i="4"/>
  <c r="K1006" i="4"/>
  <c r="K765" i="4"/>
  <c r="K638" i="4"/>
  <c r="K863" i="4"/>
  <c r="K1018" i="4"/>
  <c r="K82" i="4"/>
  <c r="K1066" i="4"/>
  <c r="K1156" i="4"/>
  <c r="K970" i="4"/>
  <c r="K1154" i="4"/>
  <c r="K153" i="4"/>
  <c r="K465" i="4"/>
  <c r="K353" i="4"/>
  <c r="K210" i="4"/>
  <c r="K894" i="4"/>
  <c r="K1138" i="4"/>
  <c r="K862" i="4"/>
  <c r="K193" i="4"/>
  <c r="K967" i="4"/>
  <c r="K273" i="4"/>
  <c r="K670" i="4"/>
  <c r="K1029" i="4"/>
  <c r="K767" i="4"/>
  <c r="K853" i="4"/>
  <c r="K773" i="4"/>
  <c r="K450" i="4"/>
  <c r="P760" i="4"/>
  <c r="K3"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Fritsch, David A.</author>
  </authors>
  <commentList>
    <comment ref="Q174" authorId="0" shapeId="0" xr:uid="{00000000-0006-0000-0200-000001000000}">
      <text>
        <r>
          <rPr>
            <b/>
            <sz val="8"/>
            <color indexed="81"/>
            <rFont val="Tahoma"/>
            <family val="2"/>
          </rPr>
          <t>Fritsch, David A.:</t>
        </r>
        <r>
          <rPr>
            <sz val="8"/>
            <color indexed="81"/>
            <rFont val="Tahoma"/>
            <family val="2"/>
          </rPr>
          <t xml:space="preserve">
Assume size similar to Tioga Extension.
</t>
        </r>
      </text>
    </comment>
    <comment ref="H245" authorId="0" shapeId="0" xr:uid="{00000000-0006-0000-0200-000002000000}">
      <text>
        <r>
          <rPr>
            <b/>
            <sz val="8"/>
            <color indexed="81"/>
            <rFont val="Tahoma"/>
            <family val="2"/>
          </rPr>
          <t>Fritsch, David A.:</t>
        </r>
        <r>
          <rPr>
            <sz val="8"/>
            <color indexed="81"/>
            <rFont val="Tahoma"/>
            <family val="2"/>
          </rPr>
          <t xml:space="preserve">
Not built into VA, just MD</t>
        </r>
      </text>
    </comment>
    <comment ref="Q475" authorId="0" shapeId="0" xr:uid="{00000000-0006-0000-0200-000003000000}">
      <text>
        <r>
          <rPr>
            <b/>
            <sz val="8"/>
            <color indexed="81"/>
            <rFont val="Tahoma"/>
            <family val="2"/>
          </rPr>
          <t>Fritsch, David A.:</t>
        </r>
        <r>
          <rPr>
            <sz val="8"/>
            <color indexed="81"/>
            <rFont val="Tahoma"/>
            <family val="2"/>
          </rPr>
          <t xml:space="preserve">
6000 HP of compression at Pleasant Valley.</t>
        </r>
      </text>
    </comment>
    <comment ref="Q523" authorId="0" shapeId="0" xr:uid="{00000000-0006-0000-0200-000004000000}">
      <text>
        <r>
          <rPr>
            <b/>
            <sz val="8"/>
            <color indexed="81"/>
            <rFont val="Tahoma"/>
            <family val="2"/>
          </rPr>
          <t>Fritsch, David A.:</t>
        </r>
        <r>
          <rPr>
            <sz val="8"/>
            <color indexed="81"/>
            <rFont val="Tahoma"/>
            <family val="2"/>
          </rPr>
          <t xml:space="preserve">
48,835 HP of compression in 3 states.</t>
        </r>
      </text>
    </comment>
    <comment ref="Q915" authorId="0" shapeId="0" xr:uid="{00000000-0006-0000-0200-000005000000}">
      <text>
        <r>
          <rPr>
            <b/>
            <sz val="8"/>
            <color indexed="81"/>
            <rFont val="Tahoma"/>
            <family val="2"/>
          </rPr>
          <t>Fritsch, David A.:</t>
        </r>
        <r>
          <rPr>
            <sz val="8"/>
            <color indexed="81"/>
            <rFont val="Tahoma"/>
            <family val="2"/>
          </rPr>
          <t xml:space="preserve">
7000 HP of compression at Pleasant Valley.</t>
        </r>
      </text>
    </comment>
  </commentList>
</comments>
</file>

<file path=xl/sharedStrings.xml><?xml version="1.0" encoding="utf-8"?>
<sst xmlns="http://schemas.openxmlformats.org/spreadsheetml/2006/main" count="12325" uniqueCount="3664">
  <si>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</si>
  <si>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</si>
  <si>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</si>
  <si>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</si>
  <si>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</si>
  <si>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</si>
  <si>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</si>
  <si>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</si>
  <si>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</si>
  <si>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</si>
  <si>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</si>
  <si>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</si>
  <si>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</si>
  <si>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</si>
  <si>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</si>
  <si>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</si>
  <si>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</si>
  <si>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</si>
  <si>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</si>
  <si>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</si>
  <si>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</si>
  <si>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</si>
  <si>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</si>
  <si>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</si>
  <si>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</si>
  <si>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</si>
  <si>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</si>
  <si>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</si>
  <si>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</si>
  <si>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</si>
  <si>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</si>
  <si>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</si>
  <si>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</si>
  <si>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</si>
  <si>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</si>
  <si>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</si>
  <si>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</si>
  <si>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</si>
  <si>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</si>
  <si>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</si>
  <si>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</si>
  <si>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</si>
  <si>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</si>
  <si>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</si>
  <si>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</si>
  <si>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</si>
  <si>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</si>
  <si>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</si>
  <si>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</si>
  <si>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</si>
  <si>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</si>
  <si>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</si>
  <si>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</si>
  <si>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</si>
  <si>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</si>
  <si>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</si>
  <si>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</si>
  <si>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</si>
  <si>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</si>
  <si>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</si>
  <si>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</si>
  <si>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</si>
  <si>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</si>
  <si>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</si>
  <si>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</si>
  <si>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</si>
  <si>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</si>
  <si>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</si>
  <si>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</si>
  <si>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</si>
  <si>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</si>
  <si>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</si>
  <si>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</si>
  <si>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</si>
  <si>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</si>
  <si>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</si>
  <si>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</si>
  <si>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</si>
  <si>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</si>
  <si>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</si>
  <si>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</si>
  <si>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</si>
  <si>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</si>
  <si>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</si>
  <si>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</si>
  <si>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</si>
  <si>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</si>
  <si>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</si>
  <si>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</si>
  <si>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</si>
  <si>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</si>
  <si>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</si>
  <si>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</si>
  <si>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</si>
  <si>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</si>
  <si>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</si>
  <si>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</si>
  <si>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</si>
  <si>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</si>
  <si>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</si>
  <si>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</si>
  <si>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</si>
  <si>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</si>
  <si>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</si>
  <si>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</si>
  <si>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</si>
  <si>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</si>
  <si>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</si>
  <si>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</si>
  <si>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</si>
  <si>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</si>
  <si>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</si>
  <si>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</si>
  <si>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</si>
  <si>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</si>
  <si>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</si>
  <si>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</si>
  <si>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</si>
  <si>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</si>
  <si>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</si>
  <si>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</si>
  <si>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</si>
  <si>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</si>
  <si>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</si>
  <si>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</si>
  <si>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</si>
  <si>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</si>
  <si>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</si>
  <si>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</si>
  <si>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</si>
  <si>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</si>
  <si>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</si>
  <si>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</si>
  <si>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</si>
  <si>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</si>
  <si>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</si>
  <si>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</si>
  <si>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</si>
  <si>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</si>
  <si>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</si>
  <si>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</si>
  <si>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</si>
  <si>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</si>
  <si>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</si>
  <si>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</si>
  <si>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</si>
  <si>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</si>
  <si>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</si>
  <si>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</si>
  <si>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</si>
  <si>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</si>
  <si>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</si>
  <si>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</si>
  <si>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</si>
  <si>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</si>
  <si>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</si>
  <si>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</si>
  <si>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</si>
  <si>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</si>
  <si>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</si>
  <si>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</si>
  <si>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</si>
  <si>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</si>
  <si>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</si>
  <si>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</si>
  <si>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</si>
  <si>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</si>
  <si>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</si>
  <si>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</si>
  <si>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</si>
  <si>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</si>
  <si>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</si>
  <si>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</si>
  <si>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</si>
  <si>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</si>
  <si>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</si>
  <si>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</si>
  <si>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</si>
  <si>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</si>
  <si>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</si>
  <si>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</si>
  <si>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</si>
  <si>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</si>
  <si>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</si>
  <si>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</si>
  <si>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</si>
  <si>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</si>
  <si>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</si>
  <si>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</si>
  <si>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</si>
  <si>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</si>
  <si>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</si>
  <si>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</si>
  <si>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</si>
  <si>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</si>
  <si>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</si>
  <si>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</si>
  <si>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</si>
  <si>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</si>
  <si>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</si>
  <si>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</si>
  <si>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</si>
  <si>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</si>
  <si>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</si>
  <si>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</si>
  <si>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</si>
  <si>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</si>
  <si>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</si>
  <si>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</si>
  <si>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</si>
  <si>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</si>
  <si>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</si>
  <si>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</si>
  <si>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</si>
  <si>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</si>
  <si>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</si>
  <si>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</si>
  <si>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</si>
  <si>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</si>
  <si>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</si>
  <si>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</si>
  <si>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</si>
  <si>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</si>
  <si>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</si>
  <si>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</si>
  <si>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</si>
  <si>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</si>
  <si>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</si>
  <si>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</si>
  <si>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</si>
  <si>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</si>
  <si>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</si>
  <si>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</si>
  <si>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</si>
  <si>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</si>
  <si>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</si>
  <si>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</si>
  <si>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</si>
  <si>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</si>
  <si>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</si>
  <si>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</si>
  <si>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</si>
  <si>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</si>
  <si>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</si>
  <si>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</si>
  <si>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</si>
  <si>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</si>
  <si>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</si>
  <si>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</si>
  <si>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</si>
  <si>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</si>
  <si>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</si>
  <si>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</si>
  <si>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</si>
  <si>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</si>
  <si>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</si>
  <si>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</si>
  <si>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</si>
  <si>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</si>
  <si>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</si>
  <si>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</si>
  <si>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</si>
  <si>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</si>
  <si>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</si>
  <si>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</si>
  <si>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</si>
  <si>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</si>
  <si>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</si>
  <si>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</si>
  <si>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</si>
  <si>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</si>
  <si>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</si>
  <si>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</si>
  <si>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</si>
  <si>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</si>
  <si>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</si>
  <si>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</si>
  <si>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</si>
  <si>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</si>
  <si>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</si>
  <si>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</si>
  <si>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</si>
  <si>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</si>
  <si>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</si>
  <si>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</si>
  <si>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</si>
  <si>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</si>
  <si>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</si>
  <si>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</si>
  <si>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</si>
  <si>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</si>
  <si>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</si>
  <si>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</si>
  <si>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</si>
  <si>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</si>
  <si>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</si>
  <si>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</si>
  <si>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</si>
  <si>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</si>
  <si>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</si>
  <si>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</si>
  <si>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</si>
  <si>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</si>
  <si>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</si>
  <si>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</si>
  <si>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</si>
  <si>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</si>
  <si>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</si>
  <si>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</si>
  <si>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</si>
  <si>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</si>
  <si>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</si>
  <si>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</si>
  <si>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</si>
  <si>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</si>
  <si>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</si>
  <si>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</si>
  <si>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</si>
  <si>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</si>
  <si>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</si>
  <si>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</si>
  <si>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</si>
  <si>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</si>
  <si>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</si>
  <si>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</si>
  <si>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</si>
  <si>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</si>
  <si>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</si>
  <si>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</si>
  <si>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</si>
  <si>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</si>
  <si>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</si>
  <si>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</si>
  <si>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</si>
  <si>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</si>
  <si>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</si>
  <si>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</si>
  <si>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</si>
  <si>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</si>
  <si>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</si>
  <si>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</si>
  <si>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</si>
  <si>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</si>
  <si>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</si>
  <si>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</si>
  <si>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</si>
  <si>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</si>
  <si>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</si>
  <si>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</si>
  <si>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</si>
  <si>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</si>
  <si>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</si>
  <si>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</si>
  <si>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</si>
  <si>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</si>
  <si>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</si>
  <si>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</si>
  <si>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</si>
  <si>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</si>
  <si>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</si>
  <si>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</si>
  <si>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</si>
  <si>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</si>
  <si>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</si>
  <si>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</si>
  <si>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</si>
  <si>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</si>
  <si>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</si>
  <si>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</si>
  <si>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</si>
  <si>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</si>
  <si>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</si>
  <si>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</si>
  <si>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</si>
  <si>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</si>
  <si>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</si>
  <si>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</si>
  <si>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</si>
  <si>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</si>
  <si>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</si>
  <si>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</si>
  <si>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</si>
  <si>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</si>
  <si>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</si>
  <si>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</si>
  <si>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</si>
  <si>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</si>
  <si>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</si>
  <si>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</si>
  <si>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</si>
  <si>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</si>
  <si>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</si>
  <si>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</si>
  <si>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</si>
  <si>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</si>
  <si>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</si>
  <si>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</si>
  <si>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</si>
  <si>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</si>
  <si>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</si>
  <si>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</si>
  <si>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</si>
  <si>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</si>
  <si>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CP11-56</t>
  </si>
  <si>
    <t>UT,WY</t>
  </si>
  <si>
    <t>Tioga Lateral Project</t>
  </si>
  <si>
    <t>CP12-50</t>
  </si>
  <si>
    <t>Willcox Lateral 2013 Expansion Project</t>
  </si>
  <si>
    <t>TX,MX</t>
  </si>
  <si>
    <t>CP12-6</t>
  </si>
  <si>
    <t>Mississippi Hub Storage Phase 2</t>
  </si>
  <si>
    <t>CP09-110</t>
  </si>
  <si>
    <t>Bayonne Delivery Lateral Project</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</si>
  <si>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</si>
  <si>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</si>
  <si>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</si>
  <si>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</si>
  <si>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</si>
  <si>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</si>
  <si>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</si>
  <si>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</si>
  <si>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</si>
  <si>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</si>
  <si>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</si>
  <si>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</si>
  <si>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</si>
  <si>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</si>
  <si>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</si>
  <si>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</si>
  <si>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</si>
  <si>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</si>
  <si>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</si>
  <si>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</si>
  <si>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</si>
  <si>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</si>
  <si>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</si>
  <si>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</si>
  <si>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</si>
  <si>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</si>
  <si>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</si>
  <si>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</si>
  <si>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</si>
  <si>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</si>
  <si>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</si>
  <si>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</si>
  <si>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</si>
  <si>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</si>
  <si>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</si>
  <si>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</si>
  <si>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</si>
  <si>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</si>
  <si>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CP11-333</t>
  </si>
  <si>
    <t>Appalachian Gateway Project</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</si>
  <si>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</si>
  <si>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</si>
  <si>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</si>
  <si>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</si>
  <si>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</si>
  <si>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</si>
  <si>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</si>
  <si>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</si>
  <si>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</si>
  <si>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</si>
  <si>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</si>
  <si>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</si>
  <si>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</si>
  <si>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</si>
  <si>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</si>
  <si>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</si>
  <si>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</si>
  <si>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</si>
  <si>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</si>
  <si>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Franklin to Hastings Expansion</t>
  </si>
  <si>
    <t>CP10-472</t>
  </si>
  <si>
    <t>Northern Access Expansion Project</t>
  </si>
  <si>
    <t>CP11-128</t>
  </si>
  <si>
    <t>Moss Bluff 2011 Storage Header</t>
  </si>
  <si>
    <t>CP08-387</t>
  </si>
  <si>
    <t>North Seattle Delivery Lateral Expansion</t>
  </si>
  <si>
    <t>Cadeville Storage Headers</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</si>
  <si>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</si>
  <si>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</si>
  <si>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</si>
  <si>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</si>
  <si>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</si>
  <si>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</si>
  <si>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</si>
  <si>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</si>
  <si>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</si>
  <si>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</si>
  <si>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</si>
  <si>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</si>
  <si>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</si>
  <si>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</si>
  <si>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</si>
  <si>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</si>
  <si>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</si>
  <si>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</si>
  <si>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</si>
  <si>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</si>
  <si>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</si>
  <si>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</si>
  <si>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</si>
  <si>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</si>
  <si>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</si>
  <si>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</si>
  <si>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</si>
  <si>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</si>
  <si>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</si>
  <si>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</si>
  <si>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</si>
  <si>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</si>
  <si>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</si>
  <si>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</si>
  <si>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</si>
  <si>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</si>
  <si>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</si>
  <si>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</si>
  <si>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</si>
  <si>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</si>
  <si>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</si>
  <si>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</si>
  <si>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</si>
  <si>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</si>
  <si>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</si>
  <si>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</si>
  <si>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</si>
  <si>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</si>
  <si>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</si>
  <si>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</si>
  <si>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</si>
  <si>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</si>
  <si>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</si>
  <si>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</si>
  <si>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</si>
  <si>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</si>
  <si>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</si>
  <si>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</si>
  <si>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</si>
  <si>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</si>
  <si>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</si>
  <si>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</si>
  <si>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</si>
  <si>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</si>
  <si>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</si>
  <si>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</si>
  <si>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</si>
  <si>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</si>
  <si>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</si>
  <si>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</si>
  <si>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</si>
  <si>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</si>
  <si>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</si>
  <si>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</si>
  <si>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</si>
  <si>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</si>
  <si>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</si>
  <si>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</si>
  <si>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</si>
  <si>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</si>
  <si>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</si>
  <si>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</si>
  <si>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</si>
  <si>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</si>
  <si>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</si>
  <si>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</si>
  <si>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</si>
  <si>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</si>
  <si>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</si>
  <si>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</si>
  <si>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</si>
  <si>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</si>
  <si>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</si>
  <si>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</si>
  <si>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</si>
  <si>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</si>
  <si>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</si>
  <si>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</si>
  <si>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</si>
  <si>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</si>
  <si>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</si>
  <si>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</si>
  <si>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</si>
  <si>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</si>
  <si>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</si>
  <si>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</si>
  <si>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</si>
  <si>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</si>
  <si>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</si>
  <si>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</si>
  <si>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</si>
  <si>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</si>
  <si>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</si>
  <si>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</si>
  <si>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</si>
  <si>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</si>
  <si>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</si>
  <si>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</si>
  <si>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</si>
  <si>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</si>
  <si>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</si>
  <si>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</si>
  <si>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</si>
  <si>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</si>
  <si>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</si>
  <si>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</si>
  <si>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</si>
  <si>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</si>
  <si>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</si>
  <si>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</si>
  <si>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</si>
  <si>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</si>
  <si>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</si>
  <si>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</si>
  <si>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</si>
  <si>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</si>
  <si>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</si>
  <si>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</si>
  <si>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</si>
  <si>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</si>
  <si>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</si>
  <si>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</si>
  <si>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</si>
  <si>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</si>
  <si>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</si>
  <si>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</si>
  <si>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</si>
  <si>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</si>
  <si>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</si>
  <si>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</si>
  <si>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</si>
  <si>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</si>
  <si>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</si>
  <si>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</si>
  <si>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</si>
  <si>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</si>
  <si>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</si>
  <si>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</si>
  <si>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</si>
  <si>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</si>
  <si>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</si>
  <si>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</si>
  <si>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</si>
  <si>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</si>
  <si>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</si>
  <si>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</si>
  <si>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</si>
  <si>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</si>
  <si>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</si>
  <si>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</si>
  <si>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</si>
  <si>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</si>
  <si>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</si>
  <si>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</si>
  <si>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</si>
  <si>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</si>
  <si>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</si>
  <si>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</si>
  <si>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</si>
  <si>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</si>
  <si>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</si>
  <si>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</si>
  <si>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</si>
  <si>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CP06-459</t>
  </si>
  <si>
    <t>OK,TX,LA,MS,AL</t>
  </si>
  <si>
    <t>CP08-6</t>
  </si>
  <si>
    <t>ET Cleburne to Tolar Extension</t>
  </si>
  <si>
    <t>TGT Midland Storage Lateral Exp</t>
  </si>
  <si>
    <t>CP07-405</t>
  </si>
  <si>
    <t>Gulf Crossing Pipeline Project</t>
  </si>
  <si>
    <t>CP07-398</t>
  </si>
  <si>
    <t>Guardian Pipeline Expansion and Extension Project</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</si>
  <si>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</si>
  <si>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</si>
  <si>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</si>
  <si>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</si>
  <si>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</si>
  <si>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</si>
  <si>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</si>
  <si>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</si>
  <si>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</si>
  <si>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</si>
  <si>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</si>
  <si>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</si>
  <si>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</si>
  <si>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</si>
  <si>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</si>
  <si>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</si>
  <si>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</si>
  <si>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</si>
  <si>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</si>
  <si>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</si>
  <si>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</si>
  <si>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</si>
  <si>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</si>
  <si>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</si>
  <si>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</si>
  <si>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</si>
  <si>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</si>
  <si>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</si>
  <si>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</si>
  <si>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</si>
  <si>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</si>
  <si>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CP06-449</t>
  </si>
  <si>
    <t>KM REX-East Leg 1</t>
  </si>
  <si>
    <t>MO,IN,OH</t>
  </si>
  <si>
    <t>CP07-208</t>
  </si>
  <si>
    <t>KM Nebraska Ethanol Expansion Project</t>
  </si>
  <si>
    <t>CP08-44</t>
  </si>
  <si>
    <t>KM REX/NGPL Joint Project Phase 2</t>
  </si>
  <si>
    <t>IA,IL</t>
  </si>
  <si>
    <t>Curryville Compression Expansion Project</t>
  </si>
  <si>
    <t>CP07-450</t>
  </si>
  <si>
    <t>KM REX-East Leg 2</t>
  </si>
  <si>
    <t>Transco Sentinel Expansion Phase 2</t>
  </si>
  <si>
    <t>CP08-31</t>
  </si>
  <si>
    <t>Millennium Pipeline 2008</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</si>
  <si>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</si>
  <si>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</si>
  <si>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</si>
  <si>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</si>
  <si>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</si>
  <si>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</si>
  <si>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</si>
  <si>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</si>
  <si>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</si>
  <si>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</si>
  <si>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</si>
  <si>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</si>
  <si>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</si>
  <si>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</si>
  <si>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</si>
  <si>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</si>
  <si>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</si>
  <si>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</si>
  <si>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</si>
  <si>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</si>
  <si>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</si>
  <si>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</si>
  <si>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</si>
  <si>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</si>
  <si>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</si>
  <si>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</si>
  <si>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</si>
  <si>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</si>
  <si>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</si>
  <si>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</si>
  <si>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</si>
  <si>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</si>
  <si>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</si>
  <si>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</si>
  <si>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</si>
  <si>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</si>
  <si>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</si>
  <si>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</si>
  <si>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</si>
  <si>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</si>
  <si>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</si>
  <si>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</si>
  <si>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</si>
  <si>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</si>
  <si>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</si>
  <si>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</si>
  <si>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CP08-95</t>
  </si>
  <si>
    <t>NY,CT</t>
  </si>
  <si>
    <t>Dominion 2008 PA Expansion</t>
  </si>
  <si>
    <t>PA,NY,MD,VA,WV,MD</t>
  </si>
  <si>
    <t>CP05-131</t>
  </si>
  <si>
    <t>Dominion Cove Point PL 2008 Expansion</t>
  </si>
  <si>
    <t>CP05-132</t>
  </si>
  <si>
    <t>Enbridge East Texas System Extension</t>
  </si>
  <si>
    <t>NNG West Leg II Expansion</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</si>
  <si>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</si>
  <si>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</si>
  <si>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</si>
  <si>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</si>
  <si>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</si>
  <si>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</si>
  <si>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</si>
  <si>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</si>
  <si>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</si>
  <si>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</si>
  <si>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</si>
  <si>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</si>
  <si>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</si>
  <si>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</si>
  <si>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</si>
  <si>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</si>
  <si>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</si>
  <si>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</si>
  <si>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</si>
  <si>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</si>
  <si>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</si>
  <si>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</si>
  <si>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</si>
  <si>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</si>
  <si>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</si>
  <si>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</si>
  <si>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</si>
  <si>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</si>
  <si>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</si>
  <si>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</si>
  <si>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</si>
  <si>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</si>
  <si>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</si>
  <si>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</si>
  <si>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</si>
  <si>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</si>
  <si>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</si>
  <si>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</si>
  <si>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</si>
  <si>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</si>
  <si>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</si>
  <si>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</si>
  <si>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</si>
  <si>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</si>
  <si>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</si>
  <si>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</si>
  <si>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</si>
  <si>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</si>
  <si>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</si>
  <si>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</si>
  <si>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</si>
  <si>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</si>
  <si>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</si>
  <si>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</si>
  <si>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</si>
  <si>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</si>
  <si>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</si>
  <si>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</si>
  <si>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</si>
  <si>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</si>
  <si>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</si>
  <si>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</si>
  <si>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</si>
  <si>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</si>
  <si>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</si>
  <si>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</si>
  <si>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</si>
  <si>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</si>
  <si>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</si>
  <si>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</si>
  <si>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</si>
  <si>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</si>
  <si>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</si>
  <si>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</si>
  <si>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</si>
  <si>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</si>
  <si>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</si>
  <si>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</si>
  <si>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</si>
  <si>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</si>
  <si>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</si>
  <si>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</si>
  <si>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</si>
  <si>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</si>
  <si>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</si>
  <si>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</si>
  <si>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</si>
  <si>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</si>
  <si>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</si>
  <si>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</si>
  <si>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</si>
  <si>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</si>
  <si>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</si>
  <si>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</si>
  <si>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</si>
  <si>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</si>
  <si>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</si>
  <si>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</si>
  <si>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</si>
  <si>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</si>
  <si>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</si>
  <si>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</si>
  <si>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</si>
  <si>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</si>
  <si>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</si>
  <si>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</si>
  <si>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</si>
  <si>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</si>
  <si>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</si>
  <si>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</si>
  <si>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</si>
  <si>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</si>
  <si>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</si>
  <si>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</si>
  <si>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</si>
  <si>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</si>
  <si>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</si>
  <si>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</si>
  <si>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</si>
  <si>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</si>
  <si>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</si>
  <si>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</si>
  <si>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</si>
  <si>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</si>
  <si>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</si>
  <si>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</si>
  <si>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</si>
  <si>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</si>
  <si>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</si>
  <si>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</si>
  <si>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</si>
  <si>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</si>
  <si>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</si>
  <si>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</si>
  <si>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</si>
  <si>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</si>
  <si>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</si>
  <si>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</si>
  <si>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</si>
  <si>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</si>
  <si>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</si>
  <si>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</si>
  <si>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</si>
  <si>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</si>
  <si>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Transco Potomac Expansion</t>
  </si>
  <si>
    <t>NC,MD</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</si>
  <si>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</si>
  <si>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</si>
  <si>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</si>
  <si>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</si>
  <si>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</si>
  <si>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</si>
  <si>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</si>
  <si>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</si>
  <si>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</si>
  <si>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</si>
  <si>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</si>
  <si>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</si>
  <si>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</si>
  <si>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</si>
  <si>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</si>
  <si>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</si>
  <si>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</si>
  <si>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</si>
  <si>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</si>
  <si>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</si>
  <si>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</si>
  <si>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</si>
  <si>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</si>
  <si>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</si>
  <si>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</si>
  <si>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</si>
  <si>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</si>
  <si>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</si>
  <si>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</si>
  <si>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</si>
  <si>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</si>
  <si>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</si>
  <si>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</si>
  <si>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</si>
  <si>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</si>
  <si>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</si>
  <si>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</si>
  <si>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</si>
  <si>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</si>
  <si>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</si>
  <si>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</si>
  <si>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</si>
  <si>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</si>
  <si>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</si>
  <si>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</si>
  <si>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</si>
  <si>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</si>
  <si>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</si>
  <si>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</si>
  <si>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</si>
  <si>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</si>
  <si>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</si>
  <si>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</si>
  <si>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</si>
  <si>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</si>
  <si>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</si>
  <si>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</si>
  <si>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</si>
  <si>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</si>
  <si>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</si>
  <si>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</si>
  <si>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</si>
  <si>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</si>
  <si>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</si>
  <si>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</si>
  <si>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</si>
  <si>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</si>
  <si>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</si>
  <si>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</si>
  <si>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</si>
  <si>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</si>
  <si>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CP05-364</t>
  </si>
  <si>
    <t>SSTAR Ozark Trails Expansion Project</t>
  </si>
  <si>
    <t>OK,KS,MO</t>
  </si>
  <si>
    <t>CP06-94</t>
  </si>
  <si>
    <t>NGPL Segment One Expansion</t>
  </si>
  <si>
    <t>TX,OK</t>
  </si>
  <si>
    <t>Northern Columbus Last Phase</t>
  </si>
  <si>
    <t>Cheyenne Plains Supply Lateral</t>
  </si>
  <si>
    <t>CP06-169</t>
  </si>
  <si>
    <t>TransColorado North Expansion Project</t>
  </si>
  <si>
    <t>CP05-45</t>
  </si>
  <si>
    <t>Eastern Shore 2006 Expansion</t>
  </si>
  <si>
    <t>Overthrust Extension</t>
  </si>
  <si>
    <t>CP06-167</t>
  </si>
  <si>
    <t>CEGT Round Mountain Expansion</t>
  </si>
  <si>
    <t>CP04-377</t>
  </si>
  <si>
    <t>TGT West Greenville-Elkton Lateral</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</si>
  <si>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</si>
  <si>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</si>
  <si>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</si>
  <si>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</si>
  <si>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</si>
  <si>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</si>
  <si>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</si>
  <si>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</si>
  <si>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</si>
  <si>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</si>
  <si>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</si>
  <si>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</si>
  <si>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</si>
  <si>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</si>
  <si>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</si>
  <si>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</si>
  <si>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</si>
  <si>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</si>
  <si>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</si>
  <si>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</si>
  <si>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</si>
  <si>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</si>
  <si>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</si>
  <si>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</si>
  <si>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</si>
  <si>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</si>
  <si>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</si>
  <si>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</si>
  <si>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</si>
  <si>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</si>
  <si>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</si>
  <si>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</si>
  <si>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</si>
  <si>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</si>
  <si>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</si>
  <si>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</si>
  <si>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</si>
  <si>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</si>
  <si>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</si>
  <si>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</si>
  <si>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</si>
  <si>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</si>
  <si>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</si>
  <si>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</si>
  <si>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</si>
  <si>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</si>
  <si>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</si>
  <si>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</si>
  <si>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</si>
  <si>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</si>
  <si>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</si>
  <si>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</si>
  <si>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</si>
  <si>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</si>
  <si>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</si>
  <si>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</si>
  <si>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</si>
  <si>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</si>
  <si>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</si>
  <si>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</si>
  <si>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</si>
  <si>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</si>
  <si>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</si>
  <si>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</si>
  <si>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</si>
  <si>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</si>
  <si>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</si>
  <si>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</si>
  <si>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</si>
  <si>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</si>
  <si>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</si>
  <si>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</si>
  <si>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</si>
  <si>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</si>
  <si>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</si>
  <si>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</si>
  <si>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</si>
  <si>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</si>
  <si>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</si>
  <si>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</si>
  <si>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</si>
  <si>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</si>
  <si>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</si>
  <si>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</si>
  <si>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</si>
  <si>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</si>
  <si>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</si>
  <si>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</si>
  <si>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</si>
  <si>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</si>
  <si>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</si>
  <si>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</si>
  <si>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</si>
  <si>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CP04-02</t>
  </si>
  <si>
    <t>Montrose/Ouray Lateral</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</si>
  <si>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</si>
  <si>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</si>
  <si>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</si>
  <si>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</si>
  <si>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</si>
  <si>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</si>
  <si>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</si>
  <si>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</si>
  <si>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</si>
  <si>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</si>
  <si>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</si>
  <si>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</si>
  <si>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</si>
  <si>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</si>
  <si>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</si>
  <si>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</si>
  <si>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</si>
  <si>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</si>
  <si>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</si>
  <si>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</si>
  <si>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</si>
  <si>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</si>
  <si>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</si>
  <si>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</si>
  <si>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</si>
  <si>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</si>
  <si>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</si>
  <si>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</si>
  <si>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</si>
  <si>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</si>
  <si>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</si>
  <si>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</si>
  <si>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</si>
  <si>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</si>
  <si>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</si>
  <si>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</si>
  <si>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</si>
  <si>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</si>
  <si>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</si>
  <si>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</si>
  <si>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</si>
  <si>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</si>
  <si>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</si>
  <si>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</si>
  <si>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</si>
  <si>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</si>
  <si>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</si>
  <si>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</si>
  <si>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</si>
  <si>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</si>
  <si>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</si>
  <si>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</si>
  <si>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</si>
  <si>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</si>
  <si>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</si>
  <si>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</si>
  <si>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</si>
  <si>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</si>
  <si>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</si>
  <si>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</si>
  <si>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</si>
  <si>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</si>
  <si>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</si>
  <si>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</si>
  <si>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CP02-37</t>
  </si>
  <si>
    <t>Algonquin HubLine</t>
  </si>
  <si>
    <t>CP01-05</t>
  </si>
  <si>
    <t>Dominion Ellisburg-Liedy Expansion</t>
  </si>
  <si>
    <t>CP02-44</t>
  </si>
  <si>
    <t>Saltville Storage Lateral</t>
  </si>
  <si>
    <t>CP04-13</t>
  </si>
  <si>
    <t>CGT Rock Springs Expansion</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</si>
  <si>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</si>
  <si>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</si>
  <si>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</si>
  <si>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</si>
  <si>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</si>
  <si>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</si>
  <si>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</si>
  <si>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</si>
  <si>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</si>
  <si>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</si>
  <si>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</si>
  <si>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</si>
  <si>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</si>
  <si>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</si>
  <si>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</si>
  <si>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</si>
  <si>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</si>
  <si>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</si>
  <si>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</si>
  <si>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</si>
  <si>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</si>
  <si>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</si>
  <si>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</si>
  <si>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</si>
  <si>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</si>
  <si>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</si>
  <si>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</si>
  <si>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</si>
  <si>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</si>
  <si>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</si>
  <si>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</si>
  <si>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</si>
  <si>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</si>
  <si>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</si>
  <si>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</si>
  <si>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</si>
  <si>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</si>
  <si>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</si>
  <si>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</si>
  <si>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</si>
  <si>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</si>
  <si>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</si>
  <si>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</si>
  <si>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</si>
  <si>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</si>
  <si>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</si>
  <si>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</si>
  <si>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</si>
  <si>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</si>
  <si>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</si>
  <si>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</si>
  <si>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</si>
  <si>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</si>
  <si>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</si>
  <si>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</si>
  <si>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</si>
  <si>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</si>
  <si>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CP00-233</t>
  </si>
  <si>
    <t>KM Midcon Texas Pipeline Expansion</t>
  </si>
  <si>
    <t>CP96-140</t>
  </si>
  <si>
    <t>Ninilchik Pipeline</t>
  </si>
  <si>
    <t>FGT Phase V Stage 4</t>
  </si>
  <si>
    <t>MS,AL,FL</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</si>
  <si>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</si>
  <si>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</si>
  <si>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</si>
  <si>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</si>
  <si>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</si>
  <si>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</si>
  <si>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</si>
  <si>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</si>
  <si>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</si>
  <si>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</si>
  <si>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</si>
  <si>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</si>
  <si>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</si>
  <si>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</si>
  <si>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</si>
  <si>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</si>
  <si>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</si>
  <si>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</si>
  <si>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</si>
  <si>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</si>
  <si>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</si>
  <si>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CP01-90</t>
  </si>
  <si>
    <t>Eastern North Carolina Sys</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</si>
  <si>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</si>
  <si>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</si>
  <si>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</si>
  <si>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</si>
  <si>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</si>
  <si>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</si>
  <si>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</si>
  <si>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</si>
  <si>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</si>
  <si>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</si>
  <si>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</si>
  <si>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</si>
  <si>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</si>
  <si>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</si>
  <si>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</si>
  <si>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</si>
  <si>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</si>
  <si>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</si>
  <si>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</si>
  <si>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</si>
  <si>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</si>
  <si>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</si>
  <si>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</si>
  <si>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</si>
  <si>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</si>
  <si>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</si>
  <si>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</si>
  <si>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</si>
  <si>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</si>
  <si>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</si>
  <si>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</si>
  <si>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</si>
  <si>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</si>
  <si>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</si>
  <si>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</si>
  <si>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</si>
  <si>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</si>
  <si>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</si>
  <si>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</si>
  <si>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</si>
  <si>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</si>
  <si>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</si>
  <si>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</si>
  <si>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</si>
  <si>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</si>
  <si>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</si>
  <si>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</si>
  <si>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</si>
  <si>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</si>
  <si>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</si>
  <si>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</si>
  <si>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</si>
  <si>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</si>
  <si>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</si>
  <si>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</si>
  <si>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</si>
  <si>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</si>
  <si>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</si>
  <si>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</si>
  <si>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</si>
  <si>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</si>
  <si>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</si>
  <si>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</si>
  <si>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</si>
  <si>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</si>
  <si>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</si>
  <si>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</si>
  <si>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</si>
  <si>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</si>
  <si>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</si>
  <si>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</si>
  <si>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</si>
  <si>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</si>
  <si>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</si>
  <si>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</si>
  <si>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</si>
  <si>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</si>
  <si>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</si>
  <si>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</si>
  <si>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</si>
  <si>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</si>
  <si>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</si>
  <si>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</si>
  <si>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</si>
  <si>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</si>
  <si>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</si>
  <si>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</si>
  <si>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</si>
  <si>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</si>
  <si>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</si>
  <si>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</si>
  <si>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</si>
  <si>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</si>
  <si>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</si>
  <si>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</si>
  <si>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</si>
  <si>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</si>
  <si>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</si>
  <si>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</si>
  <si>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</si>
  <si>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</si>
  <si>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</si>
  <si>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</si>
  <si>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</si>
  <si>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</si>
  <si>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</si>
  <si>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</si>
  <si>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</si>
  <si>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</si>
  <si>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</si>
  <si>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</si>
  <si>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</si>
  <si>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</si>
  <si>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</si>
  <si>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</si>
  <si>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</si>
  <si>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</si>
  <si>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</si>
  <si>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</si>
  <si>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</si>
  <si>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</si>
  <si>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</si>
  <si>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</si>
  <si>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</si>
  <si>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</si>
  <si>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</si>
  <si>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</si>
  <si>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</si>
  <si>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</si>
  <si>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</si>
  <si>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</si>
  <si>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</si>
  <si>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</si>
  <si>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</si>
  <si>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</si>
  <si>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</si>
  <si>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</si>
  <si>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</si>
  <si>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</si>
  <si>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</si>
  <si>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</si>
  <si>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</si>
  <si>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</si>
  <si>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</si>
  <si>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</si>
  <si>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</si>
  <si>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</si>
  <si>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</si>
  <si>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</si>
  <si>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</si>
  <si>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</si>
  <si>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</si>
  <si>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</si>
  <si>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</si>
  <si>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</si>
  <si>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</si>
  <si>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</si>
  <si>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</si>
  <si>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</si>
  <si>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</si>
  <si>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</si>
  <si>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</si>
  <si>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</si>
  <si>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</si>
  <si>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</si>
  <si>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</si>
  <si>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</si>
  <si>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</si>
  <si>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</si>
  <si>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</si>
  <si>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</si>
  <si>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</si>
  <si>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</si>
  <si>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</si>
  <si>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</si>
  <si>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</si>
  <si>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</si>
  <si>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</si>
  <si>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</si>
  <si>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</si>
  <si>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</si>
  <si>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</si>
  <si>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</si>
  <si>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</si>
  <si>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</si>
  <si>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</si>
  <si>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</si>
  <si>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</si>
  <si>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</si>
  <si>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</si>
  <si>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</si>
  <si>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</si>
  <si>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</si>
  <si>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</si>
  <si>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</si>
  <si>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</si>
  <si>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</si>
  <si>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</si>
  <si>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</si>
  <si>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</si>
  <si>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</si>
  <si>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</si>
  <si>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</si>
  <si>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</si>
  <si>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</si>
  <si>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</si>
  <si>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</si>
  <si>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</si>
  <si>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</si>
  <si>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</si>
  <si>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</si>
  <si>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</si>
  <si>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</si>
  <si>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</si>
  <si>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</si>
  <si>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</si>
  <si>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</si>
  <si>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</si>
  <si>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</si>
  <si>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</si>
  <si>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</si>
  <si>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</si>
  <si>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</si>
  <si>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</si>
  <si>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</si>
  <si>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</si>
  <si>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</si>
  <si>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</si>
  <si>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</si>
  <si>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</si>
  <si>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</si>
  <si>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</si>
  <si>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</si>
  <si>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</si>
  <si>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</si>
  <si>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</si>
  <si>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</si>
  <si>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</si>
  <si>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</si>
  <si>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</si>
  <si>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</si>
  <si>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</si>
  <si>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</si>
  <si>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</si>
  <si>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</si>
  <si>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</si>
  <si>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</si>
  <si>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</si>
  <si>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</si>
  <si>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</si>
  <si>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</si>
  <si>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</si>
  <si>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</si>
  <si>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</si>
  <si>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</si>
  <si>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</si>
  <si>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</si>
  <si>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</si>
  <si>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</si>
  <si>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</si>
  <si>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</si>
  <si>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</si>
  <si>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</si>
  <si>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</si>
  <si>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</si>
  <si>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</si>
  <si>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</si>
  <si>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</si>
  <si>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</si>
  <si>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</si>
  <si>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</si>
  <si>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</si>
  <si>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</si>
  <si>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</si>
  <si>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</si>
  <si>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</si>
  <si>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</si>
  <si>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</si>
  <si>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</si>
  <si>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</si>
  <si>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</si>
  <si>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</si>
  <si>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</si>
  <si>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</si>
  <si>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</si>
  <si>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</si>
  <si>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</si>
  <si>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</si>
  <si>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CP96-134</t>
  </si>
  <si>
    <t>NNG 1999 Zone EF Expansion</t>
  </si>
  <si>
    <t>CP99-532</t>
  </si>
  <si>
    <t>CNG Empire Interconnect</t>
  </si>
  <si>
    <t>Williams St Louis Expansion</t>
  </si>
  <si>
    <t>Transco Cherokee Project</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</si>
  <si>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</si>
  <si>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</si>
  <si>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</si>
  <si>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</si>
  <si>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</si>
  <si>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</si>
  <si>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</si>
  <si>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</si>
  <si>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</si>
  <si>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</si>
  <si>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</si>
  <si>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</si>
  <si>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</si>
  <si>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</si>
  <si>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</si>
  <si>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</si>
  <si>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</si>
  <si>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</si>
  <si>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</si>
  <si>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</si>
  <si>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</si>
  <si>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</si>
  <si>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</si>
  <si>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</si>
  <si>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</si>
  <si>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</si>
  <si>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</si>
  <si>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</si>
  <si>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</si>
  <si>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</si>
  <si>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</si>
  <si>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</si>
  <si>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</si>
  <si>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</si>
  <si>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</si>
  <si>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</si>
  <si>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</si>
  <si>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</si>
  <si>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</si>
  <si>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</si>
  <si>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</si>
  <si>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</si>
  <si>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</si>
  <si>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</si>
  <si>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</si>
  <si>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</si>
  <si>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</si>
  <si>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</si>
  <si>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</si>
  <si>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</si>
  <si>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</si>
  <si>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</si>
  <si>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</si>
  <si>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</si>
  <si>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</si>
  <si>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</si>
  <si>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</si>
  <si>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</si>
  <si>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</si>
  <si>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</si>
  <si>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</si>
  <si>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</si>
  <si>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</si>
  <si>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</si>
  <si>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</si>
  <si>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</si>
  <si>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</si>
  <si>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</si>
  <si>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</si>
  <si>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</si>
  <si>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</si>
  <si>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CP98-220</t>
  </si>
  <si>
    <t>CP98-94</t>
  </si>
  <si>
    <t>TETCO Lebanon Lateral Expansion</t>
  </si>
  <si>
    <t>CP97-626</t>
  </si>
  <si>
    <t>Tenneco /DOMAC</t>
  </si>
  <si>
    <t>CP96-164</t>
  </si>
  <si>
    <t>Swan Creek Supply Link</t>
  </si>
  <si>
    <t>Intrastate PL Link I</t>
  </si>
  <si>
    <t>SONATSouthern Zone 2&amp;3 -GA-SC-AL</t>
  </si>
  <si>
    <t>AL,TN,GA</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</si>
  <si>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</si>
  <si>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</si>
  <si>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</si>
  <si>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</si>
  <si>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</si>
  <si>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</si>
  <si>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</si>
  <si>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</si>
  <si>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</si>
  <si>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</si>
  <si>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</si>
  <si>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</si>
  <si>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</si>
  <si>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CP96-477</t>
  </si>
  <si>
    <t>SK,MN</t>
  </si>
  <si>
    <t>ETenn Virginia Expansion</t>
  </si>
  <si>
    <t>TN,VA</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</si>
  <si>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</si>
  <si>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</si>
  <si>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</si>
  <si>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</si>
  <si>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</si>
  <si>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</si>
  <si>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</si>
  <si>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</si>
  <si>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</si>
  <si>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</si>
  <si>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</si>
  <si>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</si>
  <si>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</si>
  <si>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</si>
  <si>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</si>
  <si>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</si>
  <si>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</si>
  <si>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</si>
  <si>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</si>
  <si>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</si>
  <si>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</si>
  <si>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</si>
  <si>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</si>
  <si>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</si>
  <si>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</si>
  <si>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</si>
  <si>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</si>
  <si>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</si>
  <si>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</si>
  <si>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</si>
  <si>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</si>
  <si>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</si>
  <si>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</si>
  <si>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</si>
  <si>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</si>
  <si>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CP96-641</t>
  </si>
  <si>
    <t>SONATSouthern Zone 3 -GA-SC-TN</t>
  </si>
  <si>
    <t>GA,TN,SC</t>
  </si>
  <si>
    <t>CP96-541</t>
  </si>
  <si>
    <t>South Texas Expansion</t>
  </si>
  <si>
    <t>CGT Commonwealth PL Expansion</t>
  </si>
  <si>
    <t>Discovery Pipeline</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</si>
  <si>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</si>
  <si>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</si>
  <si>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</si>
  <si>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</si>
  <si>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</si>
  <si>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</si>
  <si>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</si>
  <si>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</si>
  <si>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</si>
  <si>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</si>
  <si>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</si>
  <si>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</si>
  <si>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</si>
  <si>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</si>
  <si>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</si>
  <si>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</si>
  <si>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</si>
  <si>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</si>
  <si>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</si>
  <si>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</si>
  <si>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</si>
  <si>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</si>
  <si>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</si>
  <si>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</si>
  <si>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</si>
  <si>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</si>
  <si>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</si>
  <si>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</si>
  <si>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</si>
  <si>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</si>
  <si>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</si>
  <si>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</si>
  <si>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</si>
  <si>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</si>
  <si>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</si>
  <si>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</si>
  <si>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</si>
  <si>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</si>
  <si>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</si>
  <si>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</si>
  <si>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</si>
  <si>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</si>
  <si>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</si>
  <si>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</si>
  <si>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</si>
  <si>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</si>
  <si>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</si>
  <si>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</si>
  <si>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</si>
  <si>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</si>
  <si>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</si>
  <si>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</si>
  <si>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</si>
  <si>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</si>
  <si>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</si>
  <si>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</si>
  <si>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</si>
  <si>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</si>
  <si>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</si>
  <si>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</si>
  <si>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</si>
  <si>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</si>
  <si>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</si>
  <si>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</si>
  <si>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</si>
  <si>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</si>
  <si>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</si>
  <si>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</si>
  <si>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</si>
  <si>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</si>
  <si>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</si>
  <si>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</si>
  <si>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</si>
  <si>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</si>
  <si>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</si>
  <si>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</si>
  <si>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</si>
  <si>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</si>
  <si>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</si>
  <si>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</si>
  <si>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</si>
  <si>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</si>
  <si>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</si>
  <si>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</si>
  <si>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</si>
  <si>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</si>
  <si>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</si>
  <si>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</si>
  <si>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</si>
  <si>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</si>
  <si>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</si>
  <si>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</si>
  <si>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</si>
  <si>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</si>
  <si>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</si>
  <si>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</si>
  <si>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</si>
  <si>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</si>
  <si>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</si>
  <si>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</si>
  <si>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</si>
  <si>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</si>
  <si>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</si>
  <si>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</si>
  <si>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</si>
  <si>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</si>
  <si>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</si>
  <si>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</si>
  <si>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</si>
  <si>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</si>
  <si>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</si>
  <si>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</si>
  <si>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</si>
  <si>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</si>
  <si>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</si>
  <si>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</si>
  <si>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</si>
  <si>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</si>
  <si>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</si>
  <si>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</si>
  <si>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</si>
  <si>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</si>
  <si>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</si>
  <si>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</si>
  <si>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</si>
  <si>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</si>
  <si>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</si>
  <si>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</si>
  <si>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</si>
  <si>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</si>
  <si>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</si>
  <si>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</si>
  <si>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</si>
  <si>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</si>
  <si>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</si>
  <si>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</si>
  <si>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</si>
  <si>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</si>
  <si>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</si>
  <si>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</si>
  <si>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</si>
  <si>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</si>
  <si>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</si>
  <si>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</si>
  <si>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</si>
  <si>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</si>
  <si>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</si>
  <si>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</si>
  <si>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</si>
  <si>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</si>
  <si>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</si>
  <si>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</si>
  <si>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</si>
  <si>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</si>
  <si>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</si>
  <si>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</si>
  <si>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</si>
  <si>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</si>
  <si>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</si>
  <si>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</si>
  <si>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</si>
  <si>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</si>
  <si>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</si>
  <si>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</si>
  <si>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</si>
  <si>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</si>
  <si>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</si>
  <si>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</si>
  <si>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</si>
  <si>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</si>
  <si>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</si>
  <si>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</si>
  <si>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</si>
  <si>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</si>
  <si>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</si>
  <si>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</si>
  <si>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</si>
  <si>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</si>
  <si>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</si>
  <si>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</si>
  <si>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</si>
  <si>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</si>
  <si>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</si>
  <si>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</si>
  <si>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</si>
  <si>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</si>
  <si>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</si>
  <si>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</si>
  <si>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</si>
  <si>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</si>
  <si>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</si>
  <si>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</si>
  <si>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</si>
  <si>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</si>
  <si>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</si>
  <si>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</si>
  <si>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</si>
  <si>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</si>
  <si>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</si>
  <si>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</si>
  <si>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</si>
  <si>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</si>
  <si>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</si>
  <si>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</si>
  <si>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</si>
  <si>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</si>
  <si>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</si>
  <si>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</si>
  <si>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</si>
  <si>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</si>
  <si>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</si>
  <si>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</si>
  <si>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</si>
  <si>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</si>
  <si>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</si>
  <si>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</si>
  <si>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</si>
  <si>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</si>
  <si>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</si>
  <si>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</si>
  <si>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</si>
  <si>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</si>
  <si>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</si>
  <si>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</si>
  <si>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</si>
  <si>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</si>
  <si>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</si>
  <si>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</si>
  <si>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</si>
  <si>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</si>
  <si>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</si>
  <si>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</si>
  <si>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</si>
  <si>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</si>
  <si>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</si>
  <si>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</si>
  <si>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</si>
  <si>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</si>
  <si>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</si>
  <si>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</si>
  <si>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</si>
  <si>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</si>
  <si>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</si>
  <si>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</si>
  <si>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</si>
  <si>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</si>
  <si>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</si>
  <si>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</si>
  <si>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</si>
  <si>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</si>
  <si>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</si>
  <si>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</si>
  <si>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</si>
  <si>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</si>
  <si>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</si>
  <si>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</si>
  <si>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</si>
  <si>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</si>
  <si>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</si>
  <si>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</si>
  <si>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</si>
  <si>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</si>
  <si>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</si>
  <si>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</si>
  <si>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</si>
  <si>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</si>
  <si>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</si>
  <si>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</si>
  <si>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</si>
  <si>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</si>
  <si>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</si>
  <si>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</si>
  <si>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</si>
  <si>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</si>
  <si>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</si>
  <si>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</si>
  <si>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</si>
  <si>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</si>
  <si>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</si>
  <si>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</si>
  <si>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</si>
  <si>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</si>
  <si>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</si>
  <si>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</si>
  <si>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</si>
  <si>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</si>
  <si>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</si>
  <si>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</si>
  <si>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</si>
  <si>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</si>
  <si>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</si>
  <si>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</si>
  <si>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</si>
  <si>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</si>
  <si>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</si>
  <si>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</si>
  <si>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</si>
  <si>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</si>
  <si>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</si>
  <si>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</si>
  <si>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</si>
  <si>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</si>
  <si>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</si>
  <si>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</si>
  <si>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</si>
  <si>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</si>
  <si>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</si>
  <si>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</si>
  <si>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</si>
  <si>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</si>
  <si>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</si>
  <si>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</si>
  <si>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</si>
  <si>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</si>
  <si>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</si>
  <si>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</si>
  <si>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</si>
  <si>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</si>
  <si>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</si>
  <si>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</si>
  <si>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</si>
  <si>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</si>
  <si>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</si>
  <si>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</si>
  <si>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</si>
  <si>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</si>
  <si>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</si>
  <si>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</si>
  <si>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</si>
  <si>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</si>
  <si>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</si>
  <si>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</si>
  <si>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</si>
  <si>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</si>
  <si>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</si>
  <si>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</si>
  <si>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</si>
  <si>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</si>
  <si>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</si>
  <si>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</si>
  <si>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</si>
  <si>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</si>
  <si>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</si>
  <si>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</si>
  <si>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</si>
  <si>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</si>
  <si>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</si>
  <si>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</si>
  <si>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</si>
  <si>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</si>
  <si>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</si>
  <si>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</si>
  <si>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</si>
  <si>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</si>
  <si>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</si>
  <si>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</si>
  <si>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</si>
  <si>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</si>
  <si>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</si>
  <si>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</si>
  <si>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</si>
  <si>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</si>
  <si>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</si>
  <si>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</si>
  <si>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</si>
  <si>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</si>
  <si>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</si>
  <si>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</si>
  <si>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</si>
  <si>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</si>
  <si>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</si>
  <si>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</si>
  <si>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</si>
  <si>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</si>
  <si>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</si>
  <si>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</si>
  <si>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</si>
  <si>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</si>
  <si>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</si>
  <si>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</si>
  <si>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</si>
  <si>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</si>
  <si>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</si>
  <si>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</si>
  <si>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</si>
  <si>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</si>
  <si>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</si>
  <si>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</si>
  <si>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</si>
  <si>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</si>
  <si>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</si>
  <si>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</si>
  <si>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</si>
  <si>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</si>
  <si>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</si>
  <si>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</si>
  <si>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</si>
  <si>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</si>
  <si>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</si>
  <si>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</si>
  <si>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</si>
  <si>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</si>
  <si>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</si>
  <si>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</si>
  <si>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</si>
  <si>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</si>
  <si>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</si>
  <si>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</si>
  <si>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</si>
  <si>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</si>
  <si>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</si>
  <si>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</si>
  <si>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</si>
  <si>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</si>
  <si>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</si>
  <si>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</si>
  <si>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</si>
  <si>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</si>
  <si>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</si>
  <si>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</si>
  <si>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</si>
  <si>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</si>
  <si>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</si>
  <si>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</si>
  <si>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</si>
  <si>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</si>
  <si>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</si>
  <si>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</si>
  <si>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</si>
  <si>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</si>
  <si>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</si>
  <si>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</si>
  <si>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</si>
  <si>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</si>
  <si>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</si>
  <si>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</si>
  <si>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</si>
  <si>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</si>
  <si>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</si>
  <si>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</si>
  <si>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</si>
  <si>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</si>
  <si>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</si>
  <si>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</si>
  <si>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</si>
  <si>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</si>
  <si>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</si>
  <si>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</si>
  <si>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</si>
  <si>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</si>
  <si>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</si>
  <si>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</si>
  <si>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</si>
  <si>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</si>
  <si>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</si>
  <si>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</si>
  <si>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</si>
  <si>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</si>
  <si>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</si>
  <si>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</si>
  <si>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</si>
  <si>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</si>
  <si>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</si>
  <si>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</si>
  <si>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</si>
  <si>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</si>
  <si>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</si>
  <si>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</si>
  <si>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</si>
  <si>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</si>
  <si>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</si>
  <si>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</si>
  <si>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</si>
  <si>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</si>
  <si>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</si>
  <si>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</si>
  <si>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</si>
  <si>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</si>
  <si>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</si>
  <si>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</si>
  <si>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</si>
  <si>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</si>
  <si>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</si>
  <si>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</si>
  <si>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</si>
  <si>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</si>
  <si>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</si>
  <si>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</si>
  <si>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</si>
  <si>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</si>
  <si>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</si>
  <si>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</si>
  <si>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</si>
  <si>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</si>
  <si>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</si>
  <si>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</si>
  <si>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</si>
  <si>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</si>
  <si>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</si>
  <si>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</si>
  <si>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</si>
  <si>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</si>
  <si>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</si>
  <si>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</si>
  <si>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</si>
  <si>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</si>
  <si>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</si>
  <si>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</si>
  <si>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</si>
  <si>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</si>
  <si>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</si>
  <si>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</si>
  <si>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</si>
  <si>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</si>
  <si>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</si>
  <si>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</si>
  <si>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</si>
  <si>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</si>
  <si>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</si>
  <si>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</si>
  <si>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</si>
  <si>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</si>
  <si>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</si>
  <si>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</si>
  <si>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</si>
  <si>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</si>
  <si>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</si>
  <si>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</si>
  <si>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</si>
  <si>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</si>
  <si>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</si>
  <si>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</si>
  <si>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</si>
  <si>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</si>
  <si>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</si>
  <si>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</si>
  <si>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</si>
  <si>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</si>
  <si>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</si>
  <si>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</si>
  <si>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</si>
  <si>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</si>
  <si>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</si>
  <si>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</si>
  <si>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</si>
  <si>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</si>
  <si>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</si>
  <si>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</si>
  <si>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</si>
  <si>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</si>
  <si>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</si>
  <si>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</si>
  <si>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</si>
  <si>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</si>
  <si>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</si>
  <si>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</si>
  <si>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</si>
  <si>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</si>
  <si>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</si>
  <si>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</si>
  <si>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</si>
  <si>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</si>
  <si>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</si>
  <si>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</si>
  <si>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</si>
  <si>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</si>
  <si>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</si>
  <si>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</si>
  <si>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</si>
  <si>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</si>
  <si>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</si>
  <si>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</si>
  <si>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</si>
  <si>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</si>
  <si>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</si>
  <si>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</si>
  <si>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</si>
  <si>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</si>
  <si>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</si>
  <si>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</si>
  <si>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</si>
  <si>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</si>
  <si>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</si>
  <si>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</si>
  <si>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</si>
  <si>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</si>
  <si>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</si>
  <si>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</si>
  <si>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</si>
  <si>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</si>
  <si>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</si>
  <si>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</si>
  <si>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</si>
  <si>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</si>
  <si>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</si>
  <si>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</si>
  <si>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</si>
  <si>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</si>
  <si>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</si>
  <si>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</si>
  <si>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</si>
  <si>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</si>
  <si>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</si>
  <si>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</si>
  <si>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</si>
  <si>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</si>
  <si>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</si>
  <si>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</si>
  <si>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</si>
  <si>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</si>
  <si>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</si>
  <si>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</si>
  <si>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</si>
  <si>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</si>
  <si>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</si>
  <si>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</si>
  <si>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</si>
  <si>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</si>
  <si>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</si>
  <si>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</si>
  <si>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</si>
  <si>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</si>
  <si>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</si>
  <si>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</si>
  <si>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</si>
  <si>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</si>
  <si>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</si>
  <si>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</si>
  <si>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</si>
  <si>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</si>
  <si>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</si>
  <si>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</si>
  <si>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</si>
  <si>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</si>
  <si>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</si>
  <si>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</si>
  <si>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</si>
  <si>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</si>
  <si>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</si>
  <si>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</si>
  <si>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</si>
  <si>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</si>
  <si>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</si>
  <si>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</si>
  <si>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</si>
  <si>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</si>
  <si>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</si>
  <si>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</si>
  <si>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</si>
  <si>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</si>
  <si>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</si>
  <si>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</si>
  <si>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</si>
  <si>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</si>
  <si>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</si>
  <si>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</si>
  <si>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</si>
  <si>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</si>
  <si>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</si>
  <si>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</si>
  <si>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</si>
  <si>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</si>
  <si>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</si>
  <si>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</si>
  <si>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</si>
  <si>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</si>
  <si>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</si>
  <si>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</si>
  <si>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</si>
  <si>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</si>
  <si>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</si>
  <si>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</si>
  <si>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</si>
  <si>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</si>
  <si>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</si>
  <si>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</si>
  <si>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</si>
  <si>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</si>
  <si>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</si>
  <si>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</si>
  <si>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</si>
  <si>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</si>
  <si>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</si>
  <si>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</si>
  <si>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</si>
  <si>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</si>
  <si>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</si>
  <si>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</si>
  <si>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</si>
  <si>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</si>
  <si>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</si>
  <si>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</si>
  <si>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</si>
  <si>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</si>
  <si>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</si>
  <si>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</si>
  <si>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</si>
  <si>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</si>
  <si>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</si>
  <si>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</si>
  <si>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</si>
  <si>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</si>
  <si>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</si>
  <si>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</si>
  <si>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</si>
  <si>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</si>
  <si>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</si>
  <si>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</si>
  <si>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</si>
  <si>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</si>
  <si>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</si>
  <si>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</si>
  <si>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</si>
  <si>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</si>
  <si>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</si>
  <si>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</si>
  <si>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</si>
  <si>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</si>
  <si>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</si>
  <si>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</si>
  <si>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</si>
  <si>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</si>
  <si>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</si>
  <si>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</si>
  <si>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</si>
  <si>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</si>
  <si>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</si>
  <si>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</si>
  <si>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</si>
  <si>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</si>
  <si>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</si>
  <si>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</si>
  <si>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</si>
  <si>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</si>
  <si>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</si>
  <si>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</si>
  <si>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</si>
  <si>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</si>
  <si>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</si>
  <si>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</si>
  <si>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</si>
  <si>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</si>
  <si>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</si>
  <si>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</si>
  <si>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</si>
  <si>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</si>
  <si>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</si>
  <si>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</si>
  <si>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</si>
  <si>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</si>
  <si>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</si>
  <si>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</si>
  <si>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</si>
  <si>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</si>
  <si>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</si>
  <si>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</si>
  <si>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</si>
  <si>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</si>
  <si>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</si>
  <si>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</si>
  <si>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</si>
  <si>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</si>
  <si>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</si>
  <si>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Atlantic Bridge project Phase 1</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</si>
  <si>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</si>
  <si>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</si>
  <si>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</si>
  <si>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</si>
  <si>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</si>
  <si>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</si>
  <si>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</si>
  <si>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</si>
  <si>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</si>
  <si>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</si>
  <si>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</si>
  <si>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</si>
  <si>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</si>
  <si>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</si>
  <si>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</si>
  <si>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</si>
  <si>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</si>
  <si>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</si>
  <si>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</si>
  <si>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</si>
  <si>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Revolution Pipeline Project</t>
  </si>
  <si>
    <t>Connects to Revolution processing plant</t>
  </si>
  <si>
    <t>According to PointLogic Energy (5/4/18), delayed by a year or more</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</si>
  <si>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</si>
  <si>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</si>
  <si>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</si>
  <si>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</si>
  <si>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</si>
  <si>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</si>
  <si>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</si>
  <si>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</si>
  <si>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</si>
  <si>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</si>
  <si>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</si>
  <si>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</si>
  <si>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</si>
  <si>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</si>
  <si>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</si>
  <si>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</si>
  <si>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</si>
  <si>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</si>
  <si>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</si>
  <si>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</si>
  <si>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</si>
  <si>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</si>
  <si>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</si>
  <si>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</si>
  <si>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</si>
  <si>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</si>
  <si>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</si>
  <si>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</si>
  <si>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</si>
  <si>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</si>
  <si>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</si>
  <si>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</si>
  <si>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</si>
  <si>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</si>
  <si>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</si>
  <si>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</si>
  <si>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</si>
  <si>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</si>
  <si>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</si>
  <si>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</si>
  <si>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</si>
  <si>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</si>
  <si>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</si>
  <si>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</si>
  <si>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</si>
  <si>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</si>
  <si>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</si>
  <si>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</si>
  <si>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</si>
  <si>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</si>
  <si>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</si>
  <si>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</si>
  <si>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</si>
  <si>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</si>
  <si>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</si>
  <si>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</si>
  <si>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</si>
  <si>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</si>
  <si>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</si>
  <si>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</si>
  <si>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</si>
  <si>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</si>
  <si>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</si>
  <si>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</si>
  <si>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</si>
  <si>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</si>
  <si>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</si>
  <si>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</si>
  <si>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</si>
  <si>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</si>
  <si>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</si>
  <si>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</si>
  <si>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</si>
  <si>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</si>
  <si>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</si>
  <si>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</si>
  <si>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</si>
  <si>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</si>
  <si>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</si>
  <si>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</si>
  <si>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</si>
  <si>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</si>
  <si>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</si>
  <si>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</si>
  <si>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</si>
  <si>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</si>
  <si>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</si>
  <si>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</si>
  <si>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</si>
  <si>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</si>
  <si>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</si>
  <si>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</si>
  <si>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</si>
  <si>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</si>
  <si>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</si>
  <si>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</si>
  <si>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</si>
  <si>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</si>
  <si>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</si>
  <si>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</si>
  <si>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</si>
  <si>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</si>
  <si>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</si>
  <si>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</si>
  <si>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</si>
  <si>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</si>
  <si>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</si>
  <si>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</si>
  <si>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</si>
  <si>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</si>
  <si>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</si>
  <si>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</si>
  <si>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</si>
  <si>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</si>
  <si>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</si>
  <si>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</si>
  <si>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</si>
  <si>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</si>
  <si>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</si>
  <si>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</si>
  <si>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</si>
  <si>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</si>
  <si>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</si>
  <si>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</si>
  <si>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</si>
  <si>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</si>
  <si>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</si>
  <si>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</si>
  <si>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</si>
  <si>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</si>
  <si>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</si>
  <si>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</si>
  <si>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</si>
  <si>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</si>
  <si>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</si>
  <si>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</si>
  <si>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</si>
  <si>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</si>
  <si>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</si>
  <si>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</si>
  <si>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</si>
  <si>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</si>
  <si>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</si>
  <si>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</si>
  <si>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</si>
  <si>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</si>
  <si>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</si>
  <si>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</si>
  <si>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</si>
  <si>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</si>
  <si>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</si>
  <si>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</si>
  <si>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</si>
  <si>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</si>
  <si>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</si>
  <si>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</si>
  <si>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</si>
  <si>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</si>
  <si>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</si>
  <si>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</si>
  <si>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</si>
  <si>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</si>
  <si>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</si>
  <si>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</si>
  <si>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</si>
  <si>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</si>
  <si>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</si>
  <si>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</si>
  <si>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</si>
  <si>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</si>
  <si>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</si>
  <si>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</si>
  <si>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</si>
  <si>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</si>
  <si>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</si>
  <si>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</si>
  <si>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</si>
  <si>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</si>
  <si>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</si>
  <si>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</si>
  <si>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</si>
  <si>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Cedar Station Upgrade Project</t>
  </si>
  <si>
    <t>CP16-487</t>
  </si>
  <si>
    <t>Increases pressure/volume of delivery to Black Dog Generating Station; updates to system</t>
  </si>
  <si>
    <t>Del-Mar Energy Pathway Project</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</si>
  <si>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</si>
  <si>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</si>
  <si>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</si>
  <si>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</si>
  <si>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</si>
  <si>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</si>
  <si>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</si>
  <si>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</si>
  <si>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</si>
  <si>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</si>
  <si>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</si>
  <si>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</si>
  <si>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</si>
  <si>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</si>
  <si>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</si>
  <si>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</si>
  <si>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</si>
  <si>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</si>
  <si>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</si>
  <si>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</si>
  <si>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</si>
  <si>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</si>
  <si>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</si>
  <si>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</si>
  <si>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</si>
  <si>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</si>
  <si>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</si>
  <si>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</si>
  <si>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</si>
  <si>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</si>
  <si>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</si>
  <si>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</si>
  <si>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</si>
  <si>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</si>
  <si>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</si>
  <si>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</si>
  <si>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</si>
  <si>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</si>
  <si>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</si>
  <si>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</si>
  <si>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</si>
  <si>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</si>
  <si>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</si>
  <si>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</si>
  <si>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</si>
  <si>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</si>
  <si>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</si>
  <si>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</si>
  <si>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</si>
  <si>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</si>
  <si>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</si>
  <si>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</si>
  <si>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</si>
  <si>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</si>
  <si>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</si>
  <si>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</si>
  <si>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</si>
  <si>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</si>
  <si>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</si>
  <si>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</si>
  <si>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</si>
  <si>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</si>
  <si>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</si>
  <si>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</si>
  <si>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</si>
  <si>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</si>
  <si>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</si>
  <si>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</si>
  <si>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</si>
  <si>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</si>
  <si>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</si>
  <si>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</si>
  <si>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</si>
  <si>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</si>
  <si>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</si>
  <si>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</si>
  <si>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</si>
  <si>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</si>
  <si>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</si>
  <si>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</si>
  <si>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</si>
  <si>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</si>
  <si>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</si>
  <si>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</si>
  <si>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</si>
  <si>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</si>
  <si>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</si>
  <si>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</si>
  <si>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</si>
  <si>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</si>
  <si>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CP18-513</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</si>
  <si>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</si>
  <si>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</si>
  <si>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</si>
  <si>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</si>
  <si>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</si>
  <si>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</si>
  <si>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</si>
  <si>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</si>
  <si>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</si>
  <si>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</si>
  <si>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</si>
  <si>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</si>
  <si>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</si>
  <si>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</si>
  <si>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</si>
  <si>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</si>
  <si>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</si>
  <si>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</si>
  <si>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</si>
  <si>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</si>
  <si>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</si>
  <si>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</si>
  <si>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</si>
  <si>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</si>
  <si>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</si>
  <si>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</si>
  <si>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</si>
  <si>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</si>
  <si>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</si>
  <si>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</si>
  <si>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</si>
  <si>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Greene Interconnect Project</t>
  </si>
  <si>
    <t>CP19-477</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</si>
  <si>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</si>
  <si>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</si>
  <si>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</si>
  <si>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</si>
  <si>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</si>
  <si>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</si>
  <si>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</si>
  <si>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</si>
  <si>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</si>
  <si>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</si>
  <si>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</si>
  <si>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</si>
  <si>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</si>
  <si>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</si>
  <si>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</si>
  <si>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</si>
  <si>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</si>
  <si>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</si>
  <si>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</si>
  <si>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</si>
  <si>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</si>
  <si>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</si>
  <si>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</si>
  <si>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</si>
  <si>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</si>
  <si>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</si>
  <si>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</si>
  <si>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</si>
  <si>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</si>
  <si>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</si>
  <si>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</si>
  <si>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</si>
  <si>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</si>
  <si>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</si>
  <si>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</si>
  <si>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</si>
  <si>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</si>
  <si>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</si>
  <si>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</si>
  <si>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</si>
  <si>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</si>
  <si>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</si>
  <si>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</si>
  <si>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</si>
  <si>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</si>
  <si>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</si>
  <si>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</si>
  <si>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</si>
  <si>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https://atlanticcoastpipeline.com/</t>
  </si>
  <si>
    <t>Deliver Appalachia Basin supplies to Virginia and North Carolina; laterals to two electric generators</t>
  </si>
  <si>
    <t>Delivers natural gas supply from DJ Basin to Cheyenne Hub</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</si>
  <si>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</si>
  <si>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</si>
  <si>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</si>
  <si>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</si>
  <si>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</si>
  <si>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</si>
  <si>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</si>
  <si>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</si>
  <si>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</si>
  <si>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</si>
  <si>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</si>
  <si>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</si>
  <si>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</si>
  <si>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Acadiana Project</t>
  </si>
  <si>
    <t>Lamar County Expansion Project</t>
  </si>
  <si>
    <t>CP19-517</t>
  </si>
  <si>
    <t>Add delivery to 550 MW new combined cycle facility of Cooperative Energy Texas (Morrow Repower Project), replacing coal plant</t>
  </si>
  <si>
    <t>OPSB</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</si>
  <si>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</si>
  <si>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</si>
  <si>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</si>
  <si>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</si>
  <si>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</si>
  <si>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</si>
  <si>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</si>
  <si>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</si>
  <si>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</si>
  <si>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</si>
  <si>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</si>
  <si>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</si>
  <si>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</si>
  <si>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</si>
  <si>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</si>
  <si>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</si>
  <si>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</si>
  <si>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</si>
  <si>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</si>
  <si>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</si>
  <si>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</si>
  <si>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</si>
  <si>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</si>
  <si>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</si>
  <si>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</si>
  <si>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</si>
  <si>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</si>
  <si>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</si>
  <si>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</si>
  <si>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</si>
  <si>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</si>
  <si>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</si>
  <si>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</si>
  <si>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</si>
  <si>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</si>
  <si>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</si>
  <si>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</si>
  <si>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</si>
  <si>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</si>
  <si>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</si>
  <si>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</si>
  <si>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</si>
  <si>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</si>
  <si>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</si>
  <si>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</si>
  <si>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</si>
  <si>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</si>
  <si>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</si>
  <si>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</si>
  <si>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</si>
  <si>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</si>
  <si>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</si>
  <si>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</si>
  <si>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</si>
  <si>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</si>
  <si>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</si>
  <si>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</si>
  <si>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</si>
  <si>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New lateral to replace existing pipeline; deliveries to NIPSCO in IN</t>
  </si>
  <si>
    <t>CP20-14</t>
  </si>
  <si>
    <t>Expansion of existing system to serve demand in St. Louis, MO</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</si>
  <si>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</si>
  <si>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</si>
  <si>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</si>
  <si>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</si>
  <si>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</si>
  <si>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</si>
  <si>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</si>
  <si>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</si>
  <si>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</si>
  <si>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</si>
  <si>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</si>
  <si>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</si>
  <si>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</si>
  <si>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</si>
  <si>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</si>
  <si>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</si>
  <si>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</si>
  <si>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</si>
  <si>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</si>
  <si>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</si>
  <si>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</si>
  <si>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</si>
  <si>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</si>
  <si>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</si>
  <si>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</si>
  <si>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</si>
  <si>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</si>
  <si>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</si>
  <si>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</si>
  <si>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</si>
  <si>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</si>
  <si>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</si>
  <si>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</si>
  <si>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</si>
  <si>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</si>
  <si>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</si>
  <si>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</si>
  <si>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</si>
  <si>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</si>
  <si>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</si>
  <si>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</si>
  <si>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CP20-50</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</si>
  <si>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</si>
  <si>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</si>
  <si>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</si>
  <si>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</si>
  <si>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</si>
  <si>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</si>
  <si>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</si>
  <si>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QU,NY,CT</t>
  </si>
  <si>
    <t>CP20-48</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</si>
  <si>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</si>
  <si>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</si>
  <si>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</si>
  <si>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</si>
  <si>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</si>
  <si>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</si>
  <si>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</si>
  <si>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</si>
  <si>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</si>
  <si>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</si>
  <si>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</si>
  <si>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</si>
  <si>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</si>
  <si>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</si>
  <si>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</si>
  <si>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</si>
  <si>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</si>
  <si>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</si>
  <si>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</si>
  <si>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</si>
  <si>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</si>
  <si>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</si>
  <si>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</si>
  <si>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</si>
  <si>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</si>
  <si>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CP20-21</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</si>
  <si>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</si>
  <si>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</si>
  <si>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</si>
  <si>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</si>
  <si>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</si>
  <si>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Conencts Malin hub to Jordan Cove LNG facility</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</si>
  <si>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</si>
  <si>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</si>
  <si>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</si>
  <si>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</si>
  <si>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</si>
  <si>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</si>
  <si>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</si>
  <si>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</si>
  <si>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</si>
  <si>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</si>
  <si>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</si>
  <si>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</si>
  <si>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</si>
  <si>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</si>
  <si>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</si>
  <si>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</si>
  <si>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</si>
  <si>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</si>
  <si>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</si>
  <si>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</si>
  <si>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</si>
  <si>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</si>
  <si>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</si>
  <si>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Williams cancelled after NY, NJ deny permits</t>
  </si>
  <si>
    <t>8,10,16</t>
  </si>
  <si>
    <t>Crow Creek Pipeline</t>
  </si>
  <si>
    <t>ID,WY</t>
  </si>
  <si>
    <t>CP20-461</t>
  </si>
  <si>
    <t>https://www.permits.performance.gov/permitting-projects/crow-creek-pipeline-project</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</si>
  <si>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</si>
  <si>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</si>
  <si>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</si>
  <si>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</si>
  <si>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</si>
  <si>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</si>
  <si>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</si>
  <si>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</si>
  <si>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</si>
  <si>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</si>
  <si>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</si>
  <si>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</si>
  <si>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</si>
  <si>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</si>
  <si>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</si>
  <si>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</si>
  <si>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</si>
  <si>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</si>
  <si>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</si>
  <si>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https://www.consumersenergy.com/company/reliability/saginaw-trail-pipeline</t>
  </si>
  <si>
    <t>Expanded and replaced pipeline, increased deliverability to Detroit Area Consumers; first three phases completed, fourth and final expected to enter service in 2020</t>
  </si>
  <si>
    <t>CP20-482</t>
  </si>
  <si>
    <t>Leidy North Project</t>
  </si>
  <si>
    <t>Applied/On Hold</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</si>
  <si>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</si>
  <si>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</si>
  <si>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</si>
  <si>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</si>
  <si>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</si>
  <si>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</si>
  <si>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</si>
  <si>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South Sioux City to Sioux Falls A-line Replacement Project</t>
  </si>
  <si>
    <t>NE, SD</t>
  </si>
  <si>
    <t>PF19-8, CP20-487</t>
  </si>
  <si>
    <t>Replacement of lines that runs between South Dakota and Nebraska</t>
  </si>
  <si>
    <t>Mainline 100 and Mainline 200 Replacement Project</t>
  </si>
  <si>
    <t>CP19-193</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</si>
  <si>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</si>
  <si>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</si>
  <si>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</si>
  <si>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</si>
  <si>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</si>
  <si>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</si>
  <si>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</si>
  <si>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</si>
  <si>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Haynesville takeaway capacity from ARKLA-Haynesville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</si>
  <si>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</si>
  <si>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</si>
  <si>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</si>
  <si>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</si>
  <si>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 xml:space="preserve">Lake City 1st Branch Line Abandonment and Capacity Replacement Project </t>
  </si>
  <si>
    <t>CP20-504</t>
  </si>
  <si>
    <t>Marysville Connector Pipeline</t>
  </si>
  <si>
    <t>East Lateral Xpress Project</t>
  </si>
  <si>
    <t>CP20-527</t>
  </si>
  <si>
    <t>Marshall County Mine Panels 19E and 20E Projects</t>
  </si>
  <si>
    <t>CP19-509</t>
  </si>
  <si>
    <t>Excavate and elevate lines 10, 15, 25, and 30 in Marshall County, WV.</t>
  </si>
  <si>
    <t>Wisconsin Access Project</t>
  </si>
  <si>
    <t>Additional compressor station and capacity. Project partly entered service beginning August 7, 2020</t>
  </si>
  <si>
    <t>Kinder Morgan Interstate Gas Transmission</t>
  </si>
  <si>
    <t>Rendezvous Pipeline Company</t>
  </si>
  <si>
    <t>•     All projects that have been cancelled or denied will be moved to the Historical Projects sheet by year-end.</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</si>
  <si>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</si>
  <si>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</si>
  <si>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</si>
  <si>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</si>
  <si>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</si>
  <si>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</si>
  <si>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</si>
  <si>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</si>
  <si>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</si>
  <si>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</si>
  <si>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</si>
  <si>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</si>
  <si>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</si>
  <si>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</si>
  <si>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</si>
  <si>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</si>
  <si>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</si>
  <si>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</si>
  <si>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</si>
  <si>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2021 Auburn A-line Abandonment and Capacity Replacement Project</t>
  </si>
  <si>
    <t>CP20-479</t>
  </si>
  <si>
    <t>Abandon in-place Auburn A-Line and construct a branch line loop in Lancaster and Otoe counties, Nebraska.</t>
  </si>
  <si>
    <t>Line SM-116 Forced Relocation Project</t>
  </si>
  <si>
    <t>CP20-28</t>
  </si>
  <si>
    <t>Relocate portion of existing line due to Central Appalachia Mining’s area surface and highwall mining at the Millseat Surface Mine</t>
  </si>
  <si>
    <t>Big Bend Project</t>
  </si>
  <si>
    <t>CP21-45</t>
  </si>
  <si>
    <t>Loop extension in Calhoun and Jefferson Counties, Florida that will serve Tampa Electric Company’s Peoples Gas System</t>
  </si>
  <si>
    <t>Mainline 300 Replacement Project</t>
  </si>
  <si>
    <t>CP20-490</t>
  </si>
  <si>
    <t>Replacement of 775 feet of 36-inch pipe in Menifee and Montgomery Counties, Kentucky</t>
  </si>
  <si>
    <t>Atlantic Bridge Project Phase 2</t>
  </si>
  <si>
    <t>Atlantic Bridge Project Phase 2 (CAN)</t>
  </si>
  <si>
    <t>Mid-Atlantic Chiller Project</t>
  </si>
  <si>
    <t>Eastern Gas Transmission and Storage</t>
  </si>
  <si>
    <t>CP21-97</t>
  </si>
  <si>
    <t>Provide an additional 25 MMcf/d of natural gas from supply areas in Leidy, PA to Virginia markets via installation of air inlet chiller systems at compressor stations along the EGTS’ PL-1 system</t>
  </si>
  <si>
    <t>Three Rivers Interconnection Project</t>
  </si>
  <si>
    <t>CP21-113</t>
  </si>
  <si>
    <t>MoGas Expansion Project</t>
  </si>
  <si>
    <t>Point of Rocks West Expansion Project</t>
  </si>
  <si>
    <t>Overthrust Pipeline</t>
  </si>
  <si>
    <t>Additional piping and looping between two station areas in Lincoln County, Wyoming</t>
  </si>
  <si>
    <t>CP21-449</t>
  </si>
  <si>
    <t>Additional west-to-east capacity on REX; in conjunction with Cheyenne Hub Enhancement Project. Final two compressor stations estimated to be placed in service in 2023.</t>
  </si>
  <si>
    <t>https://www.northernnaturalgas.com/expansionprojects/Pages/NorthernLights2021.aspx</t>
  </si>
  <si>
    <t>Driftwood Line 200 and 300 Project Phase 1</t>
  </si>
  <si>
    <t>Driftwood Line 200 and 300 Project Phase 2</t>
  </si>
  <si>
    <t>Driftwood Line 200 and 300 Project Phase 3</t>
  </si>
  <si>
    <t>Skunk River Replacement Project</t>
  </si>
  <si>
    <t>CP21-446</t>
  </si>
  <si>
    <t>Abandon and replacement 1880 feet of mainline pipe in Henry County, Iowa</t>
  </si>
  <si>
    <t>Bailey East Mine Panel 11J Project</t>
  </si>
  <si>
    <t>CP19-501</t>
  </si>
  <si>
    <t>Excavate and replace pipelines to protect pipe during longwall mining.</t>
  </si>
  <si>
    <t>Henderson County Expansion Project</t>
  </si>
  <si>
    <t>CP21-467</t>
  </si>
  <si>
    <t>Lateral connecting to the CenterPoint A.B. Brown Generating Station in Posey County, Indiana</t>
  </si>
  <si>
    <t>Valentine Chemicals Interconnect Project</t>
  </si>
  <si>
    <t>CP20-193</t>
  </si>
  <si>
    <t>Establishes new delivery point to serve Valentine Chemicals located in Lafourche Parish, Louisiana</t>
  </si>
  <si>
    <t>Morgantown Connector Project</t>
  </si>
  <si>
    <t>PF21-3</t>
  </si>
  <si>
    <t>Project to provide up to 220,000 dekatherms per day of firm natural gas transportation service for customers in Monongalia County, West Virginia.</t>
  </si>
  <si>
    <t>MPSC</t>
  </si>
  <si>
    <t>Convert existing wet natural gas gathering lines to dry natural gas transmission lines</t>
  </si>
  <si>
    <t>https://www.michigan.gov/lara/0,4601,7-154-89505-564643--,00.html</t>
  </si>
  <si>
    <t>U-20894</t>
  </si>
  <si>
    <t>Rogers City and Norwalk-Manistee Connectors</t>
  </si>
  <si>
    <t>DTE Michigan Lateral</t>
  </si>
  <si>
    <t>Wahpeton Expansion Project</t>
  </si>
  <si>
    <t>Virginia Electrification Project</t>
  </si>
  <si>
    <t>Columbia Gas</t>
  </si>
  <si>
    <t>CP21-498</t>
  </si>
  <si>
    <t>Modification of various compressor stations to increase capacity to Columbia's Market Area 33 and Market Area 34 in southeast Virginia</t>
  </si>
  <si>
    <t>CP22-2</t>
  </si>
  <si>
    <t>Northern Loop Project</t>
  </si>
  <si>
    <t>Expands natural gas service into suburbs of Columbus, OH</t>
  </si>
  <si>
    <t>https://www.kindermorgan.com/Operations/Projects/261-Upgrade-Projects</t>
  </si>
  <si>
    <t>http://www.enbridgepipelines.com/projects-and-infrastructure/projects/middlesex-extension-project</t>
  </si>
  <si>
    <t>https://www.tcenergy.com/operations/natural-gas/tuscarora-xpress-project/</t>
  </si>
  <si>
    <t xml:space="preserve">https://www.kernrivergas.com/Projects/Delta-Lateral-Project/FERC-Filings-and-Information </t>
  </si>
  <si>
    <t>Deliver natural gas to Intermountain Power Agency's (IPA) Intermountain Power Project (IPP), which is being converted from coal- to gas-fired generation</t>
  </si>
  <si>
    <t>Incremental capacity increase into New England</t>
  </si>
  <si>
    <t>WhiteWater</t>
  </si>
  <si>
    <t>Venice Extension Project</t>
  </si>
  <si>
    <t>CP22-15</t>
  </si>
  <si>
    <t>All flows linked to Leidy South Expansion and designed to increase takeaway capacity out Appalachia to Southern markets</t>
  </si>
  <si>
    <t>Mobile County Project</t>
  </si>
  <si>
    <t>CP22-12</t>
  </si>
  <si>
    <t>Modification of CS10 compressor station in Perry County, MS to add additional capacity to flows from west to east to help meet gas demand in Mobile County, AL</t>
  </si>
  <si>
    <t>Southwest Alabama Project</t>
  </si>
  <si>
    <t>CP22-13</t>
  </si>
  <si>
    <t>Upgrades to compressor unit 1111 to increase horsepower and increase west to east natural gas capacity from reciept point in George County, MS to delivery point in Escambia County, AL. The added capacity helps serve the natural gas-to-power market</t>
  </si>
  <si>
    <t>Western Massachusetts Natural Gas Reliability Project</t>
  </si>
  <si>
    <t>Eversource</t>
  </si>
  <si>
    <t>Natural gas pipeline running from a new interconnect in Longmeadow, MA to an upgraded Bliss Street Regulatory Station in Springfield, MA in order to improve natural gas reliability in the greater Springfield area</t>
  </si>
  <si>
    <t>Cordova Connector Line</t>
  </si>
  <si>
    <t>Southern Natural Gas</t>
  </si>
  <si>
    <t>CP22-34</t>
  </si>
  <si>
    <t>C-Line Replacement Project</t>
  </si>
  <si>
    <t>CP22-26</t>
  </si>
  <si>
    <t>L-722 Replacement Project</t>
  </si>
  <si>
    <t>CP22-32</t>
  </si>
  <si>
    <t>Abandon in place aging L-722 pipeline and replace a segment of L-722 that was vulnerable</t>
  </si>
  <si>
    <t>Cancelled/On Hold</t>
  </si>
  <si>
    <t>Expand transportation capacity along two priamry paths in Transco's Zone 6</t>
  </si>
  <si>
    <t>DE, MD</t>
  </si>
  <si>
    <t>Enhancements (in 2022)</t>
  </si>
  <si>
    <t xml:space="preserve">•     All projects completed in 2021, including those that may not have been updated in prior versions, have been moved </t>
  </si>
  <si>
    <t>16,24</t>
  </si>
  <si>
    <t>12,24</t>
  </si>
  <si>
    <t>6,10</t>
  </si>
  <si>
    <t>16,30</t>
  </si>
  <si>
    <t>22,30,42</t>
  </si>
  <si>
    <t>12,20,30</t>
  </si>
  <si>
    <t>20,24,30</t>
  </si>
  <si>
    <t>20,36,42</t>
  </si>
  <si>
    <t>14,20</t>
  </si>
  <si>
    <t>12,16,20</t>
  </si>
  <si>
    <t>24,42</t>
  </si>
  <si>
    <t>16,20,24</t>
  </si>
  <si>
    <t>26,36</t>
  </si>
  <si>
    <t>10,24</t>
  </si>
  <si>
    <t>4,6,12</t>
  </si>
  <si>
    <t>16,30,36</t>
  </si>
  <si>
    <t>18,24,30</t>
  </si>
  <si>
    <t>8,16,20</t>
  </si>
  <si>
    <t>6,12</t>
  </si>
  <si>
    <t>6,10,16</t>
  </si>
  <si>
    <t>10,16</t>
  </si>
  <si>
    <t>6,16</t>
  </si>
  <si>
    <t>20,24,26</t>
  </si>
  <si>
    <t>12,30</t>
  </si>
  <si>
    <t>16,24,36</t>
  </si>
  <si>
    <t>24,30,36,42</t>
  </si>
  <si>
    <t>8,36</t>
  </si>
  <si>
    <t>20,42</t>
  </si>
  <si>
    <t>20,22,24</t>
  </si>
  <si>
    <t>14,24,30</t>
  </si>
  <si>
    <t>6,8</t>
  </si>
  <si>
    <t>6,8,30</t>
  </si>
  <si>
    <t>16,26,36</t>
  </si>
  <si>
    <t>8,30</t>
  </si>
  <si>
    <t>12,20,24</t>
  </si>
  <si>
    <t>26,34</t>
  </si>
  <si>
    <t>8,16</t>
  </si>
  <si>
    <t>20,36</t>
  </si>
  <si>
    <t>8,16,30</t>
  </si>
  <si>
    <t>14,16,20</t>
  </si>
  <si>
    <t>16,20,26</t>
  </si>
  <si>
    <t>12,26,36</t>
  </si>
  <si>
    <t>18,36</t>
  </si>
  <si>
    <t>10,12</t>
  </si>
  <si>
    <t>16,48</t>
  </si>
  <si>
    <t>10,20</t>
  </si>
  <si>
    <t>24,42,48</t>
  </si>
  <si>
    <t>24,36,42</t>
  </si>
  <si>
    <t>•     Pipeline diameters, including those for historical projects, have been re-arranged to be shown in ascending order.</t>
  </si>
  <si>
    <t>Trail County Pipeline</t>
  </si>
  <si>
    <t>PF20-1/CP20-503</t>
  </si>
  <si>
    <t>A-Line Replacement Project</t>
  </si>
  <si>
    <t>CP22-42</t>
  </si>
  <si>
    <t>Line 40 Connection Project</t>
  </si>
  <si>
    <t>CP22-43</t>
  </si>
  <si>
    <t>30, 36, 42</t>
  </si>
  <si>
    <t>Wisconsin Reliability Project</t>
  </si>
  <si>
    <t xml:space="preserve">Takeaway capacity out of Haynesville to serve Sabine Pass. </t>
  </si>
  <si>
    <t>Gillis Lateral</t>
  </si>
  <si>
    <t>Boosts capacity on Acadia System by 1.8 Bcf/d to 2.1 Bcf/d and deliveries gas to Creole Trail and Cameron pipelines</t>
  </si>
  <si>
    <t>Iroquois Expansion by Compression Project</t>
  </si>
  <si>
    <t>CP21-94</t>
  </si>
  <si>
    <t>Ohio Valley Connector Expansion Project</t>
  </si>
  <si>
    <t>CP22-44</t>
  </si>
  <si>
    <t>Compressor Station 409 Project</t>
  </si>
  <si>
    <t>Install new compressor station in Edinburg, Hidalgo County, Texas and increase north to south firm capacity by 69 MMcf/d</t>
  </si>
  <si>
    <t>CP22-166</t>
  </si>
  <si>
    <t>2023 Mainline Replacement Project</t>
  </si>
  <si>
    <t>Great Basin Gas Transmission</t>
  </si>
  <si>
    <t>Replacement of 20.36 miles of 16" pipe in a single segment in Humboldt County, Nevada.</t>
  </si>
  <si>
    <t>CP22-141</t>
  </si>
  <si>
    <t>East 300 Upgrade Project</t>
  </si>
  <si>
    <t>Addition of new gas-fired compressor units at two existing compressor stations along Tennessee’s 300 Line system in Pennsylvania and New Jersey, as well as the construction of one new electric-driven compressor station located along Tennessee’s existing 300 Line system in New Jersey, boosting capacity to Consolidated Edison Company of New York, Inc</t>
  </si>
  <si>
    <t>CP20-493</t>
  </si>
  <si>
    <t>Rover - North Coast Interconnect Project</t>
  </si>
  <si>
    <t>CP21-474</t>
  </si>
  <si>
    <t>Rover–Brightmark Receipt and Delivery Meter Station Project</t>
  </si>
  <si>
    <t>RNG</t>
  </si>
  <si>
    <t>CP21-492</t>
  </si>
  <si>
    <t>Conemaugh River Crossing Replacement Project</t>
  </si>
  <si>
    <t>Replace segment of Line 12 pipeline in Westmoreland and Indiana County, Pennsylvania. Project will have no impact on capacity</t>
  </si>
  <si>
    <t>Moore-Dorchester Optimization Project</t>
  </si>
  <si>
    <t>Carolina Gas Transmission</t>
  </si>
  <si>
    <t>CP22-181</t>
  </si>
  <si>
    <t>Modification and installation of new facilities in Spartanburg, Dorchester and Charleston County, South Carolina to support additional capacity to a delivery point in Charleston, South Carolina, serving an LDC</t>
  </si>
  <si>
    <t>Northern Lights 2023 Expansion</t>
  </si>
  <si>
    <t>CP22-138</t>
  </si>
  <si>
    <t>8,20,24,30,36</t>
  </si>
  <si>
    <t>Additional pipe and facilities installed in various Minnesota and Wisconsin counties to expand capacity to the Northern Market Area</t>
  </si>
  <si>
    <t>New interconnect that connects Birghtmark's RNG facility in Lenawee County, MI to the Rover Pipeline</t>
  </si>
  <si>
    <t>Upgrade compressor stations and meters to expand capacity by 50.7 MMcf/d to northeast Wisconsin</t>
  </si>
  <si>
    <t>Gulf Coast Express Expansion</t>
  </si>
  <si>
    <t>Project involving primarily compression expansions to boost deliveries from the Permian to the South Texas market</t>
  </si>
  <si>
    <t>Whistler Pipeline Expansion</t>
  </si>
  <si>
    <t>Installation of three new compressor stations to increase mainline capacity</t>
  </si>
  <si>
    <t>Texas to Louisiana Energy Pathway</t>
  </si>
  <si>
    <t>Louisiana Energy Gateway</t>
  </si>
  <si>
    <t>Matterhorn Express Pipeline</t>
  </si>
  <si>
    <t>New pipeline designed to deliver gas from Waha, Texas to Katy, Texas. Gas will be supplied from multiple upstream connections from the Permian Basin, including direct connections to processing facilities in the Midland Basin through a 75-mile lateral, and a connection to the Agua Blanca Pipeline</t>
  </si>
  <si>
    <t>24,48</t>
  </si>
  <si>
    <t>New pipeline and compressor station near Moss Lake in Calcasieu Parish, LA and related facilities to deliever natural gas to Venture Global's CP2 LNG Project</t>
  </si>
  <si>
    <t>Second phase consists of 117,400HP of additional gas-fired compression at the Moss Late compressor station constructed in Phase 1, increasing capacity by an additional 2,200 MMcf/d</t>
  </si>
  <si>
    <t>CP Express Pipeline Project Phase 1</t>
  </si>
  <si>
    <t>CP Express Pipeline Project Phase II</t>
  </si>
  <si>
    <t>MN,WI</t>
  </si>
  <si>
    <t>PA,VA</t>
  </si>
  <si>
    <t>PA,WV,OH</t>
  </si>
  <si>
    <t>Permian Highway Pipeline Expansion</t>
  </si>
  <si>
    <t>Southside Reliability Enhancement Project</t>
  </si>
  <si>
    <t>NC, VA</t>
  </si>
  <si>
    <t>CP22-461</t>
  </si>
  <si>
    <t>Allow for the delivery of natural gas supplies from the Rover Pipeline system to the North Coast Gas Transmission system along NCGT's  existing Toledo-to-Marion intrastate pipeline. Project will not increase capacity of Rover mainline</t>
  </si>
  <si>
    <t xml:space="preserve">Oasis Pipeline Modernization Project </t>
  </si>
  <si>
    <t>Energy Transfer</t>
  </si>
  <si>
    <t>Debottle necking and modernization of the Oasis Pipeline, increasing incremental capacity out of the Permian by 60 MMcf/d</t>
  </si>
  <si>
    <t>ADCC Pipeline</t>
  </si>
  <si>
    <t>Commonwealth Energy Connector Project</t>
  </si>
  <si>
    <t>CP22-502</t>
  </si>
  <si>
    <t>Virginia Reliability Project</t>
  </si>
  <si>
    <t>CP22-503</t>
  </si>
  <si>
    <t>Cumberland Project</t>
  </si>
  <si>
    <t>CP22-493</t>
  </si>
  <si>
    <t>2023 Line Section 27 Expansion Project</t>
  </si>
  <si>
    <t>CP22-512</t>
  </si>
  <si>
    <t>Power</t>
  </si>
  <si>
    <t>CP22-501</t>
  </si>
  <si>
    <t>Gillis Access Project</t>
  </si>
  <si>
    <t>Greenfield pipeline that with 1.5 Bcf/d of capacity that would increase takeaway capacity out of the Haynesville and feed LNG exports along the Gulf Coast.</t>
  </si>
  <si>
    <t>Ridgeline Expansion Project</t>
  </si>
  <si>
    <t>117 miles of 30 inch pipe and 8 miles of 24 inch lateral to deliver natural gas to an existing coal-fired power plant that is being converted to a natural gas-fired plant</t>
  </si>
  <si>
    <t>CP21-78</t>
  </si>
  <si>
    <t>Saguaro Connector Pipeline</t>
  </si>
  <si>
    <t>CP23-29</t>
  </si>
  <si>
    <t>Red Hills Lateral Project</t>
  </si>
  <si>
    <t>CP23-24</t>
  </si>
  <si>
    <t>Double E Pipeline, LLC.</t>
  </si>
  <si>
    <t>Grasslands South Expansion Project</t>
  </si>
  <si>
    <t>CP23-35</t>
  </si>
  <si>
    <t>CP22-201</t>
  </si>
  <si>
    <t>CP22-21</t>
  </si>
  <si>
    <t>6630-CG-138</t>
  </si>
  <si>
    <t>Replacement of lines serving area south of Means Measuring station which have experienced increased population density.</t>
  </si>
  <si>
    <t>CP22-466</t>
  </si>
  <si>
    <t>https://www.wbienergy.com/projects/wahpeton/</t>
  </si>
  <si>
    <t>Louisiana Xpress Project FERC Docket CP19-488</t>
  </si>
  <si>
    <t>Enhancements (in 2023)</t>
  </si>
  <si>
    <t xml:space="preserve">•     All projects completed in 2022, including those that may not have been updated in prior versions, have been moved </t>
  </si>
  <si>
    <t>South System 2022 Project</t>
  </si>
  <si>
    <t>AL, GA</t>
  </si>
  <si>
    <t>3 miles of looping pipe to enable additional capacity serving Spire Alabama, Municipal Gas Authority of Georgia, and Southeast Alabama Gas District</t>
  </si>
  <si>
    <t>CP22-23</t>
  </si>
  <si>
    <t>Lousiana Energy Access Project (LEAP) Expansion Phase 1</t>
  </si>
  <si>
    <t>Lousiana Energy Access Project (LEAP) Expansion Phase 2</t>
  </si>
  <si>
    <t>Lousiana Energy Access Project (LEAP) Expansion Phase 3</t>
  </si>
  <si>
    <t>CP17-101, CP20-49</t>
  </si>
  <si>
    <t>Hillabee Expansion Phase 3</t>
  </si>
  <si>
    <t>Line Z20 Modernization Project</t>
  </si>
  <si>
    <t>Abandon portion of existing 12 inch LineZ20 pipe in Potter County, PA and replace with 20 inch pipe, increasing capacity</t>
  </si>
  <si>
    <t>Appalachia to Market II &amp; Armagh &amp; Entriken HP Replacement Project</t>
  </si>
  <si>
    <t>CP22-486</t>
  </si>
  <si>
    <t>Abandon certain facilities and upgrade compressor station in order to improve system reliability and to allow Texas Eastern to increase deliveries to two local gas distribution companies in New Jersey</t>
  </si>
  <si>
    <t>Extension of the Gillis Access project to connect supplies from the Haynesville at Gillis</t>
  </si>
  <si>
    <t>Gillis Access Project Extension</t>
  </si>
  <si>
    <t>New Generation Gas Gathering (NG3)</t>
  </si>
  <si>
    <t>Momentum</t>
  </si>
  <si>
    <t>MPLX, WhiteWater</t>
  </si>
  <si>
    <t>LDC, Industrial, Electric, LNG</t>
  </si>
  <si>
    <t>Press Release</t>
  </si>
  <si>
    <t>The project adds compression, increasing capacity on the Acadian Gas System to 2.5 Bcf/d; provides takeaway capacity for Haynesville producers to meet growing industrial demand in the Mississippi River Corridor and supports the LA LNG export mkt</t>
  </si>
  <si>
    <t>Pipeline that runs 39 miles between the end of the Whistler Pipeline in Agua Dulce to the Corpus Christi LNG terminal for Corpus Christi Stage III project</t>
  </si>
  <si>
    <t>Convert existing pipeline from oil to natural gas; Deliver supply into Philadelphia market down to Marcus Hook. See FERC doc, submittal 20221228-5148, 12/20/2022 - commencement of service notice</t>
  </si>
  <si>
    <t>Abandon 87 miles of A-line and replace its capacity with six mile extension to its existing D-Line in Wright County, Iowa; 6-mile extension, reduced to 1.51 miles, see issuance 20230525-3028</t>
  </si>
  <si>
    <t>Abandon in place part of Northern Natural A-Line (approx 29.63 miles of 16-inch diameter line) and construct and operate approx 9.07-mile extension of 20-inch diameter C-Line</t>
  </si>
  <si>
    <t>CP21-465-000
CP21-465-001
CP21-465-002</t>
  </si>
  <si>
    <t>Final Environmental Impact Statement, Sep 2022
https://elibrary.ferc.gov/eLibrary/filelist?accession_number=20230421-3050&amp;optimized=false</t>
  </si>
  <si>
    <t>Phase 2 includes construction of remainder of Line 300 (31.3 miles), 3 add'l compressor units at Indian Bayou Compressor Station, and associated MLV and pig launcher/receiver facilities for Line 300. Total project cost (all three phases) is $1.28 billion and 5.4 Bcf/d of capacity with max seasonal capacity of 5.7 Bcf/d. Moves Haynesville production to Lake Charles area.</t>
  </si>
  <si>
    <t>Phase 3 (third and final operational phase) would place the final compressor units into service in 4Q26 or 1Q27 and increase system total transportation capacity to 5.4 Bcf/d with max seasonal capacity of 5.7 Bcf/d. Total project cost (all three phases) is $1.28 billion and 5.4 Bcf/d of capacity with max seasonal capacity of 5.7 Bcf/d. Moves Haynesville production to Lake Charles area.</t>
  </si>
  <si>
    <t>36,42,48</t>
  </si>
  <si>
    <t>Pipeline is to be constructed in three phases see Field Inspection Report at link for details. Deliver feedgas to Driftwood LNG facility; no FID as of update</t>
  </si>
  <si>
    <t>Driftwood Pipeline Field Inspection Report, Jan 2023</t>
  </si>
  <si>
    <t>Eagle Ford Project</t>
  </si>
  <si>
    <t>Kinder Morgan Tejas Pipeline</t>
  </si>
  <si>
    <t xml:space="preserve">Project moves Eagle Ford natural gas to Gulf Coast markets. Pipeline begins at the existing KM Texas Pipeline (KMTP) compressor station near Freer, TX, and extends to the Tejas pipeline system near Sinton, TX. Said to be a critical supply link for impending growth from power generators, industrial customers and LNG exporters. Project is in conjunction with another by Dos Caminos, a Howard Energy Partners JV. Dos Caminos is constructing a 62-mile, 36-inch pipeline and other facilities in Webb County, TX, to the KMTP compressor station in Freer, TX. </t>
  </si>
  <si>
    <t>Electric, Industrial, LNG</t>
  </si>
  <si>
    <t>Kinder Morgan Press Release</t>
  </si>
  <si>
    <t>4Q22 Financial Results PR</t>
  </si>
  <si>
    <t>Project involving primarily compressor to increase natural gas deliveries from the Waha area to multiple mainline connections, Katy, Texas, and various Gulf Coast markets. FID announced 6/29/22. Project involves approx 15 miles of looping; ~5 miles in Reeves Cty and Pecos Cty, TX, and ~10 miles in Lavaca Cty, TX.</t>
  </si>
  <si>
    <t>Spears Expansion Project</t>
  </si>
  <si>
    <t>Howard Energy Partners Press Release</t>
  </si>
  <si>
    <t xml:space="preserve">Expansion on the Transcontinental Pipeline primarily to serve LNG demand on the Gulf Coast. Project consists of constructing and operating 1 new compressor station in Fort Bend County, TX; modifying 6 compressor units at existing CS 40 in Hardin County, TX; and performing programming updates at existing CS 23 in Victoria County, TX. Project is to provide firm transportation service from the Valley Crossing Interconnection to the Station 65 Pooling Point. Existing infrastructure and available system capacity to provide most of the Project capacity.  </t>
  </si>
  <si>
    <t>Alabama Georgia Connector Project</t>
  </si>
  <si>
    <t>CP23-194</t>
  </si>
  <si>
    <t>Project includes compressor unit modifications and add'l HP of compression at 5 existing compressor stations along existing Mainline from Marengo County, AL, to Walton County, GA. Facility upgrades will enable Transco to deliver incremental firm transportation from Station 85 to multiple existing delivery locations on the Transco Mainline and Transco's Georgia Extension Lateral.</t>
  </si>
  <si>
    <t>https://www.williams.com/expansion-project/alabama-georgia-connector/</t>
  </si>
  <si>
    <t>Carolina Market Link</t>
  </si>
  <si>
    <t>CP23-487</t>
  </si>
  <si>
    <t>Project area is approx 1.5 miles northwest of Welcome in Davidson County, NC; consists of a new pipeline extension loop of Transco's existing Mainline D pipeline and includes modifications to existing facilities. Project is to provide incremental year-round firm transportation capacity, serving Res/Comm demand in Mid-Atlantic. Precedent agreements with Patriots Energy Group (~65 mmcfd) and Duke Energy Carolinas (~13 mmcfd).</t>
  </si>
  <si>
    <t>Holbrook Expansion Project</t>
  </si>
  <si>
    <t>CP 24-1</t>
  </si>
  <si>
    <t>Project is to install 2 new natural gas compressor units to the existing Holbrook Compressor Station in Calcasieu Parish, LA;  one 42,000 HP gas turbine unit in a new building, one new 5,350 HP unit in Cameron Interstate's existing northern compressor building, an approx 1,100 foot long, 36-inch diameter header that will extend from the discharge of the gas turnbine to the existing Cameron Interstate Pipeline mainline. Project will allow Cameron Insterstate to provide add'l firm natural gas transportation capacity which primarily will be used for feed gas to Cameron LNG.</t>
  </si>
  <si>
    <t>Expansion of the LEAP system by looping and compression to increase Hanyesville takeaway capacity via interconnects with Creole Trail, Cameron Interstate Pipeline, Texas Eastern and Transco</t>
  </si>
  <si>
    <t>Feedstock supply to Rio Grande LNG project; runs from area northwest of Agua Dulce hub to Brownsville. 1st phase of project (begun after Rio Grande reached FID) will transport 2.6 Bcf/d from Agua Dulce supply area to RGLNG</t>
  </si>
  <si>
    <t>Sabine Crossing Pipeline</t>
  </si>
  <si>
    <t>Sabine Crossing, LLC</t>
  </si>
  <si>
    <t>https://elibrary.ferc.gov/eLibrary/filelist?accession_number=20230811-5185&amp;optimized=false</t>
  </si>
  <si>
    <t>FERC Order</t>
  </si>
  <si>
    <t>Trunkline Pipeline Modifications Project</t>
  </si>
  <si>
    <t>Trunkline Gas</t>
  </si>
  <si>
    <t>MS, LA</t>
  </si>
  <si>
    <t>CP14-119-000
CP14-120-000</t>
  </si>
  <si>
    <t>Katy Fleury</t>
  </si>
  <si>
    <t>kathryn.fleury@eia.gov</t>
  </si>
  <si>
    <t>202-586-9279</t>
  </si>
  <si>
    <t>CP21-197</t>
  </si>
  <si>
    <t>6/23/23 - article in Valley Roadrunner talks about project nearing end;
12/28/22 - article in Poway News Chieftain talks about project concluding in Rancho Bernardo, Poway
Project is to increase deliverability into San Diego metro area from 630 MMcf/d to 830 MMcf/d; to be done through 19 small, individual projects over 4-yr period</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</si>
  <si>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</si>
  <si>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Bison Xpress Project</t>
  </si>
  <si>
    <t>Northern Border Pipeline Co.</t>
  </si>
  <si>
    <t>Project is replacement and expansion of compression at 3 existing stations (Arnegard, Manning, Glen Ullin) on the Northern Border Pipeline (NBPL) system in 3 counties in ND (Mckenzie, Dunn, Morton). Project will create incremental mainline capacity from receipt points between Northern Border's Culbertson CS and Glen Ullin CS to its interconnection with Bison p/l in Morton Cty. Northern Border plans to abandon the capacity by lease to Wyoming Interstate Co (WIC), as part of WIC's Bakken xPress Project (CP23-545), under which WIC will lease 100% of the capacity. The Bakken xPress Project is WIC leasing 300,000 dth/d of capacty on the NBPL, Bison Pipeline and Fort Union Gas Gathering (FUGG) system to create a new outlet for Bakken gas/deliver gas to WY.</t>
  </si>
  <si>
    <t>CP23-544</t>
  </si>
  <si>
    <t>Adds 33,000 horsepower of compression at a planned compressor station in Mecklenburg County, modify the Emporia metering and regulating station, and and add additional looping pipe to increase capacity to Virginia Natural Gas. Project enables Transco to provide firm transport service for Virginia Natural Gas Inc., an LDC.</t>
  </si>
  <si>
    <t>Incremental capacity created by the Project, in conjunction with utilization of existing capacity, will allow for open access firm transportation service on approx 725,000 Dth/d on Columbia Gulf's East Lateral p/l system. Provide  firm transportation service on  Columbia Gulf’s East Lateral from Columbia Gulf’s Onshore Pool (CGT-Rayne) and Venice Meter Station to a new primary point of delivery with the Gator Express Pipeline in Plaquemines Parish, Louisiana.</t>
  </si>
  <si>
    <t>Serve Venture Global Plaquemines Parrish LNG export facility; new pipelines and compressor station. TGP will be providing up to 2 Bcf/d to Plaquemines through a combination of unsubscribed capacity (0.9 Bcf/d) and incremental capacity (1.1 Bcf/d) created by the project facilities. There is a sister project to this, the Southern Construction Project, being done by Southern Natural Gas Co., involving a new compressor station and new meter stations to support add'l capacity of firm transport service it proposes to lease to TGP. Southern states the facilities will not increase capacity on its system but will effectuate the bi-directional flow TGP needs after the project is placed in service.</t>
  </si>
  <si>
    <t xml:space="preserve">Will provide ncremental firm natural gas transportation capacity from a new receipt station at the existing ONEOK Bear Creek Plant in Dunn County, North Dakota (in Bakken Shale) to a new interconnect with Big Horn Gas in Sheridan County, Wyoming. </t>
  </si>
  <si>
    <t>Increase deliverability on Iroquois system from Waddington, NY, for redelivery to NY utilities. Project involves addition of compression and associated gas cooling at existing Iroquois compressor stations; all new facilities to be constructed w/I Iroquois' existing compressor station properties.</t>
  </si>
  <si>
    <t xml:space="preserve">Iroquois </t>
  </si>
  <si>
    <t>Kinder Morgan Texas Pipeline Expansion Project</t>
  </si>
  <si>
    <t>Project is to provide transportation services, including treating, for Kimmeridge Texas Gas and other 3rd parties. The expansion is supported by a long-term contract and will deliver Eagle Ford nat gas supply to mkts along the TX Gulf Coast and Mexico.</t>
  </si>
  <si>
    <t>KM Press Release</t>
  </si>
  <si>
    <t>Connect Line 40 to facilities with a delivery capacity of 240,000 Dth/d on the Gator Express platform. Project allows for deliveries of natural gas from Texas Eastern into Gator Express's p/l lateral, with ultimate delivery to Plaquemines LNG terminal. Project has no impact on certificated capacity of Texas Eastern.</t>
  </si>
  <si>
    <t>Expansion of the LEAP system by looping and compression to increase Hanyesville takeaway capacity via interconnects with Creole Trail, Cameron Interstate Pipeline, Gillis Access, Texas Eastern and Transco; customers have access to multiple existing and under construction LNG terminals including Sabine Pass, Cameron, Calcasieu Pass, Plaquemines, and Golden Pass via those interconnects.</t>
  </si>
  <si>
    <t>Industrial, LNG</t>
  </si>
  <si>
    <t>DTE Press Release</t>
  </si>
  <si>
    <t>Dec 2023 - Mountain Valley submitted a redesigned project to FERC, after receiving approval to extend completion of original project to 2026. Revised project would include fewer water crossings and would not require a new compressor station. Entered into precedent agreements with Public Service Co of NC (PSNC) and another investment grade utility customer for 550,000 dekatherms per day of firm capacity. Open season to end May 11; details TBD</t>
  </si>
  <si>
    <t>1/19/24: Received one-year extension, its second extension, to complete project. Reapplied after NY and NJ denied application in May 2020</t>
  </si>
  <si>
    <t>South Texas to Houston Market Expansion Project</t>
  </si>
  <si>
    <t>1.9 miles of new pipe and an 11,110 HP compressor station in Chilton and Coosa Counties, AL to provide new capacity to serve Unit 5 of the Earnest C. Gaston power plant in Shelby Cty, AL.</t>
  </si>
  <si>
    <t>CP22-495</t>
  </si>
  <si>
    <t xml:space="preserve">Replace 49 miles of pipeline, add additional compressors at the existing Emporia and Petersburg compressor stations, along with other modifications at the Emporia connection to increase capacity to Virginia Natural Gas. Columbia will receive the natural gas from Transco, to be delivered through the Commonwealth Energy Connector Project, for re-delivery to Virginia Gas. </t>
  </si>
  <si>
    <t>https://elibrary.ferc.gov/eLibrary/filelist?accession_number=20231116-3071&amp;optimized=false</t>
  </si>
  <si>
    <t>Project to add new pipe and make modifications to existing compressor stations in order to add provide new natural gas service to Kindred, ND. Project is to enhance natural gas supply and reliability for existing and new local distribution customers, as well as agriculture customers along the p/l route, by allowing customers access to natural gas producing basins via WBI Energy's existing p/l system.</t>
  </si>
  <si>
    <t>confirmed on earnings call, 10/31/2023</t>
  </si>
  <si>
    <t>confirmed during Wells Fargo 2023 Midstream and Utilities Symposium, 12/7/2023</t>
  </si>
  <si>
    <t>Pipeline portion of project placed in service in Dec 2022; all remaining work completed in Mar 2023. Provide about 25 MMcf/d of capacity to Spire Alabama Inc.</t>
  </si>
  <si>
    <t>Abandon aging existing line and and replace lost capacity by uprating existing lines, and building a new pipeline segment. Once the Lake City 2nd branch line is in-service, the Lake City 1st line branch will be abandoned in 2Q23.</t>
  </si>
  <si>
    <t>CP23-17</t>
  </si>
  <si>
    <t>Final weekly environmental status report</t>
  </si>
  <si>
    <t>TC Energy 2022 Annual information form</t>
  </si>
  <si>
    <t>Project website</t>
  </si>
  <si>
    <t>Associated with Atlantic Coast pipeline project. Construction voluntarily stopped following cancellation of Atlantic Coast Pipeline. Dominion Energy Transmission Co was taken over by Berkshire Hathaway and formed new company EGTS.</t>
  </si>
  <si>
    <t>Enhancements (in 2024)</t>
  </si>
  <si>
    <t xml:space="preserve">•     All projects completed in 2023, including those that may not have been updated in prior versions, have been moved </t>
  </si>
  <si>
    <t>Delivers Canadian gas into Great Lakes pipeline, then to ANR system for delivery to LNG facilities on the Gulf Coast.  Project only involves capacity expansion on ANR system, a new compressor station in Evangeline Parish, LA, near Turkey Creek.</t>
  </si>
  <si>
    <t>ND, MT, WY</t>
  </si>
  <si>
    <t>Dos Cominos LLC</t>
  </si>
  <si>
    <t>Project moves Eagle Ford natural gas to Gulf Coast markets. Constructing a pipeline, as well as compression, treating and dehydration facilities to begin near Howard Energy Partners' existing midstream p/ls and facilities in Webb County, TX, to KMTP compressor station in Freer, TX. Project is in conjunction with KM's Eagle Ford Project beginning at the existing KM Texas Pipeline (KMTP) compressor station near Freer, TX, and extending to the Tejas pipeline system near Sinton, TX. Howard Energy Partners (HEP) is the operator of the Dos Cominos JV w/ NextEra Energy.</t>
  </si>
  <si>
    <t xml:space="preserve">Apex </t>
  </si>
  <si>
    <t>Targa Resources</t>
  </si>
  <si>
    <t>Rec'd permit from TX RRC in 2023. Project will stretch southeast across TX delivering nat gas from Midland Basin (Permian) to the Beaumont/Port Arthur area and support projects in the Sabine River area.</t>
  </si>
  <si>
    <t>Blackfin Pipeline</t>
  </si>
  <si>
    <t>WhiteWater Midstream</t>
  </si>
  <si>
    <t>DeLa Express Project</t>
  </si>
  <si>
    <t>DeLa Express LLC</t>
  </si>
  <si>
    <t>PF24-4</t>
  </si>
  <si>
    <t>Project is to deliver prodn from Delaware Basin (Permian) to mkts on US Gulf Coast, from Port Arthur, TX, to Lake Charles, LA, including growing LNG demand and Moss Lake's affiliated natural gas liquids export project, Hackberry NGL. Project includes the mainline, 5 laterals, 8 compressor stations, multiple meter stations and appurtenances. DeLa Express LLC is an affiliate of Moss Lake Partners.</t>
  </si>
  <si>
    <t>Evangeline Pass Expansion Project (Phase 2)</t>
  </si>
  <si>
    <t>Southern Natural Gas Co.</t>
  </si>
  <si>
    <t>CP20-51</t>
  </si>
  <si>
    <t xml:space="preserve">In conjunction with Phase 1, this project serves Venture Global Plaquemines Parish LNG export facility. TGP (through the entire Evangeline Pass Project) will be providing up to 2 Bcf/d to Plaquemines through a combination of unsubscribed capacity (0.9 Bcf/d) and incremental capacity (1.1 Bcf/d) created by the project facilities. This project, known as the Southern Construction Project being done by Southern Natural Gas Co. (a Kinder Morgan affiliate), involves a new compressor station in Clarke Cty, MI (Rose Hill CS) and 3 new meter stations in Clarke Cty, MI, Smith Cty, MI, and St. Bernard Parish, LA, to support add'l capacity of firm transport service it proposes to lease to TGP. Southern states the facilities will not increase capacity on its system but will effectuate the bi-directional flow TGP needs after the project is placed in service. </t>
  </si>
  <si>
    <t>Evangeline Pass Expansion Project (Phase 1)</t>
  </si>
  <si>
    <t>Complete</t>
  </si>
  <si>
    <t>Heartland Project</t>
  </si>
  <si>
    <t>ANR</t>
  </si>
  <si>
    <t>WI,IL</t>
  </si>
  <si>
    <t>12,30,36,42</t>
  </si>
  <si>
    <t>PF24-3</t>
  </si>
  <si>
    <t>Project involving new and replacement pipeline; installation of 3 new compressor stations, and modifications at 2 existing compressor stations; construction of new meter stations, and expansion of existing meter stations. Additonal capacity will be used to meet market demand for increased natural gas supply in the Midwest US as coal-fired plants retire.</t>
  </si>
  <si>
    <t>Mileage based on permit with TXRRC, permit #10355</t>
  </si>
  <si>
    <t>Litigation pending
4/2/24: Federal appeals court upheld 3-yr construction extension granted by FERC in June 2022. National Fuel Gas is in the process of evaluating next steps for the project based on the ruling.</t>
  </si>
  <si>
    <t>Northern Lights 2025 Expansion</t>
  </si>
  <si>
    <t>8,30,36</t>
  </si>
  <si>
    <t>CP24-60</t>
  </si>
  <si>
    <t>Project is 4 extensions of branch lines of varying lengths and diameter pipe; minor modifications to the existing La Crescent CS, and above ground facilities. Project also includes removing approx 275 feet of an existing branch line. Project is to serve residential, commercial and industrial mkt growth in Northern's mkt area.</t>
  </si>
  <si>
    <t>Project Maple</t>
  </si>
  <si>
    <t>NY, MA</t>
  </si>
  <si>
    <t>Open Season ended Nov 17, 2023. Project is to increase supplies from Appalachia into New England by 350-500 mmcfd by increasing capacity at the Ramapo receipt point in NY. Cld also expand capacity at the Salem receipt point in MA by 250 mmcfd. Ramapo receipt pt interconnects with Millenium p/l; the Salem receipt pt interconnects with Maritimes and Northeast p/l. Both receipt points will offer delivery to existing meters on the Alqonquin mainline and/or laterals.</t>
  </si>
  <si>
    <t xml:space="preserve">3/21/24: Double E denied request for extension of time to construct to Feb 2025. No protests filed during a 60-day comment period that concluded on 2/17/23, under Blanket Certificate Program, Double E was authorized to construct the project as of 2/18/23. Approximately 20 miles of lateral pipeline, a new meter station, and related maintenance equipment, connecting Double E’s existing interstate natural gas transmission system to additional supplies within the Permian Basin. </t>
  </si>
  <si>
    <t>CP23-516</t>
  </si>
  <si>
    <t>PF23-2-000
CP24-75</t>
  </si>
  <si>
    <t>3/13/24: Application of 2/29/24 withdrawn - Sabine Crossing has identified potential optimization/improvement of the p/l route which it intends to further develop, including likely inclusion of add'l facilites. While that work develops, Sabine Crossing will resume activity in pre-filing process under PF23-2. Sabine Pass entered into binding precedent agreement with Sabine Crossing for all capacity. 
2/29/24: Application submitted under CP24-75 along with app for Sabine Pass Stage 5 expansion project. Sabine Crossing is wholly owned subsidiary of Cheniere Energy established for purpose of constructing, owning, and operating a new, interstate natural gas pipeline as part of the Sabine Pass Stage V expansion. Project will extend from Sabine Pass terminal, under the Sabine-Neches Waterway into Jefferson County, TX, where it is expected to become interconnected with interstate and/or intrastate pipelines to be developed by others in the future.</t>
  </si>
  <si>
    <t>Saguaro - Border Facility</t>
  </si>
  <si>
    <t xml:space="preserve">Lateral (1,000 feet) in Hudspeth County, TX, connecting the Saguaro Connector Pipeline with the proposed Sierra Madre pipeline on the Mexico side of the border that will extend to Mexico Pacific's Saguaro Energia LNG export project under development on West Coast of Mexico. </t>
  </si>
  <si>
    <t>TX RCC</t>
  </si>
  <si>
    <t xml:space="preserve">Project will transport natural gas from the Oneok WesTex Transmission system at Waha Hub in Pecos County, TX, to the Border Facilities 18 miles SW of Sierra Blanca in Hudspeth County, TX. Project also includes 2 new compressor stations and other related appurtenances. </t>
  </si>
  <si>
    <t>South Texas Dorado - Verde Pipeline</t>
  </si>
  <si>
    <t>Pecan Pipeline Company</t>
  </si>
  <si>
    <t>EOG Resources (owner of Pecan Pipeline)</t>
  </si>
  <si>
    <t>Southeast Supply Enhancement Project</t>
  </si>
  <si>
    <t>VA, NC, SC, GA, AL</t>
  </si>
  <si>
    <t>Project includes 30.6 miles of p/l in Pittsylvania Cty, VA and Rockingham Cty, NC, designated as the Eden Loop, and 24 miles of p/l in Guilford, Forsyth, and Davidson Counties, NC, designated as the Salem Loop. Project provides incremental firm transportation capacity (from Station 165 Zn 5 Pooling Pt and Cherrystone Interconnect with MVP) to remove constraints in Zone 5 and meet growing nat gas-fired power gen, comm, res, and ind demand in mid-Atlantic and Southeast US. Project also includes new compresser units at Sta 165 in Pittsylvania Cty, VA, Sta 155 in Davidson Cty, NC, Sta 150 in Iredell Cty, NC, and replacement of compressor units at St 145 in Cleveland Cty, NC.</t>
  </si>
  <si>
    <t>System Allignment Project</t>
  </si>
  <si>
    <t>TN, VA, NC</t>
  </si>
  <si>
    <t>CP23-131</t>
  </si>
  <si>
    <t>Project includes abandonment of p/l facilities in Washington Cty, VA, and construction of p/l facilities, 2 new compressor stations and appurtenant equipment in TN, NC and VA. Project is to improve operational reliability and flexibility of East Tennessee's system extending from central TN through VA to NC and south to GA. Project is to enhance both west-to-east and east-to-west transportation on its system. Project is not adding new capacity and will benefit existing shippers.</t>
  </si>
  <si>
    <t>Texas-Louisiana Expansion Project</t>
  </si>
  <si>
    <t>CP24-8</t>
  </si>
  <si>
    <t xml:space="preserve">Project involves construction and operation of new and modified facilities at 2 existing compressor stations - CS 302 in Montgomery Cty, TX, and CS 343 in Liberty Cty, TX. Project creates 300,000 Dth/d of incremental capacity and combines existing unsubscribed capacity allowing NGPL to provide up to 467,000 Dth/d. In precedent agreements, NGPL will provide 242,000 Dth/d to Devon Gas Services and 95,000 Dth/d to EDF Trading NA. 2/29/24: In precedent agreements, NGPL will provide 80,000 Dth/d to Delfin Midstream and 50,000 Dth/d to Golden Pass LNG. </t>
  </si>
  <si>
    <t>Electric, LNG</t>
  </si>
  <si>
    <t>Authorization to begin construction excludes construction of horizontal directional drill crossings of the llinois and Michigan Canal and the Illinois River. New pipeline to serve the planned 1,250MW combined-cycle Three Rivers Energy Center power plant.</t>
  </si>
  <si>
    <t>Feb 2024: Has commitments for 25% of capacity needed for FID. Project would increase Permian takeway capacity, estimated between 1.5-2.0 Bcf/d delivering nautral gas from the Midland Basin to Energy Transfer pipeline assets south of the Dallas-Ft.Worth area. From there would access ajor Gulf Coast hubs including Katy, Beaumont, Houston Ship Channel, and Gillis and Henry Hubs.</t>
  </si>
  <si>
    <t>CP23-15</t>
  </si>
  <si>
    <t>Project includes replacing approx 48 miles of small diameter p/l with approx 51 miles of larger diameter p/l in IL and WI, and installation of two new compressor stations to facilitate expansion to various delivery points along ANR's Zone 7 in Wisconsin.</t>
  </si>
  <si>
    <t>FERC filing</t>
  </si>
  <si>
    <t>https://www.worldpipelines.com/project-news/15072024/adcc-pipeline-begins-commercial-service/</t>
  </si>
  <si>
    <t>Kinder Morgan notice of in-service</t>
  </si>
  <si>
    <t>Project will increase supply options in Zone 6 mkt area of Transco's system, which encompasses NYC, NJ and surrounding areas, vulnerable areas to price spikes.
10/23/23: FERC approved Transco's request to begin partial service and to make 450 MMcf/d of capacity available on interim basis
8/7/23: Project also includes 1 new compressor station in NJ; modifications to 5 existing compressor stations in PA and NJ; modifications to existing pipeline tie-ins, valves, regulators, and meter and regulating (M&amp;R) stations in PA, NJ, and MD.
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</si>
  <si>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Southeast Energy Connector Project</t>
  </si>
  <si>
    <t>Westbound Compression Expansion Project</t>
  </si>
  <si>
    <t>MountainWest Overthrust Pipeline</t>
  </si>
  <si>
    <t>CP24-13</t>
  </si>
  <si>
    <t>Project includes two new compressor stations (CS) and upgrades to other existing facilities. One CS will be located at Overthrust's existing Point of Rocks CS and the other at Overthrust's existing Rock Springs CS. Only other major facility includes installation of a 1,400-foot 24" lateral at the Rock Springs CS (North Rendezvous Tap facility) and Kern River Gas Transmission (KRGT) delivery point. The add'l 325,000 Dth capacity will be transported to a new interconnect with KRGT, called the "Wagon Wheel interconnect." 320,000 Dth of firm transportation to come from REX at Overthrust's Wamsutter Station and 5,000 Dth from WIC or MWP within Rock Springs CS. A binding, long-term agreement executed with the project shipper for 100% of firm transport capacity.</t>
  </si>
  <si>
    <t>Bakken xPress Project</t>
  </si>
  <si>
    <t>Wyoming Interstate Company</t>
  </si>
  <si>
    <t>Capacity Lease</t>
  </si>
  <si>
    <t>ND,WY</t>
  </si>
  <si>
    <t>CP23-545</t>
  </si>
  <si>
    <t>Project will allow project shippers to transport 300,000 Dth/day (~300 MMcf/d) of natural gas on a firm basis from existing receipt points on Northern Border’s system in McKenzie and Williams Ctys, ND, to the Fort Union/WIC Interconnect located on WIC’s Medicine Bow Lateral in Converse Cty, WY (the Bakken xPress Leased Capacity from Bison XPress Project). WIC executed binding precedent agreements with Hess Trading Corp (100,00 Dth/d) and ONEOK Rockies Midstream (200,000 Dth/d) of firm transportation service.</t>
  </si>
  <si>
    <t>TC Energy's Bison Xpress Project</t>
  </si>
  <si>
    <t>Blackcomb Pipeline</t>
  </si>
  <si>
    <t>Whitwater Midstream</t>
  </si>
  <si>
    <t>Whitewater, MPLX LP and Enbridge through Whistler Parent JV, partnered with Targa Resources, LLC to reach FID. JV owned by Whistler (70%), Targa Resources (17.5%) and MPLX (12.5%). Project backed by firm transportation agreements, provides egress for Permian shippers including direct connections to processing facilities in Midland Basin, to Agua Dulce area in South TX.</t>
  </si>
  <si>
    <t>Enbridge FID Announcement</t>
  </si>
  <si>
    <t>Enbridge</t>
  </si>
  <si>
    <t xml:space="preserve">Offshore gas pipeline (gathering system) to support BP's Kaskida development in offshore GOM; attached to a crude oil pipeline project (Canyon Oil Pipeline System ("Canyon Oil")), will connect Enbridge's Magnolia Gas Gathering Pipeline to the Garden Banks Gas Pipeline. Agreement for pipeline construction contains options to expand the length of both the crude and gas pipelines. </t>
  </si>
  <si>
    <t>Enbridge Announcement</t>
  </si>
  <si>
    <t>Canyon Gas</t>
  </si>
  <si>
    <t>Oct  2024: By order of US Court of Appeals for the 6th Circuit, TGP cannot begin construction. Order was issued staying 2 required federal authorizations.
Aug 2024: Approved to begin construction.
Lateral from Tennessee Gas Pipeline's Line 100 in Dickson County, Tennessee to an existing coal-fired power plant in Cumberland, Tennessee that has plans to be converted to a gas-fired unit</t>
  </si>
  <si>
    <t>Stay order</t>
  </si>
  <si>
    <t>Dalton Lateral Expansion II Project</t>
  </si>
  <si>
    <t>Open Season, Oct 18-Nov 7, 2024. Project is an expansion of existing Dalton Lateral nat gas p/l system within Zone 4 and will consist of p/l looping and add'l compression.</t>
  </si>
  <si>
    <t>Announcement</t>
  </si>
  <si>
    <t xml:space="preserve">Delivery to gold mine in AK. Project is currently in litigation with several tribal nations and organizations in the state. </t>
  </si>
  <si>
    <t xml:space="preserve">Oct 2024: Tellurian (and the Driftwood LNG development) were acquired by Woodside Energy. Phase 1 interconnects with the TETCO pipeline in Beauregard Parish and stretches to MP 37 in Calcasieu Parish. Includes construction of Line 200 (36.9 miles); Line 300 from MPs 4.5 to 5.6 (1.1 mile); the Sempra lateral and Transco Lateral; the Indian Bayou Compressor station including 6 compressor units; and 11 meter stations and associated MLV and pig launcher/receiver facilities for Line 200. Total project cost (all three phases) is $1.28 billion and 5.4 Bcf/d of capacity with max seasonal capacity of 5.7 Bcf/d. Moves Haynesville production to Lake Charles area. </t>
  </si>
  <si>
    <t>TC Energy in-service notice</t>
  </si>
  <si>
    <t>https://www.tcenergy.com/siteassets/pdfs/investors/reports-and-filings/regulatory-filings/2023/tce-2023-annual-information-form.pdf</t>
  </si>
  <si>
    <t>Gillis West</t>
  </si>
  <si>
    <t>Project will provide backhaul capacity to TX from LA. Project will help TX utility CenterPoint reduce its "dependence on TX intrastate gas p/l systems," CEO Alan Armstrong said in Aug 6 earnings call.</t>
  </si>
  <si>
    <t>Per Field Inspection Report of 8/27/24: Anticipated in-service timing moved to 1H25. Lead construction contractor declared bankruptcy on 5/21/24, which may impact completion deadlines. Deliver natural gas to Golden Pass LNG.</t>
  </si>
  <si>
    <t>KM 3Q24 results</t>
  </si>
  <si>
    <t>Quarterly report</t>
  </si>
  <si>
    <t>FERC approval</t>
  </si>
  <si>
    <t>https://www.sdge.com/major-projects/major-projects-pipeline-safety-enhancement-plan</t>
  </si>
  <si>
    <t>9/27/2024: With regard to dispute with Energy Transfer, FERC issued a Show Cause Order, that the "LEG System will not be subject to the Commission’s jurisdiction" as it serves primarily as a gathering function. 
Greenfield pipeline that would move up to 1.8 Bcf/d of natural gas from the Haynesville south to serve LNG export terminals on the Gulf Coast. Comprised of 2 segments: 1) Haynesville Spine, approx 64 miles of 30- to 42-inch diameter p/l and 2 compressor stations gathering gas from approx 775 well pads to Juniper CS in Sabine, LA and 2) Juniper South, approx 110-mile, 42-inch diameter p/l to carry gas from Haynesville Spine south to new treatment facility at Gillis Hub in LA.</t>
  </si>
  <si>
    <t>FERC Show cause order</t>
  </si>
  <si>
    <t>In-service (DTE investor presentation, p 14)</t>
  </si>
  <si>
    <t>CP19-14</t>
  </si>
  <si>
    <t>Update letter to FERC</t>
  </si>
  <si>
    <t xml:space="preserve">New pipeline delivering gas from the Haynesville to Gulf Coast markets, including LNG; expandable to 2.2 Bcf/d. Delayed dute to litigation between Energy Transfer LP and Momentum Midstream LLC, settled in June 2024. </t>
  </si>
  <si>
    <t>Cancellation notice</t>
  </si>
  <si>
    <t>South Mississippi Project</t>
  </si>
  <si>
    <t>TX,LA,MI</t>
  </si>
  <si>
    <t>Launched Open Season, from Oct 17 - Nov 1, 2024. Project is expected to be a combination of new large-diameter pipe, compression, metering facilities with possible expansion and/or lease of existing capacity on Energy Transfer Intersate Holdings (ETIH)-affiliated p/ls.As currently contemplated, project will provide firm transportation from the Carthage Hub (TX), Haynesville prdn area, and Perryville Hub to multiple mkts in the SE, including SONAT in LA and FGT Zone 3 (delivery point is Perry Cty, MI). Project is scalable to 2 Bcf/d.</t>
  </si>
  <si>
    <t>Open Season Announcement</t>
  </si>
  <si>
    <t>South System Expansion 4 (SSE4) Project</t>
  </si>
  <si>
    <t xml:space="preserve">The project will add compression on Tejas' mainline to increase nat gas deliveries to Houston mkts. Ph 1 adds compression, in-service date of 1Q25. Ph 2 (Tejas has signed definitive agreements to proceed) involves 14 miles of pipeline looping, with expected in-service date of 3Q25. Together projects provide approx 0.5 Bcf/d to key mkts. </t>
  </si>
  <si>
    <t>Natural Gas Pipeline Company of America</t>
  </si>
  <si>
    <t>Tioga Pathway Expansion</t>
  </si>
  <si>
    <t xml:space="preserve">National Fuel Gas Supply Co. </t>
  </si>
  <si>
    <t>CP24-514</t>
  </si>
  <si>
    <t>Expansion project, adding 19.5 miles of new pipeline (Line YM59) and replacing ~3.5 miles of existing pipeline (line Z20). Adding 190,000 dekatherms. Fully suscribed to shipper (Seneca resources, the exploraton/production side of NG Supply Co). Authorization also includes compressor projects, and "constructing auxiliary and appurtenant facilities to support the Project."</t>
  </si>
  <si>
    <t>https://www.nationalfuel.com/pipeline-storage/tioga-pathway-project-overview/</t>
  </si>
  <si>
    <t>Webb County Extension Project</t>
  </si>
  <si>
    <t>TXRCC</t>
  </si>
  <si>
    <t>An expansion of KM's Texas Pipeline (KMTP), project delivers Eagle Ford natural gas from Webb Cty, TX, into KM's intrastate network.</t>
  </si>
  <si>
    <t>Sep 2024: Paritally in-service, offering 510,000 Dth/d interim FTS capacity. Facilities responsible for remaining capacity are not complete.
May 2022: FERC granted request for extension of time (until June 2027) to construct and place into service the Stage 3 LNG and Pipeline projects. 
Dec 2020: Placed into service the Unit 1 expansion at the existing Sinton Compressor Station in San Patricio Cty, TX, associated with this project. Increase deliverability to Corpus Christi LNG for Train 3</t>
  </si>
  <si>
    <t>Period covering 2/26/24-3/3/24, commissioning of Spring Creek CS completed. Oct 2023 - FERC granted WBI's request for an extension until 6/1/24 to complete construction, which was initially targeted for Nov 2023. Addition of two compressor stations to expand capacity to accommodate additional natural gas volumes from nearby natural gas processing facilities</t>
  </si>
  <si>
    <t>Construction progress report</t>
  </si>
  <si>
    <t>Per TX RRC, start of construction 10/1/2024. Project includes Blackfin Mainline (160.5 miles, 48" diameter) and Sheridan lateral (35.1 miles, 36" diameter). Rec'd permit in 2023 from TX RRC. Pipeline route extends from Colorado County to southern Jasper County, TX. Project is fully underwritten by transportation service agreements and will move Permian Basin prodn to mkts along the Gulf Coast.</t>
  </si>
  <si>
    <t>36,48</t>
  </si>
  <si>
    <t>T-4 permit with TXRRC</t>
  </si>
  <si>
    <t>CP25-29</t>
  </si>
  <si>
    <t>FERC Application</t>
  </si>
  <si>
    <t>Project is to construct 4 new compressor stations (1 each in Clinton, Centre, and Franklin Ctys, PA, and 1 in Loudoun County, VA) that will provide an additional incremental transportation of gas to MD and VA. Project is fully subscribed by a local LDC.</t>
  </si>
  <si>
    <t>Capital Area Project</t>
  </si>
  <si>
    <t>Cedar Vale Compressor Station Project</t>
  </si>
  <si>
    <t>CP25-19</t>
  </si>
  <si>
    <t>Expansion consists of installing a 6,091 horsepower compressor station in Osage County, OK. Would add 98,000 Dth/d of gas transportation capacity in delivery area and another 35,000 Dth/d in the production area. Would serve local natural gas utility and electric power generation demand. Southern Star conducted a binding open season and sold 88,000 Dth/d of the market area and 20,000 Dth/d in the production area, with remaining capacity to be bid on by January 2025. Request FERC approval by 12/1/25. Planned in service date of 12/1/26.</t>
  </si>
  <si>
    <t>FERC, USDA, Forest Service</t>
  </si>
  <si>
    <t>Last issuance from FERC dated 7/9/2020 granted service area determination (docket No. CP20-461). Authorizing Agency now USDA, US Forest Service. New service to customers in WY, inc. electric cooperative; replace LNG trucked into area.</t>
  </si>
  <si>
    <t>11/27/2024: VG Plaquemines rec'd FERC approval to place PH 1 facilities in service.
Deliver feedgas to Plaquemines LNG via new interstate pipeline; interconnections with TGP (Southwest Lateral TGP) and TETCO.</t>
  </si>
  <si>
    <t>FERC approval to place into service</t>
  </si>
  <si>
    <t>New interconnect on MVP to deliver 1 Bcf/d to Columbia Gas Transmission KA System; placed into service in June 2024 when MVP started service.</t>
  </si>
  <si>
    <t>Expands Canadian system and GT Northwest pipeline to increase imports from Canada via Kingsgate meter station, located at the ID border with BC, Canada, to Malin meter station, in Klamath County, OR; GTN signed precedent agreements with 3 shippers - Cascade Natural Gas Corp, Intermountain Gas Co., and Tourmaline Oil Mktng Corp - for entire 150,000 Dth/d of firm transport service.</t>
  </si>
  <si>
    <t>In-service notice</t>
  </si>
  <si>
    <t>Hugh Brinson Pipeline (formerly Warrior Pipeline)</t>
  </si>
  <si>
    <t>FID reached on 12/6/24. Project would initally allow for the transportation of 1.5 Bcf/d; second phase could allow for up to 2.2 Bcf/d, which may be constructed concurrently to Phase 1. Project would increase Permian takeway capacity, delivering nautral gas from the Midland Basin to Energy Transfer pipeline assets south of the Dallas-Ft.Worth area, and potentially then Agua Dulce, the Carthage Hub, the Houston Ship Channel, and Port Arthur hubs.</t>
  </si>
  <si>
    <t>Lousiana Energy Access Project (LEAP) Expansion Phase 4</t>
  </si>
  <si>
    <t>Project increases capacity from 1.9 Bcf/d to 2.1 Bcf/d. Project entails incremental compression and looping; is underpinned by new long-term, demand based contracts with 2 new LEAP customers.</t>
  </si>
  <si>
    <t>Company presentation, Nov 2024</t>
  </si>
  <si>
    <t>11/25/24: Partner project with the Pulaski Expansion Project. Projects are mainline extensions off Columbia Gulf Pipeline to support coal-to-gas conversions at power plants and supply incremental gas-fired power generation.</t>
  </si>
  <si>
    <t>Company earnings presentation, Nov 2024</t>
  </si>
  <si>
    <t>6/15/2023 entry by OH Siting Board: Expiration of data of approval of project extended an add'l 3 years. Supply additional gas to the Marysville area by running a line from Dublin, OH to Marysville, OH.</t>
  </si>
  <si>
    <t>OH PUC filing</t>
  </si>
  <si>
    <t>Mississippi Crossing (MSX)</t>
  </si>
  <si>
    <t>PF25-2</t>
  </si>
  <si>
    <t>Project is designed to transport natural gas from TGP's 100 line near Greenville, MS, to Southern Natural Gas Co's south mainline near Rose Hill/Meridian, MS and to Transco's Station 85 near Butler, AL. New pipeline will have lateral interconnections with TETCo and Texas Gas Transmission near Kosciusko, MS. Project also includes 3 new Compressor Stations in MS and 4 meter stations and 3 overpressure protection facilities in MS and AL.  Project is to meet growing demand in southeast from power gen, LNG and LDCs.</t>
  </si>
  <si>
    <t>power, LNG, LDC</t>
  </si>
  <si>
    <t>Mountain Valley Pipeline Interconnect Expansion</t>
  </si>
  <si>
    <t>Project increases outlet capacity on Stonewall lateral and MVP system. Stonewall system serves Marcellus and Utica shale plays in northern WV and southwestern PA. Project is underpinned by long-term contract with large privately held producer (EQT?) and provides customers with add'l access to growing Mid-Atlantic mkts.</t>
  </si>
  <si>
    <t>Tarzan Compressor Station Project</t>
  </si>
  <si>
    <t>CP25-47</t>
  </si>
  <si>
    <t xml:space="preserve">Project is to intall and operate a new 11,152-HP compressor station in Andrews County, TX. Project will provide 87,000 Dth/day of new transportation capacity in growing Permian Basin. Northern executed precedent agreement with one customer for 87,000 Dth/day and will execute a firm throughput agreement prior to construction. Northern Natural Gas is requesting authorization under blanket authority. </t>
  </si>
  <si>
    <t>Filing</t>
  </si>
  <si>
    <t>Pelican Pipeline</t>
  </si>
  <si>
    <t>Project runs from Williams, LA, to the Gillis Hub near Ragley, LA. Supply will be sourced from multiple upstream connections in the Haynesville, including direct connections to processing plants</t>
  </si>
  <si>
    <t>Whitewater PR</t>
  </si>
  <si>
    <t>Pulaski Expansion Project</t>
  </si>
  <si>
    <t>TC Energy Corp.</t>
  </si>
  <si>
    <t>11/25/24: Partner project with the Maysville Expansion Project. Projcts are  mainline extensions off Columbia Gulf Pipeline to support coal-to-gas conversions at power plants and supply incremental gas-fired power generation.</t>
  </si>
  <si>
    <t>Company quarterly earnings investor day release, Nov 2024</t>
  </si>
  <si>
    <t>Maysville Expansion Project</t>
  </si>
  <si>
    <t>Rover-Bulger CS and Harmon Creek MS Expansion</t>
  </si>
  <si>
    <t>CP25-12</t>
  </si>
  <si>
    <t>Project consists of expanding the existing Rover-Bulger CS and Harmon Creek MS located at milepost 0 of Rover's Burgettstown lateral in Washington Cty, PA. Rover and Range Resources entered into a Precedent Agreement for an initial 100,00 Dth/d and increasing to 250,000 Dth/d during the primary term.</t>
  </si>
  <si>
    <t>FERC application</t>
  </si>
  <si>
    <t xml:space="preserve">South Central Louisiana </t>
  </si>
  <si>
    <t xml:space="preserve">Florida Gas Transmission </t>
  </si>
  <si>
    <t>CP25-30</t>
  </si>
  <si>
    <t xml:space="preserve">12/23/24: Project consists of upgrades to four exisiting compressor stations, and the construction of one new compressor station, in order to provide additional transport capacity of 75 MMcf/d. </t>
  </si>
  <si>
    <t xml:space="preserve">FERC abbreviated application </t>
  </si>
  <si>
    <t>Pre-filing</t>
  </si>
  <si>
    <t>PF25-1</t>
  </si>
  <si>
    <t>Pre-filing update</t>
  </si>
  <si>
    <t>Project consists of looping and HP compression additions (14 new nat gas p/l loops, non-contiguous) along SNG's existing South Mainline in MS, AL, and GA and Elba Express p/l; modifications and/or HP expansions to 13 CSs; and 5 new meter or regulator stations and modifications to 11 existing MSs.  Incremental capacity will allow for open access firm transportation service from receipt points near Rose Hill/Meridian, MS on SNG and Hartwell, GA on Elba Express p/l to points of delivery along 1) the SNG South System in AL, GA, and SC and 2) the Elba Express p/l in GA. Entered into agreements with 5 customers for full capacity to be created by the project. Serves demand in Southeast markets.</t>
  </si>
  <si>
    <t>Pecan Pipeline Co is a wholly-owned subsidiary of EOG Resources. The pipeline supports EOG's Dorado operations in the Austin Chalk and Eagle Ford extending from Webb Cty to Duval Cty to ultimately interconnect with other p/ls at the Agua Dulce hub. Ph 1 was completed in 2023, Ph 2 was completed 2H24.</t>
  </si>
  <si>
    <t>Request to place into service</t>
  </si>
  <si>
    <t>New customers (LDC) in Elko County, Nevada; 22 mile backbone and 168 miles of distribution pipeline; connected to Ruby and Paiute pipelines.  Construction expected to start July 2020. Construction expected to start up again in Spring 2025 after stopping in Nov 2024.</t>
  </si>
  <si>
    <t>Spring Creek Gas</t>
  </si>
  <si>
    <t>FERC filing referencing SHP cancellation</t>
  </si>
  <si>
    <t>Trident Pipeline</t>
  </si>
  <si>
    <t>Kinder Morgan</t>
  </si>
  <si>
    <t>42, 48</t>
  </si>
  <si>
    <t>Commencement of service announcement</t>
  </si>
  <si>
    <t xml:space="preserve">12/26/24: FERC authorized Project to commence full service by placing into service Larose CS and New Roads CS and other remaining appurtenances. Texas Eastern requested approval by 12/31/24 so it could begin service 1/1/25.
4/4/24: FERC granted request to begin service of the 3-mile p/l associated with the project, while Enbridge completed tie-in work on its existing 36-inch p/l and replaced p/l to be abandoned. Construction of new pipeline segment and compressors allow for reversal of flows on Texas Eastern's Line 40 to accommodate gas glows to Plaquemines LNG. White Castle CS service request granted by FERC on 10/4/24. </t>
  </si>
  <si>
    <t>Warrior Pipeline (see Hugh Brinson Pipeline)</t>
  </si>
  <si>
    <t>CP25-10</t>
  </si>
  <si>
    <t>LDC, electric, industrial</t>
  </si>
  <si>
    <t xml:space="preserve">Announced in 4Q24 earnings call is proceeding with project. Project will initially supply 1.5 Bcf/d, is expandable up to 2.8 Bcf/d. Project will transport nat gas from Katy, TX (gathering point for WTX gas from the Permian), to delivery points in Grimes, San Jacinto, Liberty, Hardin and Jefferson Counties in TX. Golden Pass LNG has signed on as an anchor shipper. </t>
  </si>
  <si>
    <t>In-service notice for OH and WV facilities</t>
  </si>
  <si>
    <t>Part completed</t>
  </si>
  <si>
    <t>March 2024: OH and WV facilities in service. PA facilities still under construction, target in-service in 2025. 
Takeaway capacity out of Appalachia. Project designed to add firm transportation capacity to allow natural gas to move from the central Appalachian Basin into the interstate pipeline grid to local, mid-continent, northeastern and gulf coast markets via interconnects with Rockies Express and Rover Pipeline.</t>
  </si>
  <si>
    <t>Project includes 11.44 miles of new pipeline and approximately 6.45 miles of new pipeline loop on the existing mainline system. Project is to enable bi-directional flow with piping modifications at Longville CS in Beauregard Parish, LA, Pollock CS in Grant Parish, LA,Shaw CS in Bolivar, MS, and Epps CS in West Carroll Parish, LA, to serve Lake Charles LNG and other LNG facilities in the LA Gulf area. FERC application dated March 2014.</t>
  </si>
  <si>
    <t>Provides firm transportation service along 2 paths on Transco's system: 160,000 Dth/d from existing station 165 (Zone 5 pooling pt) in PIttsylvania County, VA, through Transco's S VA lateral to existing metering facilities in Hertford and Northampton Counties, NC, and 263,000 Dth/d from Transco's interconnect w/ the Pine Needle LNG Company storage facility in Guilford County, NC, to existing metering facilities in Iredell County, NC. New Compressor Station 168 In Mecklenburg Cty, VA; install 1 compressor at existing Compressor Station 166 in Pittsylvania Cty, VA; modifications to facilitate flow reversal at existing  Compressor Station 155 in Davidson Cty, NC; modify 3 existing meter stations in Hertford, Northampton, and Iredell Counties, NC. Transco has entered into long-term precedent agreement with unaffiliated shipper Piedmont Natural Gas Co (subsidiary of Duke Energy) for 100% of firm transportation service.</t>
  </si>
  <si>
    <t>Enhancements (in 2025)</t>
  </si>
  <si>
    <t xml:space="preserve">•     All projects completed in 2024, including those that may not have been updated in prior versions, have been moved </t>
  </si>
  <si>
    <t>TETCO Beauregard Interconnect Modifications &amp; Compressor Booster Station Project</t>
  </si>
  <si>
    <t>CP23-530</t>
  </si>
  <si>
    <t>Project enhanced capabilities of an existing interconnection in Beauregard Parish, LA between Trunkline's and TETCo's pipeline systems. The capabilities include an increase in delivery pressure and an increase in the Interconnection's design capacity from 200 MMscf/d to 300 MMscf/d.</t>
  </si>
  <si>
    <t>Natural gas pipeline projects from 1996 to 2024</t>
  </si>
  <si>
    <t>Natural gas pipeline projects from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</si>
</sst>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 numFmtId="172" formatCode="#,##0.0"/>
  </numFmts>
  <fonts count="32"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
      <sz val="8"/>
      <name val="Segoe UI"/>
      <family val="2"/>
    </font>
    <font>
      <u/>
      <sz val="10"/>
      <name val="Arial"/>
      <family val="2"/>
    </font>
    <font>
      <sz val="10"/>
      <color rgb="FFFF0000"/>
      <name val="Arial"/>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9">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xf numFmtId="43" fontId="11" fillId="0" borderId="0" applyFont="0" applyFill="0" applyBorder="0" applyAlignment="0" applyProtection="0"/>
  </cellStyleXfs>
  <cellXfs count="261">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15" fillId="0" borderId="0" xfId="0" applyFont="1" applyAlignment="1">
      <alignment wrapText="1"/>
    </xf>
    <xf numFmtId="14" fontId="6" fillId="0" borderId="0" xfId="12" applyNumberFormat="1" applyAlignment="1">
      <alignment horizontal="left"/>
    </xf>
    <xf numFmtId="0" fontId="0" fillId="3" borderId="0" xfId="0" applyFill="1"/>
    <xf numFmtId="0" fontId="17" fillId="3" borderId="0" xfId="0" applyFont="1" applyFill="1"/>
    <xf numFmtId="0" fontId="0" fillId="0" borderId="0" xfId="0" applyAlignment="1">
      <alignment horizontal="center" wrapText="1"/>
    </xf>
    <xf numFmtId="0" fontId="18" fillId="3" borderId="1" xfId="0" applyFont="1" applyFill="1" applyBorder="1" applyAlignment="1">
      <alignment horizontal="left" vertical="center" wrapText="1"/>
    </xf>
    <xf numFmtId="0" fontId="6" fillId="3" borderId="1" xfId="0" applyFont="1" applyFill="1" applyBorder="1"/>
    <xf numFmtId="0" fontId="18" fillId="3" borderId="2" xfId="0" applyFont="1" applyFill="1" applyBorder="1" applyAlignment="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xf numFmtId="0" fontId="0" fillId="0" borderId="5" xfId="0" applyBorder="1"/>
    <xf numFmtId="0" fontId="19" fillId="3" borderId="2" xfId="0" applyFont="1" applyFill="1" applyBorder="1" applyAlignment="1">
      <alignment horizontal="center"/>
    </xf>
    <xf numFmtId="0" fontId="6" fillId="3" borderId="0" xfId="10" applyFill="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Font="1" applyAlignment="1">
      <alignment horizontal="center" wrapText="1"/>
    </xf>
    <xf numFmtId="0" fontId="26" fillId="3" borderId="2" xfId="0" applyFont="1" applyFill="1" applyBorder="1" applyAlignment="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Border="1" applyAlignment="1">
      <alignment horizontal="right" wrapText="1"/>
    </xf>
    <xf numFmtId="1" fontId="6" fillId="0" borderId="24" xfId="0" applyNumberFormat="1" applyFont="1" applyBorder="1" applyAlignment="1">
      <alignment horizontal="right" wrapText="1"/>
    </xf>
    <xf numFmtId="14" fontId="6" fillId="0" borderId="24" xfId="0" applyNumberFormat="1" applyFont="1" applyBorder="1" applyAlignment="1">
      <alignment horizontal="right"/>
    </xf>
    <xf numFmtId="164" fontId="6" fillId="0" borderId="24" xfId="2" applyNumberFormat="1" applyFont="1" applyFill="1" applyBorder="1" applyAlignment="1">
      <alignment horizontal="right" wrapText="1"/>
    </xf>
    <xf numFmtId="0" fontId="17" fillId="3" borderId="29" xfId="10" applyFont="1" applyFill="1" applyBorder="1"/>
    <xf numFmtId="0" fontId="17" fillId="3" borderId="30" xfId="10" applyFont="1" applyFill="1" applyBorder="1" applyAlignment="1">
      <alignment horizontal="center"/>
    </xf>
    <xf numFmtId="0" fontId="17" fillId="3" borderId="31" xfId="10" applyFont="1" applyFill="1" applyBorder="1"/>
    <xf numFmtId="0" fontId="17" fillId="3" borderId="6" xfId="10" applyFont="1" applyFill="1" applyBorder="1"/>
    <xf numFmtId="0" fontId="17" fillId="3" borderId="2" xfId="10" applyFont="1" applyFill="1" applyBorder="1" applyAlignment="1">
      <alignment horizontal="center"/>
    </xf>
    <xf numFmtId="0" fontId="17" fillId="3" borderId="7" xfId="10" applyFont="1" applyFill="1" applyBorder="1"/>
    <xf numFmtId="0" fontId="17" fillId="3" borderId="8" xfId="10" applyFont="1" applyFill="1" applyBorder="1"/>
    <xf numFmtId="0" fontId="17" fillId="3" borderId="9" xfId="10" applyFont="1" applyFill="1" applyBorder="1" applyAlignment="1">
      <alignment horizontal="center"/>
    </xf>
    <xf numFmtId="0" fontId="17" fillId="3" borderId="10" xfId="10" applyFont="1" applyFill="1" applyBorder="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Border="1" applyAlignment="1">
      <alignment horizontal="left" wrapText="1"/>
    </xf>
    <xf numFmtId="0" fontId="6" fillId="0" borderId="24" xfId="0" applyFont="1" applyBorder="1" applyAlignment="1">
      <alignment horizontal="left" wrapText="1"/>
    </xf>
    <xf numFmtId="0" fontId="21" fillId="0" borderId="17" xfId="0" applyFont="1" applyBorder="1" applyAlignment="1">
      <alignment horizontal="center"/>
    </xf>
    <xf numFmtId="0" fontId="21" fillId="0" borderId="17" xfId="0" applyFont="1" applyBorder="1" applyAlignment="1">
      <alignment horizontal="left"/>
    </xf>
    <xf numFmtId="0" fontId="21" fillId="0" borderId="17" xfId="0" applyFont="1" applyBorder="1" applyAlignment="1">
      <alignment horizontal="right"/>
    </xf>
    <xf numFmtId="1" fontId="21" fillId="0" borderId="17" xfId="0" applyNumberFormat="1" applyFont="1" applyBorder="1"/>
    <xf numFmtId="0" fontId="21" fillId="0" borderId="17" xfId="0" applyFont="1" applyBorder="1"/>
    <xf numFmtId="0" fontId="21" fillId="0" borderId="25" xfId="0" applyFont="1" applyBorder="1" applyAlignment="1">
      <alignment horizontal="center"/>
    </xf>
    <xf numFmtId="0" fontId="21" fillId="0" borderId="0" xfId="0" applyFont="1"/>
    <xf numFmtId="0" fontId="25" fillId="0" borderId="21" xfId="0" applyFont="1" applyBorder="1" applyAlignment="1">
      <alignment horizontal="center" wrapText="1"/>
    </xf>
    <xf numFmtId="0" fontId="25" fillId="0" borderId="22" xfId="0" applyFont="1" applyBorder="1" applyAlignment="1">
      <alignment horizontal="left" wrapText="1"/>
    </xf>
    <xf numFmtId="14" fontId="25" fillId="0" borderId="22" xfId="0" applyNumberFormat="1" applyFont="1" applyBorder="1" applyAlignment="1">
      <alignment horizontal="left" wrapText="1"/>
    </xf>
    <xf numFmtId="1" fontId="25" fillId="0" borderId="22" xfId="0" applyNumberFormat="1" applyFont="1" applyBorder="1" applyAlignment="1">
      <alignment horizontal="left" wrapText="1"/>
    </xf>
    <xf numFmtId="0" fontId="25" fillId="0" borderId="22" xfId="0" applyFont="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Border="1" applyAlignment="1">
      <alignment wrapText="1"/>
    </xf>
    <xf numFmtId="0" fontId="0" fillId="0" borderId="0" xfId="0" applyAlignment="1">
      <alignment horizontal="center"/>
    </xf>
    <xf numFmtId="14" fontId="6" fillId="0" borderId="23" xfId="0" applyNumberFormat="1" applyFont="1" applyBorder="1" applyAlignment="1">
      <alignment horizontal="center" wrapText="1"/>
    </xf>
    <xf numFmtId="14" fontId="6" fillId="0" borderId="24" xfId="0" applyNumberFormat="1" applyFont="1" applyBorder="1" applyAlignment="1">
      <alignment horizontal="center" wrapText="1"/>
    </xf>
    <xf numFmtId="0" fontId="6" fillId="0" borderId="24" xfId="0" applyFont="1" applyBorder="1" applyAlignment="1">
      <alignment horizontal="right" wrapText="1"/>
    </xf>
    <xf numFmtId="0" fontId="6" fillId="0" borderId="0" xfId="0" applyFont="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6" fillId="0" borderId="24" xfId="0" applyFont="1" applyBorder="1" applyAlignment="1">
      <alignment horizontal="left"/>
    </xf>
    <xf numFmtId="164" fontId="6" fillId="0" borderId="24" xfId="2" applyNumberFormat="1" applyFont="1" applyFill="1" applyBorder="1" applyAlignment="1">
      <alignment horizontal="center" wrapText="1"/>
    </xf>
    <xf numFmtId="0" fontId="6" fillId="0" borderId="24" xfId="0" applyFont="1" applyBorder="1" applyAlignment="1">
      <alignment horizontal="center" wrapText="1"/>
    </xf>
    <xf numFmtId="49" fontId="6" fillId="0" borderId="24" xfId="0" applyNumberFormat="1" applyFont="1" applyBorder="1" applyAlignment="1">
      <alignment horizontal="center" wrapText="1"/>
    </xf>
    <xf numFmtId="1" fontId="17" fillId="0" borderId="24" xfId="0" applyNumberFormat="1" applyFont="1" applyBorder="1" applyAlignment="1">
      <alignment horizontal="right" wrapText="1"/>
    </xf>
    <xf numFmtId="1" fontId="6" fillId="0" borderId="24" xfId="0" applyNumberFormat="1" applyFont="1" applyBorder="1" applyAlignment="1">
      <alignment horizontal="right"/>
    </xf>
    <xf numFmtId="3" fontId="6" fillId="0" borderId="24" xfId="0" applyNumberFormat="1" applyFont="1" applyBorder="1" applyAlignment="1">
      <alignment horizontal="right" wrapText="1"/>
    </xf>
    <xf numFmtId="14" fontId="6" fillId="0" borderId="0" xfId="0" applyNumberFormat="1" applyFont="1" applyAlignment="1">
      <alignment horizontal="left" wrapText="1"/>
    </xf>
    <xf numFmtId="0" fontId="6" fillId="0" borderId="24" xfId="0" applyFont="1" applyBorder="1" applyAlignment="1">
      <alignment horizontal="right"/>
    </xf>
    <xf numFmtId="1" fontId="6" fillId="0" borderId="24" xfId="2" applyNumberFormat="1" applyFont="1" applyFill="1" applyBorder="1" applyAlignment="1">
      <alignment horizontal="right" wrapText="1"/>
    </xf>
    <xf numFmtId="14" fontId="0" fillId="0" borderId="0" xfId="0" applyNumberFormat="1" applyAlignment="1">
      <alignment horizontal="center" wrapText="1"/>
    </xf>
    <xf numFmtId="0" fontId="0" fillId="0" borderId="0" xfId="0" applyAlignment="1">
      <alignment horizontal="right"/>
    </xf>
    <xf numFmtId="1" fontId="0" fillId="0" borderId="0" xfId="0" applyNumberFormat="1"/>
    <xf numFmtId="0" fontId="0" fillId="0" borderId="0" xfId="0"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49" fontId="0" fillId="0" borderId="0" xfId="0" applyNumberFormat="1" applyAlignment="1">
      <alignment horizontal="center" wrapText="1"/>
    </xf>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Alignment="1">
      <alignment horizontal="left"/>
    </xf>
    <xf numFmtId="0" fontId="17" fillId="3" borderId="0" xfId="0" applyFont="1" applyFill="1" applyAlignment="1">
      <alignment horizontal="center"/>
    </xf>
    <xf numFmtId="14" fontId="8" fillId="0" borderId="24" xfId="8" applyNumberFormat="1" applyFill="1" applyBorder="1" applyAlignment="1" applyProtection="1">
      <alignment wrapText="1"/>
    </xf>
    <xf numFmtId="0" fontId="6" fillId="0" borderId="24" xfId="0" applyFont="1" applyBorder="1" applyAlignment="1">
      <alignment wrapText="1"/>
    </xf>
    <xf numFmtId="0" fontId="8" fillId="0" borderId="24" xfId="8" applyNumberFormat="1" applyFill="1" applyBorder="1" applyAlignment="1" applyProtection="1">
      <alignment wrapText="1"/>
    </xf>
    <xf numFmtId="0" fontId="6" fillId="0" borderId="0" xfId="12"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Border="1"/>
    <xf numFmtId="169" fontId="25" fillId="0" borderId="22" xfId="2" applyNumberFormat="1" applyFont="1" applyFill="1" applyBorder="1" applyAlignment="1">
      <alignment horizontal="center" wrapText="1"/>
    </xf>
    <xf numFmtId="169" fontId="0" fillId="0" borderId="0" xfId="0" applyNumberFormat="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14" fontId="6" fillId="0" borderId="0" xfId="0" applyNumberFormat="1" applyFont="1" applyAlignment="1">
      <alignment wrapText="1"/>
    </xf>
    <xf numFmtId="0" fontId="8" fillId="0" borderId="24" xfId="8" applyBorder="1" applyAlignment="1" applyProtection="1"/>
    <xf numFmtId="0" fontId="21" fillId="0" borderId="0" xfId="0" applyFont="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Border="1" applyAlignment="1">
      <alignment horizontal="right"/>
    </xf>
    <xf numFmtId="1" fontId="25" fillId="0" borderId="22" xfId="0" applyNumberFormat="1" applyFont="1" applyBorder="1" applyAlignment="1">
      <alignment horizontal="right" wrapText="1"/>
    </xf>
    <xf numFmtId="1" fontId="0" fillId="0" borderId="0" xfId="0" applyNumberFormat="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0" fontId="8" fillId="0" borderId="0" xfId="8" applyBorder="1" applyAlignment="1" applyProtection="1"/>
    <xf numFmtId="2" fontId="21" fillId="0" borderId="17" xfId="0" applyNumberFormat="1" applyFont="1" applyBorder="1"/>
    <xf numFmtId="2" fontId="25" fillId="0" borderId="22" xfId="2" applyNumberFormat="1" applyFont="1" applyFill="1" applyBorder="1" applyAlignment="1">
      <alignment horizontal="center" wrapText="1"/>
    </xf>
    <xf numFmtId="2" fontId="6" fillId="0" borderId="24" xfId="2" applyNumberFormat="1" applyFont="1" applyFill="1" applyBorder="1" applyAlignment="1">
      <alignment horizontal="right" wrapText="1"/>
    </xf>
    <xf numFmtId="2" fontId="6" fillId="0" borderId="24" xfId="0" applyNumberFormat="1" applyFont="1" applyBorder="1" applyAlignment="1">
      <alignment horizontal="right" wrapText="1"/>
    </xf>
    <xf numFmtId="2" fontId="0" fillId="0" borderId="0" xfId="0" applyNumberFormat="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17" fillId="3" borderId="2" xfId="0" applyFont="1" applyFill="1" applyBorder="1"/>
    <xf numFmtId="14" fontId="6" fillId="0" borderId="0" xfId="23" applyBorder="1">
      <alignment wrapText="1"/>
    </xf>
    <xf numFmtId="0" fontId="6" fillId="3" borderId="0" xfId="0" applyFont="1" applyFill="1"/>
    <xf numFmtId="0" fontId="27" fillId="0" borderId="0" xfId="12" applyFont="1"/>
    <xf numFmtId="0" fontId="28" fillId="0" borderId="0" xfId="12" applyFo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2" fontId="6" fillId="0" borderId="24" xfId="2" applyNumberFormat="1" applyFont="1" applyFill="1" applyBorder="1" applyAlignment="1">
      <alignment horizontal="left" wrapText="1"/>
    </xf>
    <xf numFmtId="0" fontId="25" fillId="0" borderId="0" xfId="0" applyFont="1" applyAlignment="1">
      <alignment horizontal="left" vertical="top" wrapText="1"/>
    </xf>
    <xf numFmtId="14" fontId="17" fillId="0" borderId="24" xfId="0" applyNumberFormat="1" applyFont="1" applyBorder="1" applyAlignment="1">
      <alignment horizontal="left" wrapText="1"/>
    </xf>
    <xf numFmtId="14" fontId="6" fillId="0" borderId="24" xfId="0" applyNumberFormat="1" applyFont="1" applyBorder="1" applyAlignment="1">
      <alignment wrapText="1"/>
    </xf>
    <xf numFmtId="14" fontId="17" fillId="0" borderId="24" xfId="0" applyNumberFormat="1" applyFont="1" applyBorder="1" applyAlignment="1">
      <alignment horizontal="right" wrapText="1"/>
    </xf>
    <xf numFmtId="14" fontId="17" fillId="0" borderId="24" xfId="0" applyNumberFormat="1" applyFont="1" applyBorder="1" applyAlignment="1">
      <alignment horizontal="center" wrapText="1"/>
    </xf>
    <xf numFmtId="0" fontId="17" fillId="0" borderId="24" xfId="0" applyFont="1" applyBorder="1" applyAlignment="1">
      <alignment horizontal="right" wrapText="1"/>
    </xf>
    <xf numFmtId="14" fontId="17" fillId="0" borderId="23" xfId="0" applyNumberFormat="1" applyFont="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Border="1" applyAlignment="1">
      <alignment horizontal="right" wrapText="1"/>
    </xf>
    <xf numFmtId="1" fontId="17" fillId="0" borderId="24" xfId="2" applyNumberFormat="1" applyFont="1" applyFill="1" applyBorder="1" applyAlignment="1">
      <alignment horizontal="right" wrapText="1"/>
    </xf>
    <xf numFmtId="14" fontId="8" fillId="0" borderId="24" xfId="8" applyNumberFormat="1" applyBorder="1" applyAlignment="1" applyProtection="1">
      <alignment wrapText="1"/>
    </xf>
    <xf numFmtId="4" fontId="17" fillId="0" borderId="24" xfId="2" applyNumberFormat="1" applyFont="1" applyFill="1" applyBorder="1" applyAlignment="1">
      <alignment horizontal="right" wrapText="1"/>
    </xf>
    <xf numFmtId="164" fontId="6" fillId="0" borderId="0" xfId="23" applyNumberFormat="1" applyBorder="1" applyAlignment="1">
      <alignment horizontal="right" wrapText="1"/>
    </xf>
    <xf numFmtId="0" fontId="8" fillId="0" borderId="24" xfId="8" applyFill="1" applyBorder="1" applyAlignment="1" applyProtection="1"/>
    <xf numFmtId="3" fontId="6" fillId="0" borderId="24" xfId="28" applyNumberFormat="1" applyFont="1" applyFill="1" applyBorder="1" applyAlignment="1">
      <alignment horizontal="right" wrapText="1"/>
    </xf>
    <xf numFmtId="14" fontId="6" fillId="0" borderId="0" xfId="23" applyNumberFormat="1" applyBorder="1" applyAlignment="1">
      <alignment horizontal="center" wrapText="1"/>
    </xf>
    <xf numFmtId="0" fontId="6" fillId="0" borderId="0" xfId="23" applyNumberFormat="1" applyBorder="1" applyAlignment="1">
      <alignment horizontal="right" wrapText="1"/>
    </xf>
    <xf numFmtId="172" fontId="6" fillId="0" borderId="24" xfId="2" applyNumberFormat="1" applyFont="1" applyFill="1" applyBorder="1" applyAlignment="1">
      <alignment horizontal="right" wrapText="1"/>
    </xf>
    <xf numFmtId="14" fontId="6" fillId="3" borderId="23" xfId="0" applyNumberFormat="1" applyFont="1" applyFill="1" applyBorder="1" applyAlignment="1">
      <alignment horizontal="center" wrapText="1"/>
    </xf>
    <xf numFmtId="14" fontId="6" fillId="3" borderId="24" xfId="0" applyNumberFormat="1" applyFont="1" applyFill="1" applyBorder="1" applyAlignment="1">
      <alignment horizontal="left" wrapText="1"/>
    </xf>
    <xf numFmtId="14" fontId="6" fillId="3" borderId="24" xfId="0" applyNumberFormat="1" applyFont="1" applyFill="1" applyBorder="1" applyAlignment="1">
      <alignment horizontal="right" wrapText="1"/>
    </xf>
    <xf numFmtId="0" fontId="6" fillId="3" borderId="24" xfId="0" applyFont="1" applyFill="1" applyBorder="1" applyAlignment="1">
      <alignment horizontal="right" wrapText="1"/>
    </xf>
    <xf numFmtId="14" fontId="6" fillId="3" borderId="24" xfId="0" applyNumberFormat="1" applyFont="1" applyFill="1" applyBorder="1" applyAlignment="1">
      <alignment horizontal="center" wrapText="1"/>
    </xf>
    <xf numFmtId="0" fontId="6" fillId="3" borderId="24" xfId="0" applyFont="1" applyFill="1" applyBorder="1" applyAlignment="1">
      <alignment horizontal="center" wrapText="1"/>
    </xf>
    <xf numFmtId="1" fontId="6" fillId="3" borderId="24" xfId="2" applyNumberFormat="1" applyFont="1" applyFill="1" applyBorder="1" applyAlignment="1">
      <alignment horizontal="right" wrapText="1"/>
    </xf>
    <xf numFmtId="0" fontId="0" fillId="3" borderId="0" xfId="0" applyFill="1" applyAlignment="1">
      <alignment horizontal="center" wrapText="1"/>
    </xf>
    <xf numFmtId="14" fontId="29" fillId="0" borderId="0" xfId="0" applyNumberFormat="1" applyFont="1" applyAlignment="1">
      <alignment horizontal="center" wrapText="1"/>
    </xf>
    <xf numFmtId="0" fontId="6" fillId="0" borderId="0" xfId="23" applyNumberFormat="1" applyBorder="1" applyAlignment="1">
      <alignment horizontal="left" wrapText="1"/>
    </xf>
    <xf numFmtId="0" fontId="6" fillId="0" borderId="0" xfId="23" applyNumberFormat="1" applyBorder="1" applyAlignment="1">
      <alignment horizontal="left"/>
    </xf>
    <xf numFmtId="14" fontId="6" fillId="0" borderId="0" xfId="23" applyNumberFormat="1" applyBorder="1" applyAlignment="1">
      <alignment horizontal="right"/>
    </xf>
    <xf numFmtId="0" fontId="6" fillId="0" borderId="0" xfId="23" applyNumberFormat="1" applyBorder="1" applyAlignment="1"/>
    <xf numFmtId="164" fontId="6" fillId="0" borderId="0" xfId="23" applyNumberFormat="1" applyBorder="1" applyAlignment="1">
      <alignment horizontal="center" wrapText="1"/>
    </xf>
    <xf numFmtId="0" fontId="6" fillId="0" borderId="0" xfId="23" applyNumberFormat="1" applyBorder="1" applyAlignment="1">
      <alignment horizontal="center" wrapText="1"/>
    </xf>
    <xf numFmtId="49" fontId="6" fillId="0" borderId="0" xfId="23" applyNumberFormat="1" applyBorder="1" applyAlignment="1">
      <alignment horizontal="center" wrapText="1"/>
    </xf>
    <xf numFmtId="0" fontId="8" fillId="0" borderId="0" xfId="8" applyFill="1" applyBorder="1" applyAlignment="1" applyProtection="1"/>
    <xf numFmtId="0" fontId="0" fillId="0" borderId="24" xfId="0" applyBorder="1" applyAlignment="1">
      <alignment horizontal="center" wrapText="1"/>
    </xf>
    <xf numFmtId="14" fontId="8" fillId="0" borderId="0" xfId="8" applyNumberFormat="1" applyBorder="1" applyAlignment="1" applyProtection="1">
      <alignment wrapText="1"/>
    </xf>
    <xf numFmtId="0" fontId="8" fillId="0" borderId="24" xfId="8" quotePrefix="1" applyBorder="1" applyAlignment="1" applyProtection="1">
      <alignment wrapText="1"/>
    </xf>
    <xf numFmtId="0" fontId="30" fillId="0" borderId="24" xfId="8" applyFont="1" applyBorder="1" applyAlignment="1" applyProtection="1"/>
    <xf numFmtId="14" fontId="30" fillId="0" borderId="24" xfId="8" applyNumberFormat="1" applyFont="1" applyFill="1" applyBorder="1" applyAlignment="1" applyProtection="1">
      <alignment wrapText="1"/>
    </xf>
    <xf numFmtId="14" fontId="8" fillId="3" borderId="24" xfId="8" applyNumberFormat="1" applyFill="1" applyBorder="1" applyAlignment="1" applyProtection="1">
      <alignment wrapText="1"/>
    </xf>
    <xf numFmtId="14" fontId="30" fillId="0" borderId="24" xfId="8" applyNumberFormat="1" applyFont="1" applyBorder="1" applyAlignment="1" applyProtection="1">
      <alignment wrapText="1"/>
    </xf>
    <xf numFmtId="0" fontId="8" fillId="0" borderId="24" xfId="8" applyBorder="1" applyAlignment="1" applyProtection="1">
      <alignment horizontal="left" wrapText="1"/>
    </xf>
    <xf numFmtId="0" fontId="27" fillId="0" borderId="0" xfId="0" applyFont="1" applyAlignment="1">
      <alignment horizontal="left" vertical="top" wrapText="1"/>
    </xf>
    <xf numFmtId="14" fontId="31" fillId="0" borderId="24" xfId="0" applyNumberFormat="1" applyFont="1" applyBorder="1" applyAlignment="1">
      <alignment horizontal="left" wrapText="1"/>
    </xf>
    <xf numFmtId="0" fontId="30" fillId="0" borderId="24" xfId="8" applyFont="1" applyFill="1" applyBorder="1" applyAlignment="1" applyProtection="1"/>
    <xf numFmtId="14" fontId="6" fillId="0" borderId="0" xfId="0" applyNumberFormat="1" applyFont="1" applyAlignment="1">
      <alignment horizontal="center" wrapText="1"/>
    </xf>
    <xf numFmtId="0" fontId="6" fillId="0" borderId="0" xfId="0" applyFont="1" applyAlignment="1">
      <alignment horizontal="left"/>
    </xf>
    <xf numFmtId="0" fontId="6" fillId="0" borderId="0" xfId="0" applyFont="1" applyAlignment="1">
      <alignment horizontal="right"/>
    </xf>
    <xf numFmtId="1" fontId="6" fillId="0" borderId="0" xfId="0" applyNumberFormat="1" applyFont="1" applyAlignment="1">
      <alignment horizontal="right"/>
    </xf>
    <xf numFmtId="169" fontId="6" fillId="0" borderId="0" xfId="0" applyNumberFormat="1" applyFont="1" applyAlignment="1">
      <alignment horizontal="right" wrapText="1"/>
    </xf>
    <xf numFmtId="164" fontId="6" fillId="0" borderId="0" xfId="2" applyNumberFormat="1" applyFont="1" applyFill="1" applyAlignment="1">
      <alignment horizontal="right" wrapText="1"/>
    </xf>
    <xf numFmtId="164" fontId="6" fillId="0" borderId="0" xfId="2" applyNumberFormat="1" applyFont="1" applyFill="1" applyAlignment="1">
      <alignment horizontal="center" wrapText="1"/>
    </xf>
    <xf numFmtId="49" fontId="6" fillId="0" borderId="0" xfId="0" applyNumberFormat="1" applyFont="1" applyAlignment="1">
      <alignment horizontal="center" wrapText="1"/>
    </xf>
    <xf numFmtId="0" fontId="6" fillId="0" borderId="0" xfId="0" applyFont="1" applyAlignment="1">
      <alignment wrapText="1"/>
    </xf>
    <xf numFmtId="14" fontId="6" fillId="0" borderId="24" xfId="0" applyNumberFormat="1" applyFont="1" applyBorder="1" applyAlignment="1">
      <alignment horizontal="left" vertical="center" wrapText="1"/>
    </xf>
    <xf numFmtId="0" fontId="6" fillId="0" borderId="24" xfId="0" applyFont="1" applyBorder="1" applyAlignment="1">
      <alignment horizontal="left" vertical="center" wrapText="1"/>
    </xf>
    <xf numFmtId="14" fontId="8" fillId="0" borderId="0" xfId="8" applyNumberFormat="1" applyAlignment="1" applyProtection="1">
      <alignment wrapText="1"/>
    </xf>
    <xf numFmtId="0" fontId="30" fillId="0" borderId="0" xfId="8" applyFont="1" applyBorder="1" applyAlignment="1" applyProtection="1">
      <alignment horizontal="left" wrapText="1"/>
    </xf>
    <xf numFmtId="14" fontId="30" fillId="0" borderId="0" xfId="8" applyNumberFormat="1" applyFont="1" applyFill="1" applyBorder="1" applyAlignment="1" applyProtection="1">
      <alignment wrapText="1"/>
    </xf>
    <xf numFmtId="14" fontId="30" fillId="0" borderId="0" xfId="8" applyNumberFormat="1" applyFont="1" applyBorder="1" applyAlignment="1" applyProtection="1">
      <alignment wrapText="1"/>
    </xf>
    <xf numFmtId="14" fontId="17" fillId="0" borderId="24" xfId="0" applyNumberFormat="1" applyFont="1" applyBorder="1" applyAlignment="1">
      <alignment horizontal="center" vertical="center" wrapText="1"/>
    </xf>
    <xf numFmtId="0" fontId="8" fillId="0" borderId="0" xfId="8" applyAlignment="1" applyProtection="1">
      <alignment horizontal="left" wrapText="1"/>
    </xf>
    <xf numFmtId="0" fontId="6" fillId="0" borderId="0" xfId="0" applyFont="1" applyAlignment="1">
      <alignment horizontal="left" vertical="top" wrapText="1"/>
    </xf>
  </cellXfs>
  <cellStyles count="29">
    <cellStyle name="Capacity" xfId="1" xr:uid="{00000000-0005-0000-0000-000000000000}"/>
    <cellStyle name="Comma" xfId="2" builtinId="3"/>
    <cellStyle name="Comma 2" xfId="3" xr:uid="{00000000-0005-0000-0000-000002000000}"/>
    <cellStyle name="Comma 4" xfId="28" xr:uid="{00000000-0005-0000-0000-000003000000}"/>
    <cellStyle name="County" xfId="4" xr:uid="{00000000-0005-0000-0000-000004000000}"/>
    <cellStyle name="Currency" xfId="22" builtinId="4"/>
    <cellStyle name="Date" xfId="5" xr:uid="{00000000-0005-0000-0000-000006000000}"/>
    <cellStyle name="DRN" xfId="6" xr:uid="{00000000-0005-0000-0000-000007000000}"/>
    <cellStyle name="FlowDirection" xfId="7" xr:uid="{00000000-0005-0000-0000-000008000000}"/>
    <cellStyle name="Hyperlink" xfId="8" builtinId="8"/>
    <cellStyle name="LocationType" xfId="9" xr:uid="{00000000-0005-0000-0000-00000A000000}"/>
    <cellStyle name="Normal" xfId="0" builtinId="0"/>
    <cellStyle name="Normal 2" xfId="10" xr:uid="{00000000-0005-0000-0000-00000C000000}"/>
    <cellStyle name="Normal 3" xfId="11" xr:uid="{00000000-0005-0000-0000-00000D000000}"/>
    <cellStyle name="Normal 3 2" xfId="12" xr:uid="{00000000-0005-0000-0000-00000E000000}"/>
    <cellStyle name="Normal 4" xfId="19" xr:uid="{00000000-0005-0000-0000-00000F000000}"/>
    <cellStyle name="Normal 4 2" xfId="20" xr:uid="{00000000-0005-0000-0000-000010000000}"/>
    <cellStyle name="Normal 4 2 2" xfId="26" xr:uid="{00000000-0005-0000-0000-000011000000}"/>
    <cellStyle name="Normal 4 3" xfId="25" xr:uid="{00000000-0005-0000-0000-000012000000}"/>
    <cellStyle name="Normal 5" xfId="21" xr:uid="{00000000-0005-0000-0000-000013000000}"/>
    <cellStyle name="Normal 5 2" xfId="27" xr:uid="{00000000-0005-0000-0000-000014000000}"/>
    <cellStyle name="Normal 6" xfId="24" xr:uid="{00000000-0005-0000-0000-000015000000}"/>
    <cellStyle name="Pipeline" xfId="13" xr:uid="{00000000-0005-0000-0000-000016000000}"/>
    <cellStyle name="PointName" xfId="14" xr:uid="{00000000-0005-0000-0000-000017000000}"/>
    <cellStyle name="Region" xfId="15" xr:uid="{00000000-0005-0000-0000-000018000000}"/>
    <cellStyle name="State" xfId="16" xr:uid="{00000000-0005-0000-0000-000019000000}"/>
    <cellStyle name="Table_EIA" xfId="23" xr:uid="{00000000-0005-0000-0000-00001A000000}"/>
    <cellStyle name="Utilization" xfId="17" xr:uid="{00000000-0005-0000-0000-00001B000000}"/>
    <cellStyle name="Volume" xfId="18" xr:uid="{00000000-0005-0000-0000-00001C000000}"/>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3076575" y="1752600"/>
          <a:ext cx="8683456" cy="5494572"/>
          <a:chOff x="3048000" y="1762125"/>
          <a:chExt cx="8683456" cy="5494572"/>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e/EIA-NaturalGasPipelineProjects_2017Aug.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s-f3\Public\OEA_OES_collaboration\NaturalGas\NaturalGasPipelineData\EIA-NaturalGasPipelineProjects_Master_Apr2024_Copy_kf.2.xlsx" TargetMode="External"/><Relationship Id="rId1" Type="http://schemas.openxmlformats.org/officeDocument/2006/relationships/externalLinkPath" Target="EIA-NaturalGasPipelineProjects_Master_Apr2024_Copy_kf.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s-f3\Public\OEA_OES_collaboration\NaturalGas\NaturalGasPipelineData\EIA-NaturalGasPipelineProjects_July2023_KF_copy.xlsx" TargetMode="External"/><Relationship Id="rId1" Type="http://schemas.openxmlformats.org/officeDocument/2006/relationships/externalLinkPath" Target="EIA-NaturalGasPipelineProjects_July2023_KF_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atural Gas Pipeline Projects"/>
      <sheetName val="Historical Projects (1996-2023)"/>
      <sheetName val="Definitions"/>
      <sheetName val="Regions"/>
      <sheetName val="Regions_OLD"/>
      <sheetName val="State "/>
    </sheetNames>
    <sheetDataSet>
      <sheetData sheetId="0"/>
      <sheetData sheetId="1"/>
      <sheetData sheetId="2"/>
      <sheetData sheetId="3"/>
      <sheetData sheetId="4"/>
      <sheetData sheetId="5"/>
      <sheetData sheetId="6">
        <row r="1">
          <cell r="A1" t="str">
            <v>State Name</v>
          </cell>
          <cell r="B1" t="str">
            <v>State</v>
          </cell>
          <cell r="C1" t="str">
            <v>Region</v>
          </cell>
        </row>
        <row r="2">
          <cell r="A2" t="str">
            <v>Alaska</v>
          </cell>
          <cell r="B2" t="str">
            <v>AK</v>
          </cell>
          <cell r="C2" t="str">
            <v>Pacific</v>
          </cell>
        </row>
        <row r="3">
          <cell r="A3" t="str">
            <v>Hawaii</v>
          </cell>
          <cell r="B3" t="str">
            <v>HI</v>
          </cell>
          <cell r="C3" t="str">
            <v>Pacific</v>
          </cell>
        </row>
        <row r="4">
          <cell r="A4" t="str">
            <v>Alabama</v>
          </cell>
          <cell r="B4" t="str">
            <v>AL</v>
          </cell>
          <cell r="C4" t="str">
            <v>South Central</v>
          </cell>
        </row>
        <row r="5">
          <cell r="A5" t="str">
            <v>Arizona</v>
          </cell>
          <cell r="B5" t="str">
            <v>AZ</v>
          </cell>
          <cell r="C5" t="str">
            <v>Mountain</v>
          </cell>
        </row>
        <row r="6">
          <cell r="A6" t="str">
            <v>Arkansas</v>
          </cell>
          <cell r="B6" t="str">
            <v>AR</v>
          </cell>
          <cell r="C6" t="str">
            <v>South Central</v>
          </cell>
        </row>
        <row r="7">
          <cell r="A7" t="str">
            <v>California</v>
          </cell>
          <cell r="B7" t="str">
            <v>CA</v>
          </cell>
          <cell r="C7" t="str">
            <v>Pacific</v>
          </cell>
        </row>
        <row r="8">
          <cell r="A8" t="str">
            <v>Colorado</v>
          </cell>
          <cell r="B8" t="str">
            <v>CO</v>
          </cell>
          <cell r="C8" t="str">
            <v>Mountain</v>
          </cell>
        </row>
        <row r="9">
          <cell r="A9" t="str">
            <v>Connecticut</v>
          </cell>
          <cell r="B9" t="str">
            <v>CT</v>
          </cell>
          <cell r="C9" t="str">
            <v>Northeast</v>
          </cell>
        </row>
        <row r="10">
          <cell r="A10" t="str">
            <v>District of Columbia</v>
          </cell>
          <cell r="B10" t="str">
            <v>DE</v>
          </cell>
          <cell r="C10" t="str">
            <v>Northeast</v>
          </cell>
        </row>
        <row r="11">
          <cell r="A11" t="str">
            <v>Delaware</v>
          </cell>
          <cell r="B11" t="str">
            <v>DC</v>
          </cell>
          <cell r="C11" t="str">
            <v>Northeast</v>
          </cell>
        </row>
        <row r="12">
          <cell r="A12" t="str">
            <v>Florida</v>
          </cell>
          <cell r="B12" t="str">
            <v>FL</v>
          </cell>
          <cell r="C12" t="str">
            <v>Southeast</v>
          </cell>
        </row>
        <row r="13">
          <cell r="A13" t="str">
            <v>Georgia</v>
          </cell>
          <cell r="B13" t="str">
            <v>GA</v>
          </cell>
          <cell r="C13" t="str">
            <v>Southeast</v>
          </cell>
        </row>
        <row r="14">
          <cell r="A14" t="str">
            <v>Gulf of Mexico</v>
          </cell>
          <cell r="B14" t="str">
            <v>GM</v>
          </cell>
          <cell r="C14" t="str">
            <v>Gulf of Mexico</v>
          </cell>
        </row>
        <row r="15">
          <cell r="A15" t="str">
            <v>Idaho</v>
          </cell>
          <cell r="B15" t="str">
            <v>ID</v>
          </cell>
          <cell r="C15" t="str">
            <v>Mountain</v>
          </cell>
        </row>
        <row r="16">
          <cell r="A16" t="str">
            <v>Illinois</v>
          </cell>
          <cell r="B16" t="str">
            <v>IL</v>
          </cell>
          <cell r="C16" t="str">
            <v>Midwest</v>
          </cell>
        </row>
        <row r="17">
          <cell r="A17" t="str">
            <v>Indiana</v>
          </cell>
          <cell r="B17" t="str">
            <v>IN</v>
          </cell>
          <cell r="C17" t="str">
            <v>Midwest</v>
          </cell>
        </row>
        <row r="18">
          <cell r="A18" t="str">
            <v>Iowa</v>
          </cell>
          <cell r="B18" t="str">
            <v>IA</v>
          </cell>
          <cell r="C18" t="str">
            <v>Midwest</v>
          </cell>
        </row>
        <row r="19">
          <cell r="A19" t="str">
            <v>Kansas</v>
          </cell>
          <cell r="B19" t="str">
            <v>KS</v>
          </cell>
          <cell r="C19" t="str">
            <v>South Central</v>
          </cell>
        </row>
        <row r="20">
          <cell r="A20" t="str">
            <v>Kentucky</v>
          </cell>
          <cell r="B20" t="str">
            <v>KY</v>
          </cell>
          <cell r="C20" t="str">
            <v>Midwest</v>
          </cell>
        </row>
        <row r="21">
          <cell r="A21" t="str">
            <v>Louisiana</v>
          </cell>
          <cell r="B21" t="str">
            <v>LA</v>
          </cell>
          <cell r="C21" t="str">
            <v>South Central</v>
          </cell>
        </row>
        <row r="22">
          <cell r="A22" t="str">
            <v>Maine</v>
          </cell>
          <cell r="B22" t="str">
            <v>ME</v>
          </cell>
          <cell r="C22" t="str">
            <v>Northeast</v>
          </cell>
        </row>
        <row r="23">
          <cell r="A23" t="str">
            <v>Maryland</v>
          </cell>
          <cell r="B23" t="str">
            <v>MD</v>
          </cell>
          <cell r="C23" t="str">
            <v>Northeast</v>
          </cell>
        </row>
        <row r="24">
          <cell r="A24" t="str">
            <v>Massachusetts</v>
          </cell>
          <cell r="B24" t="str">
            <v>MA</v>
          </cell>
          <cell r="C24" t="str">
            <v>Northeast</v>
          </cell>
        </row>
        <row r="25">
          <cell r="A25" t="str">
            <v>Michigan</v>
          </cell>
          <cell r="B25" t="str">
            <v>MI</v>
          </cell>
          <cell r="C25" t="str">
            <v>Midwest</v>
          </cell>
        </row>
        <row r="26">
          <cell r="A26" t="str">
            <v>Minnesota</v>
          </cell>
          <cell r="B26" t="str">
            <v>MN</v>
          </cell>
          <cell r="C26" t="str">
            <v>Midwest</v>
          </cell>
        </row>
        <row r="27">
          <cell r="A27" t="str">
            <v>Mississippi</v>
          </cell>
          <cell r="B27" t="str">
            <v>MS</v>
          </cell>
          <cell r="C27" t="str">
            <v>South Central</v>
          </cell>
        </row>
        <row r="28">
          <cell r="A28" t="str">
            <v>Missouri</v>
          </cell>
          <cell r="B28" t="str">
            <v>MO</v>
          </cell>
          <cell r="C28" t="str">
            <v>Midwest</v>
          </cell>
        </row>
        <row r="29">
          <cell r="A29" t="str">
            <v>Montana</v>
          </cell>
          <cell r="B29" t="str">
            <v>MT</v>
          </cell>
          <cell r="C29" t="str">
            <v>Mountain</v>
          </cell>
        </row>
        <row r="30">
          <cell r="A30" t="str">
            <v>Nebraska</v>
          </cell>
          <cell r="B30" t="str">
            <v>NE</v>
          </cell>
          <cell r="C30" t="str">
            <v>Mountain</v>
          </cell>
        </row>
        <row r="31">
          <cell r="A31" t="str">
            <v>Nevada</v>
          </cell>
          <cell r="B31" t="str">
            <v>NV</v>
          </cell>
          <cell r="C31" t="str">
            <v>Mountain</v>
          </cell>
        </row>
        <row r="32">
          <cell r="A32" t="str">
            <v>New Hampshire</v>
          </cell>
          <cell r="B32" t="str">
            <v>NH</v>
          </cell>
          <cell r="C32" t="str">
            <v>Northeast</v>
          </cell>
        </row>
        <row r="33">
          <cell r="A33" t="str">
            <v>New Jersey</v>
          </cell>
          <cell r="B33" t="str">
            <v>NJ</v>
          </cell>
          <cell r="C33" t="str">
            <v>Northeast</v>
          </cell>
        </row>
        <row r="34">
          <cell r="A34" t="str">
            <v>New Mexico</v>
          </cell>
          <cell r="B34" t="str">
            <v>NM</v>
          </cell>
          <cell r="C34" t="str">
            <v>Mountain</v>
          </cell>
        </row>
        <row r="35">
          <cell r="A35" t="str">
            <v>New York</v>
          </cell>
          <cell r="B35" t="str">
            <v>NY</v>
          </cell>
          <cell r="C35" t="str">
            <v>Northeast</v>
          </cell>
        </row>
        <row r="36">
          <cell r="A36" t="str">
            <v>North Carolina</v>
          </cell>
          <cell r="B36" t="str">
            <v>NC</v>
          </cell>
          <cell r="C36" t="str">
            <v>Southeast</v>
          </cell>
        </row>
        <row r="37">
          <cell r="A37" t="str">
            <v>North Dakota</v>
          </cell>
          <cell r="B37" t="str">
            <v>ND</v>
          </cell>
          <cell r="C37" t="str">
            <v>Mountain</v>
          </cell>
        </row>
        <row r="38">
          <cell r="A38" t="str">
            <v>Ohio</v>
          </cell>
          <cell r="B38" t="str">
            <v>OH</v>
          </cell>
          <cell r="C38" t="str">
            <v>Northeast</v>
          </cell>
        </row>
        <row r="39">
          <cell r="A39" t="str">
            <v>Oklahoma</v>
          </cell>
          <cell r="B39" t="str">
            <v>OK</v>
          </cell>
          <cell r="C39" t="str">
            <v>South Central</v>
          </cell>
        </row>
        <row r="40">
          <cell r="A40" t="str">
            <v>Oregon</v>
          </cell>
          <cell r="B40" t="str">
            <v>OR</v>
          </cell>
          <cell r="C40" t="str">
            <v>Pacific</v>
          </cell>
        </row>
        <row r="41">
          <cell r="A41" t="str">
            <v>Pennsylvania</v>
          </cell>
          <cell r="B41" t="str">
            <v>PA</v>
          </cell>
          <cell r="C41" t="str">
            <v>Northeast</v>
          </cell>
        </row>
        <row r="42">
          <cell r="A42" t="str">
            <v>Rhode Island</v>
          </cell>
          <cell r="B42" t="str">
            <v>RI</v>
          </cell>
          <cell r="C42" t="str">
            <v>Northeast</v>
          </cell>
        </row>
        <row r="43">
          <cell r="A43" t="str">
            <v>South Carolina</v>
          </cell>
          <cell r="B43" t="str">
            <v>SC</v>
          </cell>
          <cell r="C43" t="str">
            <v>Southeast</v>
          </cell>
        </row>
        <row r="44">
          <cell r="A44" t="str">
            <v>South Dakota</v>
          </cell>
          <cell r="B44" t="str">
            <v>SD</v>
          </cell>
          <cell r="C44" t="str">
            <v>Mountain</v>
          </cell>
        </row>
        <row r="45">
          <cell r="A45" t="str">
            <v>Tennessee</v>
          </cell>
          <cell r="B45" t="str">
            <v>TN</v>
          </cell>
          <cell r="C45" t="str">
            <v>Midwest</v>
          </cell>
        </row>
        <row r="46">
          <cell r="A46" t="str">
            <v>Texas</v>
          </cell>
          <cell r="B46" t="str">
            <v>TX</v>
          </cell>
          <cell r="C46" t="str">
            <v>South Central</v>
          </cell>
        </row>
        <row r="47">
          <cell r="A47" t="str">
            <v>Utah</v>
          </cell>
          <cell r="B47" t="str">
            <v>UT</v>
          </cell>
          <cell r="C47" t="str">
            <v>Mountain</v>
          </cell>
        </row>
        <row r="48">
          <cell r="A48" t="str">
            <v>Vermont</v>
          </cell>
          <cell r="B48" t="str">
            <v>VT</v>
          </cell>
          <cell r="C48" t="str">
            <v>Northeast</v>
          </cell>
        </row>
        <row r="49">
          <cell r="A49" t="str">
            <v>Virginia</v>
          </cell>
          <cell r="B49" t="str">
            <v>VA</v>
          </cell>
          <cell r="C49" t="str">
            <v>Northeast</v>
          </cell>
        </row>
        <row r="50">
          <cell r="A50" t="str">
            <v>Washington</v>
          </cell>
          <cell r="B50" t="str">
            <v>WA</v>
          </cell>
          <cell r="C50" t="str">
            <v>Pacific</v>
          </cell>
        </row>
        <row r="51">
          <cell r="A51" t="str">
            <v>West Virginia</v>
          </cell>
          <cell r="B51" t="str">
            <v>WV</v>
          </cell>
          <cell r="C51" t="str">
            <v>Northeast</v>
          </cell>
        </row>
        <row r="52">
          <cell r="A52" t="str">
            <v>Wisconsin</v>
          </cell>
          <cell r="B52" t="str">
            <v>WI</v>
          </cell>
          <cell r="C52" t="str">
            <v>Midwest</v>
          </cell>
        </row>
        <row r="53">
          <cell r="A53" t="str">
            <v>Wyoming</v>
          </cell>
          <cell r="B53" t="str">
            <v>WY</v>
          </cell>
          <cell r="C53" t="str">
            <v>Mountain</v>
          </cell>
        </row>
        <row r="54">
          <cell r="A54" t="str">
            <v>Alberta</v>
          </cell>
          <cell r="B54" t="str">
            <v>AB</v>
          </cell>
          <cell r="C54" t="str">
            <v>Canada</v>
          </cell>
        </row>
        <row r="55">
          <cell r="A55" t="str">
            <v>British Comlumbia</v>
          </cell>
          <cell r="B55" t="str">
            <v>BC</v>
          </cell>
          <cell r="C55" t="str">
            <v>Canada</v>
          </cell>
        </row>
        <row r="56">
          <cell r="A56" t="str">
            <v>Ontario</v>
          </cell>
          <cell r="B56" t="str">
            <v>ON</v>
          </cell>
          <cell r="C56" t="str">
            <v>Canada</v>
          </cell>
        </row>
        <row r="57">
          <cell r="A57" t="str">
            <v>New Brunswick</v>
          </cell>
          <cell r="B57" t="str">
            <v>NB</v>
          </cell>
          <cell r="C57" t="str">
            <v>Canada</v>
          </cell>
        </row>
        <row r="58">
          <cell r="A58" t="str">
            <v>Manitoba</v>
          </cell>
          <cell r="B58" t="str">
            <v>MB</v>
          </cell>
          <cell r="C58" t="str">
            <v>Canada</v>
          </cell>
        </row>
        <row r="59">
          <cell r="A59" t="str">
            <v>Quebec</v>
          </cell>
          <cell r="B59" t="str">
            <v>QU</v>
          </cell>
          <cell r="C59" t="str">
            <v>Canada</v>
          </cell>
        </row>
        <row r="60">
          <cell r="A60" t="str">
            <v>Saskatchewan</v>
          </cell>
          <cell r="B60" t="str">
            <v>SK</v>
          </cell>
          <cell r="C60" t="str">
            <v>Canada</v>
          </cell>
        </row>
        <row r="61">
          <cell r="A61" t="str">
            <v>Yukon</v>
          </cell>
          <cell r="B61" t="str">
            <v>YK</v>
          </cell>
          <cell r="C61" t="str">
            <v>Canada</v>
          </cell>
        </row>
        <row r="62">
          <cell r="A62" t="str">
            <v>Mexico</v>
          </cell>
          <cell r="B62" t="str">
            <v>MX</v>
          </cell>
          <cell r="C62" t="str">
            <v>Mexico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Natural Gas Pipeline Projects"/>
      <sheetName val="Historical Projects (1996-2022)"/>
      <sheetName val="Definitions"/>
      <sheetName val="Regions"/>
      <sheetName val="Regions_OLD"/>
      <sheetName val="State "/>
    </sheetNames>
    <sheetDataSet>
      <sheetData sheetId="0"/>
      <sheetData sheetId="1"/>
      <sheetData sheetId="2"/>
      <sheetData sheetId="3"/>
      <sheetData sheetId="4"/>
      <sheetData sheetId="5"/>
      <sheetData sheetId="6">
        <row r="1">
          <cell r="A1" t="str">
            <v>State Name</v>
          </cell>
          <cell r="B1" t="str">
            <v>State</v>
          </cell>
          <cell r="C1" t="str">
            <v>Region</v>
          </cell>
        </row>
        <row r="2">
          <cell r="A2" t="str">
            <v>Alaska</v>
          </cell>
          <cell r="B2" t="str">
            <v>AK</v>
          </cell>
          <cell r="C2" t="str">
            <v>Pacific</v>
          </cell>
        </row>
        <row r="3">
          <cell r="A3" t="str">
            <v>Hawaii</v>
          </cell>
          <cell r="B3" t="str">
            <v>HI</v>
          </cell>
          <cell r="C3" t="str">
            <v>Pacific</v>
          </cell>
        </row>
        <row r="4">
          <cell r="A4" t="str">
            <v>Alabama</v>
          </cell>
          <cell r="B4" t="str">
            <v>AL</v>
          </cell>
          <cell r="C4" t="str">
            <v>South Central</v>
          </cell>
        </row>
        <row r="5">
          <cell r="A5" t="str">
            <v>Arizona</v>
          </cell>
          <cell r="B5" t="str">
            <v>AZ</v>
          </cell>
          <cell r="C5" t="str">
            <v>Mountain</v>
          </cell>
        </row>
        <row r="6">
          <cell r="A6" t="str">
            <v>Arkansas</v>
          </cell>
          <cell r="B6" t="str">
            <v>AR</v>
          </cell>
          <cell r="C6" t="str">
            <v>South Central</v>
          </cell>
        </row>
        <row r="7">
          <cell r="A7" t="str">
            <v>California</v>
          </cell>
          <cell r="B7" t="str">
            <v>CA</v>
          </cell>
          <cell r="C7" t="str">
            <v>Pacific</v>
          </cell>
        </row>
        <row r="8">
          <cell r="A8" t="str">
            <v>Colorado</v>
          </cell>
          <cell r="B8" t="str">
            <v>CO</v>
          </cell>
          <cell r="C8" t="str">
            <v>Mountain</v>
          </cell>
        </row>
        <row r="9">
          <cell r="A9" t="str">
            <v>Connecticut</v>
          </cell>
          <cell r="B9" t="str">
            <v>CT</v>
          </cell>
          <cell r="C9" t="str">
            <v>Northeast</v>
          </cell>
        </row>
        <row r="10">
          <cell r="A10" t="str">
            <v>District of Columbia</v>
          </cell>
          <cell r="B10" t="str">
            <v>DE</v>
          </cell>
          <cell r="C10" t="str">
            <v>Northeast</v>
          </cell>
        </row>
        <row r="11">
          <cell r="A11" t="str">
            <v>Delaware</v>
          </cell>
          <cell r="B11" t="str">
            <v>DC</v>
          </cell>
          <cell r="C11" t="str">
            <v>Northeast</v>
          </cell>
        </row>
        <row r="12">
          <cell r="A12" t="str">
            <v>Florida</v>
          </cell>
          <cell r="B12" t="str">
            <v>FL</v>
          </cell>
          <cell r="C12" t="str">
            <v>Southeast</v>
          </cell>
        </row>
        <row r="13">
          <cell r="A13" t="str">
            <v>Georgia</v>
          </cell>
          <cell r="B13" t="str">
            <v>GA</v>
          </cell>
          <cell r="C13" t="str">
            <v>Southeast</v>
          </cell>
        </row>
        <row r="14">
          <cell r="A14" t="str">
            <v>Gulf of Mexico</v>
          </cell>
          <cell r="B14" t="str">
            <v>GM</v>
          </cell>
          <cell r="C14" t="str">
            <v>Gulf of Mexico</v>
          </cell>
        </row>
        <row r="15">
          <cell r="A15" t="str">
            <v>Idaho</v>
          </cell>
          <cell r="B15" t="str">
            <v>ID</v>
          </cell>
          <cell r="C15" t="str">
            <v>Mountain</v>
          </cell>
        </row>
        <row r="16">
          <cell r="A16" t="str">
            <v>Illinois</v>
          </cell>
          <cell r="B16" t="str">
            <v>IL</v>
          </cell>
          <cell r="C16" t="str">
            <v>Midwest</v>
          </cell>
        </row>
        <row r="17">
          <cell r="A17" t="str">
            <v>Indiana</v>
          </cell>
          <cell r="B17" t="str">
            <v>IN</v>
          </cell>
          <cell r="C17" t="str">
            <v>Midwest</v>
          </cell>
        </row>
        <row r="18">
          <cell r="A18" t="str">
            <v>Iowa</v>
          </cell>
          <cell r="B18" t="str">
            <v>IA</v>
          </cell>
          <cell r="C18" t="str">
            <v>Midwest</v>
          </cell>
        </row>
        <row r="19">
          <cell r="A19" t="str">
            <v>Kansas</v>
          </cell>
          <cell r="B19" t="str">
            <v>KS</v>
          </cell>
          <cell r="C19" t="str">
            <v>South Central</v>
          </cell>
        </row>
        <row r="20">
          <cell r="A20" t="str">
            <v>Kentucky</v>
          </cell>
          <cell r="B20" t="str">
            <v>KY</v>
          </cell>
          <cell r="C20" t="str">
            <v>Midwest</v>
          </cell>
        </row>
        <row r="21">
          <cell r="A21" t="str">
            <v>Louisiana</v>
          </cell>
          <cell r="B21" t="str">
            <v>LA</v>
          </cell>
          <cell r="C21" t="str">
            <v>South Central</v>
          </cell>
        </row>
        <row r="22">
          <cell r="A22" t="str">
            <v>Maine</v>
          </cell>
          <cell r="B22" t="str">
            <v>ME</v>
          </cell>
          <cell r="C22" t="str">
            <v>Northeast</v>
          </cell>
        </row>
        <row r="23">
          <cell r="A23" t="str">
            <v>Maryland</v>
          </cell>
          <cell r="B23" t="str">
            <v>MD</v>
          </cell>
          <cell r="C23" t="str">
            <v>Northeast</v>
          </cell>
        </row>
        <row r="24">
          <cell r="A24" t="str">
            <v>Massachusetts</v>
          </cell>
          <cell r="B24" t="str">
            <v>MA</v>
          </cell>
          <cell r="C24" t="str">
            <v>Northeast</v>
          </cell>
        </row>
        <row r="25">
          <cell r="A25" t="str">
            <v>Michigan</v>
          </cell>
          <cell r="B25" t="str">
            <v>MI</v>
          </cell>
          <cell r="C25" t="str">
            <v>Midwest</v>
          </cell>
        </row>
        <row r="26">
          <cell r="A26" t="str">
            <v>Minnesota</v>
          </cell>
          <cell r="B26" t="str">
            <v>MN</v>
          </cell>
          <cell r="C26" t="str">
            <v>Midwest</v>
          </cell>
        </row>
        <row r="27">
          <cell r="A27" t="str">
            <v>Mississippi</v>
          </cell>
          <cell r="B27" t="str">
            <v>MS</v>
          </cell>
          <cell r="C27" t="str">
            <v>South Central</v>
          </cell>
        </row>
        <row r="28">
          <cell r="A28" t="str">
            <v>Missouri</v>
          </cell>
          <cell r="B28" t="str">
            <v>MO</v>
          </cell>
          <cell r="C28" t="str">
            <v>Midwest</v>
          </cell>
        </row>
        <row r="29">
          <cell r="A29" t="str">
            <v>Montana</v>
          </cell>
          <cell r="B29" t="str">
            <v>MT</v>
          </cell>
          <cell r="C29" t="str">
            <v>Mountain</v>
          </cell>
        </row>
        <row r="30">
          <cell r="A30" t="str">
            <v>Nebraska</v>
          </cell>
          <cell r="B30" t="str">
            <v>NE</v>
          </cell>
          <cell r="C30" t="str">
            <v>Mountain</v>
          </cell>
        </row>
        <row r="31">
          <cell r="A31" t="str">
            <v>Nevada</v>
          </cell>
          <cell r="B31" t="str">
            <v>NV</v>
          </cell>
          <cell r="C31" t="str">
            <v>Mountain</v>
          </cell>
        </row>
        <row r="32">
          <cell r="A32" t="str">
            <v>New Hampshire</v>
          </cell>
          <cell r="B32" t="str">
            <v>NH</v>
          </cell>
          <cell r="C32" t="str">
            <v>Northeast</v>
          </cell>
        </row>
        <row r="33">
          <cell r="A33" t="str">
            <v>New Jersey</v>
          </cell>
          <cell r="B33" t="str">
            <v>NJ</v>
          </cell>
          <cell r="C33" t="str">
            <v>Northeast</v>
          </cell>
        </row>
        <row r="34">
          <cell r="A34" t="str">
            <v>New Mexico</v>
          </cell>
          <cell r="B34" t="str">
            <v>NM</v>
          </cell>
          <cell r="C34" t="str">
            <v>Mountain</v>
          </cell>
        </row>
        <row r="35">
          <cell r="A35" t="str">
            <v>New York</v>
          </cell>
          <cell r="B35" t="str">
            <v>NY</v>
          </cell>
          <cell r="C35" t="str">
            <v>Northeast</v>
          </cell>
        </row>
        <row r="36">
          <cell r="A36" t="str">
            <v>North Carolina</v>
          </cell>
          <cell r="B36" t="str">
            <v>NC</v>
          </cell>
          <cell r="C36" t="str">
            <v>Southeast</v>
          </cell>
        </row>
        <row r="37">
          <cell r="A37" t="str">
            <v>North Dakota</v>
          </cell>
          <cell r="B37" t="str">
            <v>ND</v>
          </cell>
          <cell r="C37" t="str">
            <v>Mountain</v>
          </cell>
        </row>
        <row r="38">
          <cell r="A38" t="str">
            <v>Ohio</v>
          </cell>
          <cell r="B38" t="str">
            <v>OH</v>
          </cell>
          <cell r="C38" t="str">
            <v>Northeast</v>
          </cell>
        </row>
        <row r="39">
          <cell r="A39" t="str">
            <v>Oklahoma</v>
          </cell>
          <cell r="B39" t="str">
            <v>OK</v>
          </cell>
          <cell r="C39" t="str">
            <v>South Central</v>
          </cell>
        </row>
        <row r="40">
          <cell r="A40" t="str">
            <v>Oregon</v>
          </cell>
          <cell r="B40" t="str">
            <v>OR</v>
          </cell>
          <cell r="C40" t="str">
            <v>Pacific</v>
          </cell>
        </row>
        <row r="41">
          <cell r="A41" t="str">
            <v>Pennsylvania</v>
          </cell>
          <cell r="B41" t="str">
            <v>PA</v>
          </cell>
          <cell r="C41" t="str">
            <v>Northeast</v>
          </cell>
        </row>
        <row r="42">
          <cell r="A42" t="str">
            <v>Rhode Island</v>
          </cell>
          <cell r="B42" t="str">
            <v>RI</v>
          </cell>
          <cell r="C42" t="str">
            <v>Northeast</v>
          </cell>
        </row>
        <row r="43">
          <cell r="A43" t="str">
            <v>South Carolina</v>
          </cell>
          <cell r="B43" t="str">
            <v>SC</v>
          </cell>
          <cell r="C43" t="str">
            <v>Southeast</v>
          </cell>
        </row>
        <row r="44">
          <cell r="A44" t="str">
            <v>South Dakota</v>
          </cell>
          <cell r="B44" t="str">
            <v>SD</v>
          </cell>
          <cell r="C44" t="str">
            <v>Mountain</v>
          </cell>
        </row>
        <row r="45">
          <cell r="A45" t="str">
            <v>Tennessee</v>
          </cell>
          <cell r="B45" t="str">
            <v>TN</v>
          </cell>
          <cell r="C45" t="str">
            <v>Midwest</v>
          </cell>
        </row>
        <row r="46">
          <cell r="A46" t="str">
            <v>Texas</v>
          </cell>
          <cell r="B46" t="str">
            <v>TX</v>
          </cell>
          <cell r="C46" t="str">
            <v>South Central</v>
          </cell>
        </row>
        <row r="47">
          <cell r="A47" t="str">
            <v>Utah</v>
          </cell>
          <cell r="B47" t="str">
            <v>UT</v>
          </cell>
          <cell r="C47" t="str">
            <v>Mountain</v>
          </cell>
        </row>
        <row r="48">
          <cell r="A48" t="str">
            <v>Vermont</v>
          </cell>
          <cell r="B48" t="str">
            <v>VT</v>
          </cell>
          <cell r="C48" t="str">
            <v>Northeast</v>
          </cell>
        </row>
        <row r="49">
          <cell r="A49" t="str">
            <v>Virginia</v>
          </cell>
          <cell r="B49" t="str">
            <v>VA</v>
          </cell>
          <cell r="C49" t="str">
            <v>Northeast</v>
          </cell>
        </row>
        <row r="50">
          <cell r="A50" t="str">
            <v>Washington</v>
          </cell>
          <cell r="B50" t="str">
            <v>WA</v>
          </cell>
          <cell r="C50" t="str">
            <v>Pacific</v>
          </cell>
        </row>
        <row r="51">
          <cell r="A51" t="str">
            <v>West Virginia</v>
          </cell>
          <cell r="B51" t="str">
            <v>WV</v>
          </cell>
          <cell r="C51" t="str">
            <v>Northeast</v>
          </cell>
        </row>
        <row r="52">
          <cell r="A52" t="str">
            <v>Wisconsin</v>
          </cell>
          <cell r="B52" t="str">
            <v>WI</v>
          </cell>
          <cell r="C52" t="str">
            <v>Midwest</v>
          </cell>
        </row>
        <row r="53">
          <cell r="A53" t="str">
            <v>Wyoming</v>
          </cell>
          <cell r="B53" t="str">
            <v>WY</v>
          </cell>
          <cell r="C53" t="str">
            <v>Mountain</v>
          </cell>
        </row>
        <row r="54">
          <cell r="A54" t="str">
            <v>Alberta</v>
          </cell>
          <cell r="B54" t="str">
            <v>AB</v>
          </cell>
          <cell r="C54" t="str">
            <v>Canada</v>
          </cell>
        </row>
        <row r="55">
          <cell r="A55" t="str">
            <v>British Comlumbia</v>
          </cell>
          <cell r="B55" t="str">
            <v>BC</v>
          </cell>
          <cell r="C55" t="str">
            <v>Canada</v>
          </cell>
        </row>
        <row r="56">
          <cell r="A56" t="str">
            <v>Ontario</v>
          </cell>
          <cell r="B56" t="str">
            <v>ON</v>
          </cell>
          <cell r="C56" t="str">
            <v>Canada</v>
          </cell>
        </row>
        <row r="57">
          <cell r="A57" t="str">
            <v>New Brunswick</v>
          </cell>
          <cell r="B57" t="str">
            <v>NB</v>
          </cell>
          <cell r="C57" t="str">
            <v>Canada</v>
          </cell>
        </row>
        <row r="58">
          <cell r="A58" t="str">
            <v>Manitoba</v>
          </cell>
          <cell r="B58" t="str">
            <v>MB</v>
          </cell>
          <cell r="C58" t="str">
            <v>Canada</v>
          </cell>
        </row>
        <row r="59">
          <cell r="A59" t="str">
            <v>Quebec</v>
          </cell>
          <cell r="B59" t="str">
            <v>QU</v>
          </cell>
          <cell r="C59" t="str">
            <v>Canada</v>
          </cell>
        </row>
        <row r="60">
          <cell r="A60" t="str">
            <v>Saskatchewan</v>
          </cell>
          <cell r="B60" t="str">
            <v>SK</v>
          </cell>
          <cell r="C60" t="str">
            <v>Canada</v>
          </cell>
        </row>
        <row r="61">
          <cell r="A61" t="str">
            <v>Yukon</v>
          </cell>
          <cell r="B61" t="str">
            <v>YK</v>
          </cell>
          <cell r="C61" t="str">
            <v>Canada</v>
          </cell>
        </row>
        <row r="62">
          <cell r="A62" t="str">
            <v>Mexico</v>
          </cell>
          <cell r="B62" t="str">
            <v>MX</v>
          </cell>
          <cell r="C62" t="str">
            <v>Mexico</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1:C37" totalsRowShown="0" headerRowDxfId="32" dataDxfId="30" headerRowBorderDxfId="31">
  <tableColumns count="3">
    <tableColumn id="1" xr3:uid="{00000000-0010-0000-0000-000001000000}" name="Field" dataDxfId="29"/>
    <tableColumn id="2" xr3:uid="{00000000-0010-0000-0000-000002000000}" name="Category" dataDxfId="28"/>
    <tableColumn id="3" xr3:uid="{00000000-0010-0000-0000-000003000000}" name="Definition" dataDxfId="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1:C51" totalsRowShown="0" headerRowDxfId="26" dataDxfId="24" headerRowBorderDxfId="25">
  <autoFilter ref="A1:C51" xr:uid="{00000000-0009-0000-0100-000002000000}"/>
  <sortState xmlns:xlrd2="http://schemas.microsoft.com/office/spreadsheetml/2017/richdata2" ref="A2:C51">
    <sortCondition ref="A1:A51"/>
  </sortState>
  <tableColumns count="3">
    <tableColumn id="2" xr3:uid="{00000000-0010-0000-0100-000002000000}" name="State Name" dataDxfId="23"/>
    <tableColumn id="5" xr3:uid="{00000000-0010-0000-0100-000005000000}" name="State" dataDxfId="22"/>
    <tableColumn id="3" xr3:uid="{00000000-0010-0000-0100-000003000000}" name="Region" dataDxfId="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E1:G9" totalsRowShown="0" headerRowDxfId="20" dataDxfId="18" headerRowBorderDxfId="19" tableBorderDxfId="17" totalsRowBorderDxfId="16">
  <tableColumns count="3">
    <tableColumn id="2" xr3:uid="{00000000-0010-0000-0200-000002000000}" name="State Name" dataDxfId="15"/>
    <tableColumn id="1" xr3:uid="{00000000-0010-0000-0200-000001000000}" name="State" dataDxfId="14"/>
    <tableColumn id="3" xr3:uid="{00000000-0010-0000-0200-000003000000}" name="Region" dataDxfId="1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32" displayName="Table132" ref="A1:C51" totalsRowShown="0" headerRowDxfId="12" headerRowBorderDxfId="11">
  <autoFilter ref="A1:C51" xr:uid="{00000000-0009-0000-0100-000001000000}"/>
  <sortState xmlns:xlrd2="http://schemas.microsoft.com/office/spreadsheetml/2017/richdata2" ref="A2:C51">
    <sortCondition ref="A1:A51"/>
  </sortState>
  <tableColumns count="3">
    <tableColumn id="2" xr3:uid="{00000000-0010-0000-0300-000002000000}" name="State Name" dataDxfId="10" dataCellStyle="Normal 2"/>
    <tableColumn id="5" xr3:uid="{00000000-0010-0000-0300-000005000000}" name="State" dataDxfId="9" dataCellStyle="Normal 2"/>
    <tableColumn id="3" xr3:uid="{00000000-0010-0000-0300-000003000000}"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75" displayName="Table75" ref="E1:G9" totalsRowShown="0" headerRowDxfId="7" dataDxfId="5" headerRowBorderDxfId="6" tableBorderDxfId="4" totalsRowBorderDxfId="3">
  <tableColumns count="3">
    <tableColumn id="2" xr3:uid="{00000000-0010-0000-0400-000002000000}" name="State Name" dataDxfId="2"/>
    <tableColumn id="1" xr3:uid="{00000000-0010-0000-0400-000001000000}" name="State" dataDxfId="1"/>
    <tableColumn id="3" xr3:uid="{00000000-0010-0000-0400-000003000000}"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kathryn.fleury@eia.gov"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williams.com/expansion-project/alabama-georgia-connector/" TargetMode="External"/><Relationship Id="rId18" Type="http://schemas.openxmlformats.org/officeDocument/2006/relationships/hyperlink" Target="https://www.columbiagasohio.com/services/work-in-your-neighborhood/northern-loop-project" TargetMode="External"/><Relationship Id="rId26" Type="http://schemas.openxmlformats.org/officeDocument/2006/relationships/hyperlink" Target="https://www.tcenergy.com/siteassets/pdfs/investors/reports-and-filings/regulatory-filings/2023/tce-2023-annual-information-form.pdf" TargetMode="External"/><Relationship Id="rId39" Type="http://schemas.openxmlformats.org/officeDocument/2006/relationships/hyperlink" Target="https://elibrary.ferc.gov/eLibrary/filelist?accession_number=20250110-5262&amp;optimized=false" TargetMode="External"/><Relationship Id="rId21" Type="http://schemas.openxmlformats.org/officeDocument/2006/relationships/hyperlink" Target="https://www.tcenergy.com/operations/natural-gas/bison-xpress-project/" TargetMode="External"/><Relationship Id="rId34" Type="http://schemas.openxmlformats.org/officeDocument/2006/relationships/hyperlink" Target="https://elibrary.ferc.gov/eLibrary/filelist?accession_number=20241118-5109" TargetMode="External"/><Relationship Id="rId42" Type="http://schemas.openxmlformats.org/officeDocument/2006/relationships/hyperlink" Target="https://elibrary.ferc.gov/eLibrary/filelist?accession_number=20241031-5360&amp;optimized=false" TargetMode="External"/><Relationship Id="rId47" Type="http://schemas.openxmlformats.org/officeDocument/2006/relationships/hyperlink" Target="https://elibrary.ferc.gov/eLibrary/filelist?accession_number=20241029-5076&amp;optimized=false" TargetMode="External"/><Relationship Id="rId50" Type="http://schemas.openxmlformats.org/officeDocument/2006/relationships/hyperlink" Target="https://ir.kindermorgan.com/news/news-details/2025/Kinder-Morgan-Reports-Fourth-Quarter-2024-Financial-Results/default.aspx" TargetMode="External"/><Relationship Id="rId7" Type="http://schemas.openxmlformats.org/officeDocument/2006/relationships/hyperlink" Target="https://www.tcenergy.com/operations/natural-gas/eastern-panhandle-expansion-project/" TargetMode="External"/><Relationship Id="rId2" Type="http://schemas.openxmlformats.org/officeDocument/2006/relationships/hyperlink" Target="http://sempralng.com/port-arthur-pipeline-louisiana-connector/" TargetMode="External"/><Relationship Id="rId16" Type="http://schemas.openxmlformats.org/officeDocument/2006/relationships/hyperlink" Target="https://elibrary.ferc.gov/eLibrary/filelist?accession_number=20231116-3060&amp;optimized=false" TargetMode="External"/><Relationship Id="rId29" Type="http://schemas.openxmlformats.org/officeDocument/2006/relationships/hyperlink" Target="https://elibrary.ferc.gov/eLibrary/filelist?accession_number=20241003-5167&amp;optimized=false" TargetMode="External"/><Relationship Id="rId11" Type="http://schemas.openxmlformats.org/officeDocument/2006/relationships/hyperlink" Target="https://elibrary.ferc.gov/eLibrary/filelist?accession_number=20220915-3026&amp;optimized=false" TargetMode="External"/><Relationship Id="rId24" Type="http://schemas.openxmlformats.org/officeDocument/2006/relationships/hyperlink" Target="https://elibrary.ferc.gov/eLibrary/filelist?accession_number=20241016-5187&amp;optimized=false" TargetMode="External"/><Relationship Id="rId32" Type="http://schemas.openxmlformats.org/officeDocument/2006/relationships/hyperlink" Target="https://www.nationalfuel.com/pipeline-storage/tioga-pathway-project-overview/" TargetMode="External"/><Relationship Id="rId37" Type="http://schemas.openxmlformats.org/officeDocument/2006/relationships/hyperlink" Target="https://dis.puc.state.oh.us/DocumentRecord.aspx?DocID=606ea458-88fc-414d-9efd-ff65920cfdab" TargetMode="External"/><Relationship Id="rId40" Type="http://schemas.openxmlformats.org/officeDocument/2006/relationships/hyperlink" Target="https://whitewatermidstream.com/news" TargetMode="External"/><Relationship Id="rId45" Type="http://schemas.openxmlformats.org/officeDocument/2006/relationships/hyperlink" Target="https://springcreekgas.com/" TargetMode="External"/><Relationship Id="rId53" Type="http://schemas.openxmlformats.org/officeDocument/2006/relationships/printerSettings" Target="../printerSettings/printerSettings2.bin"/><Relationship Id="rId5" Type="http://schemas.openxmlformats.org/officeDocument/2006/relationships/hyperlink" Target="http://venturegloballng.com/wp-content/uploads/2019/05/Delta-Fact-Sheet-May-25-.pdf" TargetMode="External"/><Relationship Id="rId10" Type="http://schemas.openxmlformats.org/officeDocument/2006/relationships/hyperlink" Target="https://www.namerico-energy.com/portfolio/energy/pecos-trail-pipeline/" TargetMode="External"/><Relationship Id="rId19" Type="http://schemas.openxmlformats.org/officeDocument/2006/relationships/hyperlink" Target="https://elibrary.ferc.gov/eLibrary/filelist?accession_number=20221114-5111&amp;optimized=false" TargetMode="External"/><Relationship Id="rId31" Type="http://schemas.openxmlformats.org/officeDocument/2006/relationships/hyperlink" Target="https://ir.kindermorgan.com/news/news-details/2024/Kinder-Morgan-Reports-Third-Quarter-2024-Financial-Results/default.aspx" TargetMode="External"/><Relationship Id="rId44" Type="http://schemas.openxmlformats.org/officeDocument/2006/relationships/hyperlink" Target="https://elibrary.ferc.gov/eLibrary/filelist?accession_number=20250106-5032&amp;optimized=false" TargetMode="External"/><Relationship Id="rId52" Type="http://schemas.openxmlformats.org/officeDocument/2006/relationships/hyperlink" Target="https://elibrary.ferc.gov/eLibrary/filelist?accession_number=20240401-5384&amp;optimized=false" TargetMode="External"/><Relationship Id="rId4" Type="http://schemas.openxmlformats.org/officeDocument/2006/relationships/hyperlink" Target="http://sabaltrailtransmission.com/" TargetMode="External"/><Relationship Id="rId9" Type="http://schemas.openxmlformats.org/officeDocument/2006/relationships/hyperlink" Target="http://goldenpassproducts.com/" TargetMode="External"/><Relationship Id="rId14" Type="http://schemas.openxmlformats.org/officeDocument/2006/relationships/hyperlink" Target="https://www.iroquois.com/operations/projects/exc-project/" TargetMode="External"/><Relationship Id="rId22" Type="http://schemas.openxmlformats.org/officeDocument/2006/relationships/hyperlink" Target="https://www.enbridge.com/media-center/news/details?id=123825" TargetMode="External"/><Relationship Id="rId27" Type="http://schemas.openxmlformats.org/officeDocument/2006/relationships/hyperlink" Target="https://elibrary.ferc.gov/eLibrary/filelist?accession_number=20241017-3042&amp;optimized=false" TargetMode="External"/><Relationship Id="rId30" Type="http://schemas.openxmlformats.org/officeDocument/2006/relationships/hyperlink" Target="https://pipelines.energytransfer.com/InfoPost/resources/documents/ETIH_South_Mississippi_Project_Open_Season.pdf" TargetMode="External"/><Relationship Id="rId35" Type="http://schemas.openxmlformats.org/officeDocument/2006/relationships/hyperlink" Target="https://s28.q4cdn.com/581450200/files/doc_presentations/2024/Nov/05/DTM-Company-Presentation-November-2024.pdf" TargetMode="External"/><Relationship Id="rId43" Type="http://schemas.openxmlformats.org/officeDocument/2006/relationships/hyperlink" Target="https://elibrary.ferc.gov/eLibrary/filelist?accession_number=20241213-5284" TargetMode="External"/><Relationship Id="rId48" Type="http://schemas.openxmlformats.org/officeDocument/2006/relationships/hyperlink" Target="https://ir.kindermorgan.com/news/news-details/2025/Kinder-Morgan-Reports-Fourth-Quarter-2024-Financial-Results/default.aspx" TargetMode="External"/><Relationship Id="rId8" Type="http://schemas.openxmlformats.org/officeDocument/2006/relationships/hyperlink" Target="https://www.permits.performance.gov/permitting-projects/crow-creek-pipeline-project" TargetMode="External"/><Relationship Id="rId51" Type="http://schemas.openxmlformats.org/officeDocument/2006/relationships/hyperlink" Target="https://ir.kindermorgan.com/news/news-details/2025/Kinder-Morgan-Reports-Fourth-Quarter-2024-Financial-Results/default.aspx" TargetMode="External"/><Relationship Id="rId3" Type="http://schemas.openxmlformats.org/officeDocument/2006/relationships/hyperlink" Target="http://sempralng.com/port-arthur-pipeline/" TargetMode="External"/><Relationship Id="rId12" Type="http://schemas.openxmlformats.org/officeDocument/2006/relationships/hyperlink" Target="https://elibrary.ferc.gov/eLibrary/filelist?accession_number=20230308-3028&amp;optimized=false" TargetMode="External"/><Relationship Id="rId17" Type="http://schemas.openxmlformats.org/officeDocument/2006/relationships/hyperlink" Target="https://elibrary.ferc.gov/eLibrary/filelist?accession_number=20231116-3071&amp;optimized=false" TargetMode="External"/><Relationship Id="rId25" Type="http://schemas.openxmlformats.org/officeDocument/2006/relationships/hyperlink" Target="https://www.1line.williams.com/xhtml/notice_list.jsf?buid=80&amp;type=-1&amp;type2=-1&amp;archive=N&amp;critical_ind=N&amp;hfSortField=posted_date&amp;hfSortDir=DESC" TargetMode="External"/><Relationship Id="rId33" Type="http://schemas.openxmlformats.org/officeDocument/2006/relationships/hyperlink" Target="https://elibrary.ferc.gov/eLibrary/filelist?accession_number=20241017-3049&amp;optimized=false" TargetMode="External"/><Relationship Id="rId38" Type="http://schemas.openxmlformats.org/officeDocument/2006/relationships/hyperlink" Target="https://s28.q4cdn.com/581450200/files/doc_presentations/2024/Nov/05/DTM-Company-Presentation-November-2024.pdf" TargetMode="External"/><Relationship Id="rId46" Type="http://schemas.openxmlformats.org/officeDocument/2006/relationships/hyperlink" Target="https://elibrary.ferc.gov/eLibrary/filelist?accession_number=20241121-3048" TargetMode="External"/><Relationship Id="rId20" Type="http://schemas.openxmlformats.org/officeDocument/2006/relationships/hyperlink" Target="https://ir.kindermorgan.com/news/news-details/2024/Kinder-Morgan-Reports-Second-Quarter-2024-Financial-Results/default.aspx" TargetMode="External"/><Relationship Id="rId41" Type="http://schemas.openxmlformats.org/officeDocument/2006/relationships/hyperlink" Target="https://www.tcenergy.com/announcements/2024/2024-11-19-tc-energys-outlook-highlights-solid-growth-low-risk-repeatable-performance-at-2024-investor-day/" TargetMode="External"/><Relationship Id="rId1" Type="http://schemas.openxmlformats.org/officeDocument/2006/relationships/hyperlink" Target="https://www.enbridge.com/projects-and-infrastructure/projects/greater-philadelphia-expansion-project" TargetMode="External"/><Relationship Id="rId6" Type="http://schemas.openxmlformats.org/officeDocument/2006/relationships/hyperlink" Target="https://www.northernnaturalgas.com/expansionprojects/Pages/SouthSiouxCity.aspx" TargetMode="External"/><Relationship Id="rId15" Type="http://schemas.openxmlformats.org/officeDocument/2006/relationships/hyperlink" Target="https://ir.kindermorgan.com/news/news-details/2024/Kinder-Morgan-Reports-Fourth-Quarter-2023-Financial-Results/default.aspx" TargetMode="External"/><Relationship Id="rId23" Type="http://schemas.openxmlformats.org/officeDocument/2006/relationships/hyperlink" Target="https://www.enbridge.com/media-center/news/details?id=123829&amp;lang=en" TargetMode="External"/><Relationship Id="rId28" Type="http://schemas.openxmlformats.org/officeDocument/2006/relationships/hyperlink" Target="https://elibrary.ferc.gov/eLibrary/filelist?accession_num=20240927-3063" TargetMode="External"/><Relationship Id="rId36" Type="http://schemas.openxmlformats.org/officeDocument/2006/relationships/hyperlink" Target="https://www.tcenergy.com/announcements/2024/2024-11-19-tc-energys-outlook-highlights-solid-growth-low-risk-repeatable-performance-at-2024-investor-day/" TargetMode="External"/><Relationship Id="rId49" Type="http://schemas.openxmlformats.org/officeDocument/2006/relationships/hyperlink" Target="https://ir.kindermorgan.com/news/news-details/2025/Kinder-Morgan-Reports-Fourth-Quarter-2024-Financial-Results/default.aspx"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equitransproject.com/" TargetMode="External"/><Relationship Id="rId21" Type="http://schemas.openxmlformats.org/officeDocument/2006/relationships/hyperlink" Target="https://pipelineandstorage.natfuel.com/current-projects/ym28-and-fm120-modernization-project/"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63" Type="http://schemas.openxmlformats.org/officeDocument/2006/relationships/hyperlink" Target="http://venturegloballng.com/calcasieu-pass/transcameron-pipeline/" TargetMode="External"/><Relationship Id="rId68" Type="http://schemas.openxmlformats.org/officeDocument/2006/relationships/hyperlink" Target="https://www.enbridge.com/projects-and-infrastructure/projects/atlantic-bridge" TargetMode="External"/><Relationship Id="rId84" Type="http://schemas.openxmlformats.org/officeDocument/2006/relationships/hyperlink" Target="https://ir.energytransfer.com/news-releases/news-release-details/energy-transfer-reports-strong-fourth-quarter-2022-results-and" TargetMode="External"/><Relationship Id="rId89" Type="http://schemas.openxmlformats.org/officeDocument/2006/relationships/hyperlink" Target="https://www.kernrivergas.com/Projects/Delta-Lateral-Project/FERC-Filings-and-Information" TargetMode="External"/><Relationship Id="rId16" Type="http://schemas.openxmlformats.org/officeDocument/2006/relationships/hyperlink" Target="https://www.enbridge.com/projects-and-infrastructure/projects/south-texas-expansion-project" TargetMode="External"/><Relationship Id="rId107" Type="http://schemas.openxmlformats.org/officeDocument/2006/relationships/vmlDrawing" Target="../drawings/vmlDrawing1.vml"/><Relationship Id="rId11" Type="http://schemas.openxmlformats.org/officeDocument/2006/relationships/hyperlink" Target="https://dtemidstream.com/location/birdsboro-pipeline/"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74" Type="http://schemas.openxmlformats.org/officeDocument/2006/relationships/hyperlink" Target="https://www.northernnaturalgas.com/expansionprojects/Pages/NorthernLights2021.aspx" TargetMode="External"/><Relationship Id="rId79" Type="http://schemas.openxmlformats.org/officeDocument/2006/relationships/hyperlink" Target="https://www.tcenergy.com/siteassets/pdfs/investors/reports-and-filings/regulatory-filings/2022/tce-2022-annual-information-form.pdf" TargetMode="External"/><Relationship Id="rId102" Type="http://schemas.openxmlformats.org/officeDocument/2006/relationships/hyperlink" Target="https://www.wbienergy.com/projects/wahpeton/" TargetMode="External"/><Relationship Id="rId5" Type="http://schemas.openxmlformats.org/officeDocument/2006/relationships/hyperlink" Target="http://www.gulfsouthpl.com/ExpansionProjects.aspx?id=4294967564" TargetMode="External"/><Relationship Id="rId90" Type="http://schemas.openxmlformats.org/officeDocument/2006/relationships/hyperlink" Target="http://venturegloballng.com/plaquemines-project/plaquemines-pipeline/" TargetMode="External"/><Relationship Id="rId95" Type="http://schemas.openxmlformats.org/officeDocument/2006/relationships/hyperlink" Target="https://www.sdge.com/major-projects/major-projects-pipeline-safety-enhancement-plan"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64" Type="http://schemas.openxmlformats.org/officeDocument/2006/relationships/hyperlink" Target="https://www.dominionenergy.com/company/natural-gas-projects/west-loop" TargetMode="External"/><Relationship Id="rId69" Type="http://schemas.openxmlformats.org/officeDocument/2006/relationships/hyperlink" Target="https://www.enbridge.com/projects-and-infrastructure/projects/atlantic-bridge" TargetMode="External"/><Relationship Id="rId80" Type="http://schemas.openxmlformats.org/officeDocument/2006/relationships/hyperlink" Target="https://elibrary.ferc.gov/eLibrary/filelist?accession_number=20221025-5125&amp;optimized=false" TargetMode="External"/><Relationship Id="rId85" Type="http://schemas.openxmlformats.org/officeDocument/2006/relationships/hyperlink" Target="https://event.webcasts.com/viewer/event.jsp?ei=1644800&amp;tp_key=79d3a007dd"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59" Type="http://schemas.openxmlformats.org/officeDocument/2006/relationships/hyperlink" Target="https://www.kindermorgan.com/Operations/Projects/261-Upgrade-Projects" TargetMode="External"/><Relationship Id="rId103" Type="http://schemas.openxmlformats.org/officeDocument/2006/relationships/hyperlink" Target="https://ir.kindermorgan.com/news/news-details/2024/Kinder-Morgan-Reports-Third-Quarter-2024-Financial-Results/default.aspx" TargetMode="External"/><Relationship Id="rId108" Type="http://schemas.openxmlformats.org/officeDocument/2006/relationships/comments" Target="../comments1.xm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54" Type="http://schemas.openxmlformats.org/officeDocument/2006/relationships/hyperlink" Target="https://www.dominionenergy.com/library/domcom/media/about-us/natural-gas-projects/tri-west-project-overview.pdf?modified=20200113182306&amp;la=en" TargetMode="External"/><Relationship Id="rId62" Type="http://schemas.openxmlformats.org/officeDocument/2006/relationships/hyperlink" Target="https://www.nmgco.com/userfiles/files/5%204%2020%20Santa%20Fe%20Loop.pdf" TargetMode="External"/><Relationship Id="rId70" Type="http://schemas.openxmlformats.org/officeDocument/2006/relationships/hyperlink" Target="https://www.duke-energy.com/home/natural-gas-projects/central-corridor-pipeline-ext" TargetMode="External"/><Relationship Id="rId75" Type="http://schemas.openxmlformats.org/officeDocument/2006/relationships/hyperlink" Target="https://tracemidstream.com/operations/" TargetMode="External"/><Relationship Id="rId83" Type="http://schemas.openxmlformats.org/officeDocument/2006/relationships/hyperlink" Target="https://www.tcenergy.com/operations/natural-gas/north-baja-xpress-project/" TargetMode="External"/><Relationship Id="rId88" Type="http://schemas.openxmlformats.org/officeDocument/2006/relationships/hyperlink" Target="https://www.worldpipelines.com/project-news/15072024/adcc-pipeline-begins-commercial-service/" TargetMode="External"/><Relationship Id="rId91" Type="http://schemas.openxmlformats.org/officeDocument/2006/relationships/hyperlink" Target="https://elibrary.ferc.gov/eLibrary/filelist?accession_number=20241127-3021&amp;optimized=false" TargetMode="External"/><Relationship Id="rId96" Type="http://schemas.openxmlformats.org/officeDocument/2006/relationships/hyperlink" Target="https://s28.q4cdn.com/581450200/files/doc_presentations/2024/Sep/04/dtm-company-presentation-september-2024.pdf"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6" Type="http://schemas.openxmlformats.org/officeDocument/2006/relationships/printerSettings" Target="../printerSettings/printerSettings3.bin"/><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hyperlink" Target="https://www.midcoastenergy.com/cj-express-pipeline-project/" TargetMode="External"/><Relationship Id="rId65" Type="http://schemas.openxmlformats.org/officeDocument/2006/relationships/hyperlink" Target="https://www.tcenergy.com/operations/natural-gas/tuscarora-xpress-project/" TargetMode="External"/><Relationship Id="rId73" Type="http://schemas.openxmlformats.org/officeDocument/2006/relationships/hyperlink" Target="http://www.okenergytoday.com/2019/11/net-cash-grows-for-enable-midstream-but-net-income-slips/" TargetMode="External"/><Relationship Id="rId78" Type="http://schemas.openxmlformats.org/officeDocument/2006/relationships/hyperlink" Target="https://ir.kindermorgan.com/news/news-details/2024/Kinder-Morgan-Reports-Fourth-Quarter-2023-Financial-Results/default.aspx" TargetMode="External"/><Relationship Id="rId81" Type="http://schemas.openxmlformats.org/officeDocument/2006/relationships/hyperlink" Target="https://elibrary.ferc.gov/eLibrary/filelist?accession_number=20231206-5038&amp;optimized=false" TargetMode="External"/><Relationship Id="rId86" Type="http://schemas.openxmlformats.org/officeDocument/2006/relationships/hyperlink" Target="https://www.howardenergypartners.com/news/howard-energy-partners-announces-completion-of-800-million-in-growth-projects-and-record-volumes-in-2023/" TargetMode="External"/><Relationship Id="rId94" Type="http://schemas.openxmlformats.org/officeDocument/2006/relationships/hyperlink" Target="https://elibrary.ferc.gov/eLibrary/filelist?accession_number=20240819-5112&amp;optimized=false" TargetMode="External"/><Relationship Id="rId99" Type="http://schemas.openxmlformats.org/officeDocument/2006/relationships/hyperlink" Target="https://filecache.investorroom.com/mr5ir_eogresources2/362/3Q%202024.pdf" TargetMode="External"/><Relationship Id="rId101" Type="http://schemas.openxmlformats.org/officeDocument/2006/relationships/hyperlink" Target="https://elibrary.ferc.gov/eLibrary/filelist?accession_number=20250113-5037&amp;optimized=false" TargetMode="Externa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34" Type="http://schemas.openxmlformats.org/officeDocument/2006/relationships/hyperlink" Target="https://ir.energytransfer.com/static-files/01151f48-806c-4969-b067-4574f83c9c4d"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 Id="rId76" Type="http://schemas.openxmlformats.org/officeDocument/2006/relationships/hyperlink" Target="https://ir.enterpriseproducts.com/news-releases/news-release-details/enterprise-completes-expansion-acadian-haynesville-extension" TargetMode="External"/><Relationship Id="rId97" Type="http://schemas.openxmlformats.org/officeDocument/2006/relationships/hyperlink" Target="https://rrcsearch3.neubus.com/esd3-rrc/index.php?_module_=esd&amp;_action_=keysearch&amp;profile=12" TargetMode="External"/><Relationship Id="rId104" Type="http://schemas.openxmlformats.org/officeDocument/2006/relationships/hyperlink" Target="https://northeastsupplyenhancement.com/" TargetMode="External"/><Relationship Id="rId7" Type="http://schemas.openxmlformats.org/officeDocument/2006/relationships/hyperlink" Target="https://www.energytransfer.com/docs/mainpage/ETE_ETP_Morgan_Stanley_Conference_Presentation_Final.pdf" TargetMode="External"/><Relationship Id="rId71" Type="http://schemas.openxmlformats.org/officeDocument/2006/relationships/hyperlink" Target="https://www.gulfrunpipeline.com/" TargetMode="External"/><Relationship Id="rId92" Type="http://schemas.openxmlformats.org/officeDocument/2006/relationships/hyperlink" Target="https://www.tcenergy.com/announcements/2024/2024-05-03-tc-energy-reports-strong-first-quarter-2024-operating-and-financial-results/" TargetMode="External"/><Relationship Id="rId2" Type="http://schemas.openxmlformats.org/officeDocument/2006/relationships/hyperlink" Target="http://whitewatermidstream.com/operations" TargetMode="External"/><Relationship Id="rId29" Type="http://schemas.openxmlformats.org/officeDocument/2006/relationships/hyperlink" Target="http://co.williams.com/expansionprojects/north-seattle-lateral-upgrade-project/" TargetMode="External"/><Relationship Id="rId24" Type="http://schemas.openxmlformats.org/officeDocument/2006/relationships/hyperlink" Target="https://www.enbridge.com/projects-and-infrastructure/projects/texas-eastern-appalachian-lease-project"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66" Type="http://schemas.openxmlformats.org/officeDocument/2006/relationships/hyperlink" Target="http://maritimesenergy.com/flow/uploads/MonctonNaturalGasSupplyALL.pdf" TargetMode="External"/><Relationship Id="rId87" Type="http://schemas.openxmlformats.org/officeDocument/2006/relationships/hyperlink" Target="https://elibrary.ferc.gov/eLibrary/filelist?accession_number=20240306-5157&amp;optimized=false" TargetMode="External"/><Relationship Id="rId61" Type="http://schemas.openxmlformats.org/officeDocument/2006/relationships/hyperlink" Target="https://phpproject.com/" TargetMode="External"/><Relationship Id="rId82" Type="http://schemas.openxmlformats.org/officeDocument/2006/relationships/hyperlink" Target="https://investor.dtmidstream.com/investors/news/news-details/2023/DT-Midstream-Announces-Early-Mechanical-Completion-of-LEAP-Phase-2-Expansion/default.aspx" TargetMode="External"/><Relationship Id="rId19" Type="http://schemas.openxmlformats.org/officeDocument/2006/relationships/hyperlink" Target="https://www.floridasoutheastconnection.com/okeechobee-lateral-pipeline" TargetMode="External"/><Relationship Id="rId14" Type="http://schemas.openxmlformats.org/officeDocument/2006/relationships/hyperlink" Target="https://www.kindermorgan.com/business/gas_pipelines/central/gulfcoas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56" Type="http://schemas.openxmlformats.org/officeDocument/2006/relationships/hyperlink" Target="https://psc.wi.gov/Pages/MajorCases/LakeshoreCapacityProject.aspx" TargetMode="External"/><Relationship Id="rId77" Type="http://schemas.openxmlformats.org/officeDocument/2006/relationships/hyperlink" Target="https://adelphiagateway.com/" TargetMode="External"/><Relationship Id="rId100" Type="http://schemas.openxmlformats.org/officeDocument/2006/relationships/hyperlink" Target="https://elibrary.ferc.gov/eLibrary/filelist?accession_number=20241126-5315&amp;optimized=false" TargetMode="External"/><Relationship Id="rId105" Type="http://schemas.openxmlformats.org/officeDocument/2006/relationships/hyperlink" Target="https://elibrary.ferc.gov/eLibrary/filelist?accession_number=20240930-3002&amp;optimized=false" TargetMode="Externa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72" Type="http://schemas.openxmlformats.org/officeDocument/2006/relationships/hyperlink" Target="https://www.wbienergy.com/docs/default-source/north-bakken-expansion-project/north-bakken-handout.pdf?sfvrsn=0" TargetMode="External"/><Relationship Id="rId93" Type="http://schemas.openxmlformats.org/officeDocument/2006/relationships/hyperlink" Target="https://elibrary.ferc.gov/eLibrary/filelist?accession_number=20241218-5116&amp;optimized=false" TargetMode="External"/><Relationship Id="rId98" Type="http://schemas.openxmlformats.org/officeDocument/2006/relationships/hyperlink" Target="https://www.mountainvalleypipeline.info/" TargetMode="External"/><Relationship Id="rId3" Type="http://schemas.openxmlformats.org/officeDocument/2006/relationships/hyperlink" Target="http://www.1line.williams.com/Transco/files/presentations/2018CSSpringUpdate.pdf" TargetMode="External"/><Relationship Id="rId25" Type="http://schemas.openxmlformats.org/officeDocument/2006/relationships/hyperlink" Target="http://www.millenniumpipeline.com/eastern-system-upgrade/" TargetMode="External"/><Relationship Id="rId46" Type="http://schemas.openxmlformats.org/officeDocument/2006/relationships/hyperlink" Target="https://www.transcanada.com/en/operations/natural-gas/buckeye-xpress-project/" TargetMode="External"/><Relationship Id="rId67" Type="http://schemas.openxmlformats.org/officeDocument/2006/relationships/hyperlink" Target="http://maritimesenergy.com/flow/uploads/MonctonNaturalGasSupplyALL.pdf"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fitToPage="1"/>
  </sheetPr>
  <dimension ref="B1:F70"/>
  <sheetViews>
    <sheetView showGridLines="0" tabSelected="1" zoomScaleNormal="100" workbookViewId="0"/>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181" t="s">
        <v>154</v>
      </c>
      <c r="C6" s="182" t="s">
        <v>3663</v>
      </c>
      <c r="D6" s="182" t="s">
        <v>157</v>
      </c>
      <c r="E6" s="182" t="s">
        <v>155</v>
      </c>
    </row>
    <row r="7" spans="2:6" x14ac:dyDescent="0.2">
      <c r="B7" s="183" t="s">
        <v>2363</v>
      </c>
      <c r="C7" s="182" t="s">
        <v>3662</v>
      </c>
      <c r="D7" s="182" t="s">
        <v>157</v>
      </c>
      <c r="E7" s="182" t="s">
        <v>2942</v>
      </c>
    </row>
    <row r="8" spans="2:6" x14ac:dyDescent="0.2">
      <c r="B8" s="181" t="s">
        <v>179</v>
      </c>
      <c r="C8" s="182" t="s">
        <v>166</v>
      </c>
      <c r="D8" s="182"/>
      <c r="E8" s="182"/>
    </row>
    <row r="9" spans="2:6" x14ac:dyDescent="0.2">
      <c r="B9" s="181" t="s">
        <v>180</v>
      </c>
      <c r="C9" s="182" t="s">
        <v>167</v>
      </c>
      <c r="D9" s="182"/>
      <c r="E9" s="182"/>
    </row>
    <row r="11" spans="2:6" x14ac:dyDescent="0.2">
      <c r="B11" s="7" t="s">
        <v>149</v>
      </c>
      <c r="C11" s="14">
        <v>45688</v>
      </c>
    </row>
    <row r="12" spans="2:6" x14ac:dyDescent="0.2">
      <c r="B12" s="7" t="s">
        <v>150</v>
      </c>
      <c r="C12" s="5" t="s">
        <v>1716</v>
      </c>
      <c r="F12" s="12" t="s">
        <v>153</v>
      </c>
    </row>
    <row r="13" spans="2:6" x14ac:dyDescent="0.2">
      <c r="B13" s="7" t="s">
        <v>151</v>
      </c>
      <c r="C13" s="59" t="s">
        <v>2250</v>
      </c>
    </row>
    <row r="14" spans="2:6" x14ac:dyDescent="0.2">
      <c r="B14" s="7" t="s">
        <v>176</v>
      </c>
      <c r="C14" s="5" t="s">
        <v>2895</v>
      </c>
    </row>
    <row r="15" spans="2:6" x14ac:dyDescent="0.2">
      <c r="C15" s="5" t="s">
        <v>2428</v>
      </c>
      <c r="D15" s="58" t="s">
        <v>2429</v>
      </c>
    </row>
    <row r="16" spans="2:6" x14ac:dyDescent="0.2">
      <c r="C16" s="58" t="s">
        <v>3006</v>
      </c>
      <c r="D16" s="58"/>
    </row>
    <row r="17" spans="2:5" x14ac:dyDescent="0.2">
      <c r="B17" s="7" t="s">
        <v>152</v>
      </c>
      <c r="C17" s="5" t="s">
        <v>3414</v>
      </c>
      <c r="D17" s="58" t="s">
        <v>3415</v>
      </c>
    </row>
    <row r="18" spans="2:5" x14ac:dyDescent="0.2">
      <c r="C18" s="7" t="s">
        <v>3416</v>
      </c>
    </row>
    <row r="20" spans="2:5" ht="15" customHeight="1" x14ac:dyDescent="0.2">
      <c r="B20" s="7" t="s">
        <v>177</v>
      </c>
      <c r="C20" s="260" t="s">
        <v>3419</v>
      </c>
      <c r="D20" s="260"/>
      <c r="E20" s="260"/>
    </row>
    <row r="21" spans="2:5" ht="12.75" customHeight="1" x14ac:dyDescent="0.2">
      <c r="C21" s="260"/>
      <c r="D21" s="260"/>
      <c r="E21" s="260"/>
    </row>
    <row r="22" spans="2:5" ht="12.75" customHeight="1" x14ac:dyDescent="0.2">
      <c r="C22" s="260"/>
      <c r="D22" s="260"/>
      <c r="E22" s="260"/>
    </row>
    <row r="23" spans="2:5" ht="12.75" customHeight="1" x14ac:dyDescent="0.2">
      <c r="C23" s="260"/>
      <c r="D23" s="260"/>
      <c r="E23" s="260"/>
    </row>
    <row r="24" spans="2:5" ht="12.75" customHeight="1" x14ac:dyDescent="0.2">
      <c r="C24" s="260"/>
      <c r="D24" s="260"/>
      <c r="E24" s="260"/>
    </row>
    <row r="25" spans="2:5" ht="12.75" customHeight="1" x14ac:dyDescent="0.2">
      <c r="C25" s="260"/>
      <c r="D25" s="260"/>
      <c r="E25" s="260"/>
    </row>
    <row r="26" spans="2:5" ht="12.75" customHeight="1" x14ac:dyDescent="0.2">
      <c r="C26" s="260"/>
      <c r="D26" s="260"/>
      <c r="E26" s="260"/>
    </row>
    <row r="27" spans="2:5" ht="12.75" customHeight="1" x14ac:dyDescent="0.2">
      <c r="C27" s="260"/>
      <c r="D27" s="260"/>
      <c r="E27" s="260"/>
    </row>
    <row r="28" spans="2:5" ht="12.75" customHeight="1" x14ac:dyDescent="0.2">
      <c r="C28" s="193" t="s">
        <v>3657</v>
      </c>
      <c r="D28" s="172"/>
      <c r="E28" s="172"/>
    </row>
    <row r="29" spans="2:5" ht="12.75" customHeight="1" x14ac:dyDescent="0.2">
      <c r="C29" s="174" t="s">
        <v>3658</v>
      </c>
      <c r="D29" s="172"/>
      <c r="E29" s="172"/>
    </row>
    <row r="30" spans="2:5" ht="12.75" customHeight="1" x14ac:dyDescent="0.2">
      <c r="C30" s="140" t="s">
        <v>2894</v>
      </c>
      <c r="D30" s="172"/>
      <c r="E30" s="172"/>
    </row>
    <row r="31" spans="2:5" ht="12.75" customHeight="1" x14ac:dyDescent="0.2">
      <c r="C31" s="172"/>
      <c r="D31" s="172"/>
      <c r="E31" s="172"/>
    </row>
    <row r="32" spans="2:5" ht="12.75" customHeight="1" x14ac:dyDescent="0.2">
      <c r="C32" s="240" t="s">
        <v>3454</v>
      </c>
      <c r="D32" s="172"/>
      <c r="E32" s="172"/>
    </row>
    <row r="33" spans="3:5" ht="12.75" customHeight="1" x14ac:dyDescent="0.2">
      <c r="C33" s="189" t="s">
        <v>3455</v>
      </c>
      <c r="D33" s="172"/>
      <c r="E33" s="172"/>
    </row>
    <row r="34" spans="3:5" ht="12.75" customHeight="1" x14ac:dyDescent="0.2">
      <c r="C34" s="190" t="s">
        <v>2894</v>
      </c>
      <c r="D34" s="172"/>
      <c r="E34" s="172"/>
    </row>
    <row r="35" spans="3:5" ht="12.75" customHeight="1" x14ac:dyDescent="0.2">
      <c r="C35" s="172"/>
      <c r="D35" s="172"/>
      <c r="E35" s="172"/>
    </row>
    <row r="36" spans="3:5" ht="12.75" customHeight="1" x14ac:dyDescent="0.2">
      <c r="C36" s="240" t="s">
        <v>3349</v>
      </c>
      <c r="D36" s="172"/>
      <c r="E36" s="172"/>
    </row>
    <row r="37" spans="3:5" ht="12.75" customHeight="1" x14ac:dyDescent="0.2">
      <c r="C37" s="189" t="s">
        <v>3350</v>
      </c>
      <c r="D37" s="172"/>
      <c r="E37" s="172"/>
    </row>
    <row r="38" spans="3:5" ht="12.75" customHeight="1" x14ac:dyDescent="0.2">
      <c r="C38" s="190" t="s">
        <v>2894</v>
      </c>
      <c r="D38" s="172"/>
      <c r="E38" s="172"/>
    </row>
    <row r="39" spans="3:5" ht="12.75" customHeight="1" x14ac:dyDescent="0.2">
      <c r="C39" s="172"/>
      <c r="D39" s="172"/>
      <c r="E39" s="172"/>
    </row>
    <row r="40" spans="3:5" ht="12.75" customHeight="1" x14ac:dyDescent="0.2">
      <c r="C40" s="187" t="s">
        <v>3202</v>
      </c>
      <c r="D40" s="172"/>
      <c r="E40" s="172"/>
    </row>
    <row r="41" spans="3:5" ht="12.75" customHeight="1" x14ac:dyDescent="0.2">
      <c r="C41" s="189" t="s">
        <v>3203</v>
      </c>
      <c r="D41" s="172"/>
      <c r="E41" s="172"/>
    </row>
    <row r="42" spans="3:5" ht="12.75" customHeight="1" x14ac:dyDescent="0.2">
      <c r="C42" s="190" t="s">
        <v>2894</v>
      </c>
      <c r="D42" s="172"/>
      <c r="E42" s="172"/>
    </row>
    <row r="43" spans="3:5" ht="12.75" customHeight="1" x14ac:dyDescent="0.2">
      <c r="C43" s="189" t="s">
        <v>3252</v>
      </c>
      <c r="D43" s="172"/>
      <c r="E43" s="172"/>
    </row>
    <row r="44" spans="3:5" ht="12.75" customHeight="1" x14ac:dyDescent="0.2">
      <c r="C44" s="172"/>
      <c r="D44" s="172"/>
      <c r="E44" s="172"/>
    </row>
    <row r="45" spans="3:5" ht="12.75" customHeight="1" x14ac:dyDescent="0.2">
      <c r="C45" s="187" t="s">
        <v>3111</v>
      </c>
      <c r="D45" s="172"/>
      <c r="E45" s="172"/>
    </row>
    <row r="46" spans="3:5" ht="12.75" customHeight="1" x14ac:dyDescent="0.2">
      <c r="C46" s="189" t="s">
        <v>3112</v>
      </c>
      <c r="D46" s="172"/>
      <c r="E46" s="172"/>
    </row>
    <row r="47" spans="3:5" ht="12.75" customHeight="1" x14ac:dyDescent="0.2">
      <c r="C47" s="190" t="s">
        <v>2894</v>
      </c>
      <c r="D47" s="172"/>
      <c r="E47" s="172"/>
    </row>
    <row r="48" spans="3:5" ht="12.75" customHeight="1" x14ac:dyDescent="0.2">
      <c r="C48" s="140"/>
      <c r="D48" s="172"/>
      <c r="E48" s="172"/>
    </row>
    <row r="49" spans="3:5" ht="12.75" customHeight="1" x14ac:dyDescent="0.2">
      <c r="C49" s="187" t="s">
        <v>2948</v>
      </c>
      <c r="D49" s="172"/>
      <c r="E49" s="172"/>
    </row>
    <row r="50" spans="3:5" ht="12.75" customHeight="1" x14ac:dyDescent="0.2">
      <c r="C50" s="188" t="s">
        <v>2946</v>
      </c>
      <c r="D50" s="172"/>
      <c r="E50" s="172"/>
    </row>
    <row r="51" spans="3:5" ht="12.75" customHeight="1" x14ac:dyDescent="0.2">
      <c r="C51" s="190" t="s">
        <v>2947</v>
      </c>
      <c r="D51" s="172"/>
      <c r="E51" s="172"/>
    </row>
    <row r="52" spans="3:5" ht="12.75" customHeight="1" x14ac:dyDescent="0.2">
      <c r="C52" s="189" t="s">
        <v>3093</v>
      </c>
      <c r="D52" s="172"/>
      <c r="E52" s="172"/>
    </row>
    <row r="53" spans="3:5" ht="12.75" customHeight="1" x14ac:dyDescent="0.2">
      <c r="C53" s="189" t="s">
        <v>2949</v>
      </c>
      <c r="D53" s="172"/>
      <c r="E53" s="172"/>
    </row>
    <row r="54" spans="3:5" ht="12.75" customHeight="1" x14ac:dyDescent="0.2">
      <c r="C54" s="190" t="s">
        <v>2894</v>
      </c>
      <c r="D54" s="172"/>
      <c r="E54" s="172"/>
    </row>
    <row r="55" spans="3:5" ht="12.75" customHeight="1" x14ac:dyDescent="0.2">
      <c r="C55" s="189" t="s">
        <v>2980</v>
      </c>
      <c r="D55" s="172"/>
      <c r="E55" s="172"/>
    </row>
    <row r="56" spans="3:5" ht="12.75" customHeight="1" x14ac:dyDescent="0.2">
      <c r="C56" s="189" t="s">
        <v>3061</v>
      </c>
      <c r="D56" s="172"/>
      <c r="E56" s="172"/>
    </row>
    <row r="57" spans="3:5" ht="12.75" customHeight="1" x14ac:dyDescent="0.2">
      <c r="C57" s="140"/>
      <c r="D57" s="172"/>
      <c r="E57" s="172"/>
    </row>
    <row r="58" spans="3:5" ht="12.75" customHeight="1" x14ac:dyDescent="0.2">
      <c r="C58" s="187" t="s">
        <v>2891</v>
      </c>
      <c r="D58" s="13"/>
      <c r="E58" s="172"/>
    </row>
    <row r="59" spans="3:5" ht="12.75" customHeight="1" x14ac:dyDescent="0.2">
      <c r="C59" s="188" t="s">
        <v>2892</v>
      </c>
      <c r="D59" s="13"/>
      <c r="E59" s="172"/>
    </row>
    <row r="60" spans="3:5" ht="12.75" customHeight="1" x14ac:dyDescent="0.2">
      <c r="C60" s="189" t="s">
        <v>2893</v>
      </c>
      <c r="D60" s="172"/>
      <c r="E60" s="172"/>
    </row>
    <row r="61" spans="3:5" ht="12.75" customHeight="1" x14ac:dyDescent="0.2">
      <c r="C61" s="190" t="s">
        <v>2894</v>
      </c>
      <c r="D61" s="172"/>
      <c r="E61" s="172"/>
    </row>
    <row r="62" spans="3:5" ht="12.75" customHeight="1" x14ac:dyDescent="0.2">
      <c r="C62" s="191"/>
      <c r="D62" s="172"/>
      <c r="E62" s="172"/>
    </row>
    <row r="63" spans="3:5" ht="12.75" customHeight="1" x14ac:dyDescent="0.2">
      <c r="C63" s="187" t="s">
        <v>2780</v>
      </c>
      <c r="D63" s="13"/>
    </row>
    <row r="64" spans="3:5" ht="12.75" customHeight="1" x14ac:dyDescent="0.2">
      <c r="C64" s="188" t="s">
        <v>2719</v>
      </c>
      <c r="D64" s="13"/>
    </row>
    <row r="65" spans="3:4" ht="12.75" customHeight="1" x14ac:dyDescent="0.2">
      <c r="C65" s="188" t="s">
        <v>2717</v>
      </c>
      <c r="D65" s="13"/>
    </row>
    <row r="66" spans="3:4" ht="12.75" customHeight="1" x14ac:dyDescent="0.2">
      <c r="C66" s="190" t="s">
        <v>2720</v>
      </c>
      <c r="D66" s="13"/>
    </row>
    <row r="67" spans="3:4" ht="12.75" customHeight="1" x14ac:dyDescent="0.2">
      <c r="C67" s="188" t="s">
        <v>2718</v>
      </c>
      <c r="D67" s="13"/>
    </row>
    <row r="68" spans="3:4" ht="12.75" customHeight="1" x14ac:dyDescent="0.2">
      <c r="C68" s="190" t="s">
        <v>2714</v>
      </c>
      <c r="D68" s="13"/>
    </row>
    <row r="69" spans="3:4" x14ac:dyDescent="0.2">
      <c r="C69" s="190" t="s">
        <v>2715</v>
      </c>
    </row>
    <row r="70" spans="3:4" x14ac:dyDescent="0.2">
      <c r="C70" s="190" t="s">
        <v>2716</v>
      </c>
    </row>
  </sheetData>
  <mergeCells count="1">
    <mergeCell ref="C20:E27"/>
  </mergeCells>
  <hyperlinks>
    <hyperlink ref="B6" location="'Natural Gas Pipeline Projects'!A1" display="Natural Gas Pipeline Projects" xr:uid="{00000000-0004-0000-0000-000000000000}"/>
    <hyperlink ref="B8" location="Definitions!A1" display="Definitions" xr:uid="{00000000-0004-0000-0000-000001000000}"/>
    <hyperlink ref="C13" r:id="rId1" location="pipelines" xr:uid="{00000000-0004-0000-0000-000002000000}"/>
    <hyperlink ref="B9" location="Contents!A1" display="Regions" xr:uid="{00000000-0004-0000-0000-000003000000}"/>
    <hyperlink ref="B7" location="'Historical Projects'!A1" display="Historical Projects" xr:uid="{00000000-0004-0000-0000-000004000000}"/>
    <hyperlink ref="D15" r:id="rId2" xr:uid="{00000000-0004-0000-0000-000005000000}"/>
    <hyperlink ref="C16" r:id="rId3" xr:uid="{00000000-0004-0000-0000-000006000000}"/>
    <hyperlink ref="D17" r:id="rId4" xr:uid="{00000000-0004-0000-0000-000007000000}"/>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D16767"/>
  <sheetViews>
    <sheetView showGridLines="0" zoomScaleNormal="100" workbookViewId="0">
      <pane ySplit="2" topLeftCell="A3" activePane="bottomLeft" state="frozen"/>
      <selection pane="bottomLeft"/>
    </sheetView>
  </sheetViews>
  <sheetFormatPr defaultColWidth="21.5703125" defaultRowHeight="12.75" x14ac:dyDescent="0.2"/>
  <cols>
    <col min="1" max="1" width="16.28515625" style="112" customWidth="1"/>
    <col min="2" max="2" width="51.42578125" style="2" customWidth="1"/>
    <col min="3" max="3" width="28" style="2" customWidth="1"/>
    <col min="4" max="4" width="14.7109375" style="2" customWidth="1"/>
    <col min="5" max="5" width="19.5703125" style="3" bestFit="1" customWidth="1"/>
    <col min="6" max="6" width="10.7109375" style="113" customWidth="1"/>
    <col min="7" max="7" width="9.42578125" style="171" customWidth="1"/>
    <col min="8" max="8" width="33.28515625" style="112" customWidth="1"/>
    <col min="9" max="9" width="14.7109375" style="112" customWidth="1"/>
    <col min="10" max="10" width="11.42578125" style="112" customWidth="1"/>
    <col min="11" max="11" width="22.7109375" style="17" customWidth="1"/>
    <col min="12" max="12" width="14.140625" style="112" customWidth="1"/>
    <col min="13" max="14" width="14.7109375" style="112" customWidth="1"/>
    <col min="15" max="15" width="9.5703125" style="144" customWidth="1"/>
    <col min="16" max="16" width="10.28515625" style="180" customWidth="1"/>
    <col min="17" max="17" width="11.7109375" style="115" customWidth="1"/>
    <col min="18" max="18" width="13.85546875" style="116" bestFit="1" customWidth="1"/>
    <col min="19" max="19" width="10.7109375" style="117" customWidth="1"/>
    <col min="20" max="20" width="15.42578125" style="17" customWidth="1"/>
    <col min="21" max="21" width="19.42578125" style="118" customWidth="1"/>
    <col min="22" max="22" width="14.42578125" style="17" customWidth="1"/>
    <col min="23" max="23" width="48.7109375" style="17" customWidth="1"/>
    <col min="24" max="24" width="22" style="17" customWidth="1"/>
    <col min="25" max="25" width="81.28515625" style="17" customWidth="1"/>
    <col min="27" max="16384" width="21.5703125" style="17"/>
  </cols>
  <sheetData>
    <row r="1" spans="1:261" ht="15.75" x14ac:dyDescent="0.25">
      <c r="A1" s="81" t="s">
        <v>1798</v>
      </c>
      <c r="B1" s="82"/>
      <c r="C1" s="82"/>
      <c r="D1" s="82"/>
      <c r="E1" s="82"/>
      <c r="F1" s="83"/>
      <c r="G1" s="169"/>
      <c r="H1" s="81"/>
      <c r="I1" s="81"/>
      <c r="J1" s="81"/>
      <c r="K1" s="81"/>
      <c r="L1" s="81"/>
      <c r="M1" s="81"/>
      <c r="N1" s="81"/>
      <c r="O1" s="142"/>
      <c r="P1" s="176"/>
      <c r="Q1" s="85"/>
      <c r="R1" s="85"/>
      <c r="S1" s="81"/>
      <c r="T1" s="81"/>
      <c r="U1" s="86"/>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row>
    <row r="2" spans="1:261" s="95" customFormat="1" ht="39" thickBot="1" x14ac:dyDescent="0.25">
      <c r="A2" s="88" t="s">
        <v>121</v>
      </c>
      <c r="B2" s="89" t="s">
        <v>122</v>
      </c>
      <c r="C2" s="89" t="s">
        <v>123</v>
      </c>
      <c r="D2" s="89" t="s">
        <v>124</v>
      </c>
      <c r="E2" s="89" t="s">
        <v>127</v>
      </c>
      <c r="F2" s="90" t="s">
        <v>128</v>
      </c>
      <c r="G2" s="170" t="s">
        <v>129</v>
      </c>
      <c r="H2" s="92" t="s">
        <v>194</v>
      </c>
      <c r="I2" s="92" t="s">
        <v>2255</v>
      </c>
      <c r="J2" s="92" t="s">
        <v>2256</v>
      </c>
      <c r="K2" s="92" t="s">
        <v>195</v>
      </c>
      <c r="L2" s="92" t="s">
        <v>2258</v>
      </c>
      <c r="M2" s="92" t="s">
        <v>2257</v>
      </c>
      <c r="N2" s="92" t="s">
        <v>2466</v>
      </c>
      <c r="O2" s="143" t="s">
        <v>130</v>
      </c>
      <c r="P2" s="177" t="s">
        <v>131</v>
      </c>
      <c r="Q2" s="92" t="s">
        <v>132</v>
      </c>
      <c r="R2" s="92" t="s">
        <v>185</v>
      </c>
      <c r="S2" s="94" t="s">
        <v>125</v>
      </c>
      <c r="T2" s="92" t="s">
        <v>192</v>
      </c>
      <c r="U2" s="92" t="s">
        <v>193</v>
      </c>
      <c r="V2" s="92" t="s">
        <v>2174</v>
      </c>
      <c r="W2" s="92" t="s">
        <v>2426</v>
      </c>
      <c r="X2" s="92" t="s">
        <v>2851</v>
      </c>
      <c r="Y2" s="92" t="s">
        <v>2434</v>
      </c>
    </row>
    <row r="3" spans="1:261" ht="94.9" customHeight="1" x14ac:dyDescent="0.2">
      <c r="A3" s="96">
        <v>45672</v>
      </c>
      <c r="B3" s="79" t="s">
        <v>3394</v>
      </c>
      <c r="C3" s="79" t="s">
        <v>1875</v>
      </c>
      <c r="D3" s="79" t="s">
        <v>140</v>
      </c>
      <c r="E3" s="79" t="s">
        <v>419</v>
      </c>
      <c r="F3" s="60"/>
      <c r="G3" s="61">
        <v>2025</v>
      </c>
      <c r="H3" s="97" t="s">
        <v>3352</v>
      </c>
      <c r="I3" s="97" t="str">
        <f t="shared" ref="I3:I34" si="0">LEFT($H3,2)</f>
        <v>AL</v>
      </c>
      <c r="J3" s="97" t="str">
        <f t="shared" ref="J3:J34" si="1">RIGHT($H3,2)</f>
        <v>GA</v>
      </c>
      <c r="K3" s="104" t="str">
        <f t="shared" ref="K3:K27" si="2">IF($L3=$M3,L3,CONCATENATE($L3,", ",IF(ISBLANK(N3),"",CONCATENATE(N3,", ")),$M3))</f>
        <v>South Central, Southeast</v>
      </c>
      <c r="L3" s="97" t="str">
        <f>INDEX('State '!$A$1:$C$62,MATCH($I3,'State '!$B:$B,0),3)</f>
        <v>South Central</v>
      </c>
      <c r="M3" s="97" t="str">
        <f>INDEX('State '!$A$1:$C$62,MATCH($J3,'State '!$B:$B,0),3)</f>
        <v>Southeast</v>
      </c>
      <c r="N3" s="97"/>
      <c r="O3" s="145">
        <v>70.7</v>
      </c>
      <c r="P3" s="158">
        <v>300</v>
      </c>
      <c r="Q3" s="146">
        <v>63.8</v>
      </c>
      <c r="R3" s="98"/>
      <c r="S3" s="97" t="s">
        <v>135</v>
      </c>
      <c r="T3" s="97" t="s">
        <v>381</v>
      </c>
      <c r="U3" s="97" t="s">
        <v>3395</v>
      </c>
      <c r="V3" s="97" t="s">
        <v>2178</v>
      </c>
      <c r="W3" s="79" t="s">
        <v>3396</v>
      </c>
      <c r="X3" s="79" t="s">
        <v>2830</v>
      </c>
      <c r="Y3" s="148" t="s">
        <v>3397</v>
      </c>
      <c r="Z3" s="17"/>
    </row>
    <row r="4" spans="1:261" ht="25.5" x14ac:dyDescent="0.2">
      <c r="A4" s="96">
        <v>44295</v>
      </c>
      <c r="B4" s="79" t="s">
        <v>2217</v>
      </c>
      <c r="C4" s="80" t="s">
        <v>2573</v>
      </c>
      <c r="D4" s="79" t="s">
        <v>136</v>
      </c>
      <c r="E4" s="79" t="s">
        <v>137</v>
      </c>
      <c r="F4" s="60"/>
      <c r="G4" s="61">
        <v>2025</v>
      </c>
      <c r="H4" s="97" t="s">
        <v>532</v>
      </c>
      <c r="I4" s="97" t="str">
        <f t="shared" si="0"/>
        <v>AK</v>
      </c>
      <c r="J4" s="97" t="str">
        <f t="shared" si="1"/>
        <v>AK</v>
      </c>
      <c r="K4" s="104" t="str">
        <f t="shared" si="2"/>
        <v>Pacific</v>
      </c>
      <c r="L4" s="97" t="str">
        <f>INDEX('State '!$A$1:$C$62,MATCH($I4,'State '!$B:$B,0),3)</f>
        <v>Pacific</v>
      </c>
      <c r="M4" s="97" t="str">
        <f>INDEX('State '!$A$1:$C$62,MATCH($J4,'State '!$B:$B,0),3)</f>
        <v>Pacific</v>
      </c>
      <c r="N4" s="97"/>
      <c r="O4" s="145">
        <v>45000</v>
      </c>
      <c r="P4" s="111">
        <v>805</v>
      </c>
      <c r="Q4" s="146">
        <v>3500</v>
      </c>
      <c r="R4" s="98">
        <v>42</v>
      </c>
      <c r="S4" s="97" t="s">
        <v>138</v>
      </c>
      <c r="T4" s="97" t="s">
        <v>381</v>
      </c>
      <c r="U4" s="105" t="s">
        <v>2608</v>
      </c>
      <c r="V4" s="97" t="s">
        <v>2175</v>
      </c>
      <c r="W4" s="79" t="s">
        <v>2609</v>
      </c>
      <c r="X4" s="79" t="s">
        <v>2827</v>
      </c>
      <c r="Y4" s="195"/>
      <c r="Z4" s="17"/>
    </row>
    <row r="5" spans="1:261" ht="25.5" x14ac:dyDescent="0.2">
      <c r="A5" s="96">
        <v>44295</v>
      </c>
      <c r="B5" s="80" t="s">
        <v>2572</v>
      </c>
      <c r="C5" s="80" t="s">
        <v>2573</v>
      </c>
      <c r="D5" s="80" t="s">
        <v>136</v>
      </c>
      <c r="E5" s="102" t="s">
        <v>2221</v>
      </c>
      <c r="F5" s="62"/>
      <c r="G5" s="107" t="s">
        <v>382</v>
      </c>
      <c r="H5" s="97" t="s">
        <v>532</v>
      </c>
      <c r="I5" s="97" t="str">
        <f t="shared" si="0"/>
        <v>AK</v>
      </c>
      <c r="J5" s="97" t="str">
        <f t="shared" si="1"/>
        <v>AK</v>
      </c>
      <c r="K5" s="104" t="str">
        <f t="shared" si="2"/>
        <v>Pacific</v>
      </c>
      <c r="L5" s="97" t="str">
        <f>INDEX('State '!$A$1:$C$62,MATCH($I5,'State '!$B:$B,0),3)</f>
        <v>Pacific</v>
      </c>
      <c r="M5" s="97" t="str">
        <f>INDEX('State '!$A$1:$C$62,MATCH($J5,'State '!$B:$B,0),3)</f>
        <v>Pacific</v>
      </c>
      <c r="N5" s="97"/>
      <c r="O5" s="145">
        <v>9970</v>
      </c>
      <c r="P5" s="61">
        <f>733+30</f>
        <v>763</v>
      </c>
      <c r="Q5" s="108">
        <v>500</v>
      </c>
      <c r="R5" s="63" t="s">
        <v>2574</v>
      </c>
      <c r="S5" s="103" t="s">
        <v>138</v>
      </c>
      <c r="T5" s="104"/>
      <c r="U5" s="105"/>
      <c r="V5" s="97" t="s">
        <v>2175</v>
      </c>
      <c r="W5" s="79" t="s">
        <v>2576</v>
      </c>
      <c r="X5" s="79"/>
      <c r="Y5" s="137" t="s">
        <v>2575</v>
      </c>
      <c r="Z5" s="17"/>
    </row>
    <row r="6" spans="1:261" ht="24.6" customHeight="1" x14ac:dyDescent="0.2">
      <c r="A6" s="96">
        <v>45419</v>
      </c>
      <c r="B6" s="80" t="s">
        <v>3460</v>
      </c>
      <c r="C6" s="80" t="s">
        <v>3461</v>
      </c>
      <c r="D6" s="80" t="s">
        <v>136</v>
      </c>
      <c r="E6" s="102" t="s">
        <v>389</v>
      </c>
      <c r="F6" s="62"/>
      <c r="G6" s="107">
        <v>2026</v>
      </c>
      <c r="H6" s="97" t="s">
        <v>6</v>
      </c>
      <c r="I6" s="97" t="str">
        <f t="shared" si="0"/>
        <v>TX</v>
      </c>
      <c r="J6" s="97" t="str">
        <f t="shared" si="1"/>
        <v>TX</v>
      </c>
      <c r="K6" s="104" t="str">
        <f t="shared" si="2"/>
        <v>South Central</v>
      </c>
      <c r="L6" s="97" t="str">
        <f>INDEX('State '!$A$1:$C$62,MATCH($I6,'State '!$B:$B,0),3)</f>
        <v>South Central</v>
      </c>
      <c r="M6" s="97" t="str">
        <f>INDEX('State '!$A$1:$C$62,MATCH($J6,'State '!$B:$B,0),3)</f>
        <v>South Central</v>
      </c>
      <c r="N6" s="97"/>
      <c r="O6" s="145"/>
      <c r="P6" s="61">
        <v>563</v>
      </c>
      <c r="Q6" s="108">
        <v>2000</v>
      </c>
      <c r="R6" s="63">
        <v>42</v>
      </c>
      <c r="S6" s="103" t="s">
        <v>138</v>
      </c>
      <c r="T6" s="104" t="s">
        <v>2601</v>
      </c>
      <c r="U6" s="105"/>
      <c r="V6" s="97" t="s">
        <v>2175</v>
      </c>
      <c r="W6" s="79" t="s">
        <v>3462</v>
      </c>
      <c r="X6" s="79" t="s">
        <v>2827</v>
      </c>
      <c r="Y6" s="236"/>
      <c r="Z6" s="17"/>
    </row>
    <row r="7" spans="1:261" ht="51" x14ac:dyDescent="0.2">
      <c r="A7" s="96">
        <v>45573</v>
      </c>
      <c r="B7" s="80" t="s">
        <v>3362</v>
      </c>
      <c r="C7" s="80" t="s">
        <v>199</v>
      </c>
      <c r="D7" s="80" t="s">
        <v>142</v>
      </c>
      <c r="E7" s="102" t="s">
        <v>419</v>
      </c>
      <c r="F7" s="62"/>
      <c r="G7" s="107">
        <v>2025</v>
      </c>
      <c r="H7" s="97" t="s">
        <v>399</v>
      </c>
      <c r="I7" s="97" t="str">
        <f t="shared" si="0"/>
        <v>PA</v>
      </c>
      <c r="J7" s="97" t="str">
        <f t="shared" si="1"/>
        <v>NJ</v>
      </c>
      <c r="K7" s="104" t="str">
        <f t="shared" si="2"/>
        <v>Northeast</v>
      </c>
      <c r="L7" s="97" t="str">
        <f>INDEX('State '!$A$1:$C$62,MATCH($I7,'State '!$B:$B,0),3)</f>
        <v>Northeast</v>
      </c>
      <c r="M7" s="97" t="str">
        <f>INDEX('State '!$A$1:$C$62,MATCH($J7,'State '!$B:$B,0),3)</f>
        <v>Northeast</v>
      </c>
      <c r="N7" s="97"/>
      <c r="O7" s="145">
        <v>368</v>
      </c>
      <c r="P7" s="61">
        <v>2</v>
      </c>
      <c r="Q7" s="108">
        <v>55</v>
      </c>
      <c r="R7" s="63">
        <v>36</v>
      </c>
      <c r="S7" s="103" t="s">
        <v>135</v>
      </c>
      <c r="T7" s="104" t="s">
        <v>381</v>
      </c>
      <c r="U7" s="105" t="s">
        <v>3363</v>
      </c>
      <c r="V7" s="97" t="s">
        <v>2178</v>
      </c>
      <c r="W7" s="79" t="s">
        <v>3364</v>
      </c>
      <c r="X7" s="79"/>
      <c r="Y7" s="137"/>
      <c r="Z7" s="17"/>
    </row>
    <row r="8" spans="1:261" ht="137.44999999999999" customHeight="1" x14ac:dyDescent="0.2">
      <c r="A8" s="96">
        <v>45594</v>
      </c>
      <c r="B8" s="80" t="s">
        <v>3525</v>
      </c>
      <c r="C8" s="80" t="s">
        <v>3526</v>
      </c>
      <c r="D8" s="80" t="s">
        <v>3527</v>
      </c>
      <c r="E8" s="102" t="s">
        <v>389</v>
      </c>
      <c r="F8" s="62"/>
      <c r="G8" s="107">
        <v>2026</v>
      </c>
      <c r="H8" s="97" t="s">
        <v>3528</v>
      </c>
      <c r="I8" s="97" t="str">
        <f t="shared" si="0"/>
        <v>ND</v>
      </c>
      <c r="J8" s="97" t="str">
        <f t="shared" si="1"/>
        <v>WY</v>
      </c>
      <c r="K8" s="104" t="str">
        <f t="shared" si="2"/>
        <v>Mountain</v>
      </c>
      <c r="L8" s="97" t="str">
        <f>INDEX('State '!$A$1:$C$62,MATCH($I8,'State '!$B:$B,0),3)</f>
        <v>Mountain</v>
      </c>
      <c r="M8" s="97" t="str">
        <f>INDEX('State '!$A$1:$C$62,MATCH($J8,'State '!$B:$B,0),3)</f>
        <v>Mountain</v>
      </c>
      <c r="N8" s="97"/>
      <c r="O8" s="145"/>
      <c r="P8" s="61"/>
      <c r="Q8" s="108"/>
      <c r="R8" s="63"/>
      <c r="S8" s="103" t="s">
        <v>135</v>
      </c>
      <c r="T8" s="104" t="s">
        <v>381</v>
      </c>
      <c r="U8" s="105" t="s">
        <v>3529</v>
      </c>
      <c r="V8" s="97" t="s">
        <v>2178</v>
      </c>
      <c r="W8" s="251" t="s">
        <v>3530</v>
      </c>
      <c r="X8" s="79"/>
      <c r="Y8" s="137"/>
      <c r="Z8" s="17"/>
    </row>
    <row r="9" spans="1:261" ht="192.6" customHeight="1" x14ac:dyDescent="0.2">
      <c r="A9" s="96">
        <v>45586</v>
      </c>
      <c r="B9" s="80" t="s">
        <v>3420</v>
      </c>
      <c r="C9" s="80" t="s">
        <v>3421</v>
      </c>
      <c r="D9" s="80" t="s">
        <v>140</v>
      </c>
      <c r="E9" s="102" t="s">
        <v>389</v>
      </c>
      <c r="F9" s="62"/>
      <c r="G9" s="107">
        <v>2026</v>
      </c>
      <c r="H9" s="97" t="s">
        <v>3528</v>
      </c>
      <c r="I9" s="97" t="str">
        <f t="shared" si="0"/>
        <v>ND</v>
      </c>
      <c r="J9" s="97" t="str">
        <f t="shared" si="1"/>
        <v>WY</v>
      </c>
      <c r="K9" s="104" t="str">
        <f t="shared" si="2"/>
        <v>Mountain</v>
      </c>
      <c r="L9" s="97" t="str">
        <f>INDEX('State '!$A$1:$C$62,MATCH($I9,'State '!$B:$B,0),3)</f>
        <v>Mountain</v>
      </c>
      <c r="M9" s="97" t="str">
        <f>INDEX('State '!$A$1:$C$62,MATCH($J9,'State '!$B:$B,0),3)</f>
        <v>Mountain</v>
      </c>
      <c r="N9" s="97"/>
      <c r="O9" s="145">
        <v>555</v>
      </c>
      <c r="P9" s="61"/>
      <c r="Q9" s="108">
        <v>300</v>
      </c>
      <c r="R9" s="63"/>
      <c r="S9" s="103" t="s">
        <v>135</v>
      </c>
      <c r="T9" s="104" t="s">
        <v>381</v>
      </c>
      <c r="U9" s="105" t="s">
        <v>3423</v>
      </c>
      <c r="V9" s="97" t="s">
        <v>2175</v>
      </c>
      <c r="W9" s="79" t="s">
        <v>3422</v>
      </c>
      <c r="X9" s="79"/>
      <c r="Y9" s="137" t="s">
        <v>3531</v>
      </c>
      <c r="Z9" s="17"/>
    </row>
    <row r="10" spans="1:261" ht="99.6" customHeight="1" x14ac:dyDescent="0.2">
      <c r="A10" s="96">
        <v>45524</v>
      </c>
      <c r="B10" s="80" t="s">
        <v>3532</v>
      </c>
      <c r="C10" s="80" t="s">
        <v>3533</v>
      </c>
      <c r="D10" s="80" t="s">
        <v>136</v>
      </c>
      <c r="E10" s="102" t="s">
        <v>389</v>
      </c>
      <c r="F10" s="62"/>
      <c r="G10" s="107">
        <v>2026</v>
      </c>
      <c r="H10" s="97" t="s">
        <v>6</v>
      </c>
      <c r="I10" s="97" t="str">
        <f t="shared" si="0"/>
        <v>TX</v>
      </c>
      <c r="J10" s="97" t="str">
        <f t="shared" si="1"/>
        <v>TX</v>
      </c>
      <c r="K10" s="104" t="str">
        <f t="shared" si="2"/>
        <v>South Central</v>
      </c>
      <c r="L10" s="97" t="str">
        <f>INDEX('State '!$A$1:$C$62,MATCH($I10,'State '!$B:$B,0),3)</f>
        <v>South Central</v>
      </c>
      <c r="M10" s="97" t="str">
        <f>INDEX('State '!$A$1:$C$62,MATCH($J10,'State '!$B:$B,0),3)</f>
        <v>South Central</v>
      </c>
      <c r="N10" s="97"/>
      <c r="O10" s="145">
        <v>365</v>
      </c>
      <c r="P10" s="61"/>
      <c r="Q10" s="108">
        <v>2500</v>
      </c>
      <c r="R10" s="63">
        <v>42</v>
      </c>
      <c r="S10" s="103" t="s">
        <v>138</v>
      </c>
      <c r="T10" s="104" t="s">
        <v>2601</v>
      </c>
      <c r="U10" s="105"/>
      <c r="V10" s="97" t="s">
        <v>2175</v>
      </c>
      <c r="W10" s="252" t="s">
        <v>3534</v>
      </c>
      <c r="X10" s="79"/>
      <c r="Y10" s="137" t="s">
        <v>3535</v>
      </c>
      <c r="Z10" s="17"/>
    </row>
    <row r="11" spans="1:261" s="56" customFormat="1" ht="93" customHeight="1" x14ac:dyDescent="0.2">
      <c r="A11" s="96">
        <v>45576</v>
      </c>
      <c r="B11" s="80" t="s">
        <v>3463</v>
      </c>
      <c r="C11" s="80" t="s">
        <v>3464</v>
      </c>
      <c r="D11" s="80" t="s">
        <v>136</v>
      </c>
      <c r="E11" s="102" t="s">
        <v>419</v>
      </c>
      <c r="F11" s="62"/>
      <c r="G11" s="107">
        <v>2025</v>
      </c>
      <c r="H11" s="97" t="s">
        <v>6</v>
      </c>
      <c r="I11" s="97" t="str">
        <f t="shared" si="0"/>
        <v>TX</v>
      </c>
      <c r="J11" s="97" t="str">
        <f t="shared" si="1"/>
        <v>TX</v>
      </c>
      <c r="K11" s="104" t="str">
        <f t="shared" si="2"/>
        <v>South Central</v>
      </c>
      <c r="L11" s="97" t="str">
        <f>INDEX('State '!$A$1:$C$62,MATCH($I11,'State '!$B:$B,0),3)</f>
        <v>South Central</v>
      </c>
      <c r="M11" s="97" t="str">
        <f>INDEX('State '!$A$1:$C$62,MATCH($J11,'State '!$B:$B,0),3)</f>
        <v>South Central</v>
      </c>
      <c r="N11" s="97"/>
      <c r="O11" s="145"/>
      <c r="P11" s="61">
        <v>193</v>
      </c>
      <c r="Q11" s="108">
        <v>3500</v>
      </c>
      <c r="R11" s="63" t="s">
        <v>3582</v>
      </c>
      <c r="S11" s="103" t="s">
        <v>138</v>
      </c>
      <c r="T11" s="104" t="s">
        <v>2601</v>
      </c>
      <c r="U11" s="105"/>
      <c r="V11" s="97" t="s">
        <v>2175</v>
      </c>
      <c r="W11" s="79" t="s">
        <v>3581</v>
      </c>
      <c r="X11" s="241"/>
      <c r="Y11" s="137" t="s">
        <v>3583</v>
      </c>
    </row>
    <row r="12" spans="1:261" ht="25.5" x14ac:dyDescent="0.2">
      <c r="A12" s="96">
        <v>44126</v>
      </c>
      <c r="B12" s="79" t="s">
        <v>2798</v>
      </c>
      <c r="C12" s="79" t="s">
        <v>2799</v>
      </c>
      <c r="D12" s="79" t="s">
        <v>136</v>
      </c>
      <c r="E12" s="102" t="s">
        <v>2872</v>
      </c>
      <c r="F12" s="60"/>
      <c r="G12" s="61" t="s">
        <v>382</v>
      </c>
      <c r="H12" s="97" t="s">
        <v>6</v>
      </c>
      <c r="I12" s="97" t="str">
        <f t="shared" si="0"/>
        <v>TX</v>
      </c>
      <c r="J12" s="97" t="str">
        <f t="shared" si="1"/>
        <v>TX</v>
      </c>
      <c r="K12" s="104" t="str">
        <f t="shared" si="2"/>
        <v>South Central</v>
      </c>
      <c r="L12" s="97" t="str">
        <f>INDEX('State '!$A$1:$C$62,MATCH($I12,'State '!$B:$B,0),3)</f>
        <v>South Central</v>
      </c>
      <c r="M12" s="97" t="str">
        <f>INDEX('State '!$A$1:$C$62,MATCH($J12,'State '!$B:$B,0),3)</f>
        <v>South Central</v>
      </c>
      <c r="N12" s="97"/>
      <c r="O12" s="145"/>
      <c r="P12" s="158"/>
      <c r="Q12" s="146">
        <v>2000</v>
      </c>
      <c r="R12" s="98"/>
      <c r="S12" s="97" t="s">
        <v>138</v>
      </c>
      <c r="T12" s="97" t="s">
        <v>2601</v>
      </c>
      <c r="U12" s="97"/>
      <c r="V12" s="97" t="s">
        <v>2175</v>
      </c>
      <c r="W12" s="79" t="s">
        <v>2800</v>
      </c>
      <c r="X12" s="79"/>
      <c r="Y12" s="195"/>
      <c r="Z12" s="17"/>
    </row>
    <row r="13" spans="1:261" ht="89.25" x14ac:dyDescent="0.2">
      <c r="A13" s="96">
        <v>45575</v>
      </c>
      <c r="B13" s="79" t="s">
        <v>3539</v>
      </c>
      <c r="C13" s="79" t="s">
        <v>3536</v>
      </c>
      <c r="D13" s="79" t="s">
        <v>134</v>
      </c>
      <c r="E13" s="102" t="s">
        <v>139</v>
      </c>
      <c r="F13" s="60"/>
      <c r="G13" s="61">
        <v>2029</v>
      </c>
      <c r="H13" s="97" t="s">
        <v>47</v>
      </c>
      <c r="I13" s="97" t="str">
        <f t="shared" si="0"/>
        <v>GM</v>
      </c>
      <c r="J13" s="97" t="str">
        <f t="shared" si="1"/>
        <v>GM</v>
      </c>
      <c r="K13" s="104" t="str">
        <f t="shared" si="2"/>
        <v>Gulf of Mexico</v>
      </c>
      <c r="L13" s="97" t="str">
        <f>INDEX('State '!$A$1:$C$62,MATCH($I13,'State '!$B:$B,0),3)</f>
        <v>Gulf of Mexico</v>
      </c>
      <c r="M13" s="97" t="str">
        <f>INDEX('State '!$A$1:$C$62,MATCH($J13,'State '!$B:$B,0),3)</f>
        <v>Gulf of Mexico</v>
      </c>
      <c r="N13" s="97"/>
      <c r="O13" s="145"/>
      <c r="P13" s="158">
        <v>60</v>
      </c>
      <c r="Q13" s="146">
        <v>125</v>
      </c>
      <c r="R13" s="98"/>
      <c r="S13" s="97" t="s">
        <v>138</v>
      </c>
      <c r="T13" s="97" t="s">
        <v>381</v>
      </c>
      <c r="U13" s="97"/>
      <c r="V13" s="97" t="s">
        <v>2175</v>
      </c>
      <c r="W13" s="253" t="s">
        <v>3537</v>
      </c>
      <c r="X13" s="79" t="s">
        <v>2826</v>
      </c>
      <c r="Y13" s="207" t="s">
        <v>3538</v>
      </c>
      <c r="Z13" s="17"/>
    </row>
    <row r="14" spans="1:261" ht="63.75" x14ac:dyDescent="0.2">
      <c r="A14" s="96">
        <v>45642</v>
      </c>
      <c r="B14" s="79" t="s">
        <v>3587</v>
      </c>
      <c r="C14" s="79" t="s">
        <v>3128</v>
      </c>
      <c r="D14" s="79" t="s">
        <v>140</v>
      </c>
      <c r="E14" s="102" t="s">
        <v>137</v>
      </c>
      <c r="F14" s="60"/>
      <c r="G14" s="61">
        <v>2027</v>
      </c>
      <c r="H14" s="97" t="s">
        <v>1701</v>
      </c>
      <c r="I14" s="97" t="str">
        <f t="shared" si="0"/>
        <v>PA</v>
      </c>
      <c r="J14" s="97" t="str">
        <f t="shared" si="1"/>
        <v>VA</v>
      </c>
      <c r="K14" s="104" t="str">
        <f t="shared" si="2"/>
        <v>Northeast</v>
      </c>
      <c r="L14" s="97" t="str">
        <f>INDEX('State '!$A$1:$C$62,MATCH($I14,'State '!$B:$B,0),3)</f>
        <v>Northeast</v>
      </c>
      <c r="M14" s="97" t="str">
        <f>INDEX('State '!$A$1:$C$62,MATCH($J14,'State '!$B:$B,0),3)</f>
        <v>Northeast</v>
      </c>
      <c r="N14" s="97"/>
      <c r="O14" s="145"/>
      <c r="P14" s="158">
        <v>171</v>
      </c>
      <c r="Q14" s="146">
        <v>67.5</v>
      </c>
      <c r="R14" s="98"/>
      <c r="S14" s="97" t="s">
        <v>135</v>
      </c>
      <c r="T14" s="97" t="s">
        <v>381</v>
      </c>
      <c r="U14" s="97" t="s">
        <v>3584</v>
      </c>
      <c r="V14" s="97" t="s">
        <v>2178</v>
      </c>
      <c r="W14" s="253" t="s">
        <v>3586</v>
      </c>
      <c r="X14" s="79" t="s">
        <v>2833</v>
      </c>
      <c r="Y14" s="207" t="s">
        <v>3585</v>
      </c>
      <c r="Z14" s="17"/>
    </row>
    <row r="15" spans="1:261" ht="127.5" x14ac:dyDescent="0.2">
      <c r="A15" s="96">
        <v>45636</v>
      </c>
      <c r="B15" s="79" t="s">
        <v>3588</v>
      </c>
      <c r="C15" s="79" t="s">
        <v>1991</v>
      </c>
      <c r="D15" s="79" t="s">
        <v>140</v>
      </c>
      <c r="E15" s="79" t="s">
        <v>137</v>
      </c>
      <c r="F15" s="60"/>
      <c r="G15" s="111">
        <v>2026</v>
      </c>
      <c r="H15" s="97" t="s">
        <v>37</v>
      </c>
      <c r="I15" s="97" t="str">
        <f t="shared" si="0"/>
        <v>OK</v>
      </c>
      <c r="J15" s="97" t="str">
        <f t="shared" si="1"/>
        <v>OK</v>
      </c>
      <c r="K15" s="104" t="str">
        <f t="shared" si="2"/>
        <v>South Central</v>
      </c>
      <c r="L15" s="97" t="str">
        <f>INDEX('State '!$A$1:$C$62,MATCH($I15,'State '!$B:$B,0),3)</f>
        <v>South Central</v>
      </c>
      <c r="M15" s="97" t="str">
        <f>INDEX('State '!$A$1:$C$62,MATCH($J15,'State '!$B:$B,0),3)</f>
        <v>South Central</v>
      </c>
      <c r="N15" s="97"/>
      <c r="O15" s="145">
        <v>48</v>
      </c>
      <c r="P15" s="178"/>
      <c r="Q15" s="146">
        <v>98</v>
      </c>
      <c r="R15" s="98"/>
      <c r="S15" s="97" t="s">
        <v>138</v>
      </c>
      <c r="T15" s="97" t="s">
        <v>381</v>
      </c>
      <c r="U15" s="97" t="s">
        <v>3589</v>
      </c>
      <c r="V15" s="97" t="s">
        <v>2175</v>
      </c>
      <c r="W15" s="252" t="s">
        <v>3590</v>
      </c>
      <c r="X15" s="79" t="s">
        <v>2833</v>
      </c>
      <c r="Y15" s="207" t="s">
        <v>3585</v>
      </c>
      <c r="Z15" s="17"/>
    </row>
    <row r="16" spans="1:261" ht="76.5" x14ac:dyDescent="0.2">
      <c r="A16" s="96">
        <v>45573</v>
      </c>
      <c r="B16" s="79" t="s">
        <v>3320</v>
      </c>
      <c r="C16" s="79" t="s">
        <v>1875</v>
      </c>
      <c r="D16" s="79" t="s">
        <v>140</v>
      </c>
      <c r="E16" s="79" t="s">
        <v>419</v>
      </c>
      <c r="F16" s="60"/>
      <c r="G16" s="61">
        <v>2025</v>
      </c>
      <c r="H16" s="97" t="s">
        <v>19</v>
      </c>
      <c r="I16" s="97" t="str">
        <f t="shared" si="0"/>
        <v>VA</v>
      </c>
      <c r="J16" s="97" t="str">
        <f t="shared" si="1"/>
        <v>VA</v>
      </c>
      <c r="K16" s="104" t="str">
        <f t="shared" si="2"/>
        <v>Northeast</v>
      </c>
      <c r="L16" s="97" t="str">
        <f>INDEX('State '!$A$1:$C$62,MATCH($I16,'State '!$B:$B,0),3)</f>
        <v>Northeast</v>
      </c>
      <c r="M16" s="97" t="str">
        <f>INDEX('State '!$A$1:$C$62,MATCH($J16,'State '!$B:$B,0),3)</f>
        <v>Northeast</v>
      </c>
      <c r="N16" s="97"/>
      <c r="O16" s="145">
        <v>117.7</v>
      </c>
      <c r="P16" s="158">
        <v>6.35</v>
      </c>
      <c r="Q16" s="146">
        <v>105</v>
      </c>
      <c r="R16" s="98">
        <v>24</v>
      </c>
      <c r="S16" s="97" t="s">
        <v>135</v>
      </c>
      <c r="T16" s="97" t="s">
        <v>381</v>
      </c>
      <c r="U16" s="97" t="s">
        <v>3321</v>
      </c>
      <c r="V16" s="97" t="s">
        <v>2175</v>
      </c>
      <c r="W16" s="79" t="s">
        <v>3424</v>
      </c>
      <c r="X16" s="79" t="s">
        <v>2830</v>
      </c>
      <c r="Y16" s="137"/>
    </row>
    <row r="17" spans="1:26" ht="137.44999999999999" customHeight="1" x14ac:dyDescent="0.2">
      <c r="A17" s="96">
        <v>45551</v>
      </c>
      <c r="B17" s="79" t="s">
        <v>2753</v>
      </c>
      <c r="C17" s="79" t="s">
        <v>2754</v>
      </c>
      <c r="D17" s="79" t="s">
        <v>140</v>
      </c>
      <c r="E17" s="79" t="s">
        <v>2638</v>
      </c>
      <c r="F17" s="60">
        <v>44183</v>
      </c>
      <c r="G17" s="111">
        <v>2024</v>
      </c>
      <c r="H17" s="97" t="s">
        <v>6</v>
      </c>
      <c r="I17" s="97" t="str">
        <f t="shared" si="0"/>
        <v>TX</v>
      </c>
      <c r="J17" s="97" t="str">
        <f t="shared" si="1"/>
        <v>TX</v>
      </c>
      <c r="K17" s="104" t="str">
        <f t="shared" si="2"/>
        <v>South Central</v>
      </c>
      <c r="L17" s="97" t="str">
        <f>INDEX('State '!$A$1:$C$62,MATCH($I17,'State '!$B:$B,0),3)</f>
        <v>South Central</v>
      </c>
      <c r="M17" s="97" t="str">
        <f>INDEX('State '!$A$1:$C$62,MATCH($J17,'State '!$B:$B,0),3)</f>
        <v>South Central</v>
      </c>
      <c r="N17" s="97"/>
      <c r="O17" s="145"/>
      <c r="P17" s="158">
        <v>21</v>
      </c>
      <c r="Q17" s="146">
        <v>1530</v>
      </c>
      <c r="R17" s="98">
        <v>42</v>
      </c>
      <c r="S17" s="97" t="s">
        <v>135</v>
      </c>
      <c r="T17" s="97" t="s">
        <v>381</v>
      </c>
      <c r="U17" s="97" t="s">
        <v>2755</v>
      </c>
      <c r="V17" s="97" t="s">
        <v>2175</v>
      </c>
      <c r="W17" s="79" t="s">
        <v>3578</v>
      </c>
      <c r="X17" s="109" t="s">
        <v>2827</v>
      </c>
      <c r="Y17" s="147"/>
      <c r="Z17" s="17"/>
    </row>
    <row r="18" spans="1:26" ht="38.25" x14ac:dyDescent="0.2">
      <c r="A18" s="96">
        <v>45575</v>
      </c>
      <c r="B18" s="79" t="s">
        <v>3306</v>
      </c>
      <c r="C18" s="79" t="s">
        <v>2782</v>
      </c>
      <c r="D18" s="79" t="s">
        <v>136</v>
      </c>
      <c r="E18" s="79" t="s">
        <v>389</v>
      </c>
      <c r="F18" s="60"/>
      <c r="G18" s="61">
        <v>2026</v>
      </c>
      <c r="H18" s="97" t="s">
        <v>429</v>
      </c>
      <c r="I18" s="97" t="str">
        <f t="shared" si="0"/>
        <v>TX</v>
      </c>
      <c r="J18" s="97" t="str">
        <f t="shared" si="1"/>
        <v>LA</v>
      </c>
      <c r="K18" s="104" t="str">
        <f t="shared" si="2"/>
        <v>South Central</v>
      </c>
      <c r="L18" s="97" t="str">
        <f>INDEX('State '!$A$1:$C$62,MATCH($I18,'State '!$B:$B,0),3)</f>
        <v>South Central</v>
      </c>
      <c r="M18" s="97" t="str">
        <f>INDEX('State '!$A$1:$C$62,MATCH($J18,'State '!$B:$B,0),3)</f>
        <v>South Central</v>
      </c>
      <c r="N18" s="97"/>
      <c r="O18" s="145"/>
      <c r="P18" s="158">
        <v>91.4</v>
      </c>
      <c r="Q18" s="146">
        <v>2200</v>
      </c>
      <c r="R18" s="98" t="s">
        <v>3303</v>
      </c>
      <c r="S18" s="97" t="s">
        <v>135</v>
      </c>
      <c r="T18" s="97" t="s">
        <v>381</v>
      </c>
      <c r="U18" s="97" t="s">
        <v>3343</v>
      </c>
      <c r="V18" s="97" t="s">
        <v>2178</v>
      </c>
      <c r="W18" s="79" t="s">
        <v>3304</v>
      </c>
      <c r="X18" s="109" t="s">
        <v>2827</v>
      </c>
      <c r="Y18" s="147"/>
      <c r="Z18" s="17"/>
    </row>
    <row r="19" spans="1:26" ht="51" x14ac:dyDescent="0.2">
      <c r="A19" s="96">
        <v>45575</v>
      </c>
      <c r="B19" s="79" t="s">
        <v>3307</v>
      </c>
      <c r="C19" s="79" t="s">
        <v>2782</v>
      </c>
      <c r="D19" s="79" t="s">
        <v>136</v>
      </c>
      <c r="E19" s="79" t="s">
        <v>389</v>
      </c>
      <c r="F19" s="60"/>
      <c r="G19" s="61">
        <v>2026</v>
      </c>
      <c r="H19" s="97" t="s">
        <v>429</v>
      </c>
      <c r="I19" s="97" t="str">
        <f t="shared" si="0"/>
        <v>TX</v>
      </c>
      <c r="J19" s="97" t="str">
        <f t="shared" si="1"/>
        <v>LA</v>
      </c>
      <c r="K19" s="104" t="str">
        <f t="shared" si="2"/>
        <v>South Central</v>
      </c>
      <c r="L19" s="97" t="str">
        <f>INDEX('State '!$A$1:$C$62,MATCH($I19,'State '!$B:$B,0),3)</f>
        <v>South Central</v>
      </c>
      <c r="M19" s="97" t="str">
        <f>INDEX('State '!$A$1:$C$62,MATCH($J19,'State '!$B:$B,0),3)</f>
        <v>South Central</v>
      </c>
      <c r="N19" s="97"/>
      <c r="O19" s="145"/>
      <c r="P19" s="158"/>
      <c r="Q19" s="146">
        <v>2200</v>
      </c>
      <c r="R19" s="98"/>
      <c r="S19" s="97" t="s">
        <v>135</v>
      </c>
      <c r="T19" s="97" t="s">
        <v>381</v>
      </c>
      <c r="U19" s="97" t="s">
        <v>3343</v>
      </c>
      <c r="V19" s="97" t="s">
        <v>2178</v>
      </c>
      <c r="W19" s="79" t="s">
        <v>3305</v>
      </c>
      <c r="X19" s="79" t="s">
        <v>2827</v>
      </c>
      <c r="Y19" s="195"/>
      <c r="Z19" s="17"/>
    </row>
    <row r="20" spans="1:26" ht="63.75" x14ac:dyDescent="0.2">
      <c r="A20" s="96">
        <v>45566</v>
      </c>
      <c r="B20" s="79" t="s">
        <v>3027</v>
      </c>
      <c r="C20" s="79" t="s">
        <v>280</v>
      </c>
      <c r="D20" s="79" t="s">
        <v>136</v>
      </c>
      <c r="E20" s="79" t="s">
        <v>137</v>
      </c>
      <c r="F20" s="60"/>
      <c r="G20" s="61">
        <v>2025</v>
      </c>
      <c r="H20" s="97" t="s">
        <v>3028</v>
      </c>
      <c r="I20" s="97" t="str">
        <f t="shared" si="0"/>
        <v>ID</v>
      </c>
      <c r="J20" s="97" t="str">
        <f t="shared" si="1"/>
        <v>WY</v>
      </c>
      <c r="K20" s="104" t="str">
        <f t="shared" si="2"/>
        <v>Mountain</v>
      </c>
      <c r="L20" s="97" t="str">
        <f>INDEX('State '!$A$1:$C$62,MATCH($I20,'State '!$B:$B,0),3)</f>
        <v>Mountain</v>
      </c>
      <c r="M20" s="97" t="str">
        <f>INDEX('State '!$A$1:$C$62,MATCH($J20,'State '!$B:$B,0),3)</f>
        <v>Mountain</v>
      </c>
      <c r="N20" s="97"/>
      <c r="O20" s="145"/>
      <c r="P20" s="158">
        <v>49</v>
      </c>
      <c r="Q20" s="146">
        <v>2</v>
      </c>
      <c r="R20" s="98">
        <v>24</v>
      </c>
      <c r="S20" s="97" t="s">
        <v>135</v>
      </c>
      <c r="T20" s="97" t="s">
        <v>3591</v>
      </c>
      <c r="U20" s="97" t="s">
        <v>3029</v>
      </c>
      <c r="V20" s="97" t="s">
        <v>2178</v>
      </c>
      <c r="W20" s="79" t="s">
        <v>3592</v>
      </c>
      <c r="X20" s="79" t="s">
        <v>2833</v>
      </c>
      <c r="Y20" s="175" t="s">
        <v>3030</v>
      </c>
    </row>
    <row r="21" spans="1:26" ht="102" x14ac:dyDescent="0.2">
      <c r="A21" s="96">
        <v>45594</v>
      </c>
      <c r="B21" s="79" t="s">
        <v>3324</v>
      </c>
      <c r="C21" s="79" t="s">
        <v>206</v>
      </c>
      <c r="D21" s="79" t="s">
        <v>134</v>
      </c>
      <c r="E21" s="79" t="s">
        <v>2199</v>
      </c>
      <c r="F21" s="60"/>
      <c r="G21" s="61">
        <v>2025</v>
      </c>
      <c r="H21" s="97" t="s">
        <v>52</v>
      </c>
      <c r="I21" s="97" t="str">
        <f t="shared" si="0"/>
        <v>TN</v>
      </c>
      <c r="J21" s="97" t="str">
        <f t="shared" si="1"/>
        <v>TN</v>
      </c>
      <c r="K21" s="104" t="str">
        <f t="shared" si="2"/>
        <v>Midwest</v>
      </c>
      <c r="L21" s="97" t="str">
        <f>INDEX('State '!$A$1:$C$62,MATCH($I21,'State '!$B:$B,0),3)</f>
        <v>Midwest</v>
      </c>
      <c r="M21" s="97" t="str">
        <f>INDEX('State '!$A$1:$C$62,MATCH($J21,'State '!$B:$B,0),3)</f>
        <v>Midwest</v>
      </c>
      <c r="N21" s="97"/>
      <c r="O21" s="145"/>
      <c r="P21" s="158">
        <v>32</v>
      </c>
      <c r="Q21" s="146">
        <v>245</v>
      </c>
      <c r="R21" s="98">
        <v>24</v>
      </c>
      <c r="S21" s="97" t="s">
        <v>135</v>
      </c>
      <c r="T21" s="97" t="s">
        <v>381</v>
      </c>
      <c r="U21" s="97" t="s">
        <v>3325</v>
      </c>
      <c r="V21" s="97" t="s">
        <v>2175</v>
      </c>
      <c r="W21" s="79" t="s">
        <v>3540</v>
      </c>
      <c r="X21" s="79" t="s">
        <v>2828</v>
      </c>
      <c r="Y21" s="254" t="s">
        <v>3541</v>
      </c>
    </row>
    <row r="22" spans="1:26" ht="40.15" customHeight="1" x14ac:dyDescent="0.2">
      <c r="A22" s="96">
        <v>45593</v>
      </c>
      <c r="B22" s="79" t="s">
        <v>3542</v>
      </c>
      <c r="C22" s="79" t="s">
        <v>1875</v>
      </c>
      <c r="D22" s="79" t="s">
        <v>140</v>
      </c>
      <c r="E22" s="79" t="s">
        <v>139</v>
      </c>
      <c r="F22" s="60"/>
      <c r="G22" s="61">
        <v>2029</v>
      </c>
      <c r="H22" s="97" t="s">
        <v>22</v>
      </c>
      <c r="I22" s="97" t="str">
        <f t="shared" si="0"/>
        <v>GA</v>
      </c>
      <c r="J22" s="97" t="str">
        <f t="shared" si="1"/>
        <v>GA</v>
      </c>
      <c r="K22" s="104" t="str">
        <f t="shared" si="2"/>
        <v>Southeast</v>
      </c>
      <c r="L22" s="97" t="str">
        <f>INDEX('State '!$A$1:$C$62,MATCH($I22,'State '!$B:$B,0),3)</f>
        <v>Southeast</v>
      </c>
      <c r="M22" s="97" t="str">
        <f>INDEX('State '!$A$1:$C$62,MATCH($J22,'State '!$B:$B,0),3)</f>
        <v>Southeast</v>
      </c>
      <c r="N22" s="97"/>
      <c r="O22" s="145"/>
      <c r="P22" s="158"/>
      <c r="Q22" s="146">
        <v>500</v>
      </c>
      <c r="R22" s="98"/>
      <c r="S22" s="97"/>
      <c r="T22" s="97"/>
      <c r="U22" s="97"/>
      <c r="V22" s="97"/>
      <c r="W22" s="79" t="s">
        <v>3543</v>
      </c>
      <c r="X22" s="79"/>
      <c r="Y22" s="255" t="s">
        <v>3544</v>
      </c>
      <c r="Z22" s="17"/>
    </row>
    <row r="23" spans="1:26" ht="102" x14ac:dyDescent="0.2">
      <c r="A23" s="96">
        <v>45397</v>
      </c>
      <c r="B23" s="79" t="s">
        <v>3465</v>
      </c>
      <c r="C23" s="79" t="s">
        <v>3466</v>
      </c>
      <c r="D23" s="79" t="s">
        <v>136</v>
      </c>
      <c r="E23" s="79" t="s">
        <v>159</v>
      </c>
      <c r="F23" s="60"/>
      <c r="G23" s="61">
        <v>2028</v>
      </c>
      <c r="H23" s="97" t="s">
        <v>429</v>
      </c>
      <c r="I23" s="97" t="str">
        <f t="shared" si="0"/>
        <v>TX</v>
      </c>
      <c r="J23" s="97" t="str">
        <f t="shared" si="1"/>
        <v>LA</v>
      </c>
      <c r="K23" s="104" t="str">
        <f t="shared" si="2"/>
        <v>South Central</v>
      </c>
      <c r="L23" s="97" t="str">
        <f>INDEX('State '!$A$1:$C$62,MATCH($I23,'State '!$B:$B,0),3)</f>
        <v>South Central</v>
      </c>
      <c r="M23" s="97" t="str">
        <f>INDEX('State '!$A$1:$C$62,MATCH($J23,'State '!$B:$B,0),3)</f>
        <v>South Central</v>
      </c>
      <c r="N23" s="97"/>
      <c r="O23" s="145"/>
      <c r="P23" s="158">
        <v>690</v>
      </c>
      <c r="Q23" s="146">
        <v>2000</v>
      </c>
      <c r="R23" s="98">
        <v>42</v>
      </c>
      <c r="S23" s="97" t="s">
        <v>135</v>
      </c>
      <c r="T23" s="97" t="s">
        <v>381</v>
      </c>
      <c r="U23" s="97" t="s">
        <v>3467</v>
      </c>
      <c r="V23" s="97" t="s">
        <v>2178</v>
      </c>
      <c r="W23" s="79" t="s">
        <v>3468</v>
      </c>
      <c r="X23" s="79" t="s">
        <v>2827</v>
      </c>
      <c r="Y23" s="147"/>
    </row>
    <row r="24" spans="1:26" ht="38.25" x14ac:dyDescent="0.2">
      <c r="A24" s="96">
        <v>44057</v>
      </c>
      <c r="B24" s="79" t="s">
        <v>2801</v>
      </c>
      <c r="C24" s="79" t="s">
        <v>2591</v>
      </c>
      <c r="D24" s="79" t="s">
        <v>136</v>
      </c>
      <c r="E24" s="79" t="s">
        <v>2221</v>
      </c>
      <c r="F24" s="60"/>
      <c r="G24" s="61" t="s">
        <v>382</v>
      </c>
      <c r="H24" s="97" t="s">
        <v>0</v>
      </c>
      <c r="I24" s="97" t="str">
        <f t="shared" si="0"/>
        <v>LA</v>
      </c>
      <c r="J24" s="97" t="str">
        <f t="shared" si="1"/>
        <v>LA</v>
      </c>
      <c r="K24" s="104" t="str">
        <f t="shared" si="2"/>
        <v>South Central</v>
      </c>
      <c r="L24" s="97" t="str">
        <f>INDEX('State '!$A$1:$C$62,MATCH($I24,'State '!$B:$B,0),3)</f>
        <v>South Central</v>
      </c>
      <c r="M24" s="97" t="str">
        <f>INDEX('State '!$A$1:$C$62,MATCH($J24,'State '!$B:$B,0),3)</f>
        <v>South Central</v>
      </c>
      <c r="N24" s="97"/>
      <c r="O24" s="145"/>
      <c r="P24" s="158"/>
      <c r="Q24" s="146">
        <v>2000</v>
      </c>
      <c r="R24" s="98"/>
      <c r="S24" s="97" t="s">
        <v>138</v>
      </c>
      <c r="T24" s="97"/>
      <c r="U24" s="97"/>
      <c r="V24" s="97" t="s">
        <v>2175</v>
      </c>
      <c r="W24" s="79" t="s">
        <v>3075</v>
      </c>
      <c r="X24" s="79"/>
      <c r="Y24" s="147"/>
    </row>
    <row r="25" spans="1:26" ht="27" customHeight="1" x14ac:dyDescent="0.2">
      <c r="A25" s="96">
        <v>45566</v>
      </c>
      <c r="B25" s="80" t="s">
        <v>2781</v>
      </c>
      <c r="C25" s="80" t="s">
        <v>2782</v>
      </c>
      <c r="D25" s="80" t="s">
        <v>136</v>
      </c>
      <c r="E25" s="102" t="s">
        <v>159</v>
      </c>
      <c r="F25" s="62"/>
      <c r="G25" s="107" t="s">
        <v>382</v>
      </c>
      <c r="H25" s="97" t="s">
        <v>0</v>
      </c>
      <c r="I25" s="97" t="str">
        <f t="shared" si="0"/>
        <v>LA</v>
      </c>
      <c r="J25" s="97" t="str">
        <f t="shared" si="1"/>
        <v>LA</v>
      </c>
      <c r="K25" s="104" t="str">
        <f t="shared" si="2"/>
        <v>South Central</v>
      </c>
      <c r="L25" s="97" t="str">
        <f>INDEX('State '!$A$1:$C$62,MATCH($I25,'State '!$B:$B,0),3)</f>
        <v>South Central</v>
      </c>
      <c r="M25" s="97" t="str">
        <f>INDEX('State '!$A$1:$C$62,MATCH($J25,'State '!$B:$B,0),3)</f>
        <v>South Central</v>
      </c>
      <c r="N25" s="97"/>
      <c r="O25" s="145"/>
      <c r="P25" s="61">
        <v>281</v>
      </c>
      <c r="Q25" s="108"/>
      <c r="R25" s="63">
        <v>42</v>
      </c>
      <c r="S25" s="103" t="s">
        <v>135</v>
      </c>
      <c r="T25" s="104" t="s">
        <v>381</v>
      </c>
      <c r="U25" s="105" t="s">
        <v>2783</v>
      </c>
      <c r="V25" s="97" t="s">
        <v>2175</v>
      </c>
      <c r="W25" s="79" t="s">
        <v>2784</v>
      </c>
      <c r="X25" s="79" t="s">
        <v>2827</v>
      </c>
      <c r="Y25" s="231" t="s">
        <v>2889</v>
      </c>
    </row>
    <row r="26" spans="1:26" x14ac:dyDescent="0.2">
      <c r="A26" s="96">
        <v>43756</v>
      </c>
      <c r="B26" s="109" t="s">
        <v>1934</v>
      </c>
      <c r="C26" s="79" t="s">
        <v>1875</v>
      </c>
      <c r="D26" s="79" t="s">
        <v>140</v>
      </c>
      <c r="E26" s="79" t="s">
        <v>2872</v>
      </c>
      <c r="F26" s="60"/>
      <c r="G26" s="61" t="s">
        <v>382</v>
      </c>
      <c r="H26" s="97" t="s">
        <v>388</v>
      </c>
      <c r="I26" s="97" t="str">
        <f t="shared" si="0"/>
        <v>PA</v>
      </c>
      <c r="J26" s="97" t="str">
        <f t="shared" si="1"/>
        <v>NY</v>
      </c>
      <c r="K26" s="104" t="str">
        <f t="shared" si="2"/>
        <v>Northeast</v>
      </c>
      <c r="L26" s="97" t="str">
        <f>INDEX('State '!$A$1:$C$62,MATCH($I26,'State '!$B:$B,0),3)</f>
        <v>Northeast</v>
      </c>
      <c r="M26" s="97" t="str">
        <f>INDEX('State '!$A$1:$C$62,MATCH($J26,'State '!$B:$B,0),3)</f>
        <v>Northeast</v>
      </c>
      <c r="N26" s="97"/>
      <c r="O26" s="145">
        <v>800</v>
      </c>
      <c r="P26" s="111">
        <v>50</v>
      </c>
      <c r="Q26" s="146">
        <v>1000</v>
      </c>
      <c r="R26" s="98"/>
      <c r="S26" s="97" t="s">
        <v>135</v>
      </c>
      <c r="T26" s="97" t="s">
        <v>381</v>
      </c>
      <c r="U26" s="97" t="s">
        <v>382</v>
      </c>
      <c r="V26" s="97" t="s">
        <v>2178</v>
      </c>
      <c r="W26" s="79" t="s">
        <v>2873</v>
      </c>
      <c r="X26" s="79"/>
      <c r="Y26" s="147"/>
    </row>
    <row r="27" spans="1:26" ht="30.6" customHeight="1" x14ac:dyDescent="0.2">
      <c r="A27" s="96">
        <v>45566</v>
      </c>
      <c r="B27" s="79" t="s">
        <v>2965</v>
      </c>
      <c r="C27" s="79" t="s">
        <v>2966</v>
      </c>
      <c r="D27" s="79" t="s">
        <v>136</v>
      </c>
      <c r="E27" s="79" t="s">
        <v>2199</v>
      </c>
      <c r="F27" s="60"/>
      <c r="G27" s="61" t="s">
        <v>382</v>
      </c>
      <c r="H27" s="97" t="s">
        <v>532</v>
      </c>
      <c r="I27" s="97" t="str">
        <f t="shared" si="0"/>
        <v>AK</v>
      </c>
      <c r="J27" s="97" t="str">
        <f t="shared" si="1"/>
        <v>AK</v>
      </c>
      <c r="K27" s="104" t="str">
        <f t="shared" si="2"/>
        <v>Pacific</v>
      </c>
      <c r="L27" s="97" t="str">
        <f>INDEX('State '!$A$1:$C$62,MATCH($I27,'State '!$B:$B,0),3)</f>
        <v>Pacific</v>
      </c>
      <c r="M27" s="97" t="str">
        <f>INDEX('State '!$A$1:$C$62,MATCH($J27,'State '!$B:$B,0),3)</f>
        <v>Pacific</v>
      </c>
      <c r="N27" s="97"/>
      <c r="O27" s="145">
        <v>783.2</v>
      </c>
      <c r="P27" s="111">
        <v>208</v>
      </c>
      <c r="Q27" s="146">
        <v>73</v>
      </c>
      <c r="R27" s="98">
        <v>14</v>
      </c>
      <c r="S27" s="97" t="s">
        <v>138</v>
      </c>
      <c r="T27" s="97" t="s">
        <v>2967</v>
      </c>
      <c r="U27" s="97"/>
      <c r="V27" s="97" t="s">
        <v>2175</v>
      </c>
      <c r="W27" s="79" t="s">
        <v>3545</v>
      </c>
      <c r="X27" s="79" t="s">
        <v>2826</v>
      </c>
      <c r="Y27" s="175"/>
    </row>
    <row r="28" spans="1:26" ht="164.45" customHeight="1" x14ac:dyDescent="0.2">
      <c r="A28" s="96">
        <v>45566</v>
      </c>
      <c r="B28" s="79" t="s">
        <v>3140</v>
      </c>
      <c r="C28" s="194" t="s">
        <v>2268</v>
      </c>
      <c r="D28" s="79" t="s">
        <v>136</v>
      </c>
      <c r="E28" s="79" t="s">
        <v>389</v>
      </c>
      <c r="F28" s="60"/>
      <c r="G28" s="61">
        <v>2025</v>
      </c>
      <c r="H28" s="97" t="s">
        <v>0</v>
      </c>
      <c r="I28" s="97" t="str">
        <f t="shared" si="0"/>
        <v>LA</v>
      </c>
      <c r="J28" s="97" t="str">
        <f t="shared" si="1"/>
        <v>LA</v>
      </c>
      <c r="K28" s="104" t="s">
        <v>2465</v>
      </c>
      <c r="L28" s="97" t="str">
        <f>INDEX('State '!$A$1:$C$62,MATCH($I28,'State '!$B:$B,0),3)</f>
        <v>South Central</v>
      </c>
      <c r="M28" s="97" t="str">
        <f>INDEX('State '!$A$1:$C$62,MATCH($J28,'State '!$B:$B,0),3)</f>
        <v>South Central</v>
      </c>
      <c r="N28" s="97"/>
      <c r="O28" s="145">
        <v>426</v>
      </c>
      <c r="P28" s="158">
        <v>38</v>
      </c>
      <c r="Q28" s="146">
        <v>3100</v>
      </c>
      <c r="R28" s="98">
        <v>42</v>
      </c>
      <c r="S28" s="97" t="s">
        <v>138</v>
      </c>
      <c r="T28" s="97" t="s">
        <v>381</v>
      </c>
      <c r="U28" s="97" t="s">
        <v>3377</v>
      </c>
      <c r="V28" s="97" t="s">
        <v>2175</v>
      </c>
      <c r="W28" s="79" t="s">
        <v>3546</v>
      </c>
      <c r="X28" s="79" t="s">
        <v>2827</v>
      </c>
      <c r="Y28" s="233" t="s">
        <v>3378</v>
      </c>
    </row>
    <row r="29" spans="1:26" ht="89.25" x14ac:dyDescent="0.2">
      <c r="A29" s="96">
        <v>45058</v>
      </c>
      <c r="B29" s="79" t="s">
        <v>3141</v>
      </c>
      <c r="C29" s="194" t="s">
        <v>2268</v>
      </c>
      <c r="D29" s="79" t="s">
        <v>136</v>
      </c>
      <c r="E29" s="79" t="s">
        <v>389</v>
      </c>
      <c r="F29" s="60"/>
      <c r="G29" s="61">
        <v>2026</v>
      </c>
      <c r="H29" s="97" t="s">
        <v>0</v>
      </c>
      <c r="I29" s="97" t="str">
        <f t="shared" si="0"/>
        <v>LA</v>
      </c>
      <c r="J29" s="97" t="str">
        <f t="shared" si="1"/>
        <v>LA</v>
      </c>
      <c r="K29" s="104" t="s">
        <v>2465</v>
      </c>
      <c r="L29" s="97" t="str">
        <f>INDEX('State '!$A$1:$C$62,MATCH($I29,'State '!$B:$B,0),3)</f>
        <v>South Central</v>
      </c>
      <c r="M29" s="97" t="str">
        <f>INDEX('State '!$A$1:$C$62,MATCH($J29,'State '!$B:$B,0),3)</f>
        <v>South Central</v>
      </c>
      <c r="N29" s="97"/>
      <c r="O29" s="145">
        <v>426</v>
      </c>
      <c r="P29" s="158">
        <v>31</v>
      </c>
      <c r="Q29" s="146">
        <v>1300</v>
      </c>
      <c r="R29" s="98">
        <v>42</v>
      </c>
      <c r="S29" s="97" t="s">
        <v>138</v>
      </c>
      <c r="T29" s="97" t="s">
        <v>381</v>
      </c>
      <c r="U29" s="97" t="s">
        <v>3377</v>
      </c>
      <c r="V29" s="97" t="s">
        <v>2175</v>
      </c>
      <c r="W29" s="79" t="s">
        <v>3379</v>
      </c>
      <c r="X29" s="79" t="s">
        <v>2827</v>
      </c>
      <c r="Y29" s="147"/>
      <c r="Z29" s="17"/>
    </row>
    <row r="30" spans="1:26" ht="102" x14ac:dyDescent="0.2">
      <c r="A30" s="96">
        <v>45058</v>
      </c>
      <c r="B30" s="79" t="s">
        <v>3142</v>
      </c>
      <c r="C30" s="194" t="s">
        <v>2268</v>
      </c>
      <c r="D30" s="79" t="s">
        <v>136</v>
      </c>
      <c r="E30" s="79" t="s">
        <v>389</v>
      </c>
      <c r="F30" s="60"/>
      <c r="G30" s="61">
        <v>2026</v>
      </c>
      <c r="H30" s="97" t="s">
        <v>0</v>
      </c>
      <c r="I30" s="97" t="str">
        <f t="shared" si="0"/>
        <v>LA</v>
      </c>
      <c r="J30" s="97" t="str">
        <f t="shared" si="1"/>
        <v>LA</v>
      </c>
      <c r="K30" s="104" t="s">
        <v>2465</v>
      </c>
      <c r="L30" s="97" t="str">
        <f>INDEX('State '!$A$1:$C$62,MATCH($I30,'State '!$B:$B,0),3)</f>
        <v>South Central</v>
      </c>
      <c r="M30" s="97" t="str">
        <f>INDEX('State '!$A$1:$C$62,MATCH($J30,'State '!$B:$B,0),3)</f>
        <v>South Central</v>
      </c>
      <c r="N30" s="97"/>
      <c r="O30" s="145">
        <v>426</v>
      </c>
      <c r="P30" s="158"/>
      <c r="Q30" s="146">
        <v>1000</v>
      </c>
      <c r="R30" s="98"/>
      <c r="S30" s="97" t="s">
        <v>138</v>
      </c>
      <c r="T30" s="97" t="s">
        <v>381</v>
      </c>
      <c r="U30" s="97" t="s">
        <v>3377</v>
      </c>
      <c r="V30" s="97" t="s">
        <v>2175</v>
      </c>
      <c r="W30" s="79" t="s">
        <v>3380</v>
      </c>
      <c r="X30" s="79" t="s">
        <v>2827</v>
      </c>
      <c r="Y30" s="195"/>
      <c r="Z30" s="17"/>
    </row>
    <row r="31" spans="1:26" ht="38.25" x14ac:dyDescent="0.2">
      <c r="A31" s="96">
        <v>45058</v>
      </c>
      <c r="B31" s="194" t="s">
        <v>2268</v>
      </c>
      <c r="C31" s="194" t="s">
        <v>2268</v>
      </c>
      <c r="D31" s="194" t="s">
        <v>136</v>
      </c>
      <c r="E31" s="194" t="s">
        <v>389</v>
      </c>
      <c r="F31" s="196"/>
      <c r="G31" s="106">
        <v>2026</v>
      </c>
      <c r="H31" s="197" t="s">
        <v>0</v>
      </c>
      <c r="I31" s="97" t="str">
        <f t="shared" si="0"/>
        <v>LA</v>
      </c>
      <c r="J31" s="97" t="str">
        <f t="shared" si="1"/>
        <v>LA</v>
      </c>
      <c r="K31" s="104" t="str">
        <f>IF($L31=$M31,L31,CONCATENATE($L31,", ",IF(ISBLANK(N31),"",CONCATENATE(N31,", ")),$M31))</f>
        <v>South Central</v>
      </c>
      <c r="L31" s="97" t="str">
        <f>INDEX('State '!$A$1:$C$62,MATCH($I31,'State '!$B:$B,0),3)</f>
        <v>South Central</v>
      </c>
      <c r="M31" s="97" t="str">
        <f>INDEX('State '!$A$1:$C$62,MATCH($J31,'State '!$B:$B,0),3)</f>
        <v>South Central</v>
      </c>
      <c r="N31" s="97"/>
      <c r="O31" s="145"/>
      <c r="P31" s="158">
        <v>96</v>
      </c>
      <c r="Q31" s="200">
        <v>4000</v>
      </c>
      <c r="R31" s="198" t="s">
        <v>3381</v>
      </c>
      <c r="S31" s="197" t="s">
        <v>138</v>
      </c>
      <c r="T31" s="197" t="s">
        <v>381</v>
      </c>
      <c r="U31" s="197" t="s">
        <v>2269</v>
      </c>
      <c r="V31" s="97" t="s">
        <v>2175</v>
      </c>
      <c r="W31" s="79" t="s">
        <v>3382</v>
      </c>
      <c r="X31" s="79" t="s">
        <v>2827</v>
      </c>
      <c r="Y31" s="207" t="s">
        <v>3383</v>
      </c>
      <c r="Z31" s="17"/>
    </row>
    <row r="32" spans="1:26" ht="114.75" x14ac:dyDescent="0.2">
      <c r="A32" s="96">
        <v>45296</v>
      </c>
      <c r="B32" s="80" t="s">
        <v>3084</v>
      </c>
      <c r="C32" s="192" t="s">
        <v>1954</v>
      </c>
      <c r="D32" s="192" t="s">
        <v>134</v>
      </c>
      <c r="E32" s="192" t="s">
        <v>419</v>
      </c>
      <c r="F32" s="192"/>
      <c r="G32" s="61">
        <v>2025</v>
      </c>
      <c r="H32" s="97" t="s">
        <v>0</v>
      </c>
      <c r="I32" s="97" t="str">
        <f t="shared" si="0"/>
        <v>LA</v>
      </c>
      <c r="J32" s="97" t="str">
        <f t="shared" si="1"/>
        <v>LA</v>
      </c>
      <c r="K32" s="104" t="s">
        <v>2465</v>
      </c>
      <c r="L32" s="104" t="s">
        <v>2465</v>
      </c>
      <c r="M32" s="104" t="s">
        <v>2465</v>
      </c>
      <c r="N32" s="178"/>
      <c r="O32" s="145">
        <v>363.8</v>
      </c>
      <c r="P32" s="158">
        <v>8</v>
      </c>
      <c r="Q32" s="146">
        <v>183</v>
      </c>
      <c r="R32" s="98">
        <v>30</v>
      </c>
      <c r="S32" s="97" t="s">
        <v>135</v>
      </c>
      <c r="T32" s="97" t="s">
        <v>381</v>
      </c>
      <c r="U32" s="97" t="s">
        <v>3085</v>
      </c>
      <c r="V32" s="97" t="s">
        <v>2175</v>
      </c>
      <c r="W32" s="79" t="s">
        <v>3425</v>
      </c>
      <c r="X32" s="80" t="s">
        <v>2827</v>
      </c>
      <c r="Y32" s="148"/>
      <c r="Z32" s="17"/>
    </row>
    <row r="33" spans="1:26" ht="25.5" x14ac:dyDescent="0.2">
      <c r="A33" s="96">
        <v>44025</v>
      </c>
      <c r="B33" s="194" t="s">
        <v>2547</v>
      </c>
      <c r="C33" s="194" t="s">
        <v>261</v>
      </c>
      <c r="D33" s="194" t="s">
        <v>134</v>
      </c>
      <c r="E33" s="194" t="s">
        <v>2221</v>
      </c>
      <c r="F33" s="196"/>
      <c r="G33" s="98" t="s">
        <v>382</v>
      </c>
      <c r="H33" s="197" t="s">
        <v>3060</v>
      </c>
      <c r="I33" s="97" t="str">
        <f t="shared" si="0"/>
        <v>PA</v>
      </c>
      <c r="J33" s="97" t="str">
        <f t="shared" si="1"/>
        <v>WV</v>
      </c>
      <c r="K33" s="104" t="str">
        <f t="shared" ref="K33:K53" si="3">IF($L33=$M33,L33,CONCATENATE($L33,", ",IF(ISBLANK(N33),"",CONCATENATE(N33,", ")),$M33))</f>
        <v>Northeast</v>
      </c>
      <c r="L33" s="97" t="str">
        <f>INDEX('State '!$A$1:$C$62,MATCH($I33,'State '!$B:$B,0),3)</f>
        <v>Northeast</v>
      </c>
      <c r="M33" s="97" t="str">
        <f>INDEX('State '!$A$1:$C$62,MATCH($J33,'State '!$B:$B,0),3)</f>
        <v>Northeast</v>
      </c>
      <c r="N33" s="97"/>
      <c r="O33" s="145">
        <v>24.97</v>
      </c>
      <c r="P33" s="158">
        <v>3.37</v>
      </c>
      <c r="Q33" s="200">
        <v>47.5</v>
      </c>
      <c r="R33" s="198">
        <v>8</v>
      </c>
      <c r="S33" s="97" t="s">
        <v>135</v>
      </c>
      <c r="T33" s="97" t="s">
        <v>381</v>
      </c>
      <c r="U33" s="197" t="s">
        <v>2548</v>
      </c>
      <c r="V33" s="97" t="s">
        <v>2178</v>
      </c>
      <c r="W33" s="79" t="s">
        <v>2875</v>
      </c>
      <c r="X33" s="79" t="s">
        <v>2830</v>
      </c>
      <c r="Y33" s="148" t="s">
        <v>2874</v>
      </c>
      <c r="Z33" s="17"/>
    </row>
    <row r="34" spans="1:26" ht="177" customHeight="1" x14ac:dyDescent="0.2">
      <c r="A34" s="199">
        <v>45685</v>
      </c>
      <c r="B34" s="194" t="s">
        <v>3473</v>
      </c>
      <c r="C34" s="194" t="s">
        <v>206</v>
      </c>
      <c r="D34" s="194" t="s">
        <v>140</v>
      </c>
      <c r="E34" s="194" t="s">
        <v>419</v>
      </c>
      <c r="F34" s="196"/>
      <c r="G34" s="198">
        <v>2025</v>
      </c>
      <c r="H34" s="197" t="s">
        <v>0</v>
      </c>
      <c r="I34" s="97" t="str">
        <f t="shared" si="0"/>
        <v>LA</v>
      </c>
      <c r="J34" s="97" t="str">
        <f t="shared" si="1"/>
        <v>LA</v>
      </c>
      <c r="K34" s="104" t="str">
        <f t="shared" si="3"/>
        <v>South Central</v>
      </c>
      <c r="L34" s="97" t="str">
        <f>INDEX('State '!$A$1:$C$62,MATCH($I34,'State '!$B:$B,0),3)</f>
        <v>South Central</v>
      </c>
      <c r="M34" s="97" t="str">
        <f>INDEX('State '!$A$1:$C$62,MATCH($J34,'State '!$B:$B,0),3)</f>
        <v>South Central</v>
      </c>
      <c r="N34" s="97"/>
      <c r="O34" s="145">
        <v>261.7</v>
      </c>
      <c r="P34" s="158">
        <f>9.1+4</f>
        <v>13.1</v>
      </c>
      <c r="Q34" s="200">
        <v>1100</v>
      </c>
      <c r="R34" s="198">
        <v>36</v>
      </c>
      <c r="S34" s="197" t="s">
        <v>135</v>
      </c>
      <c r="T34" s="197" t="s">
        <v>381</v>
      </c>
      <c r="U34" s="197" t="s">
        <v>2960</v>
      </c>
      <c r="V34" s="97" t="s">
        <v>2175</v>
      </c>
      <c r="W34" s="79" t="s">
        <v>3426</v>
      </c>
      <c r="X34" s="79" t="s">
        <v>2827</v>
      </c>
      <c r="Y34" s="59" t="s">
        <v>3518</v>
      </c>
    </row>
    <row r="35" spans="1:26" ht="223.9" customHeight="1" x14ac:dyDescent="0.2">
      <c r="A35" s="96">
        <v>45674</v>
      </c>
      <c r="B35" s="79" t="s">
        <v>3469</v>
      </c>
      <c r="C35" s="79" t="s">
        <v>3470</v>
      </c>
      <c r="D35" s="79" t="s">
        <v>140</v>
      </c>
      <c r="E35" s="79" t="s">
        <v>419</v>
      </c>
      <c r="F35" s="60"/>
      <c r="G35" s="98">
        <v>2025</v>
      </c>
      <c r="H35" s="97" t="s">
        <v>2345</v>
      </c>
      <c r="I35" s="97" t="str">
        <f t="shared" ref="I35:I66" si="4">LEFT($H35,2)</f>
        <v>MS</v>
      </c>
      <c r="J35" s="97" t="str">
        <f t="shared" ref="J35:J66" si="5">RIGHT($H35,2)</f>
        <v>LA</v>
      </c>
      <c r="K35" s="104" t="str">
        <f t="shared" si="3"/>
        <v>South Central</v>
      </c>
      <c r="L35" s="97" t="str">
        <f>INDEX('State '!$A$1:$C$62,MATCH($I35,'State '!$B:$B,0),3)</f>
        <v>South Central</v>
      </c>
      <c r="M35" s="97" t="str">
        <f>INDEX('State '!$A$1:$C$62,MATCH($J35,'State '!$B:$B,0),3)</f>
        <v>South Central</v>
      </c>
      <c r="N35" s="97"/>
      <c r="O35" s="145">
        <v>672</v>
      </c>
      <c r="P35" s="204"/>
      <c r="Q35" s="146">
        <v>1100</v>
      </c>
      <c r="R35" s="98"/>
      <c r="S35" s="97" t="s">
        <v>135</v>
      </c>
      <c r="T35" s="97" t="s">
        <v>381</v>
      </c>
      <c r="U35" s="97" t="s">
        <v>3471</v>
      </c>
      <c r="V35" s="97" t="s">
        <v>2178</v>
      </c>
      <c r="W35" s="79" t="s">
        <v>3472</v>
      </c>
      <c r="X35" s="79" t="s">
        <v>2827</v>
      </c>
      <c r="Y35" s="137" t="s">
        <v>3432</v>
      </c>
    </row>
    <row r="36" spans="1:26" ht="25.5" x14ac:dyDescent="0.2">
      <c r="A36" s="96">
        <v>45566</v>
      </c>
      <c r="B36" s="79" t="s">
        <v>3366</v>
      </c>
      <c r="C36" s="79" t="s">
        <v>2899</v>
      </c>
      <c r="D36" s="79" t="s">
        <v>140</v>
      </c>
      <c r="E36" s="79" t="s">
        <v>389</v>
      </c>
      <c r="F36" s="60"/>
      <c r="G36" s="61">
        <v>2025</v>
      </c>
      <c r="H36" s="97" t="s">
        <v>0</v>
      </c>
      <c r="I36" s="97" t="str">
        <f t="shared" si="4"/>
        <v>LA</v>
      </c>
      <c r="J36" s="97" t="str">
        <f t="shared" si="5"/>
        <v>LA</v>
      </c>
      <c r="K36" s="104" t="str">
        <f t="shared" si="3"/>
        <v>South Central</v>
      </c>
      <c r="L36" s="97" t="str">
        <f>INDEX('State '!$A$1:$C$62,MATCH($I36,'State '!$B:$B,0),3)</f>
        <v>South Central</v>
      </c>
      <c r="M36" s="97" t="str">
        <f>INDEX('State '!$A$1:$C$62,MATCH($J36,'State '!$B:$B,0),3)</f>
        <v>South Central</v>
      </c>
      <c r="N36" s="97"/>
      <c r="O36" s="145"/>
      <c r="P36" s="61">
        <v>39</v>
      </c>
      <c r="Q36" s="146">
        <v>1400</v>
      </c>
      <c r="R36" s="98"/>
      <c r="S36" s="97" t="s">
        <v>138</v>
      </c>
      <c r="T36" s="97"/>
      <c r="U36" s="97"/>
      <c r="V36" s="97" t="s">
        <v>2175</v>
      </c>
      <c r="W36" s="79" t="s">
        <v>3365</v>
      </c>
      <c r="X36" s="79" t="s">
        <v>2827</v>
      </c>
      <c r="Y36" s="137" t="s">
        <v>3548</v>
      </c>
    </row>
    <row r="37" spans="1:26" ht="51" x14ac:dyDescent="0.2">
      <c r="A37" s="96">
        <v>45576</v>
      </c>
      <c r="B37" s="79" t="s">
        <v>3549</v>
      </c>
      <c r="C37" s="79" t="s">
        <v>1875</v>
      </c>
      <c r="D37" s="79" t="s">
        <v>140</v>
      </c>
      <c r="E37" s="79" t="s">
        <v>139</v>
      </c>
      <c r="F37" s="60"/>
      <c r="G37" s="61">
        <v>2025</v>
      </c>
      <c r="H37" s="97" t="s">
        <v>0</v>
      </c>
      <c r="I37" s="97" t="str">
        <f t="shared" si="4"/>
        <v>LA</v>
      </c>
      <c r="J37" s="97" t="str">
        <f t="shared" si="5"/>
        <v>LA</v>
      </c>
      <c r="K37" s="104" t="str">
        <f t="shared" si="3"/>
        <v>South Central</v>
      </c>
      <c r="L37" s="97" t="str">
        <f>INDEX('State '!$A$1:$C$62,MATCH($I37,'State '!$B:$B,0),3)</f>
        <v>South Central</v>
      </c>
      <c r="M37" s="97" t="str">
        <f>INDEX('State '!$A$1:$C$62,MATCH($J37,'State '!$B:$B,0),3)</f>
        <v>South Central</v>
      </c>
      <c r="N37" s="97"/>
      <c r="O37" s="145"/>
      <c r="P37" s="178"/>
      <c r="Q37" s="146">
        <v>115</v>
      </c>
      <c r="R37" s="98"/>
      <c r="S37" s="97" t="s">
        <v>138</v>
      </c>
      <c r="T37" s="97"/>
      <c r="U37" s="97"/>
      <c r="V37" s="97" t="s">
        <v>2175</v>
      </c>
      <c r="W37" s="79" t="s">
        <v>3550</v>
      </c>
      <c r="X37" s="79"/>
      <c r="Y37" s="236"/>
    </row>
    <row r="38" spans="1:26" ht="63.75" x14ac:dyDescent="0.2">
      <c r="A38" s="96">
        <v>45550</v>
      </c>
      <c r="B38" s="79" t="s">
        <v>2358</v>
      </c>
      <c r="C38" s="79" t="s">
        <v>2359</v>
      </c>
      <c r="D38" s="79" t="s">
        <v>140</v>
      </c>
      <c r="E38" s="79" t="s">
        <v>419</v>
      </c>
      <c r="F38" s="60"/>
      <c r="G38" s="61">
        <v>2025</v>
      </c>
      <c r="H38" s="97" t="s">
        <v>2205</v>
      </c>
      <c r="I38" s="97" t="str">
        <f t="shared" si="4"/>
        <v>LA</v>
      </c>
      <c r="J38" s="97" t="str">
        <f t="shared" si="5"/>
        <v>TX</v>
      </c>
      <c r="K38" s="104" t="str">
        <f t="shared" si="3"/>
        <v>South Central</v>
      </c>
      <c r="L38" s="97" t="str">
        <f>INDEX('State '!$A$1:$C$62,MATCH($I38,'State '!$B:$B,0),3)</f>
        <v>South Central</v>
      </c>
      <c r="M38" s="97" t="str">
        <f>INDEX('State '!$A$1:$C$62,MATCH($J38,'State '!$B:$B,0),3)</f>
        <v>South Central</v>
      </c>
      <c r="N38" s="97"/>
      <c r="O38" s="145">
        <v>383</v>
      </c>
      <c r="P38" s="158">
        <v>69</v>
      </c>
      <c r="Q38" s="146">
        <v>2500</v>
      </c>
      <c r="R38" s="98">
        <v>42</v>
      </c>
      <c r="S38" s="97" t="s">
        <v>135</v>
      </c>
      <c r="T38" s="97" t="s">
        <v>381</v>
      </c>
      <c r="U38" s="97" t="s">
        <v>2254</v>
      </c>
      <c r="V38" s="97" t="s">
        <v>2178</v>
      </c>
      <c r="W38" s="252" t="s">
        <v>3551</v>
      </c>
      <c r="X38" s="79" t="s">
        <v>2827</v>
      </c>
      <c r="Y38" s="141" t="s">
        <v>2877</v>
      </c>
    </row>
    <row r="39" spans="1:26" ht="25.5" x14ac:dyDescent="0.2">
      <c r="A39" s="96">
        <v>44923</v>
      </c>
      <c r="B39" s="79" t="s">
        <v>2647</v>
      </c>
      <c r="C39" s="79" t="s">
        <v>199</v>
      </c>
      <c r="D39" s="79" t="s">
        <v>140</v>
      </c>
      <c r="E39" s="79" t="s">
        <v>139</v>
      </c>
      <c r="F39" s="60"/>
      <c r="G39" s="61" t="s">
        <v>382</v>
      </c>
      <c r="H39" s="97" t="s">
        <v>7</v>
      </c>
      <c r="I39" s="97" t="str">
        <f t="shared" si="4"/>
        <v>PA</v>
      </c>
      <c r="J39" s="97" t="str">
        <f t="shared" si="5"/>
        <v>PA</v>
      </c>
      <c r="K39" s="104" t="str">
        <f t="shared" si="3"/>
        <v>Northeast</v>
      </c>
      <c r="L39" s="97" t="str">
        <f>INDEX('State '!$A$1:$C$62,MATCH($I39,'State '!$B:$B,0),3)</f>
        <v>Northeast</v>
      </c>
      <c r="M39" s="97" t="str">
        <f>INDEX('State '!$A$1:$C$62,MATCH($J39,'State '!$B:$B,0),3)</f>
        <v>Northeast</v>
      </c>
      <c r="N39" s="97"/>
      <c r="O39" s="145"/>
      <c r="P39" s="178"/>
      <c r="Q39" s="146">
        <v>475</v>
      </c>
      <c r="R39" s="98"/>
      <c r="S39" s="97" t="s">
        <v>138</v>
      </c>
      <c r="T39" s="97"/>
      <c r="U39" s="97"/>
      <c r="V39" s="97" t="s">
        <v>2175</v>
      </c>
      <c r="W39" s="79" t="s">
        <v>2649</v>
      </c>
      <c r="X39" s="79" t="s">
        <v>2829</v>
      </c>
      <c r="Y39" s="141" t="s">
        <v>2648</v>
      </c>
    </row>
    <row r="40" spans="1:26" ht="30.6" customHeight="1" x14ac:dyDescent="0.2">
      <c r="A40" s="96">
        <v>45679</v>
      </c>
      <c r="B40" s="79" t="s">
        <v>3295</v>
      </c>
      <c r="C40" s="79" t="s">
        <v>221</v>
      </c>
      <c r="D40" s="79" t="s">
        <v>140</v>
      </c>
      <c r="E40" s="79" t="s">
        <v>419</v>
      </c>
      <c r="F40" s="60"/>
      <c r="G40" s="61">
        <v>2026</v>
      </c>
      <c r="H40" s="97" t="s">
        <v>6</v>
      </c>
      <c r="I40" s="97" t="str">
        <f t="shared" si="4"/>
        <v>TX</v>
      </c>
      <c r="J40" s="97" t="str">
        <f t="shared" si="5"/>
        <v>TX</v>
      </c>
      <c r="K40" s="104" t="str">
        <f t="shared" si="3"/>
        <v>South Central</v>
      </c>
      <c r="L40" s="97" t="str">
        <f>INDEX('State '!$A$1:$C$62,MATCH($I40,'State '!$B:$B,0),3)</f>
        <v>South Central</v>
      </c>
      <c r="M40" s="97" t="str">
        <f>INDEX('State '!$A$1:$C$62,MATCH($J40,'State '!$B:$B,0),3)</f>
        <v>South Central</v>
      </c>
      <c r="N40" s="97"/>
      <c r="O40" s="145">
        <v>455</v>
      </c>
      <c r="P40" s="158"/>
      <c r="Q40" s="146">
        <v>570</v>
      </c>
      <c r="R40" s="98"/>
      <c r="S40" s="97" t="s">
        <v>138</v>
      </c>
      <c r="T40" s="97" t="s">
        <v>2601</v>
      </c>
      <c r="U40" s="97"/>
      <c r="V40" s="97" t="s">
        <v>2175</v>
      </c>
      <c r="W40" s="79" t="s">
        <v>3296</v>
      </c>
      <c r="X40" s="79"/>
      <c r="Y40" s="254" t="s">
        <v>3432</v>
      </c>
    </row>
    <row r="41" spans="1:26" ht="38.25" x14ac:dyDescent="0.2">
      <c r="A41" s="96">
        <v>44057</v>
      </c>
      <c r="B41" s="79" t="s">
        <v>2804</v>
      </c>
      <c r="C41" s="79" t="s">
        <v>2591</v>
      </c>
      <c r="D41" s="79" t="s">
        <v>136</v>
      </c>
      <c r="E41" s="79" t="s">
        <v>2221</v>
      </c>
      <c r="F41" s="60"/>
      <c r="G41" s="98" t="s">
        <v>382</v>
      </c>
      <c r="H41" s="97" t="s">
        <v>0</v>
      </c>
      <c r="I41" s="97" t="str">
        <f t="shared" si="4"/>
        <v>LA</v>
      </c>
      <c r="J41" s="97" t="str">
        <f t="shared" si="5"/>
        <v>LA</v>
      </c>
      <c r="K41" s="104" t="str">
        <f t="shared" si="3"/>
        <v>South Central</v>
      </c>
      <c r="L41" s="97" t="str">
        <f>INDEX('State '!$A$1:$C$62,MATCH($I41,'State '!$B:$B,0),3)</f>
        <v>South Central</v>
      </c>
      <c r="M41" s="97" t="str">
        <f>INDEX('State '!$A$1:$C$62,MATCH($J41,'State '!$B:$B,0),3)</f>
        <v>South Central</v>
      </c>
      <c r="N41" s="97"/>
      <c r="O41" s="145"/>
      <c r="P41" s="158"/>
      <c r="Q41" s="146">
        <v>2000</v>
      </c>
      <c r="R41" s="98"/>
      <c r="S41" s="97" t="s">
        <v>138</v>
      </c>
      <c r="T41" s="97"/>
      <c r="U41" s="97"/>
      <c r="V41" s="97" t="s">
        <v>2175</v>
      </c>
      <c r="W41" s="79" t="s">
        <v>3076</v>
      </c>
      <c r="X41" s="79"/>
      <c r="Y41" s="137"/>
    </row>
    <row r="42" spans="1:26" ht="89.25" x14ac:dyDescent="0.2">
      <c r="A42" s="96">
        <v>45397</v>
      </c>
      <c r="B42" s="79" t="s">
        <v>3475</v>
      </c>
      <c r="C42" s="79" t="s">
        <v>3476</v>
      </c>
      <c r="D42" s="79" t="s">
        <v>136</v>
      </c>
      <c r="E42" s="79" t="s">
        <v>159</v>
      </c>
      <c r="F42" s="60"/>
      <c r="G42" s="98">
        <v>2027</v>
      </c>
      <c r="H42" s="97" t="s">
        <v>3477</v>
      </c>
      <c r="I42" s="97" t="str">
        <f t="shared" si="4"/>
        <v>WI</v>
      </c>
      <c r="J42" s="97" t="str">
        <f t="shared" si="5"/>
        <v>IL</v>
      </c>
      <c r="K42" s="104" t="str">
        <f t="shared" si="3"/>
        <v>Midwest</v>
      </c>
      <c r="L42" s="97" t="str">
        <f>INDEX('State '!$A$1:$C$62,MATCH($I42,'State '!$B:$B,0),3)</f>
        <v>Midwest</v>
      </c>
      <c r="M42" s="97" t="str">
        <f>INDEX('State '!$A$1:$C$62,MATCH($J42,'State '!$B:$B,0),3)</f>
        <v>Midwest</v>
      </c>
      <c r="N42" s="97"/>
      <c r="O42" s="145"/>
      <c r="P42" s="158">
        <v>70</v>
      </c>
      <c r="Q42" s="146">
        <v>473</v>
      </c>
      <c r="R42" s="98" t="s">
        <v>3478</v>
      </c>
      <c r="S42" s="97" t="s">
        <v>135</v>
      </c>
      <c r="T42" s="97" t="s">
        <v>381</v>
      </c>
      <c r="U42" s="97" t="s">
        <v>3479</v>
      </c>
      <c r="V42" s="97" t="s">
        <v>2178</v>
      </c>
      <c r="W42" s="79" t="s">
        <v>3480</v>
      </c>
      <c r="X42" s="79" t="s">
        <v>2833</v>
      </c>
      <c r="Y42" s="236"/>
    </row>
    <row r="43" spans="1:26" ht="17.649999999999999" customHeight="1" x14ac:dyDescent="0.2">
      <c r="A43" s="96">
        <v>45321</v>
      </c>
      <c r="B43" s="79" t="s">
        <v>3359</v>
      </c>
      <c r="C43" s="79" t="s">
        <v>1875</v>
      </c>
      <c r="D43" s="79" t="s">
        <v>140</v>
      </c>
      <c r="E43" s="102" t="s">
        <v>2221</v>
      </c>
      <c r="F43" s="60"/>
      <c r="G43" s="61" t="s">
        <v>382</v>
      </c>
      <c r="H43" s="97" t="s">
        <v>17</v>
      </c>
      <c r="I43" s="97" t="str">
        <f t="shared" si="4"/>
        <v>AL</v>
      </c>
      <c r="J43" s="97" t="str">
        <f t="shared" si="5"/>
        <v>AL</v>
      </c>
      <c r="K43" s="104" t="str">
        <f t="shared" si="3"/>
        <v>South Central</v>
      </c>
      <c r="L43" s="97" t="str">
        <f>INDEX('State '!$A$1:$C$62,MATCH($I43,'State '!$B:$B,0),3)</f>
        <v>South Central</v>
      </c>
      <c r="M43" s="97" t="str">
        <f>INDEX('State '!$A$1:$C$62,MATCH($J43,'State '!$B:$B,0),3)</f>
        <v>South Central</v>
      </c>
      <c r="N43" s="97"/>
      <c r="O43" s="145">
        <v>15</v>
      </c>
      <c r="P43" s="111">
        <v>13</v>
      </c>
      <c r="Q43" s="146">
        <v>106</v>
      </c>
      <c r="R43" s="98">
        <v>42</v>
      </c>
      <c r="S43" s="97" t="s">
        <v>135</v>
      </c>
      <c r="T43" s="97" t="s">
        <v>381</v>
      </c>
      <c r="U43" s="97" t="s">
        <v>1920</v>
      </c>
      <c r="V43" s="97" t="s">
        <v>2175</v>
      </c>
      <c r="W43" s="79"/>
      <c r="X43" s="79"/>
      <c r="Y43" s="195"/>
      <c r="Z43" s="17"/>
    </row>
    <row r="44" spans="1:26" ht="154.9" customHeight="1" x14ac:dyDescent="0.2">
      <c r="A44" s="96">
        <v>45586</v>
      </c>
      <c r="B44" s="79" t="s">
        <v>3401</v>
      </c>
      <c r="C44" s="79" t="s">
        <v>746</v>
      </c>
      <c r="D44" s="79" t="s">
        <v>140</v>
      </c>
      <c r="E44" s="102" t="s">
        <v>389</v>
      </c>
      <c r="F44" s="60"/>
      <c r="G44" s="61">
        <v>2027</v>
      </c>
      <c r="H44" s="97" t="s">
        <v>0</v>
      </c>
      <c r="I44" s="97" t="str">
        <f t="shared" si="4"/>
        <v>LA</v>
      </c>
      <c r="J44" s="97" t="str">
        <f t="shared" si="5"/>
        <v>LA</v>
      </c>
      <c r="K44" s="104" t="str">
        <f t="shared" si="3"/>
        <v>South Central</v>
      </c>
      <c r="L44" s="97" t="str">
        <f>INDEX('State '!$A$1:$C$62,MATCH($I44,'State '!$B:$B,0),3)</f>
        <v>South Central</v>
      </c>
      <c r="M44" s="97" t="str">
        <f>INDEX('State '!$A$1:$C$62,MATCH($J44,'State '!$B:$B,0),3)</f>
        <v>South Central</v>
      </c>
      <c r="N44" s="97"/>
      <c r="O44" s="145">
        <v>90</v>
      </c>
      <c r="P44" s="111"/>
      <c r="Q44" s="146">
        <v>1079</v>
      </c>
      <c r="R44" s="98"/>
      <c r="S44" s="97"/>
      <c r="T44" s="97" t="s">
        <v>381</v>
      </c>
      <c r="U44" s="97" t="s">
        <v>3402</v>
      </c>
      <c r="V44" s="97"/>
      <c r="W44" s="79" t="s">
        <v>3403</v>
      </c>
      <c r="X44" s="79" t="s">
        <v>2827</v>
      </c>
      <c r="Y44" s="207" t="s">
        <v>3554</v>
      </c>
      <c r="Z44" s="17"/>
    </row>
    <row r="45" spans="1:26" ht="130.9" customHeight="1" x14ac:dyDescent="0.2">
      <c r="A45" s="96">
        <v>45636</v>
      </c>
      <c r="B45" s="79" t="s">
        <v>3598</v>
      </c>
      <c r="C45" s="79" t="s">
        <v>3317</v>
      </c>
      <c r="D45" s="79" t="s">
        <v>136</v>
      </c>
      <c r="E45" s="102" t="s">
        <v>389</v>
      </c>
      <c r="F45" s="60"/>
      <c r="G45" s="61">
        <v>2026</v>
      </c>
      <c r="H45" s="97" t="s">
        <v>6</v>
      </c>
      <c r="I45" s="97" t="str">
        <f t="shared" si="4"/>
        <v>TX</v>
      </c>
      <c r="J45" s="97" t="str">
        <f t="shared" si="5"/>
        <v>TX</v>
      </c>
      <c r="K45" s="104" t="str">
        <f t="shared" si="3"/>
        <v>South Central</v>
      </c>
      <c r="L45" s="97" t="str">
        <f>INDEX('State '!$A$1:$C$62,MATCH($I45,'State '!$B:$B,0),3)</f>
        <v>South Central</v>
      </c>
      <c r="M45" s="97" t="str">
        <f>INDEX('State '!$A$1:$C$62,MATCH($J45,'State '!$B:$B,0),3)</f>
        <v>South Central</v>
      </c>
      <c r="N45" s="97"/>
      <c r="O45" s="145">
        <v>2700</v>
      </c>
      <c r="P45" s="111">
        <v>325</v>
      </c>
      <c r="Q45" s="146">
        <v>1500</v>
      </c>
      <c r="R45" s="98">
        <v>42</v>
      </c>
      <c r="S45" s="97" t="s">
        <v>138</v>
      </c>
      <c r="T45" s="97" t="s">
        <v>2601</v>
      </c>
      <c r="U45" s="258"/>
      <c r="V45" s="97" t="s">
        <v>2175</v>
      </c>
      <c r="W45" s="252" t="s">
        <v>3599</v>
      </c>
      <c r="X45" s="79"/>
      <c r="Y45" s="207"/>
      <c r="Z45" s="17"/>
    </row>
    <row r="46" spans="1:26" ht="76.5" x14ac:dyDescent="0.2">
      <c r="A46" s="96">
        <v>45299</v>
      </c>
      <c r="B46" s="79" t="s">
        <v>3264</v>
      </c>
      <c r="C46" s="79" t="s">
        <v>205</v>
      </c>
      <c r="D46" s="79" t="s">
        <v>140</v>
      </c>
      <c r="E46" s="79" t="s">
        <v>389</v>
      </c>
      <c r="F46" s="60"/>
      <c r="G46" s="61">
        <v>2025</v>
      </c>
      <c r="H46" s="97" t="s">
        <v>2968</v>
      </c>
      <c r="I46" s="97" t="str">
        <f t="shared" si="4"/>
        <v>QU</v>
      </c>
      <c r="J46" s="97" t="str">
        <f t="shared" si="5"/>
        <v>CT</v>
      </c>
      <c r="K46" s="104" t="str">
        <f t="shared" si="3"/>
        <v>Canada, Northeast</v>
      </c>
      <c r="L46" s="97" t="str">
        <f>INDEX('State '!$A$1:$C$62,MATCH($I46,'State '!$B:$B,0),3)</f>
        <v>Canada</v>
      </c>
      <c r="M46" s="97" t="str">
        <f>INDEX('State '!$A$1:$C$62,MATCH($J46,'State '!$B:$B,0),3)</f>
        <v>Northeast</v>
      </c>
      <c r="N46" s="97"/>
      <c r="O46" s="145">
        <v>272</v>
      </c>
      <c r="P46" s="178"/>
      <c r="Q46" s="146">
        <v>125</v>
      </c>
      <c r="R46" s="98"/>
      <c r="S46" s="97" t="s">
        <v>135</v>
      </c>
      <c r="T46" s="97" t="s">
        <v>381</v>
      </c>
      <c r="U46" s="97" t="s">
        <v>2969</v>
      </c>
      <c r="V46" s="97" t="s">
        <v>2178</v>
      </c>
      <c r="W46" s="79" t="s">
        <v>3428</v>
      </c>
      <c r="X46" s="79" t="s">
        <v>2833</v>
      </c>
      <c r="Y46" s="207" t="s">
        <v>3429</v>
      </c>
      <c r="Z46" s="17"/>
    </row>
    <row r="47" spans="1:26" ht="63.75" x14ac:dyDescent="0.2">
      <c r="A47" s="96">
        <v>45405</v>
      </c>
      <c r="B47" s="79" t="s">
        <v>3430</v>
      </c>
      <c r="C47" s="79" t="s">
        <v>340</v>
      </c>
      <c r="D47" s="79" t="s">
        <v>140</v>
      </c>
      <c r="E47" s="79" t="s">
        <v>419</v>
      </c>
      <c r="F47" s="60"/>
      <c r="G47" s="61">
        <v>2025</v>
      </c>
      <c r="H47" s="97" t="s">
        <v>6</v>
      </c>
      <c r="I47" s="97" t="str">
        <f t="shared" si="4"/>
        <v>TX</v>
      </c>
      <c r="J47" s="97" t="str">
        <f t="shared" si="5"/>
        <v>TX</v>
      </c>
      <c r="K47" s="104" t="str">
        <f t="shared" si="3"/>
        <v>South Central</v>
      </c>
      <c r="L47" s="97" t="str">
        <f>INDEX('State '!$A$1:$C$62,MATCH($I47,'State '!$B:$B,0),3)</f>
        <v>South Central</v>
      </c>
      <c r="M47" s="97" t="str">
        <f>INDEX('State '!$A$1:$C$62,MATCH($J47,'State '!$B:$B,0),3)</f>
        <v>South Central</v>
      </c>
      <c r="N47" s="97"/>
      <c r="O47" s="145">
        <v>180</v>
      </c>
      <c r="P47" s="111">
        <v>30</v>
      </c>
      <c r="Q47" s="146">
        <v>500</v>
      </c>
      <c r="R47" s="98">
        <v>30</v>
      </c>
      <c r="S47" s="97" t="s">
        <v>138</v>
      </c>
      <c r="T47" s="97"/>
      <c r="U47" s="97"/>
      <c r="V47" s="97" t="s">
        <v>2175</v>
      </c>
      <c r="W47" s="79" t="s">
        <v>3431</v>
      </c>
      <c r="X47" s="79"/>
      <c r="Y47" s="238" t="s">
        <v>3432</v>
      </c>
      <c r="Z47" s="17"/>
    </row>
    <row r="48" spans="1:26" x14ac:dyDescent="0.2">
      <c r="A48" s="96">
        <v>44313</v>
      </c>
      <c r="B48" s="79" t="s">
        <v>2418</v>
      </c>
      <c r="C48" s="79" t="s">
        <v>275</v>
      </c>
      <c r="D48" s="79" t="s">
        <v>1878</v>
      </c>
      <c r="E48" s="79" t="s">
        <v>2199</v>
      </c>
      <c r="F48" s="60"/>
      <c r="G48" s="111" t="s">
        <v>382</v>
      </c>
      <c r="H48" s="97" t="s">
        <v>0</v>
      </c>
      <c r="I48" s="97" t="str">
        <f t="shared" si="4"/>
        <v>LA</v>
      </c>
      <c r="J48" s="97" t="str">
        <f t="shared" si="5"/>
        <v>LA</v>
      </c>
      <c r="K48" s="104" t="str">
        <f t="shared" si="3"/>
        <v>South Central</v>
      </c>
      <c r="L48" s="97" t="str">
        <f>INDEX('State '!$A$1:$C$62,MATCH($I48,'State '!$B:$B,0),3)</f>
        <v>South Central</v>
      </c>
      <c r="M48" s="97" t="str">
        <f>INDEX('State '!$A$1:$C$62,MATCH($J48,'State '!$B:$B,0),3)</f>
        <v>South Central</v>
      </c>
      <c r="N48" s="97"/>
      <c r="O48" s="145">
        <v>202</v>
      </c>
      <c r="P48" s="178"/>
      <c r="Q48" s="146">
        <v>1362</v>
      </c>
      <c r="R48" s="98"/>
      <c r="S48" s="97" t="s">
        <v>135</v>
      </c>
      <c r="T48" s="97" t="s">
        <v>381</v>
      </c>
      <c r="U48" s="97" t="s">
        <v>2220</v>
      </c>
      <c r="V48" s="97" t="s">
        <v>2175</v>
      </c>
      <c r="W48" s="79"/>
      <c r="X48" s="79" t="s">
        <v>2827</v>
      </c>
      <c r="Y48" s="195"/>
      <c r="Z48" s="17"/>
    </row>
    <row r="49" spans="1:16384" s="17" customFormat="1" ht="38.25" x14ac:dyDescent="0.2">
      <c r="A49" s="96">
        <v>45153</v>
      </c>
      <c r="B49" s="79" t="s">
        <v>2994</v>
      </c>
      <c r="C49" s="79" t="s">
        <v>2407</v>
      </c>
      <c r="D49" s="79" t="s">
        <v>140</v>
      </c>
      <c r="E49" s="102" t="s">
        <v>389</v>
      </c>
      <c r="F49" s="60"/>
      <c r="G49" s="61">
        <v>2027</v>
      </c>
      <c r="H49" s="97" t="s">
        <v>0</v>
      </c>
      <c r="I49" s="97" t="str">
        <f t="shared" si="4"/>
        <v>LA</v>
      </c>
      <c r="J49" s="97" t="str">
        <f t="shared" si="5"/>
        <v>LA</v>
      </c>
      <c r="K49" s="104" t="str">
        <f t="shared" si="3"/>
        <v>South Central</v>
      </c>
      <c r="L49" s="97" t="str">
        <f>INDEX('State '!$A$1:$C$62,MATCH($I49,'State '!$B:$B,0),3)</f>
        <v>South Central</v>
      </c>
      <c r="M49" s="97" t="str">
        <f>INDEX('State '!$A$1:$C$62,MATCH($J49,'State '!$B:$B,0),3)</f>
        <v>South Central</v>
      </c>
      <c r="N49" s="97"/>
      <c r="O49" s="145">
        <v>88.897000000000006</v>
      </c>
      <c r="P49" s="158"/>
      <c r="Q49" s="146">
        <v>70</v>
      </c>
      <c r="R49" s="98"/>
      <c r="S49" s="97" t="s">
        <v>135</v>
      </c>
      <c r="T49" s="97" t="s">
        <v>381</v>
      </c>
      <c r="U49" s="97" t="s">
        <v>2995</v>
      </c>
      <c r="V49" s="97" t="s">
        <v>2175</v>
      </c>
      <c r="W49" s="79" t="s">
        <v>2996</v>
      </c>
      <c r="X49" s="79" t="s">
        <v>2827</v>
      </c>
      <c r="Y49" s="147"/>
      <c r="Z49"/>
    </row>
    <row r="50" spans="1:16384" s="17" customFormat="1" ht="25.5" x14ac:dyDescent="0.2">
      <c r="A50" s="96">
        <v>45153</v>
      </c>
      <c r="B50" s="194" t="s">
        <v>2997</v>
      </c>
      <c r="C50" s="194" t="s">
        <v>2407</v>
      </c>
      <c r="D50" s="80" t="s">
        <v>136</v>
      </c>
      <c r="E50" s="194" t="s">
        <v>389</v>
      </c>
      <c r="F50" s="196"/>
      <c r="G50" s="198">
        <v>2027</v>
      </c>
      <c r="H50" s="197" t="s">
        <v>2205</v>
      </c>
      <c r="I50" s="97" t="str">
        <f t="shared" si="4"/>
        <v>LA</v>
      </c>
      <c r="J50" s="97" t="str">
        <f t="shared" si="5"/>
        <v>TX</v>
      </c>
      <c r="K50" s="104" t="str">
        <f t="shared" si="3"/>
        <v>South Central</v>
      </c>
      <c r="L50" s="97" t="str">
        <f>INDEX('State '!$A$1:$C$62,MATCH($I50,'State '!$B:$B,0),3)</f>
        <v>South Central</v>
      </c>
      <c r="M50" s="97" t="str">
        <f>INDEX('State '!$A$1:$C$62,MATCH($J50,'State '!$B:$B,0),3)</f>
        <v>South Central</v>
      </c>
      <c r="N50" s="97"/>
      <c r="O50" s="145">
        <v>1207</v>
      </c>
      <c r="P50" s="206">
        <v>72</v>
      </c>
      <c r="Q50" s="200">
        <v>2000</v>
      </c>
      <c r="R50" s="198">
        <v>42</v>
      </c>
      <c r="S50" s="197" t="s">
        <v>135</v>
      </c>
      <c r="T50" s="197" t="s">
        <v>381</v>
      </c>
      <c r="U50" s="197" t="s">
        <v>2408</v>
      </c>
      <c r="V50" s="97" t="s">
        <v>2178</v>
      </c>
      <c r="W50" s="79" t="s">
        <v>2721</v>
      </c>
      <c r="X50" s="79" t="s">
        <v>2827</v>
      </c>
      <c r="Y50" s="141" t="s">
        <v>2776</v>
      </c>
      <c r="Z50"/>
    </row>
    <row r="51" spans="1:16384" s="17" customFormat="1" ht="281.45" customHeight="1" x14ac:dyDescent="0.2">
      <c r="A51" s="96">
        <v>45569</v>
      </c>
      <c r="B51" s="79" t="s">
        <v>3300</v>
      </c>
      <c r="C51" s="79" t="s">
        <v>2298</v>
      </c>
      <c r="D51" s="79" t="s">
        <v>136</v>
      </c>
      <c r="E51" s="79" t="s">
        <v>419</v>
      </c>
      <c r="F51" s="60"/>
      <c r="G51" s="61">
        <v>2025</v>
      </c>
      <c r="H51" s="97" t="s">
        <v>0</v>
      </c>
      <c r="I51" s="97" t="str">
        <f t="shared" si="4"/>
        <v>LA</v>
      </c>
      <c r="J51" s="97" t="str">
        <f t="shared" si="5"/>
        <v>LA</v>
      </c>
      <c r="K51" s="104" t="str">
        <f t="shared" si="3"/>
        <v>South Central</v>
      </c>
      <c r="L51" s="97" t="str">
        <f>INDEX('State '!$A$1:$C$62,MATCH($I51,'State '!$B:$B,0),3)</f>
        <v>South Central</v>
      </c>
      <c r="M51" s="97" t="str">
        <f>INDEX('State '!$A$1:$C$62,MATCH($J51,'State '!$B:$B,0),3)</f>
        <v>South Central</v>
      </c>
      <c r="N51" s="97"/>
      <c r="O51" s="145"/>
      <c r="P51" s="158">
        <v>174</v>
      </c>
      <c r="Q51" s="146">
        <v>1800</v>
      </c>
      <c r="R51" s="98" t="s">
        <v>2430</v>
      </c>
      <c r="S51" s="97" t="s">
        <v>138</v>
      </c>
      <c r="T51" s="97"/>
      <c r="U51" s="97"/>
      <c r="V51" s="97" t="s">
        <v>2175</v>
      </c>
      <c r="W51" s="79" t="s">
        <v>3556</v>
      </c>
      <c r="X51" s="79" t="s">
        <v>2827</v>
      </c>
      <c r="Y51" s="207" t="s">
        <v>3557</v>
      </c>
      <c r="Z51"/>
    </row>
    <row r="52" spans="1:16384" s="17" customFormat="1" ht="51" x14ac:dyDescent="0.2">
      <c r="A52" s="96">
        <v>45603</v>
      </c>
      <c r="B52" s="79" t="s">
        <v>3600</v>
      </c>
      <c r="C52" s="79" t="s">
        <v>2989</v>
      </c>
      <c r="D52" s="79" t="s">
        <v>140</v>
      </c>
      <c r="E52" s="79" t="s">
        <v>389</v>
      </c>
      <c r="F52" s="60"/>
      <c r="G52" s="98">
        <v>2026</v>
      </c>
      <c r="H52" s="97" t="s">
        <v>0</v>
      </c>
      <c r="I52" s="97" t="str">
        <f t="shared" si="4"/>
        <v>LA</v>
      </c>
      <c r="J52" s="97" t="str">
        <f t="shared" si="5"/>
        <v>LA</v>
      </c>
      <c r="K52" s="104" t="str">
        <f t="shared" si="3"/>
        <v>South Central</v>
      </c>
      <c r="L52" s="97" t="str">
        <f>INDEX('State '!$A$1:$C$62,MATCH($I52,'State '!$B:$B,0),3)</f>
        <v>South Central</v>
      </c>
      <c r="M52" s="97" t="str">
        <f>INDEX('State '!$A$1:$C$62,MATCH($J52,'State '!$B:$B,0),3)</f>
        <v>South Central</v>
      </c>
      <c r="N52" s="97"/>
      <c r="O52" s="145"/>
      <c r="P52" s="158"/>
      <c r="Q52" s="146">
        <v>200</v>
      </c>
      <c r="R52" s="98"/>
      <c r="S52" s="97" t="s">
        <v>138</v>
      </c>
      <c r="T52" s="97"/>
      <c r="U52" s="97"/>
      <c r="V52" s="97" t="s">
        <v>2175</v>
      </c>
      <c r="W52" s="252" t="s">
        <v>3601</v>
      </c>
      <c r="X52" s="79" t="s">
        <v>3435</v>
      </c>
      <c r="Y52" s="233" t="s">
        <v>3602</v>
      </c>
      <c r="Z52"/>
    </row>
    <row r="53" spans="1:16384" s="17" customFormat="1" ht="63.75" x14ac:dyDescent="0.2">
      <c r="A53" s="96">
        <v>45621</v>
      </c>
      <c r="B53" s="79" t="s">
        <v>3624</v>
      </c>
      <c r="C53" s="79" t="s">
        <v>2899</v>
      </c>
      <c r="D53" s="79" t="s">
        <v>140</v>
      </c>
      <c r="E53" s="79" t="s">
        <v>389</v>
      </c>
      <c r="F53" s="60"/>
      <c r="G53" s="98">
        <v>2029</v>
      </c>
      <c r="H53" s="97" t="s">
        <v>23</v>
      </c>
      <c r="I53" s="97" t="str">
        <f t="shared" si="4"/>
        <v>KY</v>
      </c>
      <c r="J53" s="97" t="str">
        <f t="shared" si="5"/>
        <v>KY</v>
      </c>
      <c r="K53" s="104" t="str">
        <f t="shared" si="3"/>
        <v>Midwest</v>
      </c>
      <c r="L53" s="97" t="str">
        <f>INDEX('State '!$A$1:$C$62,MATCH($I53,'State '!$B:$B,0),3)</f>
        <v>Midwest</v>
      </c>
      <c r="M53" s="97" t="str">
        <f>INDEX('State '!$A$1:$C$62,MATCH($J53,'State '!$B:$B,0),3)</f>
        <v>Midwest</v>
      </c>
      <c r="N53" s="97"/>
      <c r="O53" s="145">
        <v>400</v>
      </c>
      <c r="P53" s="158"/>
      <c r="Q53" s="146">
        <v>200</v>
      </c>
      <c r="R53" s="98"/>
      <c r="S53" s="97" t="s">
        <v>138</v>
      </c>
      <c r="T53" s="97"/>
      <c r="U53" s="97"/>
      <c r="V53" s="97" t="s">
        <v>2175</v>
      </c>
      <c r="W53" s="252" t="s">
        <v>3603</v>
      </c>
      <c r="X53" s="79" t="s">
        <v>2828</v>
      </c>
      <c r="Y53" s="233" t="s">
        <v>3604</v>
      </c>
      <c r="Z53"/>
    </row>
    <row r="54" spans="1:16384" s="17" customFormat="1" ht="51" x14ac:dyDescent="0.2">
      <c r="A54" s="96">
        <v>45665</v>
      </c>
      <c r="B54" s="80" t="s">
        <v>3083</v>
      </c>
      <c r="C54" s="80" t="s">
        <v>309</v>
      </c>
      <c r="D54" s="80" t="s">
        <v>140</v>
      </c>
      <c r="E54" s="80" t="s">
        <v>389</v>
      </c>
      <c r="F54" s="79"/>
      <c r="G54" s="61" t="s">
        <v>382</v>
      </c>
      <c r="H54" s="97" t="s">
        <v>8</v>
      </c>
      <c r="I54" s="97" t="str">
        <f t="shared" si="4"/>
        <v>OH</v>
      </c>
      <c r="J54" s="97" t="str">
        <f t="shared" si="5"/>
        <v>OH</v>
      </c>
      <c r="K54" s="104" t="s">
        <v>9</v>
      </c>
      <c r="L54" s="104" t="s">
        <v>9</v>
      </c>
      <c r="M54" s="104" t="s">
        <v>9</v>
      </c>
      <c r="N54" s="104"/>
      <c r="O54" s="145">
        <v>28</v>
      </c>
      <c r="P54" s="158">
        <v>2.1800000000000002</v>
      </c>
      <c r="Q54" s="146"/>
      <c r="R54" s="98">
        <v>12</v>
      </c>
      <c r="S54" s="97" t="s">
        <v>138</v>
      </c>
      <c r="T54" s="104" t="s">
        <v>2857</v>
      </c>
      <c r="U54" s="104"/>
      <c r="V54" s="104" t="s">
        <v>2175</v>
      </c>
      <c r="W54" s="80" t="s">
        <v>3605</v>
      </c>
      <c r="X54" s="80" t="s">
        <v>2830</v>
      </c>
      <c r="Y54" s="175" t="s">
        <v>3606</v>
      </c>
      <c r="Z54"/>
    </row>
    <row r="55" spans="1:16384" s="17" customFormat="1" ht="25.5" x14ac:dyDescent="0.2">
      <c r="A55" s="96">
        <v>45321</v>
      </c>
      <c r="B55" s="80" t="s">
        <v>2908</v>
      </c>
      <c r="C55" s="79" t="s">
        <v>1991</v>
      </c>
      <c r="D55" s="80" t="s">
        <v>140</v>
      </c>
      <c r="E55" s="102" t="s">
        <v>2221</v>
      </c>
      <c r="F55" s="62"/>
      <c r="G55" s="107" t="s">
        <v>382</v>
      </c>
      <c r="H55" s="97" t="s">
        <v>46</v>
      </c>
      <c r="I55" s="97" t="str">
        <f t="shared" si="4"/>
        <v>KS</v>
      </c>
      <c r="J55" s="97" t="str">
        <f t="shared" si="5"/>
        <v>KS</v>
      </c>
      <c r="K55" s="104" t="str">
        <f t="shared" ref="K55:K73" si="6">IF($L55=$M55,L55,CONCATENATE($L55,", ",IF(ISBLANK(N55),"",CONCATENATE(N55,", ")),$M55))</f>
        <v>South Central</v>
      </c>
      <c r="L55" s="97" t="str">
        <f>INDEX('State '!$A$1:$C$62,MATCH($I55,'State '!$B:$B,0),3)</f>
        <v>South Central</v>
      </c>
      <c r="M55" s="97" t="str">
        <f>INDEX('State '!$A$1:$C$62,MATCH($J55,'State '!$B:$B,0),3)</f>
        <v>South Central</v>
      </c>
      <c r="N55" s="97"/>
      <c r="O55" s="145">
        <v>3</v>
      </c>
      <c r="P55" s="158"/>
      <c r="Q55" s="108">
        <v>40</v>
      </c>
      <c r="R55" s="63"/>
      <c r="S55" s="103" t="s">
        <v>135</v>
      </c>
      <c r="T55" s="104" t="s">
        <v>381</v>
      </c>
      <c r="U55" s="105" t="s">
        <v>2909</v>
      </c>
      <c r="V55" s="97" t="s">
        <v>2175</v>
      </c>
      <c r="W55" s="79" t="s">
        <v>2911</v>
      </c>
      <c r="X55" s="79"/>
      <c r="Y55" s="195"/>
      <c r="Z55"/>
    </row>
    <row r="56" spans="1:16384" s="17" customFormat="1" ht="127.5" x14ac:dyDescent="0.2">
      <c r="A56" s="96">
        <v>45679</v>
      </c>
      <c r="B56" s="80" t="s">
        <v>3607</v>
      </c>
      <c r="C56" s="79" t="s">
        <v>206</v>
      </c>
      <c r="D56" s="80" t="s">
        <v>136</v>
      </c>
      <c r="E56" s="102" t="s">
        <v>139</v>
      </c>
      <c r="F56" s="62"/>
      <c r="G56" s="107">
        <v>2028</v>
      </c>
      <c r="H56" s="97" t="s">
        <v>483</v>
      </c>
      <c r="I56" s="97" t="str">
        <f t="shared" si="4"/>
        <v>MS</v>
      </c>
      <c r="J56" s="97" t="str">
        <f t="shared" si="5"/>
        <v>AL</v>
      </c>
      <c r="K56" s="104" t="str">
        <f t="shared" si="6"/>
        <v>South Central</v>
      </c>
      <c r="L56" s="97" t="str">
        <f>INDEX('State '!$A$1:$C$62,MATCH($I56,'State '!$B:$B,0),3)</f>
        <v>South Central</v>
      </c>
      <c r="M56" s="97" t="str">
        <f>INDEX('State '!$A$1:$C$62,MATCH($J56,'State '!$B:$B,0),3)</f>
        <v>South Central</v>
      </c>
      <c r="N56" s="97"/>
      <c r="O56" s="145">
        <v>1600</v>
      </c>
      <c r="P56" s="158">
        <v>206</v>
      </c>
      <c r="Q56" s="108">
        <v>2100</v>
      </c>
      <c r="R56" s="63" t="s">
        <v>550</v>
      </c>
      <c r="S56" s="103" t="s">
        <v>135</v>
      </c>
      <c r="T56" s="104" t="s">
        <v>381</v>
      </c>
      <c r="U56" s="105" t="s">
        <v>3608</v>
      </c>
      <c r="V56" s="97" t="s">
        <v>2178</v>
      </c>
      <c r="W56" s="79" t="s">
        <v>3609</v>
      </c>
      <c r="X56" s="79" t="s">
        <v>3610</v>
      </c>
      <c r="Y56" s="207" t="s">
        <v>3432</v>
      </c>
      <c r="Z56"/>
    </row>
    <row r="57" spans="1:16384" s="17" customFormat="1" ht="25.5" x14ac:dyDescent="0.2">
      <c r="A57" s="96">
        <v>44923</v>
      </c>
      <c r="B57" s="79" t="s">
        <v>3133</v>
      </c>
      <c r="C57" s="79" t="s">
        <v>2919</v>
      </c>
      <c r="D57" s="79" t="s">
        <v>140</v>
      </c>
      <c r="E57" s="102" t="s">
        <v>139</v>
      </c>
      <c r="F57" s="60"/>
      <c r="G57" s="61" t="s">
        <v>382</v>
      </c>
      <c r="H57" s="97" t="s">
        <v>39</v>
      </c>
      <c r="I57" s="97" t="str">
        <f t="shared" si="4"/>
        <v>MO</v>
      </c>
      <c r="J57" s="97" t="str">
        <f t="shared" si="5"/>
        <v>MO</v>
      </c>
      <c r="K57" s="104" t="str">
        <f t="shared" si="6"/>
        <v>Midwest</v>
      </c>
      <c r="L57" s="97" t="str">
        <f>INDEX('State '!$A$1:$C$62,MATCH($I57,'State '!$B:$B,0),3)</f>
        <v>Midwest</v>
      </c>
      <c r="M57" s="97" t="str">
        <f>INDEX('State '!$A$1:$C$62,MATCH($J57,'State '!$B:$B,0),3)</f>
        <v>Midwest</v>
      </c>
      <c r="N57" s="97"/>
      <c r="O57" s="145"/>
      <c r="P57" s="178"/>
      <c r="Q57" s="146">
        <v>75</v>
      </c>
      <c r="R57" s="98"/>
      <c r="S57" s="97" t="s">
        <v>135</v>
      </c>
      <c r="T57" s="97" t="s">
        <v>381</v>
      </c>
      <c r="U57" s="97"/>
      <c r="V57" s="97" t="s">
        <v>2175</v>
      </c>
      <c r="W57" s="79" t="s">
        <v>2918</v>
      </c>
      <c r="X57" s="79"/>
      <c r="Y57" s="137"/>
      <c r="Z57"/>
    </row>
    <row r="58" spans="1:16384" s="17" customFormat="1" ht="89.25" x14ac:dyDescent="0.2">
      <c r="A58" s="96">
        <v>45572</v>
      </c>
      <c r="B58" s="79" t="s">
        <v>3611</v>
      </c>
      <c r="C58" s="79" t="s">
        <v>2989</v>
      </c>
      <c r="D58" s="79" t="s">
        <v>140</v>
      </c>
      <c r="E58" s="102" t="s">
        <v>139</v>
      </c>
      <c r="F58" s="60"/>
      <c r="G58" s="61">
        <v>2026</v>
      </c>
      <c r="H58" s="97" t="s">
        <v>33</v>
      </c>
      <c r="I58" s="97" t="str">
        <f t="shared" si="4"/>
        <v>WV</v>
      </c>
      <c r="J58" s="97" t="str">
        <f t="shared" si="5"/>
        <v>WV</v>
      </c>
      <c r="K58" s="104" t="str">
        <f t="shared" si="6"/>
        <v>Northeast</v>
      </c>
      <c r="L58" s="97" t="str">
        <f>INDEX('State '!$A$1:$C$62,MATCH($I58,'State '!$B:$B,0),3)</f>
        <v>Northeast</v>
      </c>
      <c r="M58" s="97" t="str">
        <f>INDEX('State '!$A$1:$C$62,MATCH($J58,'State '!$B:$B,0),3)</f>
        <v>Northeast</v>
      </c>
      <c r="N58" s="97"/>
      <c r="O58" s="145"/>
      <c r="P58" s="202"/>
      <c r="Q58" s="146">
        <v>100</v>
      </c>
      <c r="R58" s="98"/>
      <c r="S58" s="97" t="s">
        <v>138</v>
      </c>
      <c r="T58" s="97"/>
      <c r="U58" s="97"/>
      <c r="V58" s="97" t="s">
        <v>2175</v>
      </c>
      <c r="W58" s="79" t="s">
        <v>3612</v>
      </c>
      <c r="X58" s="79"/>
      <c r="Y58" s="137" t="s">
        <v>3602</v>
      </c>
      <c r="Z58" s="96"/>
      <c r="AA58" s="79"/>
      <c r="AB58" s="79"/>
      <c r="AC58" s="79"/>
      <c r="AD58" s="102"/>
      <c r="AE58" s="60"/>
      <c r="AF58" s="61"/>
      <c r="AG58" s="97"/>
      <c r="AH58" s="97"/>
      <c r="AI58" s="97"/>
      <c r="AJ58" s="104"/>
      <c r="AK58" s="97"/>
      <c r="AL58" s="97"/>
      <c r="AM58" s="97"/>
      <c r="AN58" s="145"/>
      <c r="AO58" s="202"/>
      <c r="AP58" s="146"/>
      <c r="AQ58" s="98"/>
      <c r="AR58" s="97"/>
      <c r="AS58" s="97"/>
      <c r="AT58" s="97"/>
      <c r="AU58" s="97"/>
      <c r="AV58" s="79"/>
      <c r="AW58" s="79"/>
      <c r="AX58" s="137"/>
      <c r="AY58" s="96"/>
      <c r="AZ58" s="79"/>
      <c r="BA58" s="79"/>
      <c r="BB58" s="79"/>
      <c r="BC58" s="102"/>
      <c r="BD58" s="60"/>
      <c r="BE58" s="61"/>
      <c r="BF58" s="97"/>
      <c r="BG58" s="97"/>
      <c r="BH58" s="97"/>
      <c r="BI58" s="104"/>
      <c r="BJ58" s="97"/>
      <c r="BK58" s="97"/>
      <c r="BL58" s="97"/>
      <c r="BM58" s="145"/>
      <c r="BN58" s="202"/>
      <c r="BO58" s="146"/>
      <c r="BP58" s="98"/>
      <c r="BQ58" s="97"/>
      <c r="BR58" s="97"/>
      <c r="BS58" s="97"/>
      <c r="BT58" s="97"/>
      <c r="BU58" s="79"/>
      <c r="BV58" s="79"/>
      <c r="BW58" s="137"/>
      <c r="BX58" s="96"/>
      <c r="BY58" s="79"/>
      <c r="BZ58" s="79"/>
      <c r="CA58" s="79"/>
      <c r="CB58" s="102"/>
      <c r="CC58" s="60"/>
      <c r="CD58" s="61"/>
      <c r="CE58" s="97"/>
      <c r="CF58" s="97"/>
      <c r="CG58" s="97"/>
      <c r="CH58" s="104"/>
      <c r="CI58" s="97"/>
      <c r="CJ58" s="97"/>
      <c r="CK58" s="97"/>
      <c r="CL58" s="145"/>
      <c r="CM58" s="202"/>
      <c r="CN58" s="146"/>
      <c r="CO58" s="98"/>
      <c r="CP58" s="97"/>
      <c r="CQ58" s="97"/>
      <c r="CR58" s="97"/>
      <c r="CS58" s="97"/>
      <c r="CT58" s="79"/>
      <c r="CU58" s="79"/>
      <c r="CV58" s="137"/>
      <c r="CW58" s="96"/>
      <c r="CX58" s="79"/>
      <c r="CY58" s="79"/>
      <c r="CZ58" s="79"/>
      <c r="DA58" s="102"/>
      <c r="DB58" s="60"/>
      <c r="DC58" s="61"/>
      <c r="DD58" s="97"/>
      <c r="DE58" s="97"/>
      <c r="DF58" s="97"/>
      <c r="DG58" s="104"/>
      <c r="DH58" s="97"/>
      <c r="DI58" s="97"/>
      <c r="DJ58" s="97"/>
      <c r="DK58" s="145"/>
      <c r="DL58" s="202"/>
      <c r="DM58" s="146"/>
      <c r="DN58" s="98"/>
      <c r="DO58" s="97"/>
      <c r="DP58" s="97"/>
      <c r="DQ58" s="97"/>
      <c r="DR58" s="97"/>
      <c r="DS58" s="79"/>
      <c r="DT58" s="79"/>
      <c r="DU58" s="137"/>
      <c r="DV58" s="96"/>
      <c r="DW58" s="79"/>
      <c r="DX58" s="79"/>
      <c r="DY58" s="79"/>
      <c r="DZ58" s="102"/>
      <c r="EA58" s="60"/>
      <c r="EB58" s="61"/>
      <c r="EC58" s="97"/>
      <c r="ED58" s="97"/>
      <c r="EE58" s="97"/>
      <c r="EF58" s="104"/>
      <c r="EG58" s="97"/>
      <c r="EH58" s="97"/>
      <c r="EI58" s="97"/>
      <c r="EJ58" s="145"/>
      <c r="EK58" s="202"/>
      <c r="EL58" s="146"/>
      <c r="EM58" s="98"/>
      <c r="EN58" s="97"/>
      <c r="EO58" s="97"/>
      <c r="EP58" s="97"/>
      <c r="EQ58" s="97"/>
      <c r="ER58" s="79"/>
      <c r="ES58" s="79"/>
      <c r="ET58" s="137"/>
      <c r="EU58" s="96"/>
      <c r="EV58" s="79"/>
      <c r="EW58" s="79"/>
      <c r="EX58" s="79"/>
      <c r="EY58" s="102"/>
      <c r="EZ58" s="60"/>
      <c r="FA58" s="61"/>
      <c r="FB58" s="97"/>
      <c r="FC58" s="97"/>
      <c r="FD58" s="97"/>
      <c r="FE58" s="104"/>
      <c r="FF58" s="97"/>
      <c r="FG58" s="97"/>
      <c r="FH58" s="97"/>
      <c r="FI58" s="145"/>
      <c r="FJ58" s="202"/>
      <c r="FK58" s="146"/>
      <c r="FL58" s="98"/>
      <c r="FM58" s="97"/>
      <c r="FN58" s="97"/>
      <c r="FO58" s="97"/>
      <c r="FP58" s="97"/>
      <c r="FQ58" s="79"/>
      <c r="FR58" s="79"/>
      <c r="FS58" s="137"/>
      <c r="FT58" s="96"/>
      <c r="FU58" s="79"/>
      <c r="FV58" s="79"/>
      <c r="FW58" s="79"/>
      <c r="FX58" s="102"/>
      <c r="FY58" s="60"/>
      <c r="FZ58" s="61"/>
      <c r="GA58" s="97"/>
      <c r="GB58" s="97"/>
      <c r="GC58" s="97"/>
      <c r="GD58" s="104"/>
      <c r="GE58" s="97"/>
      <c r="GF58" s="97"/>
      <c r="GG58" s="97"/>
      <c r="GH58" s="145"/>
      <c r="GI58" s="202"/>
      <c r="GJ58" s="146"/>
      <c r="GK58" s="98"/>
      <c r="GL58" s="97"/>
      <c r="GM58" s="97"/>
      <c r="GN58" s="97"/>
      <c r="GO58" s="97"/>
      <c r="GP58" s="79"/>
      <c r="GQ58" s="79"/>
      <c r="GR58" s="137"/>
      <c r="GS58" s="96"/>
      <c r="GT58" s="79"/>
      <c r="GU58" s="79"/>
      <c r="GV58" s="79"/>
      <c r="GW58" s="102"/>
      <c r="GX58" s="60"/>
      <c r="GY58" s="61"/>
      <c r="GZ58" s="97"/>
      <c r="HA58" s="97"/>
      <c r="HB58" s="97"/>
      <c r="HC58" s="104"/>
      <c r="HD58" s="97"/>
      <c r="HE58" s="97"/>
      <c r="HF58" s="97"/>
      <c r="HG58" s="145"/>
      <c r="HH58" s="202"/>
      <c r="HI58" s="146"/>
      <c r="HJ58" s="98"/>
      <c r="HK58" s="97"/>
      <c r="HL58" s="97"/>
      <c r="HM58" s="97"/>
      <c r="HN58" s="97"/>
      <c r="HO58" s="79"/>
      <c r="HP58" s="79"/>
      <c r="HQ58" s="137"/>
      <c r="HR58" s="96"/>
      <c r="HS58" s="79"/>
      <c r="HT58" s="79"/>
      <c r="HU58" s="79"/>
      <c r="HV58" s="102"/>
      <c r="HW58" s="60"/>
      <c r="HX58" s="61"/>
      <c r="HY58" s="97"/>
      <c r="HZ58" s="97"/>
      <c r="IA58" s="97"/>
      <c r="IB58" s="104"/>
      <c r="IC58" s="97"/>
      <c r="ID58" s="97"/>
      <c r="IE58" s="97"/>
      <c r="IF58" s="145"/>
      <c r="IG58" s="202"/>
      <c r="IH58" s="146"/>
      <c r="II58" s="98"/>
      <c r="IJ58" s="97"/>
      <c r="IK58" s="97"/>
      <c r="IL58" s="97"/>
      <c r="IM58" s="97"/>
      <c r="IN58" s="79"/>
      <c r="IO58" s="79"/>
      <c r="IP58" s="137"/>
      <c r="IQ58" s="96"/>
      <c r="IR58" s="79"/>
      <c r="IS58" s="79"/>
      <c r="IT58" s="79"/>
      <c r="IU58" s="102"/>
      <c r="IV58" s="60"/>
      <c r="IW58" s="61"/>
      <c r="IX58" s="97"/>
      <c r="IY58" s="97"/>
      <c r="IZ58" s="97"/>
      <c r="JA58" s="104"/>
      <c r="JB58" s="97"/>
      <c r="JC58" s="97"/>
      <c r="JD58" s="97"/>
      <c r="JE58" s="145"/>
      <c r="JF58" s="202"/>
      <c r="JG58" s="146"/>
      <c r="JH58" s="98"/>
      <c r="JI58" s="97"/>
      <c r="JJ58" s="97"/>
      <c r="JK58" s="97"/>
      <c r="JL58" s="97"/>
      <c r="JM58" s="79"/>
      <c r="JN58" s="79"/>
      <c r="JO58" s="137"/>
      <c r="JP58" s="96"/>
      <c r="JQ58" s="79"/>
      <c r="JR58" s="79"/>
      <c r="JS58" s="79"/>
      <c r="JT58" s="102"/>
      <c r="JU58" s="60"/>
      <c r="JV58" s="61"/>
      <c r="JW58" s="97"/>
      <c r="JX58" s="97"/>
      <c r="JY58" s="97"/>
      <c r="JZ58" s="104"/>
      <c r="KA58" s="97"/>
      <c r="KB58" s="97"/>
      <c r="KC58" s="97"/>
      <c r="KD58" s="145"/>
      <c r="KE58" s="202"/>
      <c r="KF58" s="146"/>
      <c r="KG58" s="98"/>
      <c r="KH58" s="97"/>
      <c r="KI58" s="97"/>
      <c r="KJ58" s="97"/>
      <c r="KK58" s="97"/>
      <c r="KL58" s="79"/>
      <c r="KM58" s="79"/>
      <c r="KN58" s="137"/>
      <c r="KO58" s="96"/>
      <c r="KP58" s="79"/>
      <c r="KQ58" s="79"/>
      <c r="KR58" s="79"/>
      <c r="KS58" s="102"/>
      <c r="KT58" s="60"/>
      <c r="KU58" s="61"/>
      <c r="KV58" s="97"/>
      <c r="KW58" s="97"/>
      <c r="KX58" s="97"/>
      <c r="KY58" s="104"/>
      <c r="KZ58" s="97"/>
      <c r="LA58" s="97"/>
      <c r="LB58" s="97"/>
      <c r="LC58" s="145"/>
      <c r="LD58" s="202"/>
      <c r="LE58" s="146"/>
      <c r="LF58" s="98"/>
      <c r="LG58" s="97"/>
      <c r="LH58" s="97"/>
      <c r="LI58" s="97"/>
      <c r="LJ58" s="97"/>
      <c r="LK58" s="79"/>
      <c r="LL58" s="79"/>
      <c r="LM58" s="137"/>
      <c r="LN58" s="96"/>
      <c r="LO58" s="79"/>
      <c r="LP58" s="79"/>
      <c r="LQ58" s="79"/>
      <c r="LR58" s="102"/>
      <c r="LS58" s="60"/>
      <c r="LT58" s="61"/>
      <c r="LU58" s="97"/>
      <c r="LV58" s="97"/>
      <c r="LW58" s="97"/>
      <c r="LX58" s="104"/>
      <c r="LY58" s="97"/>
      <c r="LZ58" s="97"/>
      <c r="MA58" s="97"/>
      <c r="MB58" s="145"/>
      <c r="MC58" s="202"/>
      <c r="MD58" s="146"/>
      <c r="ME58" s="98"/>
      <c r="MF58" s="97"/>
      <c r="MG58" s="97"/>
      <c r="MH58" s="97"/>
      <c r="MI58" s="97"/>
      <c r="MJ58" s="79"/>
      <c r="MK58" s="79"/>
      <c r="ML58" s="137"/>
      <c r="MM58" s="96"/>
      <c r="MN58" s="79"/>
      <c r="MO58" s="79"/>
      <c r="MP58" s="79"/>
      <c r="MQ58" s="102"/>
      <c r="MR58" s="60"/>
      <c r="MS58" s="61"/>
      <c r="MT58" s="97"/>
      <c r="MU58" s="97"/>
      <c r="MV58" s="97"/>
      <c r="MW58" s="104"/>
      <c r="MX58" s="97"/>
      <c r="MY58" s="97"/>
      <c r="MZ58" s="97"/>
      <c r="NA58" s="145"/>
      <c r="NB58" s="202"/>
      <c r="NC58" s="146"/>
      <c r="ND58" s="98"/>
      <c r="NE58" s="97"/>
      <c r="NF58" s="97"/>
      <c r="NG58" s="97"/>
      <c r="NH58" s="97"/>
      <c r="NI58" s="79"/>
      <c r="NJ58" s="79"/>
      <c r="NK58" s="137"/>
      <c r="NL58" s="96"/>
      <c r="NM58" s="79"/>
      <c r="NN58" s="79"/>
      <c r="NO58" s="79"/>
      <c r="NP58" s="102"/>
      <c r="NQ58" s="60"/>
      <c r="NR58" s="61"/>
      <c r="NS58" s="97"/>
      <c r="NT58" s="97"/>
      <c r="NU58" s="97"/>
      <c r="NV58" s="104"/>
      <c r="NW58" s="97"/>
      <c r="NX58" s="97"/>
      <c r="NY58" s="97"/>
      <c r="NZ58" s="145"/>
      <c r="OA58" s="202"/>
      <c r="OB58" s="146"/>
      <c r="OC58" s="98"/>
      <c r="OD58" s="97"/>
      <c r="OE58" s="97"/>
      <c r="OF58" s="97"/>
      <c r="OG58" s="97"/>
      <c r="OH58" s="79"/>
      <c r="OI58" s="79"/>
      <c r="OJ58" s="137"/>
      <c r="OK58" s="96"/>
      <c r="OL58" s="79"/>
      <c r="OM58" s="79"/>
      <c r="ON58" s="79"/>
      <c r="OO58" s="102"/>
      <c r="OP58" s="60"/>
      <c r="OQ58" s="61"/>
      <c r="OR58" s="97"/>
      <c r="OS58" s="97"/>
      <c r="OT58" s="97"/>
      <c r="OU58" s="104"/>
      <c r="OV58" s="97"/>
      <c r="OW58" s="97"/>
      <c r="OX58" s="97"/>
      <c r="OY58" s="145"/>
      <c r="OZ58" s="202"/>
      <c r="PA58" s="146"/>
      <c r="PB58" s="98"/>
      <c r="PC58" s="97"/>
      <c r="PD58" s="97"/>
      <c r="PE58" s="97"/>
      <c r="PF58" s="97"/>
      <c r="PG58" s="79"/>
      <c r="PH58" s="79"/>
      <c r="PI58" s="137"/>
      <c r="PJ58" s="96"/>
      <c r="PK58" s="79"/>
      <c r="PL58" s="79"/>
      <c r="PM58" s="79"/>
      <c r="PN58" s="102"/>
      <c r="PO58" s="60"/>
      <c r="PP58" s="61"/>
      <c r="PQ58" s="97"/>
      <c r="PR58" s="97"/>
      <c r="PS58" s="97"/>
      <c r="PT58" s="104"/>
      <c r="PU58" s="97"/>
      <c r="PV58" s="97"/>
      <c r="PW58" s="97"/>
      <c r="PX58" s="145"/>
      <c r="PY58" s="202"/>
      <c r="PZ58" s="146"/>
      <c r="QA58" s="98"/>
      <c r="QB58" s="97"/>
      <c r="QC58" s="97"/>
      <c r="QD58" s="97"/>
      <c r="QE58" s="97"/>
      <c r="QF58" s="79"/>
      <c r="QG58" s="79"/>
      <c r="QH58" s="137"/>
      <c r="QI58" s="96"/>
      <c r="QJ58" s="79"/>
      <c r="QK58" s="79"/>
      <c r="QL58" s="79"/>
      <c r="QM58" s="102"/>
      <c r="QN58" s="60"/>
      <c r="QO58" s="61"/>
      <c r="QP58" s="97"/>
      <c r="QQ58" s="97"/>
      <c r="QR58" s="97"/>
      <c r="QS58" s="104"/>
      <c r="QT58" s="97"/>
      <c r="QU58" s="97"/>
      <c r="QV58" s="97"/>
      <c r="QW58" s="145"/>
      <c r="QX58" s="202"/>
      <c r="QY58" s="146"/>
      <c r="QZ58" s="98"/>
      <c r="RA58" s="97"/>
      <c r="RB58" s="97"/>
      <c r="RC58" s="97"/>
      <c r="RD58" s="97"/>
      <c r="RE58" s="79"/>
      <c r="RF58" s="79"/>
      <c r="RG58" s="137"/>
      <c r="RH58" s="96"/>
      <c r="RI58" s="79"/>
      <c r="RJ58" s="79"/>
      <c r="RK58" s="79"/>
      <c r="RL58" s="102"/>
      <c r="RM58" s="60"/>
      <c r="RN58" s="61"/>
      <c r="RO58" s="97"/>
      <c r="RP58" s="97"/>
      <c r="RQ58" s="97"/>
      <c r="RR58" s="104"/>
      <c r="RS58" s="97"/>
      <c r="RT58" s="97"/>
      <c r="RU58" s="97"/>
      <c r="RV58" s="145"/>
      <c r="RW58" s="202"/>
      <c r="RX58" s="146"/>
      <c r="RY58" s="98"/>
      <c r="RZ58" s="97"/>
      <c r="SA58" s="97"/>
      <c r="SB58" s="97"/>
      <c r="SC58" s="97"/>
      <c r="SD58" s="79"/>
      <c r="SE58" s="79"/>
      <c r="SF58" s="137"/>
      <c r="SG58" s="96"/>
      <c r="SH58" s="79"/>
      <c r="SI58" s="79"/>
      <c r="SJ58" s="79"/>
      <c r="SK58" s="102"/>
      <c r="SL58" s="60"/>
      <c r="SM58" s="61"/>
      <c r="SN58" s="97"/>
      <c r="SO58" s="97"/>
      <c r="SP58" s="97"/>
      <c r="SQ58" s="104"/>
      <c r="SR58" s="97"/>
      <c r="SS58" s="97"/>
      <c r="ST58" s="97"/>
      <c r="SU58" s="145"/>
      <c r="SV58" s="202"/>
      <c r="SW58" s="146"/>
      <c r="SX58" s="98"/>
      <c r="SY58" s="97"/>
      <c r="SZ58" s="97"/>
      <c r="TA58" s="97"/>
      <c r="TB58" s="97"/>
      <c r="TC58" s="79"/>
      <c r="TD58" s="79"/>
      <c r="TE58" s="137"/>
      <c r="TF58" s="96"/>
      <c r="TG58" s="79"/>
      <c r="TH58" s="79"/>
      <c r="TI58" s="79"/>
      <c r="TJ58" s="102"/>
      <c r="TK58" s="60"/>
      <c r="TL58" s="61"/>
      <c r="TM58" s="97"/>
      <c r="TN58" s="97"/>
      <c r="TO58" s="97"/>
      <c r="TP58" s="104"/>
      <c r="TQ58" s="97"/>
      <c r="TR58" s="97"/>
      <c r="TS58" s="97"/>
      <c r="TT58" s="145"/>
      <c r="TU58" s="202"/>
      <c r="TV58" s="146"/>
      <c r="TW58" s="98"/>
      <c r="TX58" s="97"/>
      <c r="TY58" s="97"/>
      <c r="TZ58" s="97"/>
      <c r="UA58" s="97"/>
      <c r="UB58" s="79"/>
      <c r="UC58" s="79"/>
      <c r="UD58" s="137"/>
      <c r="UE58" s="96"/>
      <c r="UF58" s="79"/>
      <c r="UG58" s="79"/>
      <c r="UH58" s="79"/>
      <c r="UI58" s="102"/>
      <c r="UJ58" s="60"/>
      <c r="UK58" s="61"/>
      <c r="UL58" s="97"/>
      <c r="UM58" s="97"/>
      <c r="UN58" s="97"/>
      <c r="UO58" s="104"/>
      <c r="UP58" s="97"/>
      <c r="UQ58" s="97"/>
      <c r="UR58" s="97"/>
      <c r="US58" s="145"/>
      <c r="UT58" s="202"/>
      <c r="UU58" s="146"/>
      <c r="UV58" s="98"/>
      <c r="UW58" s="97"/>
      <c r="UX58" s="97"/>
      <c r="UY58" s="97"/>
      <c r="UZ58" s="97"/>
      <c r="VA58" s="79"/>
      <c r="VB58" s="79"/>
      <c r="VC58" s="137"/>
      <c r="VD58" s="96"/>
      <c r="VE58" s="79"/>
      <c r="VF58" s="79"/>
      <c r="VG58" s="79"/>
      <c r="VH58" s="102"/>
      <c r="VI58" s="60"/>
      <c r="VJ58" s="61"/>
      <c r="VK58" s="97"/>
      <c r="VL58" s="97"/>
      <c r="VM58" s="97"/>
      <c r="VN58" s="104"/>
      <c r="VO58" s="97"/>
      <c r="VP58" s="97"/>
      <c r="VQ58" s="97"/>
      <c r="VR58" s="145"/>
      <c r="VS58" s="202"/>
      <c r="VT58" s="146"/>
      <c r="VU58" s="98"/>
      <c r="VV58" s="97"/>
      <c r="VW58" s="97"/>
      <c r="VX58" s="97"/>
      <c r="VY58" s="97"/>
      <c r="VZ58" s="79"/>
      <c r="WA58" s="79"/>
      <c r="WB58" s="137"/>
      <c r="WC58" s="96"/>
      <c r="WD58" s="79"/>
      <c r="WE58" s="79"/>
      <c r="WF58" s="79"/>
      <c r="WG58" s="102"/>
      <c r="WH58" s="60"/>
      <c r="WI58" s="61"/>
      <c r="WJ58" s="97"/>
      <c r="WK58" s="97"/>
      <c r="WL58" s="97"/>
      <c r="WM58" s="104"/>
      <c r="WN58" s="97"/>
      <c r="WO58" s="97"/>
      <c r="WP58" s="97"/>
      <c r="WQ58" s="145"/>
      <c r="WR58" s="202"/>
      <c r="WS58" s="146"/>
      <c r="WT58" s="98"/>
      <c r="WU58" s="97"/>
      <c r="WV58" s="97"/>
      <c r="WW58" s="97"/>
      <c r="WX58" s="97"/>
      <c r="WY58" s="79"/>
      <c r="WZ58" s="79"/>
      <c r="XA58" s="137"/>
      <c r="XB58" s="96"/>
      <c r="XC58" s="79"/>
      <c r="XD58" s="79"/>
      <c r="XE58" s="79"/>
      <c r="XF58" s="102"/>
      <c r="XG58" s="60"/>
      <c r="XH58" s="61"/>
      <c r="XI58" s="97"/>
      <c r="XJ58" s="97"/>
      <c r="XK58" s="97"/>
      <c r="XL58" s="104"/>
      <c r="XM58" s="97"/>
      <c r="XN58" s="97"/>
      <c r="XO58" s="97"/>
      <c r="XP58" s="145"/>
      <c r="XQ58" s="202"/>
      <c r="XR58" s="146"/>
      <c r="XS58" s="98"/>
      <c r="XT58" s="97"/>
      <c r="XU58" s="97"/>
      <c r="XV58" s="97"/>
      <c r="XW58" s="97"/>
      <c r="XX58" s="79"/>
      <c r="XY58" s="79"/>
      <c r="XZ58" s="137"/>
      <c r="YA58" s="96"/>
      <c r="YB58" s="79"/>
      <c r="YC58" s="79"/>
      <c r="YD58" s="79"/>
      <c r="YE58" s="102"/>
      <c r="YF58" s="60"/>
      <c r="YG58" s="61"/>
      <c r="YH58" s="97"/>
      <c r="YI58" s="97"/>
      <c r="YJ58" s="97"/>
      <c r="YK58" s="104"/>
      <c r="YL58" s="97"/>
      <c r="YM58" s="97"/>
      <c r="YN58" s="97"/>
      <c r="YO58" s="145"/>
      <c r="YP58" s="202"/>
      <c r="YQ58" s="146"/>
      <c r="YR58" s="98"/>
      <c r="YS58" s="97"/>
      <c r="YT58" s="97"/>
      <c r="YU58" s="97"/>
      <c r="YV58" s="97"/>
      <c r="YW58" s="79"/>
      <c r="YX58" s="79"/>
      <c r="YY58" s="137"/>
      <c r="YZ58" s="96"/>
      <c r="ZA58" s="79"/>
      <c r="ZB58" s="79"/>
      <c r="ZC58" s="79"/>
      <c r="ZD58" s="102"/>
      <c r="ZE58" s="60"/>
      <c r="ZF58" s="61"/>
      <c r="ZG58" s="97"/>
      <c r="ZH58" s="97"/>
      <c r="ZI58" s="97"/>
      <c r="ZJ58" s="104"/>
      <c r="ZK58" s="97"/>
      <c r="ZL58" s="97"/>
      <c r="ZM58" s="97"/>
      <c r="ZN58" s="145"/>
      <c r="ZO58" s="202"/>
      <c r="ZP58" s="146"/>
      <c r="ZQ58" s="98"/>
      <c r="ZR58" s="97"/>
      <c r="ZS58" s="97"/>
      <c r="ZT58" s="97"/>
      <c r="ZU58" s="97"/>
      <c r="ZV58" s="79"/>
      <c r="ZW58" s="79"/>
      <c r="ZX58" s="137"/>
      <c r="ZY58" s="96"/>
      <c r="ZZ58" s="79"/>
      <c r="AAA58" s="79"/>
      <c r="AAB58" s="79"/>
      <c r="AAC58" s="102"/>
      <c r="AAD58" s="60"/>
      <c r="AAE58" s="61"/>
      <c r="AAF58" s="97"/>
      <c r="AAG58" s="97"/>
      <c r="AAH58" s="97"/>
      <c r="AAI58" s="104"/>
      <c r="AAJ58" s="97"/>
      <c r="AAK58" s="97"/>
      <c r="AAL58" s="97"/>
      <c r="AAM58" s="145"/>
      <c r="AAN58" s="202"/>
      <c r="AAO58" s="146"/>
      <c r="AAP58" s="98"/>
      <c r="AAQ58" s="97"/>
      <c r="AAR58" s="97"/>
      <c r="AAS58" s="97"/>
      <c r="AAT58" s="97"/>
      <c r="AAU58" s="79"/>
      <c r="AAV58" s="79"/>
      <c r="AAW58" s="137"/>
      <c r="AAX58" s="96"/>
      <c r="AAY58" s="79"/>
      <c r="AAZ58" s="79"/>
      <c r="ABA58" s="79"/>
      <c r="ABB58" s="102"/>
      <c r="ABC58" s="60"/>
      <c r="ABD58" s="61"/>
      <c r="ABE58" s="97"/>
      <c r="ABF58" s="97"/>
      <c r="ABG58" s="97"/>
      <c r="ABH58" s="104"/>
      <c r="ABI58" s="97"/>
      <c r="ABJ58" s="97"/>
      <c r="ABK58" s="97"/>
      <c r="ABL58" s="145"/>
      <c r="ABM58" s="202"/>
      <c r="ABN58" s="146"/>
      <c r="ABO58" s="98"/>
      <c r="ABP58" s="97"/>
      <c r="ABQ58" s="97"/>
      <c r="ABR58" s="97"/>
      <c r="ABS58" s="97"/>
      <c r="ABT58" s="79"/>
      <c r="ABU58" s="79"/>
      <c r="ABV58" s="137"/>
      <c r="ABW58" s="96"/>
      <c r="ABX58" s="79"/>
      <c r="ABY58" s="79"/>
      <c r="ABZ58" s="79"/>
      <c r="ACA58" s="102"/>
      <c r="ACB58" s="60"/>
      <c r="ACC58" s="61"/>
      <c r="ACD58" s="97"/>
      <c r="ACE58" s="97"/>
      <c r="ACF58" s="97"/>
      <c r="ACG58" s="104"/>
      <c r="ACH58" s="97"/>
      <c r="ACI58" s="97"/>
      <c r="ACJ58" s="97"/>
      <c r="ACK58" s="145"/>
      <c r="ACL58" s="202"/>
      <c r="ACM58" s="146"/>
      <c r="ACN58" s="98"/>
      <c r="ACO58" s="97"/>
      <c r="ACP58" s="97"/>
      <c r="ACQ58" s="97"/>
      <c r="ACR58" s="97"/>
      <c r="ACS58" s="79"/>
      <c r="ACT58" s="79"/>
      <c r="ACU58" s="137"/>
      <c r="ACV58" s="96"/>
      <c r="ACW58" s="79"/>
      <c r="ACX58" s="79"/>
      <c r="ACY58" s="79"/>
      <c r="ACZ58" s="102"/>
      <c r="ADA58" s="60"/>
      <c r="ADB58" s="61"/>
      <c r="ADC58" s="97"/>
      <c r="ADD58" s="97"/>
      <c r="ADE58" s="97"/>
      <c r="ADF58" s="104"/>
      <c r="ADG58" s="97"/>
      <c r="ADH58" s="97"/>
      <c r="ADI58" s="97"/>
      <c r="ADJ58" s="145"/>
      <c r="ADK58" s="202"/>
      <c r="ADL58" s="146"/>
      <c r="ADM58" s="98"/>
      <c r="ADN58" s="97"/>
      <c r="ADO58" s="97"/>
      <c r="ADP58" s="97"/>
      <c r="ADQ58" s="97"/>
      <c r="ADR58" s="79"/>
      <c r="ADS58" s="79"/>
      <c r="ADT58" s="137"/>
      <c r="ADU58" s="96"/>
      <c r="ADV58" s="79"/>
      <c r="ADW58" s="79"/>
      <c r="ADX58" s="79"/>
      <c r="ADY58" s="102"/>
      <c r="ADZ58" s="60"/>
      <c r="AEA58" s="61"/>
      <c r="AEB58" s="97"/>
      <c r="AEC58" s="97"/>
      <c r="AED58" s="97"/>
      <c r="AEE58" s="104"/>
      <c r="AEF58" s="97"/>
      <c r="AEG58" s="97"/>
      <c r="AEH58" s="97"/>
      <c r="AEI58" s="145"/>
      <c r="AEJ58" s="202"/>
      <c r="AEK58" s="146"/>
      <c r="AEL58" s="98"/>
      <c r="AEM58" s="97"/>
      <c r="AEN58" s="97"/>
      <c r="AEO58" s="97"/>
      <c r="AEP58" s="97"/>
      <c r="AEQ58" s="79"/>
      <c r="AER58" s="79"/>
      <c r="AES58" s="137"/>
      <c r="AET58" s="96"/>
      <c r="AEU58" s="79"/>
      <c r="AEV58" s="79"/>
      <c r="AEW58" s="79"/>
      <c r="AEX58" s="102"/>
      <c r="AEY58" s="60"/>
      <c r="AEZ58" s="61"/>
      <c r="AFA58" s="97"/>
      <c r="AFB58" s="97"/>
      <c r="AFC58" s="97"/>
      <c r="AFD58" s="104"/>
      <c r="AFE58" s="97"/>
      <c r="AFF58" s="97"/>
      <c r="AFG58" s="97"/>
      <c r="AFH58" s="145"/>
      <c r="AFI58" s="202"/>
      <c r="AFJ58" s="146"/>
      <c r="AFK58" s="98"/>
      <c r="AFL58" s="97"/>
      <c r="AFM58" s="97"/>
      <c r="AFN58" s="97"/>
      <c r="AFO58" s="97"/>
      <c r="AFP58" s="79"/>
      <c r="AFQ58" s="79"/>
      <c r="AFR58" s="137"/>
      <c r="AFS58" s="96"/>
      <c r="AFT58" s="79"/>
      <c r="AFU58" s="79"/>
      <c r="AFV58" s="79"/>
      <c r="AFW58" s="102"/>
      <c r="AFX58" s="60"/>
      <c r="AFY58" s="61"/>
      <c r="AFZ58" s="97"/>
      <c r="AGA58" s="97"/>
      <c r="AGB58" s="97"/>
      <c r="AGC58" s="104"/>
      <c r="AGD58" s="97"/>
      <c r="AGE58" s="97"/>
      <c r="AGF58" s="97"/>
      <c r="AGG58" s="145"/>
      <c r="AGH58" s="202"/>
      <c r="AGI58" s="146"/>
      <c r="AGJ58" s="98"/>
      <c r="AGK58" s="97"/>
      <c r="AGL58" s="97"/>
      <c r="AGM58" s="97"/>
      <c r="AGN58" s="97"/>
      <c r="AGO58" s="79"/>
      <c r="AGP58" s="79"/>
      <c r="AGQ58" s="137"/>
      <c r="AGR58" s="96"/>
      <c r="AGS58" s="79"/>
      <c r="AGT58" s="79"/>
      <c r="AGU58" s="79"/>
      <c r="AGV58" s="102"/>
      <c r="AGW58" s="60"/>
      <c r="AGX58" s="61"/>
      <c r="AGY58" s="97"/>
      <c r="AGZ58" s="97"/>
      <c r="AHA58" s="97"/>
      <c r="AHB58" s="104"/>
      <c r="AHC58" s="97"/>
      <c r="AHD58" s="97"/>
      <c r="AHE58" s="97"/>
      <c r="AHF58" s="145"/>
      <c r="AHG58" s="202"/>
      <c r="AHH58" s="146"/>
      <c r="AHI58" s="98"/>
      <c r="AHJ58" s="97"/>
      <c r="AHK58" s="97"/>
      <c r="AHL58" s="97"/>
      <c r="AHM58" s="97"/>
      <c r="AHN58" s="79"/>
      <c r="AHO58" s="79"/>
      <c r="AHP58" s="137"/>
      <c r="AHQ58" s="96"/>
      <c r="AHR58" s="79"/>
      <c r="AHS58" s="79"/>
      <c r="AHT58" s="79"/>
      <c r="AHU58" s="102"/>
      <c r="AHV58" s="60"/>
      <c r="AHW58" s="61"/>
      <c r="AHX58" s="97"/>
      <c r="AHY58" s="97"/>
      <c r="AHZ58" s="97"/>
      <c r="AIA58" s="104"/>
      <c r="AIB58" s="97"/>
      <c r="AIC58" s="97"/>
      <c r="AID58" s="97"/>
      <c r="AIE58" s="145"/>
      <c r="AIF58" s="202"/>
      <c r="AIG58" s="146"/>
      <c r="AIH58" s="98"/>
      <c r="AII58" s="97"/>
      <c r="AIJ58" s="97"/>
      <c r="AIK58" s="97"/>
      <c r="AIL58" s="97"/>
      <c r="AIM58" s="79"/>
      <c r="AIN58" s="79"/>
      <c r="AIO58" s="137"/>
      <c r="AIP58" s="96"/>
      <c r="AIQ58" s="79"/>
      <c r="AIR58" s="79"/>
      <c r="AIS58" s="79"/>
      <c r="AIT58" s="102"/>
      <c r="AIU58" s="60"/>
      <c r="AIV58" s="61"/>
      <c r="AIW58" s="97"/>
      <c r="AIX58" s="97"/>
      <c r="AIY58" s="97"/>
      <c r="AIZ58" s="104"/>
      <c r="AJA58" s="97"/>
      <c r="AJB58" s="97"/>
      <c r="AJC58" s="97"/>
      <c r="AJD58" s="145"/>
      <c r="AJE58" s="202"/>
      <c r="AJF58" s="146"/>
      <c r="AJG58" s="98"/>
      <c r="AJH58" s="97"/>
      <c r="AJI58" s="97"/>
      <c r="AJJ58" s="97"/>
      <c r="AJK58" s="97"/>
      <c r="AJL58" s="79"/>
      <c r="AJM58" s="79"/>
      <c r="AJN58" s="137"/>
      <c r="AJO58" s="96"/>
      <c r="AJP58" s="79"/>
      <c r="AJQ58" s="79"/>
      <c r="AJR58" s="79"/>
      <c r="AJS58" s="102"/>
      <c r="AJT58" s="60"/>
      <c r="AJU58" s="61"/>
      <c r="AJV58" s="97"/>
      <c r="AJW58" s="97"/>
      <c r="AJX58" s="97"/>
      <c r="AJY58" s="104"/>
      <c r="AJZ58" s="97"/>
      <c r="AKA58" s="97"/>
      <c r="AKB58" s="97"/>
      <c r="AKC58" s="145"/>
      <c r="AKD58" s="202"/>
      <c r="AKE58" s="146"/>
      <c r="AKF58" s="98"/>
      <c r="AKG58" s="97"/>
      <c r="AKH58" s="97"/>
      <c r="AKI58" s="97"/>
      <c r="AKJ58" s="97"/>
      <c r="AKK58" s="79"/>
      <c r="AKL58" s="79"/>
      <c r="AKM58" s="137"/>
      <c r="AKN58" s="96"/>
      <c r="AKO58" s="79"/>
      <c r="AKP58" s="79"/>
      <c r="AKQ58" s="79"/>
      <c r="AKR58" s="102"/>
      <c r="AKS58" s="60"/>
      <c r="AKT58" s="61"/>
      <c r="AKU58" s="97"/>
      <c r="AKV58" s="97"/>
      <c r="AKW58" s="97"/>
      <c r="AKX58" s="104"/>
      <c r="AKY58" s="97"/>
      <c r="AKZ58" s="97"/>
      <c r="ALA58" s="97"/>
      <c r="ALB58" s="145"/>
      <c r="ALC58" s="202"/>
      <c r="ALD58" s="146"/>
      <c r="ALE58" s="98"/>
      <c r="ALF58" s="97"/>
      <c r="ALG58" s="97"/>
      <c r="ALH58" s="97"/>
      <c r="ALI58" s="97"/>
      <c r="ALJ58" s="79"/>
      <c r="ALK58" s="79"/>
      <c r="ALL58" s="137"/>
      <c r="ALM58" s="96"/>
      <c r="ALN58" s="79"/>
      <c r="ALO58" s="79"/>
      <c r="ALP58" s="79"/>
      <c r="ALQ58" s="102"/>
      <c r="ALR58" s="60"/>
      <c r="ALS58" s="61"/>
      <c r="ALT58" s="97"/>
      <c r="ALU58" s="97"/>
      <c r="ALV58" s="97"/>
      <c r="ALW58" s="104"/>
      <c r="ALX58" s="97"/>
      <c r="ALY58" s="97"/>
      <c r="ALZ58" s="97"/>
      <c r="AMA58" s="145"/>
      <c r="AMB58" s="202"/>
      <c r="AMC58" s="146"/>
      <c r="AMD58" s="98"/>
      <c r="AME58" s="97"/>
      <c r="AMF58" s="97"/>
      <c r="AMG58" s="97"/>
      <c r="AMH58" s="97"/>
      <c r="AMI58" s="79"/>
      <c r="AMJ58" s="79"/>
      <c r="AMK58" s="137"/>
      <c r="AML58" s="96"/>
      <c r="AMM58" s="79"/>
      <c r="AMN58" s="79"/>
      <c r="AMO58" s="79"/>
      <c r="AMP58" s="102"/>
      <c r="AMQ58" s="60"/>
      <c r="AMR58" s="61"/>
      <c r="AMS58" s="97"/>
      <c r="AMT58" s="97"/>
      <c r="AMU58" s="97"/>
      <c r="AMV58" s="104"/>
      <c r="AMW58" s="97"/>
      <c r="AMX58" s="97"/>
      <c r="AMY58" s="97"/>
      <c r="AMZ58" s="145"/>
      <c r="ANA58" s="202"/>
      <c r="ANB58" s="146"/>
      <c r="ANC58" s="98"/>
      <c r="AND58" s="97"/>
      <c r="ANE58" s="97"/>
      <c r="ANF58" s="97"/>
      <c r="ANG58" s="97"/>
      <c r="ANH58" s="79"/>
      <c r="ANI58" s="79"/>
      <c r="ANJ58" s="137"/>
      <c r="ANK58" s="96"/>
      <c r="ANL58" s="79"/>
      <c r="ANM58" s="79"/>
      <c r="ANN58" s="79"/>
      <c r="ANO58" s="102"/>
      <c r="ANP58" s="60"/>
      <c r="ANQ58" s="61"/>
      <c r="ANR58" s="97"/>
      <c r="ANS58" s="97"/>
      <c r="ANT58" s="97"/>
      <c r="ANU58" s="104"/>
      <c r="ANV58" s="97"/>
      <c r="ANW58" s="97"/>
      <c r="ANX58" s="97"/>
      <c r="ANY58" s="145"/>
      <c r="ANZ58" s="202"/>
      <c r="AOA58" s="146"/>
      <c r="AOB58" s="98"/>
      <c r="AOC58" s="97"/>
      <c r="AOD58" s="97"/>
      <c r="AOE58" s="97"/>
      <c r="AOF58" s="97"/>
      <c r="AOG58" s="79"/>
      <c r="AOH58" s="79"/>
      <c r="AOI58" s="137"/>
      <c r="AOJ58" s="96"/>
      <c r="AOK58" s="79"/>
      <c r="AOL58" s="79"/>
      <c r="AOM58" s="79"/>
      <c r="AON58" s="102"/>
      <c r="AOO58" s="60"/>
      <c r="AOP58" s="61"/>
      <c r="AOQ58" s="97"/>
      <c r="AOR58" s="97"/>
      <c r="AOS58" s="97"/>
      <c r="AOT58" s="104"/>
      <c r="AOU58" s="97"/>
      <c r="AOV58" s="97"/>
      <c r="AOW58" s="97"/>
      <c r="AOX58" s="145"/>
      <c r="AOY58" s="202"/>
      <c r="AOZ58" s="146"/>
      <c r="APA58" s="98"/>
      <c r="APB58" s="97"/>
      <c r="APC58" s="97"/>
      <c r="APD58" s="97"/>
      <c r="APE58" s="97"/>
      <c r="APF58" s="79"/>
      <c r="APG58" s="79"/>
      <c r="APH58" s="137"/>
      <c r="API58" s="96"/>
      <c r="APJ58" s="79"/>
      <c r="APK58" s="79"/>
      <c r="APL58" s="79"/>
      <c r="APM58" s="102"/>
      <c r="APN58" s="60"/>
      <c r="APO58" s="61"/>
      <c r="APP58" s="97"/>
      <c r="APQ58" s="97"/>
      <c r="APR58" s="97"/>
      <c r="APS58" s="104"/>
      <c r="APT58" s="97"/>
      <c r="APU58" s="97"/>
      <c r="APV58" s="97"/>
      <c r="APW58" s="145"/>
      <c r="APX58" s="202"/>
      <c r="APY58" s="146"/>
      <c r="APZ58" s="98"/>
      <c r="AQA58" s="97"/>
      <c r="AQB58" s="97"/>
      <c r="AQC58" s="97"/>
      <c r="AQD58" s="97"/>
      <c r="AQE58" s="79"/>
      <c r="AQF58" s="79"/>
      <c r="AQG58" s="137"/>
      <c r="AQH58" s="96"/>
      <c r="AQI58" s="79"/>
      <c r="AQJ58" s="79"/>
      <c r="AQK58" s="79"/>
      <c r="AQL58" s="102"/>
      <c r="AQM58" s="60"/>
      <c r="AQN58" s="61"/>
      <c r="AQO58" s="97"/>
      <c r="AQP58" s="97"/>
      <c r="AQQ58" s="97"/>
      <c r="AQR58" s="104"/>
      <c r="AQS58" s="97"/>
      <c r="AQT58" s="97"/>
      <c r="AQU58" s="97"/>
      <c r="AQV58" s="145"/>
      <c r="AQW58" s="202"/>
      <c r="AQX58" s="146"/>
      <c r="AQY58" s="98"/>
      <c r="AQZ58" s="97"/>
      <c r="ARA58" s="97"/>
      <c r="ARB58" s="97"/>
      <c r="ARC58" s="97"/>
      <c r="ARD58" s="79"/>
      <c r="ARE58" s="79"/>
      <c r="ARF58" s="137"/>
      <c r="ARG58" s="96"/>
      <c r="ARH58" s="79"/>
      <c r="ARI58" s="79"/>
      <c r="ARJ58" s="79"/>
      <c r="ARK58" s="102"/>
      <c r="ARL58" s="60"/>
      <c r="ARM58" s="61"/>
      <c r="ARN58" s="97"/>
      <c r="ARO58" s="97"/>
      <c r="ARP58" s="97"/>
      <c r="ARQ58" s="104"/>
      <c r="ARR58" s="97"/>
      <c r="ARS58" s="97"/>
      <c r="ART58" s="97"/>
      <c r="ARU58" s="145"/>
      <c r="ARV58" s="202"/>
      <c r="ARW58" s="146"/>
      <c r="ARX58" s="98"/>
      <c r="ARY58" s="97"/>
      <c r="ARZ58" s="97"/>
      <c r="ASA58" s="97"/>
      <c r="ASB58" s="97"/>
      <c r="ASC58" s="79"/>
      <c r="ASD58" s="79"/>
      <c r="ASE58" s="137"/>
      <c r="ASF58" s="96"/>
      <c r="ASG58" s="79"/>
      <c r="ASH58" s="79"/>
      <c r="ASI58" s="79"/>
      <c r="ASJ58" s="102"/>
      <c r="ASK58" s="60"/>
      <c r="ASL58" s="61"/>
      <c r="ASM58" s="97"/>
      <c r="ASN58" s="97"/>
      <c r="ASO58" s="97"/>
      <c r="ASP58" s="104"/>
      <c r="ASQ58" s="97"/>
      <c r="ASR58" s="97"/>
      <c r="ASS58" s="97"/>
      <c r="AST58" s="145"/>
      <c r="ASU58" s="202"/>
      <c r="ASV58" s="146"/>
      <c r="ASW58" s="98"/>
      <c r="ASX58" s="97"/>
      <c r="ASY58" s="97"/>
      <c r="ASZ58" s="97"/>
      <c r="ATA58" s="97"/>
      <c r="ATB58" s="79"/>
      <c r="ATC58" s="79"/>
      <c r="ATD58" s="137"/>
      <c r="ATE58" s="96"/>
      <c r="ATF58" s="79"/>
      <c r="ATG58" s="79"/>
      <c r="ATH58" s="79"/>
      <c r="ATI58" s="102"/>
      <c r="ATJ58" s="60"/>
      <c r="ATK58" s="61"/>
      <c r="ATL58" s="97"/>
      <c r="ATM58" s="97"/>
      <c r="ATN58" s="97"/>
      <c r="ATO58" s="104"/>
      <c r="ATP58" s="97"/>
      <c r="ATQ58" s="97"/>
      <c r="ATR58" s="97"/>
      <c r="ATS58" s="145"/>
      <c r="ATT58" s="202"/>
      <c r="ATU58" s="146"/>
      <c r="ATV58" s="98"/>
      <c r="ATW58" s="97"/>
      <c r="ATX58" s="97"/>
      <c r="ATY58" s="97"/>
      <c r="ATZ58" s="97"/>
      <c r="AUA58" s="79"/>
      <c r="AUB58" s="79"/>
      <c r="AUC58" s="137"/>
      <c r="AUD58" s="96"/>
      <c r="AUE58" s="79"/>
      <c r="AUF58" s="79"/>
      <c r="AUG58" s="79"/>
      <c r="AUH58" s="102"/>
      <c r="AUI58" s="60"/>
      <c r="AUJ58" s="61"/>
      <c r="AUK58" s="97"/>
      <c r="AUL58" s="97"/>
      <c r="AUM58" s="97"/>
      <c r="AUN58" s="104"/>
      <c r="AUO58" s="97"/>
      <c r="AUP58" s="97"/>
      <c r="AUQ58" s="97"/>
      <c r="AUR58" s="145"/>
      <c r="AUS58" s="202"/>
      <c r="AUT58" s="146"/>
      <c r="AUU58" s="98"/>
      <c r="AUV58" s="97"/>
      <c r="AUW58" s="97"/>
      <c r="AUX58" s="97"/>
      <c r="AUY58" s="97"/>
      <c r="AUZ58" s="79"/>
      <c r="AVA58" s="79"/>
      <c r="AVB58" s="137"/>
      <c r="AVC58" s="96"/>
      <c r="AVD58" s="79"/>
      <c r="AVE58" s="79"/>
      <c r="AVF58" s="79"/>
      <c r="AVG58" s="102"/>
      <c r="AVH58" s="60"/>
      <c r="AVI58" s="61"/>
      <c r="AVJ58" s="97"/>
      <c r="AVK58" s="97"/>
      <c r="AVL58" s="97"/>
      <c r="AVM58" s="104"/>
      <c r="AVN58" s="97"/>
      <c r="AVO58" s="97"/>
      <c r="AVP58" s="97"/>
      <c r="AVQ58" s="145"/>
      <c r="AVR58" s="202"/>
      <c r="AVS58" s="146"/>
      <c r="AVT58" s="98"/>
      <c r="AVU58" s="97"/>
      <c r="AVV58" s="97"/>
      <c r="AVW58" s="97"/>
      <c r="AVX58" s="97"/>
      <c r="AVY58" s="79"/>
      <c r="AVZ58" s="79"/>
      <c r="AWA58" s="137"/>
      <c r="AWB58" s="96"/>
      <c r="AWC58" s="79"/>
      <c r="AWD58" s="79"/>
      <c r="AWE58" s="79"/>
      <c r="AWF58" s="102"/>
      <c r="AWG58" s="60"/>
      <c r="AWH58" s="61"/>
      <c r="AWI58" s="97"/>
      <c r="AWJ58" s="97"/>
      <c r="AWK58" s="97"/>
      <c r="AWL58" s="104"/>
      <c r="AWM58" s="97"/>
      <c r="AWN58" s="97"/>
      <c r="AWO58" s="97"/>
      <c r="AWP58" s="145"/>
      <c r="AWQ58" s="202"/>
      <c r="AWR58" s="146"/>
      <c r="AWS58" s="98"/>
      <c r="AWT58" s="97"/>
      <c r="AWU58" s="97"/>
      <c r="AWV58" s="97"/>
      <c r="AWW58" s="97"/>
      <c r="AWX58" s="79"/>
      <c r="AWY58" s="79"/>
      <c r="AWZ58" s="137"/>
      <c r="AXA58" s="96"/>
      <c r="AXB58" s="79"/>
      <c r="AXC58" s="79"/>
      <c r="AXD58" s="79"/>
      <c r="AXE58" s="102"/>
      <c r="AXF58" s="60"/>
      <c r="AXG58" s="61"/>
      <c r="AXH58" s="97"/>
      <c r="AXI58" s="97"/>
      <c r="AXJ58" s="97"/>
      <c r="AXK58" s="104"/>
      <c r="AXL58" s="97"/>
      <c r="AXM58" s="97"/>
      <c r="AXN58" s="97"/>
      <c r="AXO58" s="145"/>
      <c r="AXP58" s="202"/>
      <c r="AXQ58" s="146"/>
      <c r="AXR58" s="98"/>
      <c r="AXS58" s="97"/>
      <c r="AXT58" s="97"/>
      <c r="AXU58" s="97"/>
      <c r="AXV58" s="97"/>
      <c r="AXW58" s="79"/>
      <c r="AXX58" s="79"/>
      <c r="AXY58" s="137"/>
      <c r="AXZ58" s="96"/>
      <c r="AYA58" s="79"/>
      <c r="AYB58" s="79"/>
      <c r="AYC58" s="79"/>
      <c r="AYD58" s="102"/>
      <c r="AYE58" s="60"/>
      <c r="AYF58" s="61"/>
      <c r="AYG58" s="97"/>
      <c r="AYH58" s="97"/>
      <c r="AYI58" s="97"/>
      <c r="AYJ58" s="104"/>
      <c r="AYK58" s="97"/>
      <c r="AYL58" s="97"/>
      <c r="AYM58" s="97"/>
      <c r="AYN58" s="145"/>
      <c r="AYO58" s="202"/>
      <c r="AYP58" s="146"/>
      <c r="AYQ58" s="98"/>
      <c r="AYR58" s="97"/>
      <c r="AYS58" s="97"/>
      <c r="AYT58" s="97"/>
      <c r="AYU58" s="97"/>
      <c r="AYV58" s="79"/>
      <c r="AYW58" s="79"/>
      <c r="AYX58" s="137"/>
      <c r="AYY58" s="96"/>
      <c r="AYZ58" s="79"/>
      <c r="AZA58" s="79"/>
      <c r="AZB58" s="79"/>
      <c r="AZC58" s="102"/>
      <c r="AZD58" s="60"/>
      <c r="AZE58" s="61"/>
      <c r="AZF58" s="97"/>
      <c r="AZG58" s="97"/>
      <c r="AZH58" s="97"/>
      <c r="AZI58" s="104"/>
      <c r="AZJ58" s="97"/>
      <c r="AZK58" s="97"/>
      <c r="AZL58" s="97"/>
      <c r="AZM58" s="145"/>
      <c r="AZN58" s="202"/>
      <c r="AZO58" s="146"/>
      <c r="AZP58" s="98"/>
      <c r="AZQ58" s="97"/>
      <c r="AZR58" s="97"/>
      <c r="AZS58" s="97"/>
      <c r="AZT58" s="97"/>
      <c r="AZU58" s="79"/>
      <c r="AZV58" s="79"/>
      <c r="AZW58" s="137"/>
      <c r="AZX58" s="96"/>
      <c r="AZY58" s="79"/>
      <c r="AZZ58" s="79"/>
      <c r="BAA58" s="79"/>
      <c r="BAB58" s="102"/>
      <c r="BAC58" s="60"/>
      <c r="BAD58" s="61"/>
      <c r="BAE58" s="97"/>
      <c r="BAF58" s="97"/>
      <c r="BAG58" s="97"/>
      <c r="BAH58" s="104"/>
      <c r="BAI58" s="97"/>
      <c r="BAJ58" s="97"/>
      <c r="BAK58" s="97"/>
      <c r="BAL58" s="145"/>
      <c r="BAM58" s="202"/>
      <c r="BAN58" s="146"/>
      <c r="BAO58" s="98"/>
      <c r="BAP58" s="97"/>
      <c r="BAQ58" s="97"/>
      <c r="BAR58" s="97"/>
      <c r="BAS58" s="97"/>
      <c r="BAT58" s="79"/>
      <c r="BAU58" s="79"/>
      <c r="BAV58" s="137"/>
      <c r="BAW58" s="96"/>
      <c r="BAX58" s="79"/>
      <c r="BAY58" s="79"/>
      <c r="BAZ58" s="79"/>
      <c r="BBA58" s="102"/>
      <c r="BBB58" s="60"/>
      <c r="BBC58" s="61"/>
      <c r="BBD58" s="97"/>
      <c r="BBE58" s="97"/>
      <c r="BBF58" s="97"/>
      <c r="BBG58" s="104"/>
      <c r="BBH58" s="97"/>
      <c r="BBI58" s="97"/>
      <c r="BBJ58" s="97"/>
      <c r="BBK58" s="145"/>
      <c r="BBL58" s="202"/>
      <c r="BBM58" s="146"/>
      <c r="BBN58" s="98"/>
      <c r="BBO58" s="97"/>
      <c r="BBP58" s="97"/>
      <c r="BBQ58" s="97"/>
      <c r="BBR58" s="97"/>
      <c r="BBS58" s="79"/>
      <c r="BBT58" s="79"/>
      <c r="BBU58" s="137"/>
      <c r="BBV58" s="96"/>
      <c r="BBW58" s="79"/>
      <c r="BBX58" s="79"/>
      <c r="BBY58" s="79"/>
      <c r="BBZ58" s="102"/>
      <c r="BCA58" s="60"/>
      <c r="BCB58" s="61"/>
      <c r="BCC58" s="97"/>
      <c r="BCD58" s="97"/>
      <c r="BCE58" s="97"/>
      <c r="BCF58" s="104"/>
      <c r="BCG58" s="97"/>
      <c r="BCH58" s="97"/>
      <c r="BCI58" s="97"/>
      <c r="BCJ58" s="145"/>
      <c r="BCK58" s="202"/>
      <c r="BCL58" s="146"/>
      <c r="BCM58" s="98"/>
      <c r="BCN58" s="97"/>
      <c r="BCO58" s="97"/>
      <c r="BCP58" s="97"/>
      <c r="BCQ58" s="97"/>
      <c r="BCR58" s="79"/>
      <c r="BCS58" s="79"/>
      <c r="BCT58" s="137"/>
      <c r="BCU58" s="96"/>
      <c r="BCV58" s="79"/>
      <c r="BCW58" s="79"/>
      <c r="BCX58" s="79"/>
      <c r="BCY58" s="102"/>
      <c r="BCZ58" s="60"/>
      <c r="BDA58" s="61"/>
      <c r="BDB58" s="97"/>
      <c r="BDC58" s="97"/>
      <c r="BDD58" s="97"/>
      <c r="BDE58" s="104"/>
      <c r="BDF58" s="97"/>
      <c r="BDG58" s="97"/>
      <c r="BDH58" s="97"/>
      <c r="BDI58" s="145"/>
      <c r="BDJ58" s="202"/>
      <c r="BDK58" s="146"/>
      <c r="BDL58" s="98"/>
      <c r="BDM58" s="97"/>
      <c r="BDN58" s="97"/>
      <c r="BDO58" s="97"/>
      <c r="BDP58" s="97"/>
      <c r="BDQ58" s="79"/>
      <c r="BDR58" s="79"/>
      <c r="BDS58" s="137"/>
      <c r="BDT58" s="96"/>
      <c r="BDU58" s="79"/>
      <c r="BDV58" s="79"/>
      <c r="BDW58" s="79"/>
      <c r="BDX58" s="102"/>
      <c r="BDY58" s="60"/>
      <c r="BDZ58" s="61"/>
      <c r="BEA58" s="97"/>
      <c r="BEB58" s="97"/>
      <c r="BEC58" s="97"/>
      <c r="BED58" s="104"/>
      <c r="BEE58" s="97"/>
      <c r="BEF58" s="97"/>
      <c r="BEG58" s="97"/>
      <c r="BEH58" s="145"/>
      <c r="BEI58" s="202"/>
      <c r="BEJ58" s="146"/>
      <c r="BEK58" s="98"/>
      <c r="BEL58" s="97"/>
      <c r="BEM58" s="97"/>
      <c r="BEN58" s="97"/>
      <c r="BEO58" s="97"/>
      <c r="BEP58" s="79"/>
      <c r="BEQ58" s="79"/>
      <c r="BER58" s="137"/>
      <c r="BES58" s="96"/>
      <c r="BET58" s="79"/>
      <c r="BEU58" s="79"/>
      <c r="BEV58" s="79"/>
      <c r="BEW58" s="102"/>
      <c r="BEX58" s="60"/>
      <c r="BEY58" s="61"/>
      <c r="BEZ58" s="97"/>
      <c r="BFA58" s="97"/>
      <c r="BFB58" s="97"/>
      <c r="BFC58" s="104"/>
      <c r="BFD58" s="97"/>
      <c r="BFE58" s="97"/>
      <c r="BFF58" s="97"/>
      <c r="BFG58" s="145"/>
      <c r="BFH58" s="202"/>
      <c r="BFI58" s="146"/>
      <c r="BFJ58" s="98"/>
      <c r="BFK58" s="97"/>
      <c r="BFL58" s="97"/>
      <c r="BFM58" s="97"/>
      <c r="BFN58" s="97"/>
      <c r="BFO58" s="79"/>
      <c r="BFP58" s="79"/>
      <c r="BFQ58" s="137"/>
      <c r="BFR58" s="96"/>
      <c r="BFS58" s="79"/>
      <c r="BFT58" s="79"/>
      <c r="BFU58" s="79"/>
      <c r="BFV58" s="102"/>
      <c r="BFW58" s="60"/>
      <c r="BFX58" s="61"/>
      <c r="BFY58" s="97"/>
      <c r="BFZ58" s="97"/>
      <c r="BGA58" s="97"/>
      <c r="BGB58" s="104"/>
      <c r="BGC58" s="97"/>
      <c r="BGD58" s="97"/>
      <c r="BGE58" s="97"/>
      <c r="BGF58" s="145"/>
      <c r="BGG58" s="202"/>
      <c r="BGH58" s="146"/>
      <c r="BGI58" s="98"/>
      <c r="BGJ58" s="97"/>
      <c r="BGK58" s="97"/>
      <c r="BGL58" s="97"/>
      <c r="BGM58" s="97"/>
      <c r="BGN58" s="79"/>
      <c r="BGO58" s="79"/>
      <c r="BGP58" s="137"/>
      <c r="BGQ58" s="96"/>
      <c r="BGR58" s="79"/>
      <c r="BGS58" s="79"/>
      <c r="BGT58" s="79"/>
      <c r="BGU58" s="102"/>
      <c r="BGV58" s="60"/>
      <c r="BGW58" s="61"/>
      <c r="BGX58" s="97"/>
      <c r="BGY58" s="97"/>
      <c r="BGZ58" s="97"/>
      <c r="BHA58" s="104"/>
      <c r="BHB58" s="97"/>
      <c r="BHC58" s="97"/>
      <c r="BHD58" s="97"/>
      <c r="BHE58" s="145"/>
      <c r="BHF58" s="202"/>
      <c r="BHG58" s="146"/>
      <c r="BHH58" s="98"/>
      <c r="BHI58" s="97"/>
      <c r="BHJ58" s="97"/>
      <c r="BHK58" s="97"/>
      <c r="BHL58" s="97"/>
      <c r="BHM58" s="79"/>
      <c r="BHN58" s="79"/>
      <c r="BHO58" s="137"/>
      <c r="BHP58" s="96"/>
      <c r="BHQ58" s="79"/>
      <c r="BHR58" s="79"/>
      <c r="BHS58" s="79"/>
      <c r="BHT58" s="102"/>
      <c r="BHU58" s="60"/>
      <c r="BHV58" s="61"/>
      <c r="BHW58" s="97"/>
      <c r="BHX58" s="97"/>
      <c r="BHY58" s="97"/>
      <c r="BHZ58" s="104"/>
      <c r="BIA58" s="97"/>
      <c r="BIB58" s="97"/>
      <c r="BIC58" s="97"/>
      <c r="BID58" s="145"/>
      <c r="BIE58" s="202"/>
      <c r="BIF58" s="146"/>
      <c r="BIG58" s="98"/>
      <c r="BIH58" s="97"/>
      <c r="BII58" s="97"/>
      <c r="BIJ58" s="97"/>
      <c r="BIK58" s="97"/>
      <c r="BIL58" s="79"/>
      <c r="BIM58" s="79"/>
      <c r="BIN58" s="137"/>
      <c r="BIO58" s="96"/>
      <c r="BIP58" s="79"/>
      <c r="BIQ58" s="79"/>
      <c r="BIR58" s="79"/>
      <c r="BIS58" s="102"/>
      <c r="BIT58" s="60"/>
      <c r="BIU58" s="61"/>
      <c r="BIV58" s="97"/>
      <c r="BIW58" s="97"/>
      <c r="BIX58" s="97"/>
      <c r="BIY58" s="104"/>
      <c r="BIZ58" s="97"/>
      <c r="BJA58" s="97"/>
      <c r="BJB58" s="97"/>
      <c r="BJC58" s="145"/>
      <c r="BJD58" s="202"/>
      <c r="BJE58" s="146"/>
      <c r="BJF58" s="98"/>
      <c r="BJG58" s="97"/>
      <c r="BJH58" s="97"/>
      <c r="BJI58" s="97"/>
      <c r="BJJ58" s="97"/>
      <c r="BJK58" s="79"/>
      <c r="BJL58" s="79"/>
      <c r="BJM58" s="137"/>
      <c r="BJN58" s="96"/>
      <c r="BJO58" s="79"/>
      <c r="BJP58" s="79"/>
      <c r="BJQ58" s="79"/>
      <c r="BJR58" s="102"/>
      <c r="BJS58" s="60"/>
      <c r="BJT58" s="61"/>
      <c r="BJU58" s="97"/>
      <c r="BJV58" s="97"/>
      <c r="BJW58" s="97"/>
      <c r="BJX58" s="104"/>
      <c r="BJY58" s="97"/>
      <c r="BJZ58" s="97"/>
      <c r="BKA58" s="97"/>
      <c r="BKB58" s="145"/>
      <c r="BKC58" s="202"/>
      <c r="BKD58" s="146"/>
      <c r="BKE58" s="98"/>
      <c r="BKF58" s="97"/>
      <c r="BKG58" s="97"/>
      <c r="BKH58" s="97"/>
      <c r="BKI58" s="97"/>
      <c r="BKJ58" s="79"/>
      <c r="BKK58" s="79"/>
      <c r="BKL58" s="137"/>
      <c r="BKM58" s="96"/>
      <c r="BKN58" s="79"/>
      <c r="BKO58" s="79"/>
      <c r="BKP58" s="79"/>
      <c r="BKQ58" s="102"/>
      <c r="BKR58" s="60"/>
      <c r="BKS58" s="61"/>
      <c r="BKT58" s="97"/>
      <c r="BKU58" s="97"/>
      <c r="BKV58" s="97"/>
      <c r="BKW58" s="104"/>
      <c r="BKX58" s="97"/>
      <c r="BKY58" s="97"/>
      <c r="BKZ58" s="97"/>
      <c r="BLA58" s="145"/>
      <c r="BLB58" s="202"/>
      <c r="BLC58" s="146"/>
      <c r="BLD58" s="98"/>
      <c r="BLE58" s="97"/>
      <c r="BLF58" s="97"/>
      <c r="BLG58" s="97"/>
      <c r="BLH58" s="97"/>
      <c r="BLI58" s="79"/>
      <c r="BLJ58" s="79"/>
      <c r="BLK58" s="137"/>
      <c r="BLL58" s="96"/>
      <c r="BLM58" s="79"/>
      <c r="BLN58" s="79"/>
      <c r="BLO58" s="79"/>
      <c r="BLP58" s="102"/>
      <c r="BLQ58" s="60"/>
      <c r="BLR58" s="61"/>
      <c r="BLS58" s="97"/>
      <c r="BLT58" s="97"/>
      <c r="BLU58" s="97"/>
      <c r="BLV58" s="104"/>
      <c r="BLW58" s="97"/>
      <c r="BLX58" s="97"/>
      <c r="BLY58" s="97"/>
      <c r="BLZ58" s="145"/>
      <c r="BMA58" s="202"/>
      <c r="BMB58" s="146"/>
      <c r="BMC58" s="98"/>
      <c r="BMD58" s="97"/>
      <c r="BME58" s="97"/>
      <c r="BMF58" s="97"/>
      <c r="BMG58" s="97"/>
      <c r="BMH58" s="79"/>
      <c r="BMI58" s="79"/>
      <c r="BMJ58" s="137"/>
      <c r="BMK58" s="96"/>
      <c r="BML58" s="79"/>
      <c r="BMM58" s="79"/>
      <c r="BMN58" s="79"/>
      <c r="BMO58" s="102"/>
      <c r="BMP58" s="60"/>
      <c r="BMQ58" s="61"/>
      <c r="BMR58" s="97"/>
      <c r="BMS58" s="97"/>
      <c r="BMT58" s="97"/>
      <c r="BMU58" s="104"/>
      <c r="BMV58" s="97"/>
      <c r="BMW58" s="97"/>
      <c r="BMX58" s="97"/>
      <c r="BMY58" s="145"/>
      <c r="BMZ58" s="202"/>
      <c r="BNA58" s="146"/>
      <c r="BNB58" s="98"/>
      <c r="BNC58" s="97"/>
      <c r="BND58" s="97"/>
      <c r="BNE58" s="97"/>
      <c r="BNF58" s="97"/>
      <c r="BNG58" s="79"/>
      <c r="BNH58" s="79"/>
      <c r="BNI58" s="137"/>
      <c r="BNJ58" s="96"/>
      <c r="BNK58" s="79"/>
      <c r="BNL58" s="79"/>
      <c r="BNM58" s="79"/>
      <c r="BNN58" s="102"/>
      <c r="BNO58" s="60"/>
      <c r="BNP58" s="61"/>
      <c r="BNQ58" s="97"/>
      <c r="BNR58" s="97"/>
      <c r="BNS58" s="97"/>
      <c r="BNT58" s="104"/>
      <c r="BNU58" s="97"/>
      <c r="BNV58" s="97"/>
      <c r="BNW58" s="97"/>
      <c r="BNX58" s="145"/>
      <c r="BNY58" s="202"/>
      <c r="BNZ58" s="146"/>
      <c r="BOA58" s="98"/>
      <c r="BOB58" s="97"/>
      <c r="BOC58" s="97"/>
      <c r="BOD58" s="97"/>
      <c r="BOE58" s="97"/>
      <c r="BOF58" s="79"/>
      <c r="BOG58" s="79"/>
      <c r="BOH58" s="137"/>
      <c r="BOI58" s="96"/>
      <c r="BOJ58" s="79"/>
      <c r="BOK58" s="79"/>
      <c r="BOL58" s="79"/>
      <c r="BOM58" s="102"/>
      <c r="BON58" s="60"/>
      <c r="BOO58" s="61"/>
      <c r="BOP58" s="97"/>
      <c r="BOQ58" s="97"/>
      <c r="BOR58" s="97"/>
      <c r="BOS58" s="104"/>
      <c r="BOT58" s="97"/>
      <c r="BOU58" s="97"/>
      <c r="BOV58" s="97"/>
      <c r="BOW58" s="145"/>
      <c r="BOX58" s="202"/>
      <c r="BOY58" s="146"/>
      <c r="BOZ58" s="98"/>
      <c r="BPA58" s="97"/>
      <c r="BPB58" s="97"/>
      <c r="BPC58" s="97"/>
      <c r="BPD58" s="97"/>
      <c r="BPE58" s="79"/>
      <c r="BPF58" s="79"/>
      <c r="BPG58" s="137"/>
      <c r="BPH58" s="96"/>
      <c r="BPI58" s="79"/>
      <c r="BPJ58" s="79"/>
      <c r="BPK58" s="79"/>
      <c r="BPL58" s="102"/>
      <c r="BPM58" s="60"/>
      <c r="BPN58" s="61"/>
      <c r="BPO58" s="97"/>
      <c r="BPP58" s="97"/>
      <c r="BPQ58" s="97"/>
      <c r="BPR58" s="104"/>
      <c r="BPS58" s="97"/>
      <c r="BPT58" s="97"/>
      <c r="BPU58" s="97"/>
      <c r="BPV58" s="145"/>
      <c r="BPW58" s="202"/>
      <c r="BPX58" s="146"/>
      <c r="BPY58" s="98"/>
      <c r="BPZ58" s="97"/>
      <c r="BQA58" s="97"/>
      <c r="BQB58" s="97"/>
      <c r="BQC58" s="97"/>
      <c r="BQD58" s="79"/>
      <c r="BQE58" s="79"/>
      <c r="BQF58" s="137"/>
      <c r="BQG58" s="96"/>
      <c r="BQH58" s="79"/>
      <c r="BQI58" s="79"/>
      <c r="BQJ58" s="79"/>
      <c r="BQK58" s="102"/>
      <c r="BQL58" s="60"/>
      <c r="BQM58" s="61"/>
      <c r="BQN58" s="97"/>
      <c r="BQO58" s="97"/>
      <c r="BQP58" s="97"/>
      <c r="BQQ58" s="104"/>
      <c r="BQR58" s="97"/>
      <c r="BQS58" s="97"/>
      <c r="BQT58" s="97"/>
      <c r="BQU58" s="145"/>
      <c r="BQV58" s="202"/>
      <c r="BQW58" s="146"/>
      <c r="BQX58" s="98"/>
      <c r="BQY58" s="97"/>
      <c r="BQZ58" s="97"/>
      <c r="BRA58" s="97"/>
      <c r="BRB58" s="97"/>
      <c r="BRC58" s="79"/>
      <c r="BRD58" s="79"/>
      <c r="BRE58" s="137"/>
      <c r="BRF58" s="96"/>
      <c r="BRG58" s="79"/>
      <c r="BRH58" s="79"/>
      <c r="BRI58" s="79"/>
      <c r="BRJ58" s="102"/>
      <c r="BRK58" s="60"/>
      <c r="BRL58" s="61"/>
      <c r="BRM58" s="97"/>
      <c r="BRN58" s="97"/>
      <c r="BRO58" s="97"/>
      <c r="BRP58" s="104"/>
      <c r="BRQ58" s="97"/>
      <c r="BRR58" s="97"/>
      <c r="BRS58" s="97"/>
      <c r="BRT58" s="145"/>
      <c r="BRU58" s="202"/>
      <c r="BRV58" s="146"/>
      <c r="BRW58" s="98"/>
      <c r="BRX58" s="97"/>
      <c r="BRY58" s="97"/>
      <c r="BRZ58" s="97"/>
      <c r="BSA58" s="97"/>
      <c r="BSB58" s="79"/>
      <c r="BSC58" s="79"/>
      <c r="BSD58" s="137"/>
      <c r="BSE58" s="96"/>
      <c r="BSF58" s="79"/>
      <c r="BSG58" s="79"/>
      <c r="BSH58" s="79"/>
      <c r="BSI58" s="102"/>
      <c r="BSJ58" s="60"/>
      <c r="BSK58" s="61"/>
      <c r="BSL58" s="97"/>
      <c r="BSM58" s="97"/>
      <c r="BSN58" s="97"/>
      <c r="BSO58" s="104"/>
      <c r="BSP58" s="97"/>
      <c r="BSQ58" s="97"/>
      <c r="BSR58" s="97"/>
      <c r="BSS58" s="145"/>
      <c r="BST58" s="202"/>
      <c r="BSU58" s="146"/>
      <c r="BSV58" s="98"/>
      <c r="BSW58" s="97"/>
      <c r="BSX58" s="97"/>
      <c r="BSY58" s="97"/>
      <c r="BSZ58" s="97"/>
      <c r="BTA58" s="79"/>
      <c r="BTB58" s="79"/>
      <c r="BTC58" s="137"/>
      <c r="BTD58" s="96"/>
      <c r="BTE58" s="79"/>
      <c r="BTF58" s="79"/>
      <c r="BTG58" s="79"/>
      <c r="BTH58" s="102"/>
      <c r="BTI58" s="60"/>
      <c r="BTJ58" s="61"/>
      <c r="BTK58" s="97"/>
      <c r="BTL58" s="97"/>
      <c r="BTM58" s="97"/>
      <c r="BTN58" s="104"/>
      <c r="BTO58" s="97"/>
      <c r="BTP58" s="97"/>
      <c r="BTQ58" s="97"/>
      <c r="BTR58" s="145"/>
      <c r="BTS58" s="202"/>
      <c r="BTT58" s="146"/>
      <c r="BTU58" s="98"/>
      <c r="BTV58" s="97"/>
      <c r="BTW58" s="97"/>
      <c r="BTX58" s="97"/>
      <c r="BTY58" s="97"/>
      <c r="BTZ58" s="79"/>
      <c r="BUA58" s="79"/>
      <c r="BUB58" s="137"/>
      <c r="BUC58" s="96"/>
      <c r="BUD58" s="79"/>
      <c r="BUE58" s="79"/>
      <c r="BUF58" s="79"/>
      <c r="BUG58" s="102"/>
      <c r="BUH58" s="60"/>
      <c r="BUI58" s="61"/>
      <c r="BUJ58" s="97"/>
      <c r="BUK58" s="97"/>
      <c r="BUL58" s="97"/>
      <c r="BUM58" s="104"/>
      <c r="BUN58" s="97"/>
      <c r="BUO58" s="97"/>
      <c r="BUP58" s="97"/>
      <c r="BUQ58" s="145"/>
      <c r="BUR58" s="202"/>
      <c r="BUS58" s="146"/>
      <c r="BUT58" s="98"/>
      <c r="BUU58" s="97"/>
      <c r="BUV58" s="97"/>
      <c r="BUW58" s="97"/>
      <c r="BUX58" s="97"/>
      <c r="BUY58" s="79"/>
      <c r="BUZ58" s="79"/>
      <c r="BVA58" s="137"/>
      <c r="BVB58" s="96"/>
      <c r="BVC58" s="79"/>
      <c r="BVD58" s="79"/>
      <c r="BVE58" s="79"/>
      <c r="BVF58" s="102"/>
      <c r="BVG58" s="60"/>
      <c r="BVH58" s="61"/>
      <c r="BVI58" s="97"/>
      <c r="BVJ58" s="97"/>
      <c r="BVK58" s="97"/>
      <c r="BVL58" s="104"/>
      <c r="BVM58" s="97"/>
      <c r="BVN58" s="97"/>
      <c r="BVO58" s="97"/>
      <c r="BVP58" s="145"/>
      <c r="BVQ58" s="202"/>
      <c r="BVR58" s="146"/>
      <c r="BVS58" s="98"/>
      <c r="BVT58" s="97"/>
      <c r="BVU58" s="97"/>
      <c r="BVV58" s="97"/>
      <c r="BVW58" s="97"/>
      <c r="BVX58" s="79"/>
      <c r="BVY58" s="79"/>
      <c r="BVZ58" s="137"/>
      <c r="BWA58" s="96"/>
      <c r="BWB58" s="79"/>
      <c r="BWC58" s="79"/>
      <c r="BWD58" s="79"/>
      <c r="BWE58" s="102"/>
      <c r="BWF58" s="60"/>
      <c r="BWG58" s="61"/>
      <c r="BWH58" s="97"/>
      <c r="BWI58" s="97"/>
      <c r="BWJ58" s="97"/>
      <c r="BWK58" s="104"/>
      <c r="BWL58" s="97"/>
      <c r="BWM58" s="97"/>
      <c r="BWN58" s="97"/>
      <c r="BWO58" s="145"/>
      <c r="BWP58" s="202"/>
      <c r="BWQ58" s="146"/>
      <c r="BWR58" s="98"/>
      <c r="BWS58" s="97"/>
      <c r="BWT58" s="97"/>
      <c r="BWU58" s="97"/>
      <c r="BWV58" s="97"/>
      <c r="BWW58" s="79"/>
      <c r="BWX58" s="79"/>
      <c r="BWY58" s="137"/>
      <c r="BWZ58" s="96"/>
      <c r="BXA58" s="79"/>
      <c r="BXB58" s="79"/>
      <c r="BXC58" s="79"/>
      <c r="BXD58" s="102"/>
      <c r="BXE58" s="60"/>
      <c r="BXF58" s="61"/>
      <c r="BXG58" s="97"/>
      <c r="BXH58" s="97"/>
      <c r="BXI58" s="97"/>
      <c r="BXJ58" s="104"/>
      <c r="BXK58" s="97"/>
      <c r="BXL58" s="97"/>
      <c r="BXM58" s="97"/>
      <c r="BXN58" s="145"/>
      <c r="BXO58" s="202"/>
      <c r="BXP58" s="146"/>
      <c r="BXQ58" s="98"/>
      <c r="BXR58" s="97"/>
      <c r="BXS58" s="97"/>
      <c r="BXT58" s="97"/>
      <c r="BXU58" s="97"/>
      <c r="BXV58" s="79"/>
      <c r="BXW58" s="79"/>
      <c r="BXX58" s="137"/>
      <c r="BXY58" s="96"/>
      <c r="BXZ58" s="79"/>
      <c r="BYA58" s="79"/>
      <c r="BYB58" s="79"/>
      <c r="BYC58" s="102"/>
      <c r="BYD58" s="60"/>
      <c r="BYE58" s="61"/>
      <c r="BYF58" s="97"/>
      <c r="BYG58" s="97"/>
      <c r="BYH58" s="97"/>
      <c r="BYI58" s="104"/>
      <c r="BYJ58" s="97"/>
      <c r="BYK58" s="97"/>
      <c r="BYL58" s="97"/>
      <c r="BYM58" s="145"/>
      <c r="BYN58" s="202"/>
      <c r="BYO58" s="146"/>
      <c r="BYP58" s="98"/>
      <c r="BYQ58" s="97"/>
      <c r="BYR58" s="97"/>
      <c r="BYS58" s="97"/>
      <c r="BYT58" s="97"/>
      <c r="BYU58" s="79"/>
      <c r="BYV58" s="79"/>
      <c r="BYW58" s="137"/>
      <c r="BYX58" s="96"/>
      <c r="BYY58" s="79"/>
      <c r="BYZ58" s="79"/>
      <c r="BZA58" s="79"/>
      <c r="BZB58" s="102"/>
      <c r="BZC58" s="60"/>
      <c r="BZD58" s="61"/>
      <c r="BZE58" s="97"/>
      <c r="BZF58" s="97"/>
      <c r="BZG58" s="97"/>
      <c r="BZH58" s="104"/>
      <c r="BZI58" s="97"/>
      <c r="BZJ58" s="97"/>
      <c r="BZK58" s="97"/>
      <c r="BZL58" s="145"/>
      <c r="BZM58" s="202"/>
      <c r="BZN58" s="146"/>
      <c r="BZO58" s="98"/>
      <c r="BZP58" s="97"/>
      <c r="BZQ58" s="97"/>
      <c r="BZR58" s="97"/>
      <c r="BZS58" s="97"/>
      <c r="BZT58" s="79"/>
      <c r="BZU58" s="79"/>
      <c r="BZV58" s="137"/>
      <c r="BZW58" s="96"/>
      <c r="BZX58" s="79"/>
      <c r="BZY58" s="79"/>
      <c r="BZZ58" s="79"/>
      <c r="CAA58" s="102"/>
      <c r="CAB58" s="60"/>
      <c r="CAC58" s="61"/>
      <c r="CAD58" s="97"/>
      <c r="CAE58" s="97"/>
      <c r="CAF58" s="97"/>
      <c r="CAG58" s="104"/>
      <c r="CAH58" s="97"/>
      <c r="CAI58" s="97"/>
      <c r="CAJ58" s="97"/>
      <c r="CAK58" s="145"/>
      <c r="CAL58" s="202"/>
      <c r="CAM58" s="146"/>
      <c r="CAN58" s="98"/>
      <c r="CAO58" s="97"/>
      <c r="CAP58" s="97"/>
      <c r="CAQ58" s="97"/>
      <c r="CAR58" s="97"/>
      <c r="CAS58" s="79"/>
      <c r="CAT58" s="79"/>
      <c r="CAU58" s="137"/>
      <c r="CAV58" s="96"/>
      <c r="CAW58" s="79"/>
      <c r="CAX58" s="79"/>
      <c r="CAY58" s="79"/>
      <c r="CAZ58" s="102"/>
      <c r="CBA58" s="60"/>
      <c r="CBB58" s="61"/>
      <c r="CBC58" s="97"/>
      <c r="CBD58" s="97"/>
      <c r="CBE58" s="97"/>
      <c r="CBF58" s="104"/>
      <c r="CBG58" s="97"/>
      <c r="CBH58" s="97"/>
      <c r="CBI58" s="97"/>
      <c r="CBJ58" s="145"/>
      <c r="CBK58" s="202"/>
      <c r="CBL58" s="146"/>
      <c r="CBM58" s="98"/>
      <c r="CBN58" s="97"/>
      <c r="CBO58" s="97"/>
      <c r="CBP58" s="97"/>
      <c r="CBQ58" s="97"/>
      <c r="CBR58" s="79"/>
      <c r="CBS58" s="79"/>
      <c r="CBT58" s="137"/>
      <c r="CBU58" s="96"/>
      <c r="CBV58" s="79"/>
      <c r="CBW58" s="79"/>
      <c r="CBX58" s="79"/>
      <c r="CBY58" s="102"/>
      <c r="CBZ58" s="60"/>
      <c r="CCA58" s="61"/>
      <c r="CCB58" s="97"/>
      <c r="CCC58" s="97"/>
      <c r="CCD58" s="97"/>
      <c r="CCE58" s="104"/>
      <c r="CCF58" s="97"/>
      <c r="CCG58" s="97"/>
      <c r="CCH58" s="97"/>
      <c r="CCI58" s="145"/>
      <c r="CCJ58" s="202"/>
      <c r="CCK58" s="146"/>
      <c r="CCL58" s="98"/>
      <c r="CCM58" s="97"/>
      <c r="CCN58" s="97"/>
      <c r="CCO58" s="97"/>
      <c r="CCP58" s="97"/>
      <c r="CCQ58" s="79"/>
      <c r="CCR58" s="79"/>
      <c r="CCS58" s="137"/>
      <c r="CCT58" s="96"/>
      <c r="CCU58" s="79"/>
      <c r="CCV58" s="79"/>
      <c r="CCW58" s="79"/>
      <c r="CCX58" s="102"/>
      <c r="CCY58" s="60"/>
      <c r="CCZ58" s="61"/>
      <c r="CDA58" s="97"/>
      <c r="CDB58" s="97"/>
      <c r="CDC58" s="97"/>
      <c r="CDD58" s="104"/>
      <c r="CDE58" s="97"/>
      <c r="CDF58" s="97"/>
      <c r="CDG58" s="97"/>
      <c r="CDH58" s="145"/>
      <c r="CDI58" s="202"/>
      <c r="CDJ58" s="146"/>
      <c r="CDK58" s="98"/>
      <c r="CDL58" s="97"/>
      <c r="CDM58" s="97"/>
      <c r="CDN58" s="97"/>
      <c r="CDO58" s="97"/>
      <c r="CDP58" s="79"/>
      <c r="CDQ58" s="79"/>
      <c r="CDR58" s="137"/>
      <c r="CDS58" s="96"/>
      <c r="CDT58" s="79"/>
      <c r="CDU58" s="79"/>
      <c r="CDV58" s="79"/>
      <c r="CDW58" s="102"/>
      <c r="CDX58" s="60"/>
      <c r="CDY58" s="61"/>
      <c r="CDZ58" s="97"/>
      <c r="CEA58" s="97"/>
      <c r="CEB58" s="97"/>
      <c r="CEC58" s="104"/>
      <c r="CED58" s="97"/>
      <c r="CEE58" s="97"/>
      <c r="CEF58" s="97"/>
      <c r="CEG58" s="145"/>
      <c r="CEH58" s="202"/>
      <c r="CEI58" s="146"/>
      <c r="CEJ58" s="98"/>
      <c r="CEK58" s="97"/>
      <c r="CEL58" s="97"/>
      <c r="CEM58" s="97"/>
      <c r="CEN58" s="97"/>
      <c r="CEO58" s="79"/>
      <c r="CEP58" s="79"/>
      <c r="CEQ58" s="137"/>
      <c r="CER58" s="96"/>
      <c r="CES58" s="79"/>
      <c r="CET58" s="79"/>
      <c r="CEU58" s="79"/>
      <c r="CEV58" s="102"/>
      <c r="CEW58" s="60"/>
      <c r="CEX58" s="61"/>
      <c r="CEY58" s="97"/>
      <c r="CEZ58" s="97"/>
      <c r="CFA58" s="97"/>
      <c r="CFB58" s="104"/>
      <c r="CFC58" s="97"/>
      <c r="CFD58" s="97"/>
      <c r="CFE58" s="97"/>
      <c r="CFF58" s="145"/>
      <c r="CFG58" s="202"/>
      <c r="CFH58" s="146"/>
      <c r="CFI58" s="98"/>
      <c r="CFJ58" s="97"/>
      <c r="CFK58" s="97"/>
      <c r="CFL58" s="97"/>
      <c r="CFM58" s="97"/>
      <c r="CFN58" s="79"/>
      <c r="CFO58" s="79"/>
      <c r="CFP58" s="137"/>
      <c r="CFQ58" s="96"/>
      <c r="CFR58" s="79"/>
      <c r="CFS58" s="79"/>
      <c r="CFT58" s="79"/>
      <c r="CFU58" s="102"/>
      <c r="CFV58" s="60"/>
      <c r="CFW58" s="61"/>
      <c r="CFX58" s="97"/>
      <c r="CFY58" s="97"/>
      <c r="CFZ58" s="97"/>
      <c r="CGA58" s="104"/>
      <c r="CGB58" s="97"/>
      <c r="CGC58" s="97"/>
      <c r="CGD58" s="97"/>
      <c r="CGE58" s="145"/>
      <c r="CGF58" s="202"/>
      <c r="CGG58" s="146"/>
      <c r="CGH58" s="98"/>
      <c r="CGI58" s="97"/>
      <c r="CGJ58" s="97"/>
      <c r="CGK58" s="97"/>
      <c r="CGL58" s="97"/>
      <c r="CGM58" s="79"/>
      <c r="CGN58" s="79"/>
      <c r="CGO58" s="137"/>
      <c r="CGP58" s="96"/>
      <c r="CGQ58" s="79"/>
      <c r="CGR58" s="79"/>
      <c r="CGS58" s="79"/>
      <c r="CGT58" s="102"/>
      <c r="CGU58" s="60"/>
      <c r="CGV58" s="61"/>
      <c r="CGW58" s="97"/>
      <c r="CGX58" s="97"/>
      <c r="CGY58" s="97"/>
      <c r="CGZ58" s="104"/>
      <c r="CHA58" s="97"/>
      <c r="CHB58" s="97"/>
      <c r="CHC58" s="97"/>
      <c r="CHD58" s="145"/>
      <c r="CHE58" s="202"/>
      <c r="CHF58" s="146"/>
      <c r="CHG58" s="98"/>
      <c r="CHH58" s="97"/>
      <c r="CHI58" s="97"/>
      <c r="CHJ58" s="97"/>
      <c r="CHK58" s="97"/>
      <c r="CHL58" s="79"/>
      <c r="CHM58" s="79"/>
      <c r="CHN58" s="137"/>
      <c r="CHO58" s="96"/>
      <c r="CHP58" s="79"/>
      <c r="CHQ58" s="79"/>
      <c r="CHR58" s="79"/>
      <c r="CHS58" s="102"/>
      <c r="CHT58" s="60"/>
      <c r="CHU58" s="61"/>
      <c r="CHV58" s="97"/>
      <c r="CHW58" s="97"/>
      <c r="CHX58" s="97"/>
      <c r="CHY58" s="104"/>
      <c r="CHZ58" s="97"/>
      <c r="CIA58" s="97"/>
      <c r="CIB58" s="97"/>
      <c r="CIC58" s="145"/>
      <c r="CID58" s="202"/>
      <c r="CIE58" s="146"/>
      <c r="CIF58" s="98"/>
      <c r="CIG58" s="97"/>
      <c r="CIH58" s="97"/>
      <c r="CII58" s="97"/>
      <c r="CIJ58" s="97"/>
      <c r="CIK58" s="79"/>
      <c r="CIL58" s="79"/>
      <c r="CIM58" s="137"/>
      <c r="CIN58" s="96"/>
      <c r="CIO58" s="79"/>
      <c r="CIP58" s="79"/>
      <c r="CIQ58" s="79"/>
      <c r="CIR58" s="102"/>
      <c r="CIS58" s="60"/>
      <c r="CIT58" s="61"/>
      <c r="CIU58" s="97"/>
      <c r="CIV58" s="97"/>
      <c r="CIW58" s="97"/>
      <c r="CIX58" s="104"/>
      <c r="CIY58" s="97"/>
      <c r="CIZ58" s="97"/>
      <c r="CJA58" s="97"/>
      <c r="CJB58" s="145"/>
      <c r="CJC58" s="202"/>
      <c r="CJD58" s="146"/>
      <c r="CJE58" s="98"/>
      <c r="CJF58" s="97"/>
      <c r="CJG58" s="97"/>
      <c r="CJH58" s="97"/>
      <c r="CJI58" s="97"/>
      <c r="CJJ58" s="79"/>
      <c r="CJK58" s="79"/>
      <c r="CJL58" s="137"/>
      <c r="CJM58" s="96"/>
      <c r="CJN58" s="79"/>
      <c r="CJO58" s="79"/>
      <c r="CJP58" s="79"/>
      <c r="CJQ58" s="102"/>
      <c r="CJR58" s="60"/>
      <c r="CJS58" s="61"/>
      <c r="CJT58" s="97"/>
      <c r="CJU58" s="97"/>
      <c r="CJV58" s="97"/>
      <c r="CJW58" s="104"/>
      <c r="CJX58" s="97"/>
      <c r="CJY58" s="97"/>
      <c r="CJZ58" s="97"/>
      <c r="CKA58" s="145"/>
      <c r="CKB58" s="202"/>
      <c r="CKC58" s="146"/>
      <c r="CKD58" s="98"/>
      <c r="CKE58" s="97"/>
      <c r="CKF58" s="97"/>
      <c r="CKG58" s="97"/>
      <c r="CKH58" s="97"/>
      <c r="CKI58" s="79"/>
      <c r="CKJ58" s="79"/>
      <c r="CKK58" s="137"/>
      <c r="CKL58" s="96"/>
      <c r="CKM58" s="79"/>
      <c r="CKN58" s="79"/>
      <c r="CKO58" s="79"/>
      <c r="CKP58" s="102"/>
      <c r="CKQ58" s="60"/>
      <c r="CKR58" s="61"/>
      <c r="CKS58" s="97"/>
      <c r="CKT58" s="97"/>
      <c r="CKU58" s="97"/>
      <c r="CKV58" s="104"/>
      <c r="CKW58" s="97"/>
      <c r="CKX58" s="97"/>
      <c r="CKY58" s="97"/>
      <c r="CKZ58" s="145"/>
      <c r="CLA58" s="202"/>
      <c r="CLB58" s="146"/>
      <c r="CLC58" s="98"/>
      <c r="CLD58" s="97"/>
      <c r="CLE58" s="97"/>
      <c r="CLF58" s="97"/>
      <c r="CLG58" s="97"/>
      <c r="CLH58" s="79"/>
      <c r="CLI58" s="79"/>
      <c r="CLJ58" s="137"/>
      <c r="CLK58" s="96"/>
      <c r="CLL58" s="79"/>
      <c r="CLM58" s="79"/>
      <c r="CLN58" s="79"/>
      <c r="CLO58" s="102"/>
      <c r="CLP58" s="60"/>
      <c r="CLQ58" s="61"/>
      <c r="CLR58" s="97"/>
      <c r="CLS58" s="97"/>
      <c r="CLT58" s="97"/>
      <c r="CLU58" s="104"/>
      <c r="CLV58" s="97"/>
      <c r="CLW58" s="97"/>
      <c r="CLX58" s="97"/>
      <c r="CLY58" s="145"/>
      <c r="CLZ58" s="202"/>
      <c r="CMA58" s="146"/>
      <c r="CMB58" s="98"/>
      <c r="CMC58" s="97"/>
      <c r="CMD58" s="97"/>
      <c r="CME58" s="97"/>
      <c r="CMF58" s="97"/>
      <c r="CMG58" s="79"/>
      <c r="CMH58" s="79"/>
      <c r="CMI58" s="137"/>
      <c r="CMJ58" s="96"/>
      <c r="CMK58" s="79"/>
      <c r="CML58" s="79"/>
      <c r="CMM58" s="79"/>
      <c r="CMN58" s="102"/>
      <c r="CMO58" s="60"/>
      <c r="CMP58" s="61"/>
      <c r="CMQ58" s="97"/>
      <c r="CMR58" s="97"/>
      <c r="CMS58" s="97"/>
      <c r="CMT58" s="104"/>
      <c r="CMU58" s="97"/>
      <c r="CMV58" s="97"/>
      <c r="CMW58" s="97"/>
      <c r="CMX58" s="145"/>
      <c r="CMY58" s="202"/>
      <c r="CMZ58" s="146"/>
      <c r="CNA58" s="98"/>
      <c r="CNB58" s="97"/>
      <c r="CNC58" s="97"/>
      <c r="CND58" s="97"/>
      <c r="CNE58" s="97"/>
      <c r="CNF58" s="79"/>
      <c r="CNG58" s="79"/>
      <c r="CNH58" s="137"/>
      <c r="CNI58" s="96"/>
      <c r="CNJ58" s="79"/>
      <c r="CNK58" s="79"/>
      <c r="CNL58" s="79"/>
      <c r="CNM58" s="102"/>
      <c r="CNN58" s="60"/>
      <c r="CNO58" s="61"/>
      <c r="CNP58" s="97"/>
      <c r="CNQ58" s="97"/>
      <c r="CNR58" s="97"/>
      <c r="CNS58" s="104"/>
      <c r="CNT58" s="97"/>
      <c r="CNU58" s="97"/>
      <c r="CNV58" s="97"/>
      <c r="CNW58" s="145"/>
      <c r="CNX58" s="202"/>
      <c r="CNY58" s="146"/>
      <c r="CNZ58" s="98"/>
      <c r="COA58" s="97"/>
      <c r="COB58" s="97"/>
      <c r="COC58" s="97"/>
      <c r="COD58" s="97"/>
      <c r="COE58" s="79"/>
      <c r="COF58" s="79"/>
      <c r="COG58" s="137"/>
      <c r="COH58" s="96"/>
      <c r="COI58" s="79"/>
      <c r="COJ58" s="79"/>
      <c r="COK58" s="79"/>
      <c r="COL58" s="102"/>
      <c r="COM58" s="60"/>
      <c r="CON58" s="61"/>
      <c r="COO58" s="97"/>
      <c r="COP58" s="97"/>
      <c r="COQ58" s="97"/>
      <c r="COR58" s="104"/>
      <c r="COS58" s="97"/>
      <c r="COT58" s="97"/>
      <c r="COU58" s="97"/>
      <c r="COV58" s="145"/>
      <c r="COW58" s="202"/>
      <c r="COX58" s="146"/>
      <c r="COY58" s="98"/>
      <c r="COZ58" s="97"/>
      <c r="CPA58" s="97"/>
      <c r="CPB58" s="97"/>
      <c r="CPC58" s="97"/>
      <c r="CPD58" s="79"/>
      <c r="CPE58" s="79"/>
      <c r="CPF58" s="137"/>
      <c r="CPG58" s="96"/>
      <c r="CPH58" s="79"/>
      <c r="CPI58" s="79"/>
      <c r="CPJ58" s="79"/>
      <c r="CPK58" s="102"/>
      <c r="CPL58" s="60"/>
      <c r="CPM58" s="61"/>
      <c r="CPN58" s="97"/>
      <c r="CPO58" s="97"/>
      <c r="CPP58" s="97"/>
      <c r="CPQ58" s="104"/>
      <c r="CPR58" s="97"/>
      <c r="CPS58" s="97"/>
      <c r="CPT58" s="97"/>
      <c r="CPU58" s="145"/>
      <c r="CPV58" s="202"/>
      <c r="CPW58" s="146"/>
      <c r="CPX58" s="98"/>
      <c r="CPY58" s="97"/>
      <c r="CPZ58" s="97"/>
      <c r="CQA58" s="97"/>
      <c r="CQB58" s="97"/>
      <c r="CQC58" s="79"/>
      <c r="CQD58" s="79"/>
      <c r="CQE58" s="137"/>
      <c r="CQF58" s="96"/>
      <c r="CQG58" s="79"/>
      <c r="CQH58" s="79"/>
      <c r="CQI58" s="79"/>
      <c r="CQJ58" s="102"/>
      <c r="CQK58" s="60"/>
      <c r="CQL58" s="61"/>
      <c r="CQM58" s="97"/>
      <c r="CQN58" s="97"/>
      <c r="CQO58" s="97"/>
      <c r="CQP58" s="104"/>
      <c r="CQQ58" s="97"/>
      <c r="CQR58" s="97"/>
      <c r="CQS58" s="97"/>
      <c r="CQT58" s="145"/>
      <c r="CQU58" s="202"/>
      <c r="CQV58" s="146"/>
      <c r="CQW58" s="98"/>
      <c r="CQX58" s="97"/>
      <c r="CQY58" s="97"/>
      <c r="CQZ58" s="97"/>
      <c r="CRA58" s="97"/>
      <c r="CRB58" s="79"/>
      <c r="CRC58" s="79"/>
      <c r="CRD58" s="137"/>
      <c r="CRE58" s="96"/>
      <c r="CRF58" s="79"/>
      <c r="CRG58" s="79"/>
      <c r="CRH58" s="79"/>
      <c r="CRI58" s="102"/>
      <c r="CRJ58" s="60"/>
      <c r="CRK58" s="61"/>
      <c r="CRL58" s="97"/>
      <c r="CRM58" s="97"/>
      <c r="CRN58" s="97"/>
      <c r="CRO58" s="104"/>
      <c r="CRP58" s="97"/>
      <c r="CRQ58" s="97"/>
      <c r="CRR58" s="97"/>
      <c r="CRS58" s="145"/>
      <c r="CRT58" s="202"/>
      <c r="CRU58" s="146"/>
      <c r="CRV58" s="98"/>
      <c r="CRW58" s="97"/>
      <c r="CRX58" s="97"/>
      <c r="CRY58" s="97"/>
      <c r="CRZ58" s="97"/>
      <c r="CSA58" s="79"/>
      <c r="CSB58" s="79"/>
      <c r="CSC58" s="137"/>
      <c r="CSD58" s="96"/>
      <c r="CSE58" s="79"/>
      <c r="CSF58" s="79"/>
      <c r="CSG58" s="79"/>
      <c r="CSH58" s="102"/>
      <c r="CSI58" s="60"/>
      <c r="CSJ58" s="61"/>
      <c r="CSK58" s="97"/>
      <c r="CSL58" s="97"/>
      <c r="CSM58" s="97"/>
      <c r="CSN58" s="104"/>
      <c r="CSO58" s="97"/>
      <c r="CSP58" s="97"/>
      <c r="CSQ58" s="97"/>
      <c r="CSR58" s="145"/>
      <c r="CSS58" s="202"/>
      <c r="CST58" s="146"/>
      <c r="CSU58" s="98"/>
      <c r="CSV58" s="97"/>
      <c r="CSW58" s="97"/>
      <c r="CSX58" s="97"/>
      <c r="CSY58" s="97"/>
      <c r="CSZ58" s="79"/>
      <c r="CTA58" s="79"/>
      <c r="CTB58" s="137"/>
      <c r="CTC58" s="96"/>
      <c r="CTD58" s="79"/>
      <c r="CTE58" s="79"/>
      <c r="CTF58" s="79"/>
      <c r="CTG58" s="102"/>
      <c r="CTH58" s="60"/>
      <c r="CTI58" s="61"/>
      <c r="CTJ58" s="97"/>
      <c r="CTK58" s="97"/>
      <c r="CTL58" s="97"/>
      <c r="CTM58" s="104"/>
      <c r="CTN58" s="97"/>
      <c r="CTO58" s="97"/>
      <c r="CTP58" s="97"/>
      <c r="CTQ58" s="145"/>
      <c r="CTR58" s="202"/>
      <c r="CTS58" s="146"/>
      <c r="CTT58" s="98"/>
      <c r="CTU58" s="97"/>
      <c r="CTV58" s="97"/>
      <c r="CTW58" s="97"/>
      <c r="CTX58" s="97"/>
      <c r="CTY58" s="79"/>
      <c r="CTZ58" s="79"/>
      <c r="CUA58" s="137"/>
      <c r="CUB58" s="96"/>
      <c r="CUC58" s="79"/>
      <c r="CUD58" s="79"/>
      <c r="CUE58" s="79"/>
      <c r="CUF58" s="102"/>
      <c r="CUG58" s="60"/>
      <c r="CUH58" s="61"/>
      <c r="CUI58" s="97"/>
      <c r="CUJ58" s="97"/>
      <c r="CUK58" s="97"/>
      <c r="CUL58" s="104"/>
      <c r="CUM58" s="97"/>
      <c r="CUN58" s="97"/>
      <c r="CUO58" s="97"/>
      <c r="CUP58" s="145"/>
      <c r="CUQ58" s="202"/>
      <c r="CUR58" s="146"/>
      <c r="CUS58" s="98"/>
      <c r="CUT58" s="97"/>
      <c r="CUU58" s="97"/>
      <c r="CUV58" s="97"/>
      <c r="CUW58" s="97"/>
      <c r="CUX58" s="79"/>
      <c r="CUY58" s="79"/>
      <c r="CUZ58" s="137"/>
      <c r="CVA58" s="96"/>
      <c r="CVB58" s="79"/>
      <c r="CVC58" s="79"/>
      <c r="CVD58" s="79"/>
      <c r="CVE58" s="102"/>
      <c r="CVF58" s="60"/>
      <c r="CVG58" s="61"/>
      <c r="CVH58" s="97"/>
      <c r="CVI58" s="97"/>
      <c r="CVJ58" s="97"/>
      <c r="CVK58" s="104"/>
      <c r="CVL58" s="97"/>
      <c r="CVM58" s="97"/>
      <c r="CVN58" s="97"/>
      <c r="CVO58" s="145"/>
      <c r="CVP58" s="202"/>
      <c r="CVQ58" s="146"/>
      <c r="CVR58" s="98"/>
      <c r="CVS58" s="97"/>
      <c r="CVT58" s="97"/>
      <c r="CVU58" s="97"/>
      <c r="CVV58" s="97"/>
      <c r="CVW58" s="79"/>
      <c r="CVX58" s="79"/>
      <c r="CVY58" s="137"/>
      <c r="CVZ58" s="96"/>
      <c r="CWA58" s="79"/>
      <c r="CWB58" s="79"/>
      <c r="CWC58" s="79"/>
      <c r="CWD58" s="102"/>
      <c r="CWE58" s="60"/>
      <c r="CWF58" s="61"/>
      <c r="CWG58" s="97"/>
      <c r="CWH58" s="97"/>
      <c r="CWI58" s="97"/>
      <c r="CWJ58" s="104"/>
      <c r="CWK58" s="97"/>
      <c r="CWL58" s="97"/>
      <c r="CWM58" s="97"/>
      <c r="CWN58" s="145"/>
      <c r="CWO58" s="202"/>
      <c r="CWP58" s="146"/>
      <c r="CWQ58" s="98"/>
      <c r="CWR58" s="97"/>
      <c r="CWS58" s="97"/>
      <c r="CWT58" s="97"/>
      <c r="CWU58" s="97"/>
      <c r="CWV58" s="79"/>
      <c r="CWW58" s="79"/>
      <c r="CWX58" s="137"/>
      <c r="CWY58" s="96"/>
      <c r="CWZ58" s="79"/>
      <c r="CXA58" s="79"/>
      <c r="CXB58" s="79"/>
      <c r="CXC58" s="102"/>
      <c r="CXD58" s="60"/>
      <c r="CXE58" s="61"/>
      <c r="CXF58" s="97"/>
      <c r="CXG58" s="97"/>
      <c r="CXH58" s="97"/>
      <c r="CXI58" s="104"/>
      <c r="CXJ58" s="97"/>
      <c r="CXK58" s="97"/>
      <c r="CXL58" s="97"/>
      <c r="CXM58" s="145"/>
      <c r="CXN58" s="202"/>
      <c r="CXO58" s="146"/>
      <c r="CXP58" s="98"/>
      <c r="CXQ58" s="97"/>
      <c r="CXR58" s="97"/>
      <c r="CXS58" s="97"/>
      <c r="CXT58" s="97"/>
      <c r="CXU58" s="79"/>
      <c r="CXV58" s="79"/>
      <c r="CXW58" s="137"/>
      <c r="CXX58" s="96"/>
      <c r="CXY58" s="79"/>
      <c r="CXZ58" s="79"/>
      <c r="CYA58" s="79"/>
      <c r="CYB58" s="102"/>
      <c r="CYC58" s="60"/>
      <c r="CYD58" s="61"/>
      <c r="CYE58" s="97"/>
      <c r="CYF58" s="97"/>
      <c r="CYG58" s="97"/>
      <c r="CYH58" s="104"/>
      <c r="CYI58" s="97"/>
      <c r="CYJ58" s="97"/>
      <c r="CYK58" s="97"/>
      <c r="CYL58" s="145"/>
      <c r="CYM58" s="202"/>
      <c r="CYN58" s="146"/>
      <c r="CYO58" s="98"/>
      <c r="CYP58" s="97"/>
      <c r="CYQ58" s="97"/>
      <c r="CYR58" s="97"/>
      <c r="CYS58" s="97"/>
      <c r="CYT58" s="79"/>
      <c r="CYU58" s="79"/>
      <c r="CYV58" s="137"/>
      <c r="CYW58" s="96"/>
      <c r="CYX58" s="79"/>
      <c r="CYY58" s="79"/>
      <c r="CYZ58" s="79"/>
      <c r="CZA58" s="102"/>
      <c r="CZB58" s="60"/>
      <c r="CZC58" s="61"/>
      <c r="CZD58" s="97"/>
      <c r="CZE58" s="97"/>
      <c r="CZF58" s="97"/>
      <c r="CZG58" s="104"/>
      <c r="CZH58" s="97"/>
      <c r="CZI58" s="97"/>
      <c r="CZJ58" s="97"/>
      <c r="CZK58" s="145"/>
      <c r="CZL58" s="202"/>
      <c r="CZM58" s="146"/>
      <c r="CZN58" s="98"/>
      <c r="CZO58" s="97"/>
      <c r="CZP58" s="97"/>
      <c r="CZQ58" s="97"/>
      <c r="CZR58" s="97"/>
      <c r="CZS58" s="79"/>
      <c r="CZT58" s="79"/>
      <c r="CZU58" s="137"/>
      <c r="CZV58" s="96"/>
      <c r="CZW58" s="79"/>
      <c r="CZX58" s="79"/>
      <c r="CZY58" s="79"/>
      <c r="CZZ58" s="102"/>
      <c r="DAA58" s="60"/>
      <c r="DAB58" s="61"/>
      <c r="DAC58" s="97"/>
      <c r="DAD58" s="97"/>
      <c r="DAE58" s="97"/>
      <c r="DAF58" s="104"/>
      <c r="DAG58" s="97"/>
      <c r="DAH58" s="97"/>
      <c r="DAI58" s="97"/>
      <c r="DAJ58" s="145"/>
      <c r="DAK58" s="202"/>
      <c r="DAL58" s="146"/>
      <c r="DAM58" s="98"/>
      <c r="DAN58" s="97"/>
      <c r="DAO58" s="97"/>
      <c r="DAP58" s="97"/>
      <c r="DAQ58" s="97"/>
      <c r="DAR58" s="79"/>
      <c r="DAS58" s="79"/>
      <c r="DAT58" s="137"/>
      <c r="DAU58" s="96"/>
      <c r="DAV58" s="79"/>
      <c r="DAW58" s="79"/>
      <c r="DAX58" s="79"/>
      <c r="DAY58" s="102"/>
      <c r="DAZ58" s="60"/>
      <c r="DBA58" s="61"/>
      <c r="DBB58" s="97"/>
      <c r="DBC58" s="97"/>
      <c r="DBD58" s="97"/>
      <c r="DBE58" s="104"/>
      <c r="DBF58" s="97"/>
      <c r="DBG58" s="97"/>
      <c r="DBH58" s="97"/>
      <c r="DBI58" s="145"/>
      <c r="DBJ58" s="202"/>
      <c r="DBK58" s="146"/>
      <c r="DBL58" s="98"/>
      <c r="DBM58" s="97"/>
      <c r="DBN58" s="97"/>
      <c r="DBO58" s="97"/>
      <c r="DBP58" s="97"/>
      <c r="DBQ58" s="79"/>
      <c r="DBR58" s="79"/>
      <c r="DBS58" s="137"/>
      <c r="DBT58" s="96"/>
      <c r="DBU58" s="79"/>
      <c r="DBV58" s="79"/>
      <c r="DBW58" s="79"/>
      <c r="DBX58" s="102"/>
      <c r="DBY58" s="60"/>
      <c r="DBZ58" s="61"/>
      <c r="DCA58" s="97"/>
      <c r="DCB58" s="97"/>
      <c r="DCC58" s="97"/>
      <c r="DCD58" s="104"/>
      <c r="DCE58" s="97"/>
      <c r="DCF58" s="97"/>
      <c r="DCG58" s="97"/>
      <c r="DCH58" s="145"/>
      <c r="DCI58" s="202"/>
      <c r="DCJ58" s="146"/>
      <c r="DCK58" s="98"/>
      <c r="DCL58" s="97"/>
      <c r="DCM58" s="97"/>
      <c r="DCN58" s="97"/>
      <c r="DCO58" s="97"/>
      <c r="DCP58" s="79"/>
      <c r="DCQ58" s="79"/>
      <c r="DCR58" s="137"/>
      <c r="DCS58" s="96"/>
      <c r="DCT58" s="79"/>
      <c r="DCU58" s="79"/>
      <c r="DCV58" s="79"/>
      <c r="DCW58" s="102"/>
      <c r="DCX58" s="60"/>
      <c r="DCY58" s="61"/>
      <c r="DCZ58" s="97"/>
      <c r="DDA58" s="97"/>
      <c r="DDB58" s="97"/>
      <c r="DDC58" s="104"/>
      <c r="DDD58" s="97"/>
      <c r="DDE58" s="97"/>
      <c r="DDF58" s="97"/>
      <c r="DDG58" s="145"/>
      <c r="DDH58" s="202"/>
      <c r="DDI58" s="146"/>
      <c r="DDJ58" s="98"/>
      <c r="DDK58" s="97"/>
      <c r="DDL58" s="97"/>
      <c r="DDM58" s="97"/>
      <c r="DDN58" s="97"/>
      <c r="DDO58" s="79"/>
      <c r="DDP58" s="79"/>
      <c r="DDQ58" s="137"/>
      <c r="DDR58" s="96"/>
      <c r="DDS58" s="79"/>
      <c r="DDT58" s="79"/>
      <c r="DDU58" s="79"/>
      <c r="DDV58" s="102"/>
      <c r="DDW58" s="60"/>
      <c r="DDX58" s="61"/>
      <c r="DDY58" s="97"/>
      <c r="DDZ58" s="97"/>
      <c r="DEA58" s="97"/>
      <c r="DEB58" s="104"/>
      <c r="DEC58" s="97"/>
      <c r="DED58" s="97"/>
      <c r="DEE58" s="97"/>
      <c r="DEF58" s="145"/>
      <c r="DEG58" s="202"/>
      <c r="DEH58" s="146"/>
      <c r="DEI58" s="98"/>
      <c r="DEJ58" s="97"/>
      <c r="DEK58" s="97"/>
      <c r="DEL58" s="97"/>
      <c r="DEM58" s="97"/>
      <c r="DEN58" s="79"/>
      <c r="DEO58" s="79"/>
      <c r="DEP58" s="137"/>
      <c r="DEQ58" s="96"/>
      <c r="DER58" s="79"/>
      <c r="DES58" s="79"/>
      <c r="DET58" s="79"/>
      <c r="DEU58" s="102"/>
      <c r="DEV58" s="60"/>
      <c r="DEW58" s="61"/>
      <c r="DEX58" s="97"/>
      <c r="DEY58" s="97"/>
      <c r="DEZ58" s="97"/>
      <c r="DFA58" s="104"/>
      <c r="DFB58" s="97"/>
      <c r="DFC58" s="97"/>
      <c r="DFD58" s="97"/>
      <c r="DFE58" s="145"/>
      <c r="DFF58" s="202"/>
      <c r="DFG58" s="146"/>
      <c r="DFH58" s="98"/>
      <c r="DFI58" s="97"/>
      <c r="DFJ58" s="97"/>
      <c r="DFK58" s="97"/>
      <c r="DFL58" s="97"/>
      <c r="DFM58" s="79"/>
      <c r="DFN58" s="79"/>
      <c r="DFO58" s="137"/>
      <c r="DFP58" s="96"/>
      <c r="DFQ58" s="79"/>
      <c r="DFR58" s="79"/>
      <c r="DFS58" s="79"/>
      <c r="DFT58" s="102"/>
      <c r="DFU58" s="60"/>
      <c r="DFV58" s="61"/>
      <c r="DFW58" s="97"/>
      <c r="DFX58" s="97"/>
      <c r="DFY58" s="97"/>
      <c r="DFZ58" s="104"/>
      <c r="DGA58" s="97"/>
      <c r="DGB58" s="97"/>
      <c r="DGC58" s="97"/>
      <c r="DGD58" s="145"/>
      <c r="DGE58" s="202"/>
      <c r="DGF58" s="146"/>
      <c r="DGG58" s="98"/>
      <c r="DGH58" s="97"/>
      <c r="DGI58" s="97"/>
      <c r="DGJ58" s="97"/>
      <c r="DGK58" s="97"/>
      <c r="DGL58" s="79"/>
      <c r="DGM58" s="79"/>
      <c r="DGN58" s="137"/>
      <c r="DGO58" s="96"/>
      <c r="DGP58" s="79"/>
      <c r="DGQ58" s="79"/>
      <c r="DGR58" s="79"/>
      <c r="DGS58" s="102"/>
      <c r="DGT58" s="60"/>
      <c r="DGU58" s="61"/>
      <c r="DGV58" s="97"/>
      <c r="DGW58" s="97"/>
      <c r="DGX58" s="97"/>
      <c r="DGY58" s="104"/>
      <c r="DGZ58" s="97"/>
      <c r="DHA58" s="97"/>
      <c r="DHB58" s="97"/>
      <c r="DHC58" s="145"/>
      <c r="DHD58" s="202"/>
      <c r="DHE58" s="146"/>
      <c r="DHF58" s="98"/>
      <c r="DHG58" s="97"/>
      <c r="DHH58" s="97"/>
      <c r="DHI58" s="97"/>
      <c r="DHJ58" s="97"/>
      <c r="DHK58" s="79"/>
      <c r="DHL58" s="79"/>
      <c r="DHM58" s="137"/>
      <c r="DHN58" s="96"/>
      <c r="DHO58" s="79"/>
      <c r="DHP58" s="79"/>
      <c r="DHQ58" s="79"/>
      <c r="DHR58" s="102"/>
      <c r="DHS58" s="60"/>
      <c r="DHT58" s="61"/>
      <c r="DHU58" s="97"/>
      <c r="DHV58" s="97"/>
      <c r="DHW58" s="97"/>
      <c r="DHX58" s="104"/>
      <c r="DHY58" s="97"/>
      <c r="DHZ58" s="97"/>
      <c r="DIA58" s="97"/>
      <c r="DIB58" s="145"/>
      <c r="DIC58" s="202"/>
      <c r="DID58" s="146"/>
      <c r="DIE58" s="98"/>
      <c r="DIF58" s="97"/>
      <c r="DIG58" s="97"/>
      <c r="DIH58" s="97"/>
      <c r="DII58" s="97"/>
      <c r="DIJ58" s="79"/>
      <c r="DIK58" s="79"/>
      <c r="DIL58" s="137"/>
      <c r="DIM58" s="96"/>
      <c r="DIN58" s="79"/>
      <c r="DIO58" s="79"/>
      <c r="DIP58" s="79"/>
      <c r="DIQ58" s="102"/>
      <c r="DIR58" s="60"/>
      <c r="DIS58" s="61"/>
      <c r="DIT58" s="97"/>
      <c r="DIU58" s="97"/>
      <c r="DIV58" s="97"/>
      <c r="DIW58" s="104"/>
      <c r="DIX58" s="97"/>
      <c r="DIY58" s="97"/>
      <c r="DIZ58" s="97"/>
      <c r="DJA58" s="145"/>
      <c r="DJB58" s="202"/>
      <c r="DJC58" s="146"/>
      <c r="DJD58" s="98"/>
      <c r="DJE58" s="97"/>
      <c r="DJF58" s="97"/>
      <c r="DJG58" s="97"/>
      <c r="DJH58" s="97"/>
      <c r="DJI58" s="79"/>
      <c r="DJJ58" s="79"/>
      <c r="DJK58" s="137"/>
      <c r="DJL58" s="96"/>
      <c r="DJM58" s="79"/>
      <c r="DJN58" s="79"/>
      <c r="DJO58" s="79"/>
      <c r="DJP58" s="102"/>
      <c r="DJQ58" s="60"/>
      <c r="DJR58" s="61"/>
      <c r="DJS58" s="97"/>
      <c r="DJT58" s="97"/>
      <c r="DJU58" s="97"/>
      <c r="DJV58" s="104"/>
      <c r="DJW58" s="97"/>
      <c r="DJX58" s="97"/>
      <c r="DJY58" s="97"/>
      <c r="DJZ58" s="145"/>
      <c r="DKA58" s="202"/>
      <c r="DKB58" s="146"/>
      <c r="DKC58" s="98"/>
      <c r="DKD58" s="97"/>
      <c r="DKE58" s="97"/>
      <c r="DKF58" s="97"/>
      <c r="DKG58" s="97"/>
      <c r="DKH58" s="79"/>
      <c r="DKI58" s="79"/>
      <c r="DKJ58" s="137"/>
      <c r="DKK58" s="96"/>
      <c r="DKL58" s="79"/>
      <c r="DKM58" s="79"/>
      <c r="DKN58" s="79"/>
      <c r="DKO58" s="102"/>
      <c r="DKP58" s="60"/>
      <c r="DKQ58" s="61"/>
      <c r="DKR58" s="97"/>
      <c r="DKS58" s="97"/>
      <c r="DKT58" s="97"/>
      <c r="DKU58" s="104"/>
      <c r="DKV58" s="97"/>
      <c r="DKW58" s="97"/>
      <c r="DKX58" s="97"/>
      <c r="DKY58" s="145"/>
      <c r="DKZ58" s="202"/>
      <c r="DLA58" s="146"/>
      <c r="DLB58" s="98"/>
      <c r="DLC58" s="97"/>
      <c r="DLD58" s="97"/>
      <c r="DLE58" s="97"/>
      <c r="DLF58" s="97"/>
      <c r="DLG58" s="79"/>
      <c r="DLH58" s="79"/>
      <c r="DLI58" s="137"/>
      <c r="DLJ58" s="96"/>
      <c r="DLK58" s="79"/>
      <c r="DLL58" s="79"/>
      <c r="DLM58" s="79"/>
      <c r="DLN58" s="102"/>
      <c r="DLO58" s="60"/>
      <c r="DLP58" s="61"/>
      <c r="DLQ58" s="97"/>
      <c r="DLR58" s="97"/>
      <c r="DLS58" s="97"/>
      <c r="DLT58" s="104"/>
      <c r="DLU58" s="97"/>
      <c r="DLV58" s="97"/>
      <c r="DLW58" s="97"/>
      <c r="DLX58" s="145"/>
      <c r="DLY58" s="202"/>
      <c r="DLZ58" s="146"/>
      <c r="DMA58" s="98"/>
      <c r="DMB58" s="97"/>
      <c r="DMC58" s="97"/>
      <c r="DMD58" s="97"/>
      <c r="DME58" s="97"/>
      <c r="DMF58" s="79"/>
      <c r="DMG58" s="79"/>
      <c r="DMH58" s="137"/>
      <c r="DMI58" s="96"/>
      <c r="DMJ58" s="79"/>
      <c r="DMK58" s="79"/>
      <c r="DML58" s="79"/>
      <c r="DMM58" s="102"/>
      <c r="DMN58" s="60"/>
      <c r="DMO58" s="61"/>
      <c r="DMP58" s="97"/>
      <c r="DMQ58" s="97"/>
      <c r="DMR58" s="97"/>
      <c r="DMS58" s="104"/>
      <c r="DMT58" s="97"/>
      <c r="DMU58" s="97"/>
      <c r="DMV58" s="97"/>
      <c r="DMW58" s="145"/>
      <c r="DMX58" s="202"/>
      <c r="DMY58" s="146"/>
      <c r="DMZ58" s="98"/>
      <c r="DNA58" s="97"/>
      <c r="DNB58" s="97"/>
      <c r="DNC58" s="97"/>
      <c r="DND58" s="97"/>
      <c r="DNE58" s="79"/>
      <c r="DNF58" s="79"/>
      <c r="DNG58" s="137"/>
      <c r="DNH58" s="96"/>
      <c r="DNI58" s="79"/>
      <c r="DNJ58" s="79"/>
      <c r="DNK58" s="79"/>
      <c r="DNL58" s="102"/>
      <c r="DNM58" s="60"/>
      <c r="DNN58" s="61"/>
      <c r="DNO58" s="97"/>
      <c r="DNP58" s="97"/>
      <c r="DNQ58" s="97"/>
      <c r="DNR58" s="104"/>
      <c r="DNS58" s="97"/>
      <c r="DNT58" s="97"/>
      <c r="DNU58" s="97"/>
      <c r="DNV58" s="145"/>
      <c r="DNW58" s="202"/>
      <c r="DNX58" s="146"/>
      <c r="DNY58" s="98"/>
      <c r="DNZ58" s="97"/>
      <c r="DOA58" s="97"/>
      <c r="DOB58" s="97"/>
      <c r="DOC58" s="97"/>
      <c r="DOD58" s="79"/>
      <c r="DOE58" s="79"/>
      <c r="DOF58" s="137"/>
      <c r="DOG58" s="96"/>
      <c r="DOH58" s="79"/>
      <c r="DOI58" s="79"/>
      <c r="DOJ58" s="79"/>
      <c r="DOK58" s="102"/>
      <c r="DOL58" s="60"/>
      <c r="DOM58" s="61"/>
      <c r="DON58" s="97"/>
      <c r="DOO58" s="97"/>
      <c r="DOP58" s="97"/>
      <c r="DOQ58" s="104"/>
      <c r="DOR58" s="97"/>
      <c r="DOS58" s="97"/>
      <c r="DOT58" s="97"/>
      <c r="DOU58" s="145"/>
      <c r="DOV58" s="202"/>
      <c r="DOW58" s="146"/>
      <c r="DOX58" s="98"/>
      <c r="DOY58" s="97"/>
      <c r="DOZ58" s="97"/>
      <c r="DPA58" s="97"/>
      <c r="DPB58" s="97"/>
      <c r="DPC58" s="79"/>
      <c r="DPD58" s="79"/>
      <c r="DPE58" s="137"/>
      <c r="DPF58" s="96"/>
      <c r="DPG58" s="79"/>
      <c r="DPH58" s="79"/>
      <c r="DPI58" s="79"/>
      <c r="DPJ58" s="102"/>
      <c r="DPK58" s="60"/>
      <c r="DPL58" s="61"/>
      <c r="DPM58" s="97"/>
      <c r="DPN58" s="97"/>
      <c r="DPO58" s="97"/>
      <c r="DPP58" s="104"/>
      <c r="DPQ58" s="97"/>
      <c r="DPR58" s="97"/>
      <c r="DPS58" s="97"/>
      <c r="DPT58" s="145"/>
      <c r="DPU58" s="202"/>
      <c r="DPV58" s="146"/>
      <c r="DPW58" s="98"/>
      <c r="DPX58" s="97"/>
      <c r="DPY58" s="97"/>
      <c r="DPZ58" s="97"/>
      <c r="DQA58" s="97"/>
      <c r="DQB58" s="79"/>
      <c r="DQC58" s="79"/>
      <c r="DQD58" s="137"/>
      <c r="DQE58" s="96"/>
      <c r="DQF58" s="79"/>
      <c r="DQG58" s="79"/>
      <c r="DQH58" s="79"/>
      <c r="DQI58" s="102"/>
      <c r="DQJ58" s="60"/>
      <c r="DQK58" s="61"/>
      <c r="DQL58" s="97"/>
      <c r="DQM58" s="97"/>
      <c r="DQN58" s="97"/>
      <c r="DQO58" s="104"/>
      <c r="DQP58" s="97"/>
      <c r="DQQ58" s="97"/>
      <c r="DQR58" s="97"/>
      <c r="DQS58" s="145"/>
      <c r="DQT58" s="202"/>
      <c r="DQU58" s="146"/>
      <c r="DQV58" s="98"/>
      <c r="DQW58" s="97"/>
      <c r="DQX58" s="97"/>
      <c r="DQY58" s="97"/>
      <c r="DQZ58" s="97"/>
      <c r="DRA58" s="79"/>
      <c r="DRB58" s="79"/>
      <c r="DRC58" s="137"/>
      <c r="DRD58" s="96"/>
      <c r="DRE58" s="79"/>
      <c r="DRF58" s="79"/>
      <c r="DRG58" s="79"/>
      <c r="DRH58" s="102"/>
      <c r="DRI58" s="60"/>
      <c r="DRJ58" s="61"/>
      <c r="DRK58" s="97"/>
      <c r="DRL58" s="97"/>
      <c r="DRM58" s="97"/>
      <c r="DRN58" s="104"/>
      <c r="DRO58" s="97"/>
      <c r="DRP58" s="97"/>
      <c r="DRQ58" s="97"/>
      <c r="DRR58" s="145"/>
      <c r="DRS58" s="202"/>
      <c r="DRT58" s="146"/>
      <c r="DRU58" s="98"/>
      <c r="DRV58" s="97"/>
      <c r="DRW58" s="97"/>
      <c r="DRX58" s="97"/>
      <c r="DRY58" s="97"/>
      <c r="DRZ58" s="79"/>
      <c r="DSA58" s="79"/>
      <c r="DSB58" s="137"/>
      <c r="DSC58" s="96"/>
      <c r="DSD58" s="79"/>
      <c r="DSE58" s="79"/>
      <c r="DSF58" s="79"/>
      <c r="DSG58" s="102"/>
      <c r="DSH58" s="60"/>
      <c r="DSI58" s="61"/>
      <c r="DSJ58" s="97"/>
      <c r="DSK58" s="97"/>
      <c r="DSL58" s="97"/>
      <c r="DSM58" s="104"/>
      <c r="DSN58" s="97"/>
      <c r="DSO58" s="97"/>
      <c r="DSP58" s="97"/>
      <c r="DSQ58" s="145"/>
      <c r="DSR58" s="202"/>
      <c r="DSS58" s="146"/>
      <c r="DST58" s="98"/>
      <c r="DSU58" s="97"/>
      <c r="DSV58" s="97"/>
      <c r="DSW58" s="97"/>
      <c r="DSX58" s="97"/>
      <c r="DSY58" s="79"/>
      <c r="DSZ58" s="79"/>
      <c r="DTA58" s="137"/>
      <c r="DTB58" s="96"/>
      <c r="DTC58" s="79"/>
      <c r="DTD58" s="79"/>
      <c r="DTE58" s="79"/>
      <c r="DTF58" s="102"/>
      <c r="DTG58" s="60"/>
      <c r="DTH58" s="61"/>
      <c r="DTI58" s="97"/>
      <c r="DTJ58" s="97"/>
      <c r="DTK58" s="97"/>
      <c r="DTL58" s="104"/>
      <c r="DTM58" s="97"/>
      <c r="DTN58" s="97"/>
      <c r="DTO58" s="97"/>
      <c r="DTP58" s="145"/>
      <c r="DTQ58" s="202"/>
      <c r="DTR58" s="146"/>
      <c r="DTS58" s="98"/>
      <c r="DTT58" s="97"/>
      <c r="DTU58" s="97"/>
      <c r="DTV58" s="97"/>
      <c r="DTW58" s="97"/>
      <c r="DTX58" s="79"/>
      <c r="DTY58" s="79"/>
      <c r="DTZ58" s="137"/>
      <c r="DUA58" s="96"/>
      <c r="DUB58" s="79"/>
      <c r="DUC58" s="79"/>
      <c r="DUD58" s="79"/>
      <c r="DUE58" s="102"/>
      <c r="DUF58" s="60"/>
      <c r="DUG58" s="61"/>
      <c r="DUH58" s="97"/>
      <c r="DUI58" s="97"/>
      <c r="DUJ58" s="97"/>
      <c r="DUK58" s="104"/>
      <c r="DUL58" s="97"/>
      <c r="DUM58" s="97"/>
      <c r="DUN58" s="97"/>
      <c r="DUO58" s="145"/>
      <c r="DUP58" s="202"/>
      <c r="DUQ58" s="146"/>
      <c r="DUR58" s="98"/>
      <c r="DUS58" s="97"/>
      <c r="DUT58" s="97"/>
      <c r="DUU58" s="97"/>
      <c r="DUV58" s="97"/>
      <c r="DUW58" s="79"/>
      <c r="DUX58" s="79"/>
      <c r="DUY58" s="137"/>
      <c r="DUZ58" s="96"/>
      <c r="DVA58" s="79"/>
      <c r="DVB58" s="79"/>
      <c r="DVC58" s="79"/>
      <c r="DVD58" s="102"/>
      <c r="DVE58" s="60"/>
      <c r="DVF58" s="61"/>
      <c r="DVG58" s="97"/>
      <c r="DVH58" s="97"/>
      <c r="DVI58" s="97"/>
      <c r="DVJ58" s="104"/>
      <c r="DVK58" s="97"/>
      <c r="DVL58" s="97"/>
      <c r="DVM58" s="97"/>
      <c r="DVN58" s="145"/>
      <c r="DVO58" s="202"/>
      <c r="DVP58" s="146"/>
      <c r="DVQ58" s="98"/>
      <c r="DVR58" s="97"/>
      <c r="DVS58" s="97"/>
      <c r="DVT58" s="97"/>
      <c r="DVU58" s="97"/>
      <c r="DVV58" s="79"/>
      <c r="DVW58" s="79"/>
      <c r="DVX58" s="137"/>
      <c r="DVY58" s="96"/>
      <c r="DVZ58" s="79"/>
      <c r="DWA58" s="79"/>
      <c r="DWB58" s="79"/>
      <c r="DWC58" s="102"/>
      <c r="DWD58" s="60"/>
      <c r="DWE58" s="61"/>
      <c r="DWF58" s="97"/>
      <c r="DWG58" s="97"/>
      <c r="DWH58" s="97"/>
      <c r="DWI58" s="104"/>
      <c r="DWJ58" s="97"/>
      <c r="DWK58" s="97"/>
      <c r="DWL58" s="97"/>
      <c r="DWM58" s="145"/>
      <c r="DWN58" s="202"/>
      <c r="DWO58" s="146"/>
      <c r="DWP58" s="98"/>
      <c r="DWQ58" s="97"/>
      <c r="DWR58" s="97"/>
      <c r="DWS58" s="97"/>
      <c r="DWT58" s="97"/>
      <c r="DWU58" s="79"/>
      <c r="DWV58" s="79"/>
      <c r="DWW58" s="137"/>
      <c r="DWX58" s="96"/>
      <c r="DWY58" s="79"/>
      <c r="DWZ58" s="79"/>
      <c r="DXA58" s="79"/>
      <c r="DXB58" s="102"/>
      <c r="DXC58" s="60"/>
      <c r="DXD58" s="61"/>
      <c r="DXE58" s="97"/>
      <c r="DXF58" s="97"/>
      <c r="DXG58" s="97"/>
      <c r="DXH58" s="104"/>
      <c r="DXI58" s="97"/>
      <c r="DXJ58" s="97"/>
      <c r="DXK58" s="97"/>
      <c r="DXL58" s="145"/>
      <c r="DXM58" s="202"/>
      <c r="DXN58" s="146"/>
      <c r="DXO58" s="98"/>
      <c r="DXP58" s="97"/>
      <c r="DXQ58" s="97"/>
      <c r="DXR58" s="97"/>
      <c r="DXS58" s="97"/>
      <c r="DXT58" s="79"/>
      <c r="DXU58" s="79"/>
      <c r="DXV58" s="137"/>
      <c r="DXW58" s="96"/>
      <c r="DXX58" s="79"/>
      <c r="DXY58" s="79"/>
      <c r="DXZ58" s="79"/>
      <c r="DYA58" s="102"/>
      <c r="DYB58" s="60"/>
      <c r="DYC58" s="61"/>
      <c r="DYD58" s="97"/>
      <c r="DYE58" s="97"/>
      <c r="DYF58" s="97"/>
      <c r="DYG58" s="104"/>
      <c r="DYH58" s="97"/>
      <c r="DYI58" s="97"/>
      <c r="DYJ58" s="97"/>
      <c r="DYK58" s="145"/>
      <c r="DYL58" s="202"/>
      <c r="DYM58" s="146"/>
      <c r="DYN58" s="98"/>
      <c r="DYO58" s="97"/>
      <c r="DYP58" s="97"/>
      <c r="DYQ58" s="97"/>
      <c r="DYR58" s="97"/>
      <c r="DYS58" s="79"/>
      <c r="DYT58" s="79"/>
      <c r="DYU58" s="137"/>
      <c r="DYV58" s="96"/>
      <c r="DYW58" s="79"/>
      <c r="DYX58" s="79"/>
      <c r="DYY58" s="79"/>
      <c r="DYZ58" s="102"/>
      <c r="DZA58" s="60"/>
      <c r="DZB58" s="61"/>
      <c r="DZC58" s="97"/>
      <c r="DZD58" s="97"/>
      <c r="DZE58" s="97"/>
      <c r="DZF58" s="104"/>
      <c r="DZG58" s="97"/>
      <c r="DZH58" s="97"/>
      <c r="DZI58" s="97"/>
      <c r="DZJ58" s="145"/>
      <c r="DZK58" s="202"/>
      <c r="DZL58" s="146"/>
      <c r="DZM58" s="98"/>
      <c r="DZN58" s="97"/>
      <c r="DZO58" s="97"/>
      <c r="DZP58" s="97"/>
      <c r="DZQ58" s="97"/>
      <c r="DZR58" s="79"/>
      <c r="DZS58" s="79"/>
      <c r="DZT58" s="137"/>
      <c r="DZU58" s="96"/>
      <c r="DZV58" s="79"/>
      <c r="DZW58" s="79"/>
      <c r="DZX58" s="79"/>
      <c r="DZY58" s="102"/>
      <c r="DZZ58" s="60"/>
      <c r="EAA58" s="61"/>
      <c r="EAB58" s="97"/>
      <c r="EAC58" s="97"/>
      <c r="EAD58" s="97"/>
      <c r="EAE58" s="104"/>
      <c r="EAF58" s="97"/>
      <c r="EAG58" s="97"/>
      <c r="EAH58" s="97"/>
      <c r="EAI58" s="145"/>
      <c r="EAJ58" s="202"/>
      <c r="EAK58" s="146"/>
      <c r="EAL58" s="98"/>
      <c r="EAM58" s="97"/>
      <c r="EAN58" s="97"/>
      <c r="EAO58" s="97"/>
      <c r="EAP58" s="97"/>
      <c r="EAQ58" s="79"/>
      <c r="EAR58" s="79"/>
      <c r="EAS58" s="137"/>
      <c r="EAT58" s="96"/>
      <c r="EAU58" s="79"/>
      <c r="EAV58" s="79"/>
      <c r="EAW58" s="79"/>
      <c r="EAX58" s="102"/>
      <c r="EAY58" s="60"/>
      <c r="EAZ58" s="61"/>
      <c r="EBA58" s="97"/>
      <c r="EBB58" s="97"/>
      <c r="EBC58" s="97"/>
      <c r="EBD58" s="104"/>
      <c r="EBE58" s="97"/>
      <c r="EBF58" s="97"/>
      <c r="EBG58" s="97"/>
      <c r="EBH58" s="145"/>
      <c r="EBI58" s="202"/>
      <c r="EBJ58" s="146"/>
      <c r="EBK58" s="98"/>
      <c r="EBL58" s="97"/>
      <c r="EBM58" s="97"/>
      <c r="EBN58" s="97"/>
      <c r="EBO58" s="97"/>
      <c r="EBP58" s="79"/>
      <c r="EBQ58" s="79"/>
      <c r="EBR58" s="137"/>
      <c r="EBS58" s="96"/>
      <c r="EBT58" s="79"/>
      <c r="EBU58" s="79"/>
      <c r="EBV58" s="79"/>
      <c r="EBW58" s="102"/>
      <c r="EBX58" s="60"/>
      <c r="EBY58" s="61"/>
      <c r="EBZ58" s="97"/>
      <c r="ECA58" s="97"/>
      <c r="ECB58" s="97"/>
      <c r="ECC58" s="104"/>
      <c r="ECD58" s="97"/>
      <c r="ECE58" s="97"/>
      <c r="ECF58" s="97"/>
      <c r="ECG58" s="145"/>
      <c r="ECH58" s="202"/>
      <c r="ECI58" s="146"/>
      <c r="ECJ58" s="98"/>
      <c r="ECK58" s="97"/>
      <c r="ECL58" s="97"/>
      <c r="ECM58" s="97"/>
      <c r="ECN58" s="97"/>
      <c r="ECO58" s="79"/>
      <c r="ECP58" s="79"/>
      <c r="ECQ58" s="137"/>
      <c r="ECR58" s="96"/>
      <c r="ECS58" s="79"/>
      <c r="ECT58" s="79"/>
      <c r="ECU58" s="79"/>
      <c r="ECV58" s="102"/>
      <c r="ECW58" s="60"/>
      <c r="ECX58" s="61"/>
      <c r="ECY58" s="97"/>
      <c r="ECZ58" s="97"/>
      <c r="EDA58" s="97"/>
      <c r="EDB58" s="104"/>
      <c r="EDC58" s="97"/>
      <c r="EDD58" s="97"/>
      <c r="EDE58" s="97"/>
      <c r="EDF58" s="145"/>
      <c r="EDG58" s="202"/>
      <c r="EDH58" s="146"/>
      <c r="EDI58" s="98"/>
      <c r="EDJ58" s="97"/>
      <c r="EDK58" s="97"/>
      <c r="EDL58" s="97"/>
      <c r="EDM58" s="97"/>
      <c r="EDN58" s="79"/>
      <c r="EDO58" s="79"/>
      <c r="EDP58" s="137"/>
      <c r="EDQ58" s="96"/>
      <c r="EDR58" s="79"/>
      <c r="EDS58" s="79"/>
      <c r="EDT58" s="79"/>
      <c r="EDU58" s="102"/>
      <c r="EDV58" s="60"/>
      <c r="EDW58" s="61"/>
      <c r="EDX58" s="97"/>
      <c r="EDY58" s="97"/>
      <c r="EDZ58" s="97"/>
      <c r="EEA58" s="104"/>
      <c r="EEB58" s="97"/>
      <c r="EEC58" s="97"/>
      <c r="EED58" s="97"/>
      <c r="EEE58" s="145"/>
      <c r="EEF58" s="202"/>
      <c r="EEG58" s="146"/>
      <c r="EEH58" s="98"/>
      <c r="EEI58" s="97"/>
      <c r="EEJ58" s="97"/>
      <c r="EEK58" s="97"/>
      <c r="EEL58" s="97"/>
      <c r="EEM58" s="79"/>
      <c r="EEN58" s="79"/>
      <c r="EEO58" s="137"/>
      <c r="EEP58" s="96"/>
      <c r="EEQ58" s="79"/>
      <c r="EER58" s="79"/>
      <c r="EES58" s="79"/>
      <c r="EET58" s="102"/>
      <c r="EEU58" s="60"/>
      <c r="EEV58" s="61"/>
      <c r="EEW58" s="97"/>
      <c r="EEX58" s="97"/>
      <c r="EEY58" s="97"/>
      <c r="EEZ58" s="104"/>
      <c r="EFA58" s="97"/>
      <c r="EFB58" s="97"/>
      <c r="EFC58" s="97"/>
      <c r="EFD58" s="145"/>
      <c r="EFE58" s="202"/>
      <c r="EFF58" s="146"/>
      <c r="EFG58" s="98"/>
      <c r="EFH58" s="97"/>
      <c r="EFI58" s="97"/>
      <c r="EFJ58" s="97"/>
      <c r="EFK58" s="97"/>
      <c r="EFL58" s="79"/>
      <c r="EFM58" s="79"/>
      <c r="EFN58" s="137"/>
      <c r="EFO58" s="96"/>
      <c r="EFP58" s="79"/>
      <c r="EFQ58" s="79"/>
      <c r="EFR58" s="79"/>
      <c r="EFS58" s="102"/>
      <c r="EFT58" s="60"/>
      <c r="EFU58" s="61"/>
      <c r="EFV58" s="97"/>
      <c r="EFW58" s="97"/>
      <c r="EFX58" s="97"/>
      <c r="EFY58" s="104"/>
      <c r="EFZ58" s="97"/>
      <c r="EGA58" s="97"/>
      <c r="EGB58" s="97"/>
      <c r="EGC58" s="145"/>
      <c r="EGD58" s="202"/>
      <c r="EGE58" s="146"/>
      <c r="EGF58" s="98"/>
      <c r="EGG58" s="97"/>
      <c r="EGH58" s="97"/>
      <c r="EGI58" s="97"/>
      <c r="EGJ58" s="97"/>
      <c r="EGK58" s="79"/>
      <c r="EGL58" s="79"/>
      <c r="EGM58" s="137"/>
      <c r="EGN58" s="96"/>
      <c r="EGO58" s="79"/>
      <c r="EGP58" s="79"/>
      <c r="EGQ58" s="79"/>
      <c r="EGR58" s="102"/>
      <c r="EGS58" s="60"/>
      <c r="EGT58" s="61"/>
      <c r="EGU58" s="97"/>
      <c r="EGV58" s="97"/>
      <c r="EGW58" s="97"/>
      <c r="EGX58" s="104"/>
      <c r="EGY58" s="97"/>
      <c r="EGZ58" s="97"/>
      <c r="EHA58" s="97"/>
      <c r="EHB58" s="145"/>
      <c r="EHC58" s="202"/>
      <c r="EHD58" s="146"/>
      <c r="EHE58" s="98"/>
      <c r="EHF58" s="97"/>
      <c r="EHG58" s="97"/>
      <c r="EHH58" s="97"/>
      <c r="EHI58" s="97"/>
      <c r="EHJ58" s="79"/>
      <c r="EHK58" s="79"/>
      <c r="EHL58" s="137"/>
      <c r="EHM58" s="96"/>
      <c r="EHN58" s="79"/>
      <c r="EHO58" s="79"/>
      <c r="EHP58" s="79"/>
      <c r="EHQ58" s="102"/>
      <c r="EHR58" s="60"/>
      <c r="EHS58" s="61"/>
      <c r="EHT58" s="97"/>
      <c r="EHU58" s="97"/>
      <c r="EHV58" s="97"/>
      <c r="EHW58" s="104"/>
      <c r="EHX58" s="97"/>
      <c r="EHY58" s="97"/>
      <c r="EHZ58" s="97"/>
      <c r="EIA58" s="145"/>
      <c r="EIB58" s="202"/>
      <c r="EIC58" s="146"/>
      <c r="EID58" s="98"/>
      <c r="EIE58" s="97"/>
      <c r="EIF58" s="97"/>
      <c r="EIG58" s="97"/>
      <c r="EIH58" s="97"/>
      <c r="EII58" s="79"/>
      <c r="EIJ58" s="79"/>
      <c r="EIK58" s="137"/>
      <c r="EIL58" s="96"/>
      <c r="EIM58" s="79"/>
      <c r="EIN58" s="79"/>
      <c r="EIO58" s="79"/>
      <c r="EIP58" s="102"/>
      <c r="EIQ58" s="60"/>
      <c r="EIR58" s="61"/>
      <c r="EIS58" s="97"/>
      <c r="EIT58" s="97"/>
      <c r="EIU58" s="97"/>
      <c r="EIV58" s="104"/>
      <c r="EIW58" s="97"/>
      <c r="EIX58" s="97"/>
      <c r="EIY58" s="97"/>
      <c r="EIZ58" s="145"/>
      <c r="EJA58" s="202"/>
      <c r="EJB58" s="146"/>
      <c r="EJC58" s="98"/>
      <c r="EJD58" s="97"/>
      <c r="EJE58" s="97"/>
      <c r="EJF58" s="97"/>
      <c r="EJG58" s="97"/>
      <c r="EJH58" s="79"/>
      <c r="EJI58" s="79"/>
      <c r="EJJ58" s="137"/>
      <c r="EJK58" s="96"/>
      <c r="EJL58" s="79"/>
      <c r="EJM58" s="79"/>
      <c r="EJN58" s="79"/>
      <c r="EJO58" s="102"/>
      <c r="EJP58" s="60"/>
      <c r="EJQ58" s="61"/>
      <c r="EJR58" s="97"/>
      <c r="EJS58" s="97"/>
      <c r="EJT58" s="97"/>
      <c r="EJU58" s="104"/>
      <c r="EJV58" s="97"/>
      <c r="EJW58" s="97"/>
      <c r="EJX58" s="97"/>
      <c r="EJY58" s="145"/>
      <c r="EJZ58" s="202"/>
      <c r="EKA58" s="146"/>
      <c r="EKB58" s="98"/>
      <c r="EKC58" s="97"/>
      <c r="EKD58" s="97"/>
      <c r="EKE58" s="97"/>
      <c r="EKF58" s="97"/>
      <c r="EKG58" s="79"/>
      <c r="EKH58" s="79"/>
      <c r="EKI58" s="137"/>
      <c r="EKJ58" s="96"/>
      <c r="EKK58" s="79"/>
      <c r="EKL58" s="79"/>
      <c r="EKM58" s="79"/>
      <c r="EKN58" s="102"/>
      <c r="EKO58" s="60"/>
      <c r="EKP58" s="61"/>
      <c r="EKQ58" s="97"/>
      <c r="EKR58" s="97"/>
      <c r="EKS58" s="97"/>
      <c r="EKT58" s="104"/>
      <c r="EKU58" s="97"/>
      <c r="EKV58" s="97"/>
      <c r="EKW58" s="97"/>
      <c r="EKX58" s="145"/>
      <c r="EKY58" s="202"/>
      <c r="EKZ58" s="146"/>
      <c r="ELA58" s="98"/>
      <c r="ELB58" s="97"/>
      <c r="ELC58" s="97"/>
      <c r="ELD58" s="97"/>
      <c r="ELE58" s="97"/>
      <c r="ELF58" s="79"/>
      <c r="ELG58" s="79"/>
      <c r="ELH58" s="137"/>
      <c r="ELI58" s="96"/>
      <c r="ELJ58" s="79"/>
      <c r="ELK58" s="79"/>
      <c r="ELL58" s="79"/>
      <c r="ELM58" s="102"/>
      <c r="ELN58" s="60"/>
      <c r="ELO58" s="61"/>
      <c r="ELP58" s="97"/>
      <c r="ELQ58" s="97"/>
      <c r="ELR58" s="97"/>
      <c r="ELS58" s="104"/>
      <c r="ELT58" s="97"/>
      <c r="ELU58" s="97"/>
      <c r="ELV58" s="97"/>
      <c r="ELW58" s="145"/>
      <c r="ELX58" s="202"/>
      <c r="ELY58" s="146"/>
      <c r="ELZ58" s="98"/>
      <c r="EMA58" s="97"/>
      <c r="EMB58" s="97"/>
      <c r="EMC58" s="97"/>
      <c r="EMD58" s="97"/>
      <c r="EME58" s="79"/>
      <c r="EMF58" s="79"/>
      <c r="EMG58" s="137"/>
      <c r="EMH58" s="96"/>
      <c r="EMI58" s="79"/>
      <c r="EMJ58" s="79"/>
      <c r="EMK58" s="79"/>
      <c r="EML58" s="102"/>
      <c r="EMM58" s="60"/>
      <c r="EMN58" s="61"/>
      <c r="EMO58" s="97"/>
      <c r="EMP58" s="97"/>
      <c r="EMQ58" s="97"/>
      <c r="EMR58" s="104"/>
      <c r="EMS58" s="97"/>
      <c r="EMT58" s="97"/>
      <c r="EMU58" s="97"/>
      <c r="EMV58" s="145"/>
      <c r="EMW58" s="202"/>
      <c r="EMX58" s="146"/>
      <c r="EMY58" s="98"/>
      <c r="EMZ58" s="97"/>
      <c r="ENA58" s="97"/>
      <c r="ENB58" s="97"/>
      <c r="ENC58" s="97"/>
      <c r="END58" s="79"/>
      <c r="ENE58" s="79"/>
      <c r="ENF58" s="137"/>
      <c r="ENG58" s="96"/>
      <c r="ENH58" s="79"/>
      <c r="ENI58" s="79"/>
      <c r="ENJ58" s="79"/>
      <c r="ENK58" s="102"/>
      <c r="ENL58" s="60"/>
      <c r="ENM58" s="61"/>
      <c r="ENN58" s="97"/>
      <c r="ENO58" s="97"/>
      <c r="ENP58" s="97"/>
      <c r="ENQ58" s="104"/>
      <c r="ENR58" s="97"/>
      <c r="ENS58" s="97"/>
      <c r="ENT58" s="97"/>
      <c r="ENU58" s="145"/>
      <c r="ENV58" s="202"/>
      <c r="ENW58" s="146"/>
      <c r="ENX58" s="98"/>
      <c r="ENY58" s="97"/>
      <c r="ENZ58" s="97"/>
      <c r="EOA58" s="97"/>
      <c r="EOB58" s="97"/>
      <c r="EOC58" s="79"/>
      <c r="EOD58" s="79"/>
      <c r="EOE58" s="137"/>
      <c r="EOF58" s="96"/>
      <c r="EOG58" s="79"/>
      <c r="EOH58" s="79"/>
      <c r="EOI58" s="79"/>
      <c r="EOJ58" s="102"/>
      <c r="EOK58" s="60"/>
      <c r="EOL58" s="61"/>
      <c r="EOM58" s="97"/>
      <c r="EON58" s="97"/>
      <c r="EOO58" s="97"/>
      <c r="EOP58" s="104"/>
      <c r="EOQ58" s="97"/>
      <c r="EOR58" s="97"/>
      <c r="EOS58" s="97"/>
      <c r="EOT58" s="145"/>
      <c r="EOU58" s="202"/>
      <c r="EOV58" s="146"/>
      <c r="EOW58" s="98"/>
      <c r="EOX58" s="97"/>
      <c r="EOY58" s="97"/>
      <c r="EOZ58" s="97"/>
      <c r="EPA58" s="97"/>
      <c r="EPB58" s="79"/>
      <c r="EPC58" s="79"/>
      <c r="EPD58" s="137"/>
      <c r="EPE58" s="96"/>
      <c r="EPF58" s="79"/>
      <c r="EPG58" s="79"/>
      <c r="EPH58" s="79"/>
      <c r="EPI58" s="102"/>
      <c r="EPJ58" s="60"/>
      <c r="EPK58" s="61"/>
      <c r="EPL58" s="97"/>
      <c r="EPM58" s="97"/>
      <c r="EPN58" s="97"/>
      <c r="EPO58" s="104"/>
      <c r="EPP58" s="97"/>
      <c r="EPQ58" s="97"/>
      <c r="EPR58" s="97"/>
      <c r="EPS58" s="145"/>
      <c r="EPT58" s="202"/>
      <c r="EPU58" s="146"/>
      <c r="EPV58" s="98"/>
      <c r="EPW58" s="97"/>
      <c r="EPX58" s="97"/>
      <c r="EPY58" s="97"/>
      <c r="EPZ58" s="97"/>
      <c r="EQA58" s="79"/>
      <c r="EQB58" s="79"/>
      <c r="EQC58" s="137"/>
      <c r="EQD58" s="96"/>
      <c r="EQE58" s="79"/>
      <c r="EQF58" s="79"/>
      <c r="EQG58" s="79"/>
      <c r="EQH58" s="102"/>
      <c r="EQI58" s="60"/>
      <c r="EQJ58" s="61"/>
      <c r="EQK58" s="97"/>
      <c r="EQL58" s="97"/>
      <c r="EQM58" s="97"/>
      <c r="EQN58" s="104"/>
      <c r="EQO58" s="97"/>
      <c r="EQP58" s="97"/>
      <c r="EQQ58" s="97"/>
      <c r="EQR58" s="145"/>
      <c r="EQS58" s="202"/>
      <c r="EQT58" s="146"/>
      <c r="EQU58" s="98"/>
      <c r="EQV58" s="97"/>
      <c r="EQW58" s="97"/>
      <c r="EQX58" s="97"/>
      <c r="EQY58" s="97"/>
      <c r="EQZ58" s="79"/>
      <c r="ERA58" s="79"/>
      <c r="ERB58" s="137"/>
      <c r="ERC58" s="96"/>
      <c r="ERD58" s="79"/>
      <c r="ERE58" s="79"/>
      <c r="ERF58" s="79"/>
      <c r="ERG58" s="102"/>
      <c r="ERH58" s="60"/>
      <c r="ERI58" s="61"/>
      <c r="ERJ58" s="97"/>
      <c r="ERK58" s="97"/>
      <c r="ERL58" s="97"/>
      <c r="ERM58" s="104"/>
      <c r="ERN58" s="97"/>
      <c r="ERO58" s="97"/>
      <c r="ERP58" s="97"/>
      <c r="ERQ58" s="145"/>
      <c r="ERR58" s="202"/>
      <c r="ERS58" s="146"/>
      <c r="ERT58" s="98"/>
      <c r="ERU58" s="97"/>
      <c r="ERV58" s="97"/>
      <c r="ERW58" s="97"/>
      <c r="ERX58" s="97"/>
      <c r="ERY58" s="79"/>
      <c r="ERZ58" s="79"/>
      <c r="ESA58" s="137"/>
      <c r="ESB58" s="96"/>
      <c r="ESC58" s="79"/>
      <c r="ESD58" s="79"/>
      <c r="ESE58" s="79"/>
      <c r="ESF58" s="102"/>
      <c r="ESG58" s="60"/>
      <c r="ESH58" s="61"/>
      <c r="ESI58" s="97"/>
      <c r="ESJ58" s="97"/>
      <c r="ESK58" s="97"/>
      <c r="ESL58" s="104"/>
      <c r="ESM58" s="97"/>
      <c r="ESN58" s="97"/>
      <c r="ESO58" s="97"/>
      <c r="ESP58" s="145"/>
      <c r="ESQ58" s="202"/>
      <c r="ESR58" s="146"/>
      <c r="ESS58" s="98"/>
      <c r="EST58" s="97"/>
      <c r="ESU58" s="97"/>
      <c r="ESV58" s="97"/>
      <c r="ESW58" s="97"/>
      <c r="ESX58" s="79"/>
      <c r="ESY58" s="79"/>
      <c r="ESZ58" s="137"/>
      <c r="ETA58" s="96"/>
      <c r="ETB58" s="79"/>
      <c r="ETC58" s="79"/>
      <c r="ETD58" s="79"/>
      <c r="ETE58" s="102"/>
      <c r="ETF58" s="60"/>
      <c r="ETG58" s="61"/>
      <c r="ETH58" s="97"/>
      <c r="ETI58" s="97"/>
      <c r="ETJ58" s="97"/>
      <c r="ETK58" s="104"/>
      <c r="ETL58" s="97"/>
      <c r="ETM58" s="97"/>
      <c r="ETN58" s="97"/>
      <c r="ETO58" s="145"/>
      <c r="ETP58" s="202"/>
      <c r="ETQ58" s="146"/>
      <c r="ETR58" s="98"/>
      <c r="ETS58" s="97"/>
      <c r="ETT58" s="97"/>
      <c r="ETU58" s="97"/>
      <c r="ETV58" s="97"/>
      <c r="ETW58" s="79"/>
      <c r="ETX58" s="79"/>
      <c r="ETY58" s="137"/>
      <c r="ETZ58" s="96"/>
      <c r="EUA58" s="79"/>
      <c r="EUB58" s="79"/>
      <c r="EUC58" s="79"/>
      <c r="EUD58" s="102"/>
      <c r="EUE58" s="60"/>
      <c r="EUF58" s="61"/>
      <c r="EUG58" s="97"/>
      <c r="EUH58" s="97"/>
      <c r="EUI58" s="97"/>
      <c r="EUJ58" s="104"/>
      <c r="EUK58" s="97"/>
      <c r="EUL58" s="97"/>
      <c r="EUM58" s="97"/>
      <c r="EUN58" s="145"/>
      <c r="EUO58" s="202"/>
      <c r="EUP58" s="146"/>
      <c r="EUQ58" s="98"/>
      <c r="EUR58" s="97"/>
      <c r="EUS58" s="97"/>
      <c r="EUT58" s="97"/>
      <c r="EUU58" s="97"/>
      <c r="EUV58" s="79"/>
      <c r="EUW58" s="79"/>
      <c r="EUX58" s="137"/>
      <c r="EUY58" s="96"/>
      <c r="EUZ58" s="79"/>
      <c r="EVA58" s="79"/>
      <c r="EVB58" s="79"/>
      <c r="EVC58" s="102"/>
      <c r="EVD58" s="60"/>
      <c r="EVE58" s="61"/>
      <c r="EVF58" s="97"/>
      <c r="EVG58" s="97"/>
      <c r="EVH58" s="97"/>
      <c r="EVI58" s="104"/>
      <c r="EVJ58" s="97"/>
      <c r="EVK58" s="97"/>
      <c r="EVL58" s="97"/>
      <c r="EVM58" s="145"/>
      <c r="EVN58" s="202"/>
      <c r="EVO58" s="146"/>
      <c r="EVP58" s="98"/>
      <c r="EVQ58" s="97"/>
      <c r="EVR58" s="97"/>
      <c r="EVS58" s="97"/>
      <c r="EVT58" s="97"/>
      <c r="EVU58" s="79"/>
      <c r="EVV58" s="79"/>
      <c r="EVW58" s="137"/>
      <c r="EVX58" s="96"/>
      <c r="EVY58" s="79"/>
      <c r="EVZ58" s="79"/>
      <c r="EWA58" s="79"/>
      <c r="EWB58" s="102"/>
      <c r="EWC58" s="60"/>
      <c r="EWD58" s="61"/>
      <c r="EWE58" s="97"/>
      <c r="EWF58" s="97"/>
      <c r="EWG58" s="97"/>
      <c r="EWH58" s="104"/>
      <c r="EWI58" s="97"/>
      <c r="EWJ58" s="97"/>
      <c r="EWK58" s="97"/>
      <c r="EWL58" s="145"/>
      <c r="EWM58" s="202"/>
      <c r="EWN58" s="146"/>
      <c r="EWO58" s="98"/>
      <c r="EWP58" s="97"/>
      <c r="EWQ58" s="97"/>
      <c r="EWR58" s="97"/>
      <c r="EWS58" s="97"/>
      <c r="EWT58" s="79"/>
      <c r="EWU58" s="79"/>
      <c r="EWV58" s="137"/>
      <c r="EWW58" s="96"/>
      <c r="EWX58" s="79"/>
      <c r="EWY58" s="79"/>
      <c r="EWZ58" s="79"/>
      <c r="EXA58" s="102"/>
      <c r="EXB58" s="60"/>
      <c r="EXC58" s="61"/>
      <c r="EXD58" s="97"/>
      <c r="EXE58" s="97"/>
      <c r="EXF58" s="97"/>
      <c r="EXG58" s="104"/>
      <c r="EXH58" s="97"/>
      <c r="EXI58" s="97"/>
      <c r="EXJ58" s="97"/>
      <c r="EXK58" s="145"/>
      <c r="EXL58" s="202"/>
      <c r="EXM58" s="146"/>
      <c r="EXN58" s="98"/>
      <c r="EXO58" s="97"/>
      <c r="EXP58" s="97"/>
      <c r="EXQ58" s="97"/>
      <c r="EXR58" s="97"/>
      <c r="EXS58" s="79"/>
      <c r="EXT58" s="79"/>
      <c r="EXU58" s="137"/>
      <c r="EXV58" s="96"/>
      <c r="EXW58" s="79"/>
      <c r="EXX58" s="79"/>
      <c r="EXY58" s="79"/>
      <c r="EXZ58" s="102"/>
      <c r="EYA58" s="60"/>
      <c r="EYB58" s="61"/>
      <c r="EYC58" s="97"/>
      <c r="EYD58" s="97"/>
      <c r="EYE58" s="97"/>
      <c r="EYF58" s="104"/>
      <c r="EYG58" s="97"/>
      <c r="EYH58" s="97"/>
      <c r="EYI58" s="97"/>
      <c r="EYJ58" s="145"/>
      <c r="EYK58" s="202"/>
      <c r="EYL58" s="146"/>
      <c r="EYM58" s="98"/>
      <c r="EYN58" s="97"/>
      <c r="EYO58" s="97"/>
      <c r="EYP58" s="97"/>
      <c r="EYQ58" s="97"/>
      <c r="EYR58" s="79"/>
      <c r="EYS58" s="79"/>
      <c r="EYT58" s="137"/>
      <c r="EYU58" s="96"/>
      <c r="EYV58" s="79"/>
      <c r="EYW58" s="79"/>
      <c r="EYX58" s="79"/>
      <c r="EYY58" s="102"/>
      <c r="EYZ58" s="60"/>
      <c r="EZA58" s="61"/>
      <c r="EZB58" s="97"/>
      <c r="EZC58" s="97"/>
      <c r="EZD58" s="97"/>
      <c r="EZE58" s="104"/>
      <c r="EZF58" s="97"/>
      <c r="EZG58" s="97"/>
      <c r="EZH58" s="97"/>
      <c r="EZI58" s="145"/>
      <c r="EZJ58" s="202"/>
      <c r="EZK58" s="146"/>
      <c r="EZL58" s="98"/>
      <c r="EZM58" s="97"/>
      <c r="EZN58" s="97"/>
      <c r="EZO58" s="97"/>
      <c r="EZP58" s="97"/>
      <c r="EZQ58" s="79"/>
      <c r="EZR58" s="79"/>
      <c r="EZS58" s="137"/>
      <c r="EZT58" s="96"/>
      <c r="EZU58" s="79"/>
      <c r="EZV58" s="79"/>
      <c r="EZW58" s="79"/>
      <c r="EZX58" s="102"/>
      <c r="EZY58" s="60"/>
      <c r="EZZ58" s="61"/>
      <c r="FAA58" s="97"/>
      <c r="FAB58" s="97"/>
      <c r="FAC58" s="97"/>
      <c r="FAD58" s="104"/>
      <c r="FAE58" s="97"/>
      <c r="FAF58" s="97"/>
      <c r="FAG58" s="97"/>
      <c r="FAH58" s="145"/>
      <c r="FAI58" s="202"/>
      <c r="FAJ58" s="146"/>
      <c r="FAK58" s="98"/>
      <c r="FAL58" s="97"/>
      <c r="FAM58" s="97"/>
      <c r="FAN58" s="97"/>
      <c r="FAO58" s="97"/>
      <c r="FAP58" s="79"/>
      <c r="FAQ58" s="79"/>
      <c r="FAR58" s="137"/>
      <c r="FAS58" s="96"/>
      <c r="FAT58" s="79"/>
      <c r="FAU58" s="79"/>
      <c r="FAV58" s="79"/>
      <c r="FAW58" s="102"/>
      <c r="FAX58" s="60"/>
      <c r="FAY58" s="61"/>
      <c r="FAZ58" s="97"/>
      <c r="FBA58" s="97"/>
      <c r="FBB58" s="97"/>
      <c r="FBC58" s="104"/>
      <c r="FBD58" s="97"/>
      <c r="FBE58" s="97"/>
      <c r="FBF58" s="97"/>
      <c r="FBG58" s="145"/>
      <c r="FBH58" s="202"/>
      <c r="FBI58" s="146"/>
      <c r="FBJ58" s="98"/>
      <c r="FBK58" s="97"/>
      <c r="FBL58" s="97"/>
      <c r="FBM58" s="97"/>
      <c r="FBN58" s="97"/>
      <c r="FBO58" s="79"/>
      <c r="FBP58" s="79"/>
      <c r="FBQ58" s="137"/>
      <c r="FBR58" s="96"/>
      <c r="FBS58" s="79"/>
      <c r="FBT58" s="79"/>
      <c r="FBU58" s="79"/>
      <c r="FBV58" s="102"/>
      <c r="FBW58" s="60"/>
      <c r="FBX58" s="61"/>
      <c r="FBY58" s="97"/>
      <c r="FBZ58" s="97"/>
      <c r="FCA58" s="97"/>
      <c r="FCB58" s="104"/>
      <c r="FCC58" s="97"/>
      <c r="FCD58" s="97"/>
      <c r="FCE58" s="97"/>
      <c r="FCF58" s="145"/>
      <c r="FCG58" s="202"/>
      <c r="FCH58" s="146"/>
      <c r="FCI58" s="98"/>
      <c r="FCJ58" s="97"/>
      <c r="FCK58" s="97"/>
      <c r="FCL58" s="97"/>
      <c r="FCM58" s="97"/>
      <c r="FCN58" s="79"/>
      <c r="FCO58" s="79"/>
      <c r="FCP58" s="137"/>
      <c r="FCQ58" s="96"/>
      <c r="FCR58" s="79"/>
      <c r="FCS58" s="79"/>
      <c r="FCT58" s="79"/>
      <c r="FCU58" s="102"/>
      <c r="FCV58" s="60"/>
      <c r="FCW58" s="61"/>
      <c r="FCX58" s="97"/>
      <c r="FCY58" s="97"/>
      <c r="FCZ58" s="97"/>
      <c r="FDA58" s="104"/>
      <c r="FDB58" s="97"/>
      <c r="FDC58" s="97"/>
      <c r="FDD58" s="97"/>
      <c r="FDE58" s="145"/>
      <c r="FDF58" s="202"/>
      <c r="FDG58" s="146"/>
      <c r="FDH58" s="98"/>
      <c r="FDI58" s="97"/>
      <c r="FDJ58" s="97"/>
      <c r="FDK58" s="97"/>
      <c r="FDL58" s="97"/>
      <c r="FDM58" s="79"/>
      <c r="FDN58" s="79"/>
      <c r="FDO58" s="137"/>
      <c r="FDP58" s="96"/>
      <c r="FDQ58" s="79"/>
      <c r="FDR58" s="79"/>
      <c r="FDS58" s="79"/>
      <c r="FDT58" s="102"/>
      <c r="FDU58" s="60"/>
      <c r="FDV58" s="61"/>
      <c r="FDW58" s="97"/>
      <c r="FDX58" s="97"/>
      <c r="FDY58" s="97"/>
      <c r="FDZ58" s="104"/>
      <c r="FEA58" s="97"/>
      <c r="FEB58" s="97"/>
      <c r="FEC58" s="97"/>
      <c r="FED58" s="145"/>
      <c r="FEE58" s="202"/>
      <c r="FEF58" s="146"/>
      <c r="FEG58" s="98"/>
      <c r="FEH58" s="97"/>
      <c r="FEI58" s="97"/>
      <c r="FEJ58" s="97"/>
      <c r="FEK58" s="97"/>
      <c r="FEL58" s="79"/>
      <c r="FEM58" s="79"/>
      <c r="FEN58" s="137"/>
      <c r="FEO58" s="96"/>
      <c r="FEP58" s="79"/>
      <c r="FEQ58" s="79"/>
      <c r="FER58" s="79"/>
      <c r="FES58" s="102"/>
      <c r="FET58" s="60"/>
      <c r="FEU58" s="61"/>
      <c r="FEV58" s="97"/>
      <c r="FEW58" s="97"/>
      <c r="FEX58" s="97"/>
      <c r="FEY58" s="104"/>
      <c r="FEZ58" s="97"/>
      <c r="FFA58" s="97"/>
      <c r="FFB58" s="97"/>
      <c r="FFC58" s="145"/>
      <c r="FFD58" s="202"/>
      <c r="FFE58" s="146"/>
      <c r="FFF58" s="98"/>
      <c r="FFG58" s="97"/>
      <c r="FFH58" s="97"/>
      <c r="FFI58" s="97"/>
      <c r="FFJ58" s="97"/>
      <c r="FFK58" s="79"/>
      <c r="FFL58" s="79"/>
      <c r="FFM58" s="137"/>
      <c r="FFN58" s="96"/>
      <c r="FFO58" s="79"/>
      <c r="FFP58" s="79"/>
      <c r="FFQ58" s="79"/>
      <c r="FFR58" s="102"/>
      <c r="FFS58" s="60"/>
      <c r="FFT58" s="61"/>
      <c r="FFU58" s="97"/>
      <c r="FFV58" s="97"/>
      <c r="FFW58" s="97"/>
      <c r="FFX58" s="104"/>
      <c r="FFY58" s="97"/>
      <c r="FFZ58" s="97"/>
      <c r="FGA58" s="97"/>
      <c r="FGB58" s="145"/>
      <c r="FGC58" s="202"/>
      <c r="FGD58" s="146"/>
      <c r="FGE58" s="98"/>
      <c r="FGF58" s="97"/>
      <c r="FGG58" s="97"/>
      <c r="FGH58" s="97"/>
      <c r="FGI58" s="97"/>
      <c r="FGJ58" s="79"/>
      <c r="FGK58" s="79"/>
      <c r="FGL58" s="137"/>
      <c r="FGM58" s="96"/>
      <c r="FGN58" s="79"/>
      <c r="FGO58" s="79"/>
      <c r="FGP58" s="79"/>
      <c r="FGQ58" s="102"/>
      <c r="FGR58" s="60"/>
      <c r="FGS58" s="61"/>
      <c r="FGT58" s="97"/>
      <c r="FGU58" s="97"/>
      <c r="FGV58" s="97"/>
      <c r="FGW58" s="104"/>
      <c r="FGX58" s="97"/>
      <c r="FGY58" s="97"/>
      <c r="FGZ58" s="97"/>
      <c r="FHA58" s="145"/>
      <c r="FHB58" s="202"/>
      <c r="FHC58" s="146"/>
      <c r="FHD58" s="98"/>
      <c r="FHE58" s="97"/>
      <c r="FHF58" s="97"/>
      <c r="FHG58" s="97"/>
      <c r="FHH58" s="97"/>
      <c r="FHI58" s="79"/>
      <c r="FHJ58" s="79"/>
      <c r="FHK58" s="137"/>
      <c r="FHL58" s="96"/>
      <c r="FHM58" s="79"/>
      <c r="FHN58" s="79"/>
      <c r="FHO58" s="79"/>
      <c r="FHP58" s="102"/>
      <c r="FHQ58" s="60"/>
      <c r="FHR58" s="61"/>
      <c r="FHS58" s="97"/>
      <c r="FHT58" s="97"/>
      <c r="FHU58" s="97"/>
      <c r="FHV58" s="104"/>
      <c r="FHW58" s="97"/>
      <c r="FHX58" s="97"/>
      <c r="FHY58" s="97"/>
      <c r="FHZ58" s="145"/>
      <c r="FIA58" s="202"/>
      <c r="FIB58" s="146"/>
      <c r="FIC58" s="98"/>
      <c r="FID58" s="97"/>
      <c r="FIE58" s="97"/>
      <c r="FIF58" s="97"/>
      <c r="FIG58" s="97"/>
      <c r="FIH58" s="79"/>
      <c r="FII58" s="79"/>
      <c r="FIJ58" s="137"/>
      <c r="FIK58" s="96"/>
      <c r="FIL58" s="79"/>
      <c r="FIM58" s="79"/>
      <c r="FIN58" s="79"/>
      <c r="FIO58" s="102"/>
      <c r="FIP58" s="60"/>
      <c r="FIQ58" s="61"/>
      <c r="FIR58" s="97"/>
      <c r="FIS58" s="97"/>
      <c r="FIT58" s="97"/>
      <c r="FIU58" s="104"/>
      <c r="FIV58" s="97"/>
      <c r="FIW58" s="97"/>
      <c r="FIX58" s="97"/>
      <c r="FIY58" s="145"/>
      <c r="FIZ58" s="202"/>
      <c r="FJA58" s="146"/>
      <c r="FJB58" s="98"/>
      <c r="FJC58" s="97"/>
      <c r="FJD58" s="97"/>
      <c r="FJE58" s="97"/>
      <c r="FJF58" s="97"/>
      <c r="FJG58" s="79"/>
      <c r="FJH58" s="79"/>
      <c r="FJI58" s="137"/>
      <c r="FJJ58" s="96"/>
      <c r="FJK58" s="79"/>
      <c r="FJL58" s="79"/>
      <c r="FJM58" s="79"/>
      <c r="FJN58" s="102"/>
      <c r="FJO58" s="60"/>
      <c r="FJP58" s="61"/>
      <c r="FJQ58" s="97"/>
      <c r="FJR58" s="97"/>
      <c r="FJS58" s="97"/>
      <c r="FJT58" s="104"/>
      <c r="FJU58" s="97"/>
      <c r="FJV58" s="97"/>
      <c r="FJW58" s="97"/>
      <c r="FJX58" s="145"/>
      <c r="FJY58" s="202"/>
      <c r="FJZ58" s="146"/>
      <c r="FKA58" s="98"/>
      <c r="FKB58" s="97"/>
      <c r="FKC58" s="97"/>
      <c r="FKD58" s="97"/>
      <c r="FKE58" s="97"/>
      <c r="FKF58" s="79"/>
      <c r="FKG58" s="79"/>
      <c r="FKH58" s="137"/>
      <c r="FKI58" s="96"/>
      <c r="FKJ58" s="79"/>
      <c r="FKK58" s="79"/>
      <c r="FKL58" s="79"/>
      <c r="FKM58" s="102"/>
      <c r="FKN58" s="60"/>
      <c r="FKO58" s="61"/>
      <c r="FKP58" s="97"/>
      <c r="FKQ58" s="97"/>
      <c r="FKR58" s="97"/>
      <c r="FKS58" s="104"/>
      <c r="FKT58" s="97"/>
      <c r="FKU58" s="97"/>
      <c r="FKV58" s="97"/>
      <c r="FKW58" s="145"/>
      <c r="FKX58" s="202"/>
      <c r="FKY58" s="146"/>
      <c r="FKZ58" s="98"/>
      <c r="FLA58" s="97"/>
      <c r="FLB58" s="97"/>
      <c r="FLC58" s="97"/>
      <c r="FLD58" s="97"/>
      <c r="FLE58" s="79"/>
      <c r="FLF58" s="79"/>
      <c r="FLG58" s="137"/>
      <c r="FLH58" s="96"/>
      <c r="FLI58" s="79"/>
      <c r="FLJ58" s="79"/>
      <c r="FLK58" s="79"/>
      <c r="FLL58" s="102"/>
      <c r="FLM58" s="60"/>
      <c r="FLN58" s="61"/>
      <c r="FLO58" s="97"/>
      <c r="FLP58" s="97"/>
      <c r="FLQ58" s="97"/>
      <c r="FLR58" s="104"/>
      <c r="FLS58" s="97"/>
      <c r="FLT58" s="97"/>
      <c r="FLU58" s="97"/>
      <c r="FLV58" s="145"/>
      <c r="FLW58" s="202"/>
      <c r="FLX58" s="146"/>
      <c r="FLY58" s="98"/>
      <c r="FLZ58" s="97"/>
      <c r="FMA58" s="97"/>
      <c r="FMB58" s="97"/>
      <c r="FMC58" s="97"/>
      <c r="FMD58" s="79"/>
      <c r="FME58" s="79"/>
      <c r="FMF58" s="137"/>
      <c r="FMG58" s="96"/>
      <c r="FMH58" s="79"/>
      <c r="FMI58" s="79"/>
      <c r="FMJ58" s="79"/>
      <c r="FMK58" s="102"/>
      <c r="FML58" s="60"/>
      <c r="FMM58" s="61"/>
      <c r="FMN58" s="97"/>
      <c r="FMO58" s="97"/>
      <c r="FMP58" s="97"/>
      <c r="FMQ58" s="104"/>
      <c r="FMR58" s="97"/>
      <c r="FMS58" s="97"/>
      <c r="FMT58" s="97"/>
      <c r="FMU58" s="145"/>
      <c r="FMV58" s="202"/>
      <c r="FMW58" s="146"/>
      <c r="FMX58" s="98"/>
      <c r="FMY58" s="97"/>
      <c r="FMZ58" s="97"/>
      <c r="FNA58" s="97"/>
      <c r="FNB58" s="97"/>
      <c r="FNC58" s="79"/>
      <c r="FND58" s="79"/>
      <c r="FNE58" s="137"/>
      <c r="FNF58" s="96"/>
      <c r="FNG58" s="79"/>
      <c r="FNH58" s="79"/>
      <c r="FNI58" s="79"/>
      <c r="FNJ58" s="102"/>
      <c r="FNK58" s="60"/>
      <c r="FNL58" s="61"/>
      <c r="FNM58" s="97"/>
      <c r="FNN58" s="97"/>
      <c r="FNO58" s="97"/>
      <c r="FNP58" s="104"/>
      <c r="FNQ58" s="97"/>
      <c r="FNR58" s="97"/>
      <c r="FNS58" s="97"/>
      <c r="FNT58" s="145"/>
      <c r="FNU58" s="202"/>
      <c r="FNV58" s="146"/>
      <c r="FNW58" s="98"/>
      <c r="FNX58" s="97"/>
      <c r="FNY58" s="97"/>
      <c r="FNZ58" s="97"/>
      <c r="FOA58" s="97"/>
      <c r="FOB58" s="79"/>
      <c r="FOC58" s="79"/>
      <c r="FOD58" s="137"/>
      <c r="FOE58" s="96"/>
      <c r="FOF58" s="79"/>
      <c r="FOG58" s="79"/>
      <c r="FOH58" s="79"/>
      <c r="FOI58" s="102"/>
      <c r="FOJ58" s="60"/>
      <c r="FOK58" s="61"/>
      <c r="FOL58" s="97"/>
      <c r="FOM58" s="97"/>
      <c r="FON58" s="97"/>
      <c r="FOO58" s="104"/>
      <c r="FOP58" s="97"/>
      <c r="FOQ58" s="97"/>
      <c r="FOR58" s="97"/>
      <c r="FOS58" s="145"/>
      <c r="FOT58" s="202"/>
      <c r="FOU58" s="146"/>
      <c r="FOV58" s="98"/>
      <c r="FOW58" s="97"/>
      <c r="FOX58" s="97"/>
      <c r="FOY58" s="97"/>
      <c r="FOZ58" s="97"/>
      <c r="FPA58" s="79"/>
      <c r="FPB58" s="79"/>
      <c r="FPC58" s="137"/>
      <c r="FPD58" s="96"/>
      <c r="FPE58" s="79"/>
      <c r="FPF58" s="79"/>
      <c r="FPG58" s="79"/>
      <c r="FPH58" s="102"/>
      <c r="FPI58" s="60"/>
      <c r="FPJ58" s="61"/>
      <c r="FPK58" s="97"/>
      <c r="FPL58" s="97"/>
      <c r="FPM58" s="97"/>
      <c r="FPN58" s="104"/>
      <c r="FPO58" s="97"/>
      <c r="FPP58" s="97"/>
      <c r="FPQ58" s="97"/>
      <c r="FPR58" s="145"/>
      <c r="FPS58" s="202"/>
      <c r="FPT58" s="146"/>
      <c r="FPU58" s="98"/>
      <c r="FPV58" s="97"/>
      <c r="FPW58" s="97"/>
      <c r="FPX58" s="97"/>
      <c r="FPY58" s="97"/>
      <c r="FPZ58" s="79"/>
      <c r="FQA58" s="79"/>
      <c r="FQB58" s="137"/>
      <c r="FQC58" s="96"/>
      <c r="FQD58" s="79"/>
      <c r="FQE58" s="79"/>
      <c r="FQF58" s="79"/>
      <c r="FQG58" s="102"/>
      <c r="FQH58" s="60"/>
      <c r="FQI58" s="61"/>
      <c r="FQJ58" s="97"/>
      <c r="FQK58" s="97"/>
      <c r="FQL58" s="97"/>
      <c r="FQM58" s="104"/>
      <c r="FQN58" s="97"/>
      <c r="FQO58" s="97"/>
      <c r="FQP58" s="97"/>
      <c r="FQQ58" s="145"/>
      <c r="FQR58" s="202"/>
      <c r="FQS58" s="146"/>
      <c r="FQT58" s="98"/>
      <c r="FQU58" s="97"/>
      <c r="FQV58" s="97"/>
      <c r="FQW58" s="97"/>
      <c r="FQX58" s="97"/>
      <c r="FQY58" s="79"/>
      <c r="FQZ58" s="79"/>
      <c r="FRA58" s="137"/>
      <c r="FRB58" s="96"/>
      <c r="FRC58" s="79"/>
      <c r="FRD58" s="79"/>
      <c r="FRE58" s="79"/>
      <c r="FRF58" s="102"/>
      <c r="FRG58" s="60"/>
      <c r="FRH58" s="61"/>
      <c r="FRI58" s="97"/>
      <c r="FRJ58" s="97"/>
      <c r="FRK58" s="97"/>
      <c r="FRL58" s="104"/>
      <c r="FRM58" s="97"/>
      <c r="FRN58" s="97"/>
      <c r="FRO58" s="97"/>
      <c r="FRP58" s="145"/>
      <c r="FRQ58" s="202"/>
      <c r="FRR58" s="146"/>
      <c r="FRS58" s="98"/>
      <c r="FRT58" s="97"/>
      <c r="FRU58" s="97"/>
      <c r="FRV58" s="97"/>
      <c r="FRW58" s="97"/>
      <c r="FRX58" s="79"/>
      <c r="FRY58" s="79"/>
      <c r="FRZ58" s="137"/>
      <c r="FSA58" s="96"/>
      <c r="FSB58" s="79"/>
      <c r="FSC58" s="79"/>
      <c r="FSD58" s="79"/>
      <c r="FSE58" s="102"/>
      <c r="FSF58" s="60"/>
      <c r="FSG58" s="61"/>
      <c r="FSH58" s="97"/>
      <c r="FSI58" s="97"/>
      <c r="FSJ58" s="97"/>
      <c r="FSK58" s="104"/>
      <c r="FSL58" s="97"/>
      <c r="FSM58" s="97"/>
      <c r="FSN58" s="97"/>
      <c r="FSO58" s="145"/>
      <c r="FSP58" s="202"/>
      <c r="FSQ58" s="146"/>
      <c r="FSR58" s="98"/>
      <c r="FSS58" s="97"/>
      <c r="FST58" s="97"/>
      <c r="FSU58" s="97"/>
      <c r="FSV58" s="97"/>
      <c r="FSW58" s="79"/>
      <c r="FSX58" s="79"/>
      <c r="FSY58" s="137"/>
      <c r="FSZ58" s="96"/>
      <c r="FTA58" s="79"/>
      <c r="FTB58" s="79"/>
      <c r="FTC58" s="79"/>
      <c r="FTD58" s="102"/>
      <c r="FTE58" s="60"/>
      <c r="FTF58" s="61"/>
      <c r="FTG58" s="97"/>
      <c r="FTH58" s="97"/>
      <c r="FTI58" s="97"/>
      <c r="FTJ58" s="104"/>
      <c r="FTK58" s="97"/>
      <c r="FTL58" s="97"/>
      <c r="FTM58" s="97"/>
      <c r="FTN58" s="145"/>
      <c r="FTO58" s="202"/>
      <c r="FTP58" s="146"/>
      <c r="FTQ58" s="98"/>
      <c r="FTR58" s="97"/>
      <c r="FTS58" s="97"/>
      <c r="FTT58" s="97"/>
      <c r="FTU58" s="97"/>
      <c r="FTV58" s="79"/>
      <c r="FTW58" s="79"/>
      <c r="FTX58" s="137"/>
      <c r="FTY58" s="96"/>
      <c r="FTZ58" s="79"/>
      <c r="FUA58" s="79"/>
      <c r="FUB58" s="79"/>
      <c r="FUC58" s="102"/>
      <c r="FUD58" s="60"/>
      <c r="FUE58" s="61"/>
      <c r="FUF58" s="97"/>
      <c r="FUG58" s="97"/>
      <c r="FUH58" s="97"/>
      <c r="FUI58" s="104"/>
      <c r="FUJ58" s="97"/>
      <c r="FUK58" s="97"/>
      <c r="FUL58" s="97"/>
      <c r="FUM58" s="145"/>
      <c r="FUN58" s="202"/>
      <c r="FUO58" s="146"/>
      <c r="FUP58" s="98"/>
      <c r="FUQ58" s="97"/>
      <c r="FUR58" s="97"/>
      <c r="FUS58" s="97"/>
      <c r="FUT58" s="97"/>
      <c r="FUU58" s="79"/>
      <c r="FUV58" s="79"/>
      <c r="FUW58" s="137"/>
      <c r="FUX58" s="96"/>
      <c r="FUY58" s="79"/>
      <c r="FUZ58" s="79"/>
      <c r="FVA58" s="79"/>
      <c r="FVB58" s="102"/>
      <c r="FVC58" s="60"/>
      <c r="FVD58" s="61"/>
      <c r="FVE58" s="97"/>
      <c r="FVF58" s="97"/>
      <c r="FVG58" s="97"/>
      <c r="FVH58" s="104"/>
      <c r="FVI58" s="97"/>
      <c r="FVJ58" s="97"/>
      <c r="FVK58" s="97"/>
      <c r="FVL58" s="145"/>
      <c r="FVM58" s="202"/>
      <c r="FVN58" s="146"/>
      <c r="FVO58" s="98"/>
      <c r="FVP58" s="97"/>
      <c r="FVQ58" s="97"/>
      <c r="FVR58" s="97"/>
      <c r="FVS58" s="97"/>
      <c r="FVT58" s="79"/>
      <c r="FVU58" s="79"/>
      <c r="FVV58" s="137"/>
      <c r="FVW58" s="96"/>
      <c r="FVX58" s="79"/>
      <c r="FVY58" s="79"/>
      <c r="FVZ58" s="79"/>
      <c r="FWA58" s="102"/>
      <c r="FWB58" s="60"/>
      <c r="FWC58" s="61"/>
      <c r="FWD58" s="97"/>
      <c r="FWE58" s="97"/>
      <c r="FWF58" s="97"/>
      <c r="FWG58" s="104"/>
      <c r="FWH58" s="97"/>
      <c r="FWI58" s="97"/>
      <c r="FWJ58" s="97"/>
      <c r="FWK58" s="145"/>
      <c r="FWL58" s="202"/>
      <c r="FWM58" s="146"/>
      <c r="FWN58" s="98"/>
      <c r="FWO58" s="97"/>
      <c r="FWP58" s="97"/>
      <c r="FWQ58" s="97"/>
      <c r="FWR58" s="97"/>
      <c r="FWS58" s="79"/>
      <c r="FWT58" s="79"/>
      <c r="FWU58" s="137"/>
      <c r="FWV58" s="96"/>
      <c r="FWW58" s="79"/>
      <c r="FWX58" s="79"/>
      <c r="FWY58" s="79"/>
      <c r="FWZ58" s="102"/>
      <c r="FXA58" s="60"/>
      <c r="FXB58" s="61"/>
      <c r="FXC58" s="97"/>
      <c r="FXD58" s="97"/>
      <c r="FXE58" s="97"/>
      <c r="FXF58" s="104"/>
      <c r="FXG58" s="97"/>
      <c r="FXH58" s="97"/>
      <c r="FXI58" s="97"/>
      <c r="FXJ58" s="145"/>
      <c r="FXK58" s="202"/>
      <c r="FXL58" s="146"/>
      <c r="FXM58" s="98"/>
      <c r="FXN58" s="97"/>
      <c r="FXO58" s="97"/>
      <c r="FXP58" s="97"/>
      <c r="FXQ58" s="97"/>
      <c r="FXR58" s="79"/>
      <c r="FXS58" s="79"/>
      <c r="FXT58" s="137"/>
      <c r="FXU58" s="96"/>
      <c r="FXV58" s="79"/>
      <c r="FXW58" s="79"/>
      <c r="FXX58" s="79"/>
      <c r="FXY58" s="102"/>
      <c r="FXZ58" s="60"/>
      <c r="FYA58" s="61"/>
      <c r="FYB58" s="97"/>
      <c r="FYC58" s="97"/>
      <c r="FYD58" s="97"/>
      <c r="FYE58" s="104"/>
      <c r="FYF58" s="97"/>
      <c r="FYG58" s="97"/>
      <c r="FYH58" s="97"/>
      <c r="FYI58" s="145"/>
      <c r="FYJ58" s="202"/>
      <c r="FYK58" s="146"/>
      <c r="FYL58" s="98"/>
      <c r="FYM58" s="97"/>
      <c r="FYN58" s="97"/>
      <c r="FYO58" s="97"/>
      <c r="FYP58" s="97"/>
      <c r="FYQ58" s="79"/>
      <c r="FYR58" s="79"/>
      <c r="FYS58" s="137"/>
      <c r="FYT58" s="96"/>
      <c r="FYU58" s="79"/>
      <c r="FYV58" s="79"/>
      <c r="FYW58" s="79"/>
      <c r="FYX58" s="102"/>
      <c r="FYY58" s="60"/>
      <c r="FYZ58" s="61"/>
      <c r="FZA58" s="97"/>
      <c r="FZB58" s="97"/>
      <c r="FZC58" s="97"/>
      <c r="FZD58" s="104"/>
      <c r="FZE58" s="97"/>
      <c r="FZF58" s="97"/>
      <c r="FZG58" s="97"/>
      <c r="FZH58" s="145"/>
      <c r="FZI58" s="202"/>
      <c r="FZJ58" s="146"/>
      <c r="FZK58" s="98"/>
      <c r="FZL58" s="97"/>
      <c r="FZM58" s="97"/>
      <c r="FZN58" s="97"/>
      <c r="FZO58" s="97"/>
      <c r="FZP58" s="79"/>
      <c r="FZQ58" s="79"/>
      <c r="FZR58" s="137"/>
      <c r="FZS58" s="96"/>
      <c r="FZT58" s="79"/>
      <c r="FZU58" s="79"/>
      <c r="FZV58" s="79"/>
      <c r="FZW58" s="102"/>
      <c r="FZX58" s="60"/>
      <c r="FZY58" s="61"/>
      <c r="FZZ58" s="97"/>
      <c r="GAA58" s="97"/>
      <c r="GAB58" s="97"/>
      <c r="GAC58" s="104"/>
      <c r="GAD58" s="97"/>
      <c r="GAE58" s="97"/>
      <c r="GAF58" s="97"/>
      <c r="GAG58" s="145"/>
      <c r="GAH58" s="202"/>
      <c r="GAI58" s="146"/>
      <c r="GAJ58" s="98"/>
      <c r="GAK58" s="97"/>
      <c r="GAL58" s="97"/>
      <c r="GAM58" s="97"/>
      <c r="GAN58" s="97"/>
      <c r="GAO58" s="79"/>
      <c r="GAP58" s="79"/>
      <c r="GAQ58" s="137"/>
      <c r="GAR58" s="96"/>
      <c r="GAS58" s="79"/>
      <c r="GAT58" s="79"/>
      <c r="GAU58" s="79"/>
      <c r="GAV58" s="102"/>
      <c r="GAW58" s="60"/>
      <c r="GAX58" s="61"/>
      <c r="GAY58" s="97"/>
      <c r="GAZ58" s="97"/>
      <c r="GBA58" s="97"/>
      <c r="GBB58" s="104"/>
      <c r="GBC58" s="97"/>
      <c r="GBD58" s="97"/>
      <c r="GBE58" s="97"/>
      <c r="GBF58" s="145"/>
      <c r="GBG58" s="202"/>
      <c r="GBH58" s="146"/>
      <c r="GBI58" s="98"/>
      <c r="GBJ58" s="97"/>
      <c r="GBK58" s="97"/>
      <c r="GBL58" s="97"/>
      <c r="GBM58" s="97"/>
      <c r="GBN58" s="79"/>
      <c r="GBO58" s="79"/>
      <c r="GBP58" s="137"/>
      <c r="GBQ58" s="96"/>
      <c r="GBR58" s="79"/>
      <c r="GBS58" s="79"/>
      <c r="GBT58" s="79"/>
      <c r="GBU58" s="102"/>
      <c r="GBV58" s="60"/>
      <c r="GBW58" s="61"/>
      <c r="GBX58" s="97"/>
      <c r="GBY58" s="97"/>
      <c r="GBZ58" s="97"/>
      <c r="GCA58" s="104"/>
      <c r="GCB58" s="97"/>
      <c r="GCC58" s="97"/>
      <c r="GCD58" s="97"/>
      <c r="GCE58" s="145"/>
      <c r="GCF58" s="202"/>
      <c r="GCG58" s="146"/>
      <c r="GCH58" s="98"/>
      <c r="GCI58" s="97"/>
      <c r="GCJ58" s="97"/>
      <c r="GCK58" s="97"/>
      <c r="GCL58" s="97"/>
      <c r="GCM58" s="79"/>
      <c r="GCN58" s="79"/>
      <c r="GCO58" s="137"/>
      <c r="GCP58" s="96"/>
      <c r="GCQ58" s="79"/>
      <c r="GCR58" s="79"/>
      <c r="GCS58" s="79"/>
      <c r="GCT58" s="102"/>
      <c r="GCU58" s="60"/>
      <c r="GCV58" s="61"/>
      <c r="GCW58" s="97"/>
      <c r="GCX58" s="97"/>
      <c r="GCY58" s="97"/>
      <c r="GCZ58" s="104"/>
      <c r="GDA58" s="97"/>
      <c r="GDB58" s="97"/>
      <c r="GDC58" s="97"/>
      <c r="GDD58" s="145"/>
      <c r="GDE58" s="202"/>
      <c r="GDF58" s="146"/>
      <c r="GDG58" s="98"/>
      <c r="GDH58" s="97"/>
      <c r="GDI58" s="97"/>
      <c r="GDJ58" s="97"/>
      <c r="GDK58" s="97"/>
      <c r="GDL58" s="79"/>
      <c r="GDM58" s="79"/>
      <c r="GDN58" s="137"/>
      <c r="GDO58" s="96"/>
      <c r="GDP58" s="79"/>
      <c r="GDQ58" s="79"/>
      <c r="GDR58" s="79"/>
      <c r="GDS58" s="102"/>
      <c r="GDT58" s="60"/>
      <c r="GDU58" s="61"/>
      <c r="GDV58" s="97"/>
      <c r="GDW58" s="97"/>
      <c r="GDX58" s="97"/>
      <c r="GDY58" s="104"/>
      <c r="GDZ58" s="97"/>
      <c r="GEA58" s="97"/>
      <c r="GEB58" s="97"/>
      <c r="GEC58" s="145"/>
      <c r="GED58" s="202"/>
      <c r="GEE58" s="146"/>
      <c r="GEF58" s="98"/>
      <c r="GEG58" s="97"/>
      <c r="GEH58" s="97"/>
      <c r="GEI58" s="97"/>
      <c r="GEJ58" s="97"/>
      <c r="GEK58" s="79"/>
      <c r="GEL58" s="79"/>
      <c r="GEM58" s="137"/>
      <c r="GEN58" s="96"/>
      <c r="GEO58" s="79"/>
      <c r="GEP58" s="79"/>
      <c r="GEQ58" s="79"/>
      <c r="GER58" s="102"/>
      <c r="GES58" s="60"/>
      <c r="GET58" s="61"/>
      <c r="GEU58" s="97"/>
      <c r="GEV58" s="97"/>
      <c r="GEW58" s="97"/>
      <c r="GEX58" s="104"/>
      <c r="GEY58" s="97"/>
      <c r="GEZ58" s="97"/>
      <c r="GFA58" s="97"/>
      <c r="GFB58" s="145"/>
      <c r="GFC58" s="202"/>
      <c r="GFD58" s="146"/>
      <c r="GFE58" s="98"/>
      <c r="GFF58" s="97"/>
      <c r="GFG58" s="97"/>
      <c r="GFH58" s="97"/>
      <c r="GFI58" s="97"/>
      <c r="GFJ58" s="79"/>
      <c r="GFK58" s="79"/>
      <c r="GFL58" s="137"/>
      <c r="GFM58" s="96"/>
      <c r="GFN58" s="79"/>
      <c r="GFO58" s="79"/>
      <c r="GFP58" s="79"/>
      <c r="GFQ58" s="102"/>
      <c r="GFR58" s="60"/>
      <c r="GFS58" s="61"/>
      <c r="GFT58" s="97"/>
      <c r="GFU58" s="97"/>
      <c r="GFV58" s="97"/>
      <c r="GFW58" s="104"/>
      <c r="GFX58" s="97"/>
      <c r="GFY58" s="97"/>
      <c r="GFZ58" s="97"/>
      <c r="GGA58" s="145"/>
      <c r="GGB58" s="202"/>
      <c r="GGC58" s="146"/>
      <c r="GGD58" s="98"/>
      <c r="GGE58" s="97"/>
      <c r="GGF58" s="97"/>
      <c r="GGG58" s="97"/>
      <c r="GGH58" s="97"/>
      <c r="GGI58" s="79"/>
      <c r="GGJ58" s="79"/>
      <c r="GGK58" s="137"/>
      <c r="GGL58" s="96"/>
      <c r="GGM58" s="79"/>
      <c r="GGN58" s="79"/>
      <c r="GGO58" s="79"/>
      <c r="GGP58" s="102"/>
      <c r="GGQ58" s="60"/>
      <c r="GGR58" s="61"/>
      <c r="GGS58" s="97"/>
      <c r="GGT58" s="97"/>
      <c r="GGU58" s="97"/>
      <c r="GGV58" s="104"/>
      <c r="GGW58" s="97"/>
      <c r="GGX58" s="97"/>
      <c r="GGY58" s="97"/>
      <c r="GGZ58" s="145"/>
      <c r="GHA58" s="202"/>
      <c r="GHB58" s="146"/>
      <c r="GHC58" s="98"/>
      <c r="GHD58" s="97"/>
      <c r="GHE58" s="97"/>
      <c r="GHF58" s="97"/>
      <c r="GHG58" s="97"/>
      <c r="GHH58" s="79"/>
      <c r="GHI58" s="79"/>
      <c r="GHJ58" s="137"/>
      <c r="GHK58" s="96"/>
      <c r="GHL58" s="79"/>
      <c r="GHM58" s="79"/>
      <c r="GHN58" s="79"/>
      <c r="GHO58" s="102"/>
      <c r="GHP58" s="60"/>
      <c r="GHQ58" s="61"/>
      <c r="GHR58" s="97"/>
      <c r="GHS58" s="97"/>
      <c r="GHT58" s="97"/>
      <c r="GHU58" s="104"/>
      <c r="GHV58" s="97"/>
      <c r="GHW58" s="97"/>
      <c r="GHX58" s="97"/>
      <c r="GHY58" s="145"/>
      <c r="GHZ58" s="202"/>
      <c r="GIA58" s="146"/>
      <c r="GIB58" s="98"/>
      <c r="GIC58" s="97"/>
      <c r="GID58" s="97"/>
      <c r="GIE58" s="97"/>
      <c r="GIF58" s="97"/>
      <c r="GIG58" s="79"/>
      <c r="GIH58" s="79"/>
      <c r="GII58" s="137"/>
      <c r="GIJ58" s="96"/>
      <c r="GIK58" s="79"/>
      <c r="GIL58" s="79"/>
      <c r="GIM58" s="79"/>
      <c r="GIN58" s="102"/>
      <c r="GIO58" s="60"/>
      <c r="GIP58" s="61"/>
      <c r="GIQ58" s="97"/>
      <c r="GIR58" s="97"/>
      <c r="GIS58" s="97"/>
      <c r="GIT58" s="104"/>
      <c r="GIU58" s="97"/>
      <c r="GIV58" s="97"/>
      <c r="GIW58" s="97"/>
      <c r="GIX58" s="145"/>
      <c r="GIY58" s="202"/>
      <c r="GIZ58" s="146"/>
      <c r="GJA58" s="98"/>
      <c r="GJB58" s="97"/>
      <c r="GJC58" s="97"/>
      <c r="GJD58" s="97"/>
      <c r="GJE58" s="97"/>
      <c r="GJF58" s="79"/>
      <c r="GJG58" s="79"/>
      <c r="GJH58" s="137"/>
      <c r="GJI58" s="96"/>
      <c r="GJJ58" s="79"/>
      <c r="GJK58" s="79"/>
      <c r="GJL58" s="79"/>
      <c r="GJM58" s="102"/>
      <c r="GJN58" s="60"/>
      <c r="GJO58" s="61"/>
      <c r="GJP58" s="97"/>
      <c r="GJQ58" s="97"/>
      <c r="GJR58" s="97"/>
      <c r="GJS58" s="104"/>
      <c r="GJT58" s="97"/>
      <c r="GJU58" s="97"/>
      <c r="GJV58" s="97"/>
      <c r="GJW58" s="145"/>
      <c r="GJX58" s="202"/>
      <c r="GJY58" s="146"/>
      <c r="GJZ58" s="98"/>
      <c r="GKA58" s="97"/>
      <c r="GKB58" s="97"/>
      <c r="GKC58" s="97"/>
      <c r="GKD58" s="97"/>
      <c r="GKE58" s="79"/>
      <c r="GKF58" s="79"/>
      <c r="GKG58" s="137"/>
      <c r="GKH58" s="96"/>
      <c r="GKI58" s="79"/>
      <c r="GKJ58" s="79"/>
      <c r="GKK58" s="79"/>
      <c r="GKL58" s="102"/>
      <c r="GKM58" s="60"/>
      <c r="GKN58" s="61"/>
      <c r="GKO58" s="97"/>
      <c r="GKP58" s="97"/>
      <c r="GKQ58" s="97"/>
      <c r="GKR58" s="104"/>
      <c r="GKS58" s="97"/>
      <c r="GKT58" s="97"/>
      <c r="GKU58" s="97"/>
      <c r="GKV58" s="145"/>
      <c r="GKW58" s="202"/>
      <c r="GKX58" s="146"/>
      <c r="GKY58" s="98"/>
      <c r="GKZ58" s="97"/>
      <c r="GLA58" s="97"/>
      <c r="GLB58" s="97"/>
      <c r="GLC58" s="97"/>
      <c r="GLD58" s="79"/>
      <c r="GLE58" s="79"/>
      <c r="GLF58" s="137"/>
      <c r="GLG58" s="96"/>
      <c r="GLH58" s="79"/>
      <c r="GLI58" s="79"/>
      <c r="GLJ58" s="79"/>
      <c r="GLK58" s="102"/>
      <c r="GLL58" s="60"/>
      <c r="GLM58" s="61"/>
      <c r="GLN58" s="97"/>
      <c r="GLO58" s="97"/>
      <c r="GLP58" s="97"/>
      <c r="GLQ58" s="104"/>
      <c r="GLR58" s="97"/>
      <c r="GLS58" s="97"/>
      <c r="GLT58" s="97"/>
      <c r="GLU58" s="145"/>
      <c r="GLV58" s="202"/>
      <c r="GLW58" s="146"/>
      <c r="GLX58" s="98"/>
      <c r="GLY58" s="97"/>
      <c r="GLZ58" s="97"/>
      <c r="GMA58" s="97"/>
      <c r="GMB58" s="97"/>
      <c r="GMC58" s="79"/>
      <c r="GMD58" s="79"/>
      <c r="GME58" s="137"/>
      <c r="GMF58" s="96"/>
      <c r="GMG58" s="79"/>
      <c r="GMH58" s="79"/>
      <c r="GMI58" s="79"/>
      <c r="GMJ58" s="102"/>
      <c r="GMK58" s="60"/>
      <c r="GML58" s="61"/>
      <c r="GMM58" s="97"/>
      <c r="GMN58" s="97"/>
      <c r="GMO58" s="97"/>
      <c r="GMP58" s="104"/>
      <c r="GMQ58" s="97"/>
      <c r="GMR58" s="97"/>
      <c r="GMS58" s="97"/>
      <c r="GMT58" s="145"/>
      <c r="GMU58" s="202"/>
      <c r="GMV58" s="146"/>
      <c r="GMW58" s="98"/>
      <c r="GMX58" s="97"/>
      <c r="GMY58" s="97"/>
      <c r="GMZ58" s="97"/>
      <c r="GNA58" s="97"/>
      <c r="GNB58" s="79"/>
      <c r="GNC58" s="79"/>
      <c r="GND58" s="137"/>
      <c r="GNE58" s="96"/>
      <c r="GNF58" s="79"/>
      <c r="GNG58" s="79"/>
      <c r="GNH58" s="79"/>
      <c r="GNI58" s="102"/>
      <c r="GNJ58" s="60"/>
      <c r="GNK58" s="61"/>
      <c r="GNL58" s="97"/>
      <c r="GNM58" s="97"/>
      <c r="GNN58" s="97"/>
      <c r="GNO58" s="104"/>
      <c r="GNP58" s="97"/>
      <c r="GNQ58" s="97"/>
      <c r="GNR58" s="97"/>
      <c r="GNS58" s="145"/>
      <c r="GNT58" s="202"/>
      <c r="GNU58" s="146"/>
      <c r="GNV58" s="98"/>
      <c r="GNW58" s="97"/>
      <c r="GNX58" s="97"/>
      <c r="GNY58" s="97"/>
      <c r="GNZ58" s="97"/>
      <c r="GOA58" s="79"/>
      <c r="GOB58" s="79"/>
      <c r="GOC58" s="137"/>
      <c r="GOD58" s="96"/>
      <c r="GOE58" s="79"/>
      <c r="GOF58" s="79"/>
      <c r="GOG58" s="79"/>
      <c r="GOH58" s="102"/>
      <c r="GOI58" s="60"/>
      <c r="GOJ58" s="61"/>
      <c r="GOK58" s="97"/>
      <c r="GOL58" s="97"/>
      <c r="GOM58" s="97"/>
      <c r="GON58" s="104"/>
      <c r="GOO58" s="97"/>
      <c r="GOP58" s="97"/>
      <c r="GOQ58" s="97"/>
      <c r="GOR58" s="145"/>
      <c r="GOS58" s="202"/>
      <c r="GOT58" s="146"/>
      <c r="GOU58" s="98"/>
      <c r="GOV58" s="97"/>
      <c r="GOW58" s="97"/>
      <c r="GOX58" s="97"/>
      <c r="GOY58" s="97"/>
      <c r="GOZ58" s="79"/>
      <c r="GPA58" s="79"/>
      <c r="GPB58" s="137"/>
      <c r="GPC58" s="96"/>
      <c r="GPD58" s="79"/>
      <c r="GPE58" s="79"/>
      <c r="GPF58" s="79"/>
      <c r="GPG58" s="102"/>
      <c r="GPH58" s="60"/>
      <c r="GPI58" s="61"/>
      <c r="GPJ58" s="97"/>
      <c r="GPK58" s="97"/>
      <c r="GPL58" s="97"/>
      <c r="GPM58" s="104"/>
      <c r="GPN58" s="97"/>
      <c r="GPO58" s="97"/>
      <c r="GPP58" s="97"/>
      <c r="GPQ58" s="145"/>
      <c r="GPR58" s="202"/>
      <c r="GPS58" s="146"/>
      <c r="GPT58" s="98"/>
      <c r="GPU58" s="97"/>
      <c r="GPV58" s="97"/>
      <c r="GPW58" s="97"/>
      <c r="GPX58" s="97"/>
      <c r="GPY58" s="79"/>
      <c r="GPZ58" s="79"/>
      <c r="GQA58" s="137"/>
      <c r="GQB58" s="96"/>
      <c r="GQC58" s="79"/>
      <c r="GQD58" s="79"/>
      <c r="GQE58" s="79"/>
      <c r="GQF58" s="102"/>
      <c r="GQG58" s="60"/>
      <c r="GQH58" s="61"/>
      <c r="GQI58" s="97"/>
      <c r="GQJ58" s="97"/>
      <c r="GQK58" s="97"/>
      <c r="GQL58" s="104"/>
      <c r="GQM58" s="97"/>
      <c r="GQN58" s="97"/>
      <c r="GQO58" s="97"/>
      <c r="GQP58" s="145"/>
      <c r="GQQ58" s="202"/>
      <c r="GQR58" s="146"/>
      <c r="GQS58" s="98"/>
      <c r="GQT58" s="97"/>
      <c r="GQU58" s="97"/>
      <c r="GQV58" s="97"/>
      <c r="GQW58" s="97"/>
      <c r="GQX58" s="79"/>
      <c r="GQY58" s="79"/>
      <c r="GQZ58" s="137"/>
      <c r="GRA58" s="96"/>
      <c r="GRB58" s="79"/>
      <c r="GRC58" s="79"/>
      <c r="GRD58" s="79"/>
      <c r="GRE58" s="102"/>
      <c r="GRF58" s="60"/>
      <c r="GRG58" s="61"/>
      <c r="GRH58" s="97"/>
      <c r="GRI58" s="97"/>
      <c r="GRJ58" s="97"/>
      <c r="GRK58" s="104"/>
      <c r="GRL58" s="97"/>
      <c r="GRM58" s="97"/>
      <c r="GRN58" s="97"/>
      <c r="GRO58" s="145"/>
      <c r="GRP58" s="202"/>
      <c r="GRQ58" s="146"/>
      <c r="GRR58" s="98"/>
      <c r="GRS58" s="97"/>
      <c r="GRT58" s="97"/>
      <c r="GRU58" s="97"/>
      <c r="GRV58" s="97"/>
      <c r="GRW58" s="79"/>
      <c r="GRX58" s="79"/>
      <c r="GRY58" s="137"/>
      <c r="GRZ58" s="96"/>
      <c r="GSA58" s="79"/>
      <c r="GSB58" s="79"/>
      <c r="GSC58" s="79"/>
      <c r="GSD58" s="102"/>
      <c r="GSE58" s="60"/>
      <c r="GSF58" s="61"/>
      <c r="GSG58" s="97"/>
      <c r="GSH58" s="97"/>
      <c r="GSI58" s="97"/>
      <c r="GSJ58" s="104"/>
      <c r="GSK58" s="97"/>
      <c r="GSL58" s="97"/>
      <c r="GSM58" s="97"/>
      <c r="GSN58" s="145"/>
      <c r="GSO58" s="202"/>
      <c r="GSP58" s="146"/>
      <c r="GSQ58" s="98"/>
      <c r="GSR58" s="97"/>
      <c r="GSS58" s="97"/>
      <c r="GST58" s="97"/>
      <c r="GSU58" s="97"/>
      <c r="GSV58" s="79"/>
      <c r="GSW58" s="79"/>
      <c r="GSX58" s="137"/>
      <c r="GSY58" s="96"/>
      <c r="GSZ58" s="79"/>
      <c r="GTA58" s="79"/>
      <c r="GTB58" s="79"/>
      <c r="GTC58" s="102"/>
      <c r="GTD58" s="60"/>
      <c r="GTE58" s="61"/>
      <c r="GTF58" s="97"/>
      <c r="GTG58" s="97"/>
      <c r="GTH58" s="97"/>
      <c r="GTI58" s="104"/>
      <c r="GTJ58" s="97"/>
      <c r="GTK58" s="97"/>
      <c r="GTL58" s="97"/>
      <c r="GTM58" s="145"/>
      <c r="GTN58" s="202"/>
      <c r="GTO58" s="146"/>
      <c r="GTP58" s="98"/>
      <c r="GTQ58" s="97"/>
      <c r="GTR58" s="97"/>
      <c r="GTS58" s="97"/>
      <c r="GTT58" s="97"/>
      <c r="GTU58" s="79"/>
      <c r="GTV58" s="79"/>
      <c r="GTW58" s="137"/>
      <c r="GTX58" s="96"/>
      <c r="GTY58" s="79"/>
      <c r="GTZ58" s="79"/>
      <c r="GUA58" s="79"/>
      <c r="GUB58" s="102"/>
      <c r="GUC58" s="60"/>
      <c r="GUD58" s="61"/>
      <c r="GUE58" s="97"/>
      <c r="GUF58" s="97"/>
      <c r="GUG58" s="97"/>
      <c r="GUH58" s="104"/>
      <c r="GUI58" s="97"/>
      <c r="GUJ58" s="97"/>
      <c r="GUK58" s="97"/>
      <c r="GUL58" s="145"/>
      <c r="GUM58" s="202"/>
      <c r="GUN58" s="146"/>
      <c r="GUO58" s="98"/>
      <c r="GUP58" s="97"/>
      <c r="GUQ58" s="97"/>
      <c r="GUR58" s="97"/>
      <c r="GUS58" s="97"/>
      <c r="GUT58" s="79"/>
      <c r="GUU58" s="79"/>
      <c r="GUV58" s="137"/>
      <c r="GUW58" s="96"/>
      <c r="GUX58" s="79"/>
      <c r="GUY58" s="79"/>
      <c r="GUZ58" s="79"/>
      <c r="GVA58" s="102"/>
      <c r="GVB58" s="60"/>
      <c r="GVC58" s="61"/>
      <c r="GVD58" s="97"/>
      <c r="GVE58" s="97"/>
      <c r="GVF58" s="97"/>
      <c r="GVG58" s="104"/>
      <c r="GVH58" s="97"/>
      <c r="GVI58" s="97"/>
      <c r="GVJ58" s="97"/>
      <c r="GVK58" s="145"/>
      <c r="GVL58" s="202"/>
      <c r="GVM58" s="146"/>
      <c r="GVN58" s="98"/>
      <c r="GVO58" s="97"/>
      <c r="GVP58" s="97"/>
      <c r="GVQ58" s="97"/>
      <c r="GVR58" s="97"/>
      <c r="GVS58" s="79"/>
      <c r="GVT58" s="79"/>
      <c r="GVU58" s="137"/>
      <c r="GVV58" s="96"/>
      <c r="GVW58" s="79"/>
      <c r="GVX58" s="79"/>
      <c r="GVY58" s="79"/>
      <c r="GVZ58" s="102"/>
      <c r="GWA58" s="60"/>
      <c r="GWB58" s="61"/>
      <c r="GWC58" s="97"/>
      <c r="GWD58" s="97"/>
      <c r="GWE58" s="97"/>
      <c r="GWF58" s="104"/>
      <c r="GWG58" s="97"/>
      <c r="GWH58" s="97"/>
      <c r="GWI58" s="97"/>
      <c r="GWJ58" s="145"/>
      <c r="GWK58" s="202"/>
      <c r="GWL58" s="146"/>
      <c r="GWM58" s="98"/>
      <c r="GWN58" s="97"/>
      <c r="GWO58" s="97"/>
      <c r="GWP58" s="97"/>
      <c r="GWQ58" s="97"/>
      <c r="GWR58" s="79"/>
      <c r="GWS58" s="79"/>
      <c r="GWT58" s="137"/>
      <c r="GWU58" s="96"/>
      <c r="GWV58" s="79"/>
      <c r="GWW58" s="79"/>
      <c r="GWX58" s="79"/>
      <c r="GWY58" s="102"/>
      <c r="GWZ58" s="60"/>
      <c r="GXA58" s="61"/>
      <c r="GXB58" s="97"/>
      <c r="GXC58" s="97"/>
      <c r="GXD58" s="97"/>
      <c r="GXE58" s="104"/>
      <c r="GXF58" s="97"/>
      <c r="GXG58" s="97"/>
      <c r="GXH58" s="97"/>
      <c r="GXI58" s="145"/>
      <c r="GXJ58" s="202"/>
      <c r="GXK58" s="146"/>
      <c r="GXL58" s="98"/>
      <c r="GXM58" s="97"/>
      <c r="GXN58" s="97"/>
      <c r="GXO58" s="97"/>
      <c r="GXP58" s="97"/>
      <c r="GXQ58" s="79"/>
      <c r="GXR58" s="79"/>
      <c r="GXS58" s="137"/>
      <c r="GXT58" s="96"/>
      <c r="GXU58" s="79"/>
      <c r="GXV58" s="79"/>
      <c r="GXW58" s="79"/>
      <c r="GXX58" s="102"/>
      <c r="GXY58" s="60"/>
      <c r="GXZ58" s="61"/>
      <c r="GYA58" s="97"/>
      <c r="GYB58" s="97"/>
      <c r="GYC58" s="97"/>
      <c r="GYD58" s="104"/>
      <c r="GYE58" s="97"/>
      <c r="GYF58" s="97"/>
      <c r="GYG58" s="97"/>
      <c r="GYH58" s="145"/>
      <c r="GYI58" s="202"/>
      <c r="GYJ58" s="146"/>
      <c r="GYK58" s="98"/>
      <c r="GYL58" s="97"/>
      <c r="GYM58" s="97"/>
      <c r="GYN58" s="97"/>
      <c r="GYO58" s="97"/>
      <c r="GYP58" s="79"/>
      <c r="GYQ58" s="79"/>
      <c r="GYR58" s="137"/>
      <c r="GYS58" s="96"/>
      <c r="GYT58" s="79"/>
      <c r="GYU58" s="79"/>
      <c r="GYV58" s="79"/>
      <c r="GYW58" s="102"/>
      <c r="GYX58" s="60"/>
      <c r="GYY58" s="61"/>
      <c r="GYZ58" s="97"/>
      <c r="GZA58" s="97"/>
      <c r="GZB58" s="97"/>
      <c r="GZC58" s="104"/>
      <c r="GZD58" s="97"/>
      <c r="GZE58" s="97"/>
      <c r="GZF58" s="97"/>
      <c r="GZG58" s="145"/>
      <c r="GZH58" s="202"/>
      <c r="GZI58" s="146"/>
      <c r="GZJ58" s="98"/>
      <c r="GZK58" s="97"/>
      <c r="GZL58" s="97"/>
      <c r="GZM58" s="97"/>
      <c r="GZN58" s="97"/>
      <c r="GZO58" s="79"/>
      <c r="GZP58" s="79"/>
      <c r="GZQ58" s="137"/>
      <c r="GZR58" s="96"/>
      <c r="GZS58" s="79"/>
      <c r="GZT58" s="79"/>
      <c r="GZU58" s="79"/>
      <c r="GZV58" s="102"/>
      <c r="GZW58" s="60"/>
      <c r="GZX58" s="61"/>
      <c r="GZY58" s="97"/>
      <c r="GZZ58" s="97"/>
      <c r="HAA58" s="97"/>
      <c r="HAB58" s="104"/>
      <c r="HAC58" s="97"/>
      <c r="HAD58" s="97"/>
      <c r="HAE58" s="97"/>
      <c r="HAF58" s="145"/>
      <c r="HAG58" s="202"/>
      <c r="HAH58" s="146"/>
      <c r="HAI58" s="98"/>
      <c r="HAJ58" s="97"/>
      <c r="HAK58" s="97"/>
      <c r="HAL58" s="97"/>
      <c r="HAM58" s="97"/>
      <c r="HAN58" s="79"/>
      <c r="HAO58" s="79"/>
      <c r="HAP58" s="137"/>
      <c r="HAQ58" s="96"/>
      <c r="HAR58" s="79"/>
      <c r="HAS58" s="79"/>
      <c r="HAT58" s="79"/>
      <c r="HAU58" s="102"/>
      <c r="HAV58" s="60"/>
      <c r="HAW58" s="61"/>
      <c r="HAX58" s="97"/>
      <c r="HAY58" s="97"/>
      <c r="HAZ58" s="97"/>
      <c r="HBA58" s="104"/>
      <c r="HBB58" s="97"/>
      <c r="HBC58" s="97"/>
      <c r="HBD58" s="97"/>
      <c r="HBE58" s="145"/>
      <c r="HBF58" s="202"/>
      <c r="HBG58" s="146"/>
      <c r="HBH58" s="98"/>
      <c r="HBI58" s="97"/>
      <c r="HBJ58" s="97"/>
      <c r="HBK58" s="97"/>
      <c r="HBL58" s="97"/>
      <c r="HBM58" s="79"/>
      <c r="HBN58" s="79"/>
      <c r="HBO58" s="137"/>
      <c r="HBP58" s="96"/>
      <c r="HBQ58" s="79"/>
      <c r="HBR58" s="79"/>
      <c r="HBS58" s="79"/>
      <c r="HBT58" s="102"/>
      <c r="HBU58" s="60"/>
      <c r="HBV58" s="61"/>
      <c r="HBW58" s="97"/>
      <c r="HBX58" s="97"/>
      <c r="HBY58" s="97"/>
      <c r="HBZ58" s="104"/>
      <c r="HCA58" s="97"/>
      <c r="HCB58" s="97"/>
      <c r="HCC58" s="97"/>
      <c r="HCD58" s="145"/>
      <c r="HCE58" s="202"/>
      <c r="HCF58" s="146"/>
      <c r="HCG58" s="98"/>
      <c r="HCH58" s="97"/>
      <c r="HCI58" s="97"/>
      <c r="HCJ58" s="97"/>
      <c r="HCK58" s="97"/>
      <c r="HCL58" s="79"/>
      <c r="HCM58" s="79"/>
      <c r="HCN58" s="137"/>
      <c r="HCO58" s="96"/>
      <c r="HCP58" s="79"/>
      <c r="HCQ58" s="79"/>
      <c r="HCR58" s="79"/>
      <c r="HCS58" s="102"/>
      <c r="HCT58" s="60"/>
      <c r="HCU58" s="61"/>
      <c r="HCV58" s="97"/>
      <c r="HCW58" s="97"/>
      <c r="HCX58" s="97"/>
      <c r="HCY58" s="104"/>
      <c r="HCZ58" s="97"/>
      <c r="HDA58" s="97"/>
      <c r="HDB58" s="97"/>
      <c r="HDC58" s="145"/>
      <c r="HDD58" s="202"/>
      <c r="HDE58" s="146"/>
      <c r="HDF58" s="98"/>
      <c r="HDG58" s="97"/>
      <c r="HDH58" s="97"/>
      <c r="HDI58" s="97"/>
      <c r="HDJ58" s="97"/>
      <c r="HDK58" s="79"/>
      <c r="HDL58" s="79"/>
      <c r="HDM58" s="137"/>
      <c r="HDN58" s="96"/>
      <c r="HDO58" s="79"/>
      <c r="HDP58" s="79"/>
      <c r="HDQ58" s="79"/>
      <c r="HDR58" s="102"/>
      <c r="HDS58" s="60"/>
      <c r="HDT58" s="61"/>
      <c r="HDU58" s="97"/>
      <c r="HDV58" s="97"/>
      <c r="HDW58" s="97"/>
      <c r="HDX58" s="104"/>
      <c r="HDY58" s="97"/>
      <c r="HDZ58" s="97"/>
      <c r="HEA58" s="97"/>
      <c r="HEB58" s="145"/>
      <c r="HEC58" s="202"/>
      <c r="HED58" s="146"/>
      <c r="HEE58" s="98"/>
      <c r="HEF58" s="97"/>
      <c r="HEG58" s="97"/>
      <c r="HEH58" s="97"/>
      <c r="HEI58" s="97"/>
      <c r="HEJ58" s="79"/>
      <c r="HEK58" s="79"/>
      <c r="HEL58" s="137"/>
      <c r="HEM58" s="96"/>
      <c r="HEN58" s="79"/>
      <c r="HEO58" s="79"/>
      <c r="HEP58" s="79"/>
      <c r="HEQ58" s="102"/>
      <c r="HER58" s="60"/>
      <c r="HES58" s="61"/>
      <c r="HET58" s="97"/>
      <c r="HEU58" s="97"/>
      <c r="HEV58" s="97"/>
      <c r="HEW58" s="104"/>
      <c r="HEX58" s="97"/>
      <c r="HEY58" s="97"/>
      <c r="HEZ58" s="97"/>
      <c r="HFA58" s="145"/>
      <c r="HFB58" s="202"/>
      <c r="HFC58" s="146"/>
      <c r="HFD58" s="98"/>
      <c r="HFE58" s="97"/>
      <c r="HFF58" s="97"/>
      <c r="HFG58" s="97"/>
      <c r="HFH58" s="97"/>
      <c r="HFI58" s="79"/>
      <c r="HFJ58" s="79"/>
      <c r="HFK58" s="137"/>
      <c r="HFL58" s="96"/>
      <c r="HFM58" s="79"/>
      <c r="HFN58" s="79"/>
      <c r="HFO58" s="79"/>
      <c r="HFP58" s="102"/>
      <c r="HFQ58" s="60"/>
      <c r="HFR58" s="61"/>
      <c r="HFS58" s="97"/>
      <c r="HFT58" s="97"/>
      <c r="HFU58" s="97"/>
      <c r="HFV58" s="104"/>
      <c r="HFW58" s="97"/>
      <c r="HFX58" s="97"/>
      <c r="HFY58" s="97"/>
      <c r="HFZ58" s="145"/>
      <c r="HGA58" s="202"/>
      <c r="HGB58" s="146"/>
      <c r="HGC58" s="98"/>
      <c r="HGD58" s="97"/>
      <c r="HGE58" s="97"/>
      <c r="HGF58" s="97"/>
      <c r="HGG58" s="97"/>
      <c r="HGH58" s="79"/>
      <c r="HGI58" s="79"/>
      <c r="HGJ58" s="137"/>
      <c r="HGK58" s="96"/>
      <c r="HGL58" s="79"/>
      <c r="HGM58" s="79"/>
      <c r="HGN58" s="79"/>
      <c r="HGO58" s="102"/>
      <c r="HGP58" s="60"/>
      <c r="HGQ58" s="61"/>
      <c r="HGR58" s="97"/>
      <c r="HGS58" s="97"/>
      <c r="HGT58" s="97"/>
      <c r="HGU58" s="104"/>
      <c r="HGV58" s="97"/>
      <c r="HGW58" s="97"/>
      <c r="HGX58" s="97"/>
      <c r="HGY58" s="145"/>
      <c r="HGZ58" s="202"/>
      <c r="HHA58" s="146"/>
      <c r="HHB58" s="98"/>
      <c r="HHC58" s="97"/>
      <c r="HHD58" s="97"/>
      <c r="HHE58" s="97"/>
      <c r="HHF58" s="97"/>
      <c r="HHG58" s="79"/>
      <c r="HHH58" s="79"/>
      <c r="HHI58" s="137"/>
      <c r="HHJ58" s="96"/>
      <c r="HHK58" s="79"/>
      <c r="HHL58" s="79"/>
      <c r="HHM58" s="79"/>
      <c r="HHN58" s="102"/>
      <c r="HHO58" s="60"/>
      <c r="HHP58" s="61"/>
      <c r="HHQ58" s="97"/>
      <c r="HHR58" s="97"/>
      <c r="HHS58" s="97"/>
      <c r="HHT58" s="104"/>
      <c r="HHU58" s="97"/>
      <c r="HHV58" s="97"/>
      <c r="HHW58" s="97"/>
      <c r="HHX58" s="145"/>
      <c r="HHY58" s="202"/>
      <c r="HHZ58" s="146"/>
      <c r="HIA58" s="98"/>
      <c r="HIB58" s="97"/>
      <c r="HIC58" s="97"/>
      <c r="HID58" s="97"/>
      <c r="HIE58" s="97"/>
      <c r="HIF58" s="79"/>
      <c r="HIG58" s="79"/>
      <c r="HIH58" s="137"/>
      <c r="HII58" s="96"/>
      <c r="HIJ58" s="79"/>
      <c r="HIK58" s="79"/>
      <c r="HIL58" s="79"/>
      <c r="HIM58" s="102"/>
      <c r="HIN58" s="60"/>
      <c r="HIO58" s="61"/>
      <c r="HIP58" s="97"/>
      <c r="HIQ58" s="97"/>
      <c r="HIR58" s="97"/>
      <c r="HIS58" s="104"/>
      <c r="HIT58" s="97"/>
      <c r="HIU58" s="97"/>
      <c r="HIV58" s="97"/>
      <c r="HIW58" s="145"/>
      <c r="HIX58" s="202"/>
      <c r="HIY58" s="146"/>
      <c r="HIZ58" s="98"/>
      <c r="HJA58" s="97"/>
      <c r="HJB58" s="97"/>
      <c r="HJC58" s="97"/>
      <c r="HJD58" s="97"/>
      <c r="HJE58" s="79"/>
      <c r="HJF58" s="79"/>
      <c r="HJG58" s="137"/>
      <c r="HJH58" s="96"/>
      <c r="HJI58" s="79"/>
      <c r="HJJ58" s="79"/>
      <c r="HJK58" s="79"/>
      <c r="HJL58" s="102"/>
      <c r="HJM58" s="60"/>
      <c r="HJN58" s="61"/>
      <c r="HJO58" s="97"/>
      <c r="HJP58" s="97"/>
      <c r="HJQ58" s="97"/>
      <c r="HJR58" s="104"/>
      <c r="HJS58" s="97"/>
      <c r="HJT58" s="97"/>
      <c r="HJU58" s="97"/>
      <c r="HJV58" s="145"/>
      <c r="HJW58" s="202"/>
      <c r="HJX58" s="146"/>
      <c r="HJY58" s="98"/>
      <c r="HJZ58" s="97"/>
      <c r="HKA58" s="97"/>
      <c r="HKB58" s="97"/>
      <c r="HKC58" s="97"/>
      <c r="HKD58" s="79"/>
      <c r="HKE58" s="79"/>
      <c r="HKF58" s="137"/>
      <c r="HKG58" s="96"/>
      <c r="HKH58" s="79"/>
      <c r="HKI58" s="79"/>
      <c r="HKJ58" s="79"/>
      <c r="HKK58" s="102"/>
      <c r="HKL58" s="60"/>
      <c r="HKM58" s="61"/>
      <c r="HKN58" s="97"/>
      <c r="HKO58" s="97"/>
      <c r="HKP58" s="97"/>
      <c r="HKQ58" s="104"/>
      <c r="HKR58" s="97"/>
      <c r="HKS58" s="97"/>
      <c r="HKT58" s="97"/>
      <c r="HKU58" s="145"/>
      <c r="HKV58" s="202"/>
      <c r="HKW58" s="146"/>
      <c r="HKX58" s="98"/>
      <c r="HKY58" s="97"/>
      <c r="HKZ58" s="97"/>
      <c r="HLA58" s="97"/>
      <c r="HLB58" s="97"/>
      <c r="HLC58" s="79"/>
      <c r="HLD58" s="79"/>
      <c r="HLE58" s="137"/>
      <c r="HLF58" s="96"/>
      <c r="HLG58" s="79"/>
      <c r="HLH58" s="79"/>
      <c r="HLI58" s="79"/>
      <c r="HLJ58" s="102"/>
      <c r="HLK58" s="60"/>
      <c r="HLL58" s="61"/>
      <c r="HLM58" s="97"/>
      <c r="HLN58" s="97"/>
      <c r="HLO58" s="97"/>
      <c r="HLP58" s="104"/>
      <c r="HLQ58" s="97"/>
      <c r="HLR58" s="97"/>
      <c r="HLS58" s="97"/>
      <c r="HLT58" s="145"/>
      <c r="HLU58" s="202"/>
      <c r="HLV58" s="146"/>
      <c r="HLW58" s="98"/>
      <c r="HLX58" s="97"/>
      <c r="HLY58" s="97"/>
      <c r="HLZ58" s="97"/>
      <c r="HMA58" s="97"/>
      <c r="HMB58" s="79"/>
      <c r="HMC58" s="79"/>
      <c r="HMD58" s="137"/>
      <c r="HME58" s="96"/>
      <c r="HMF58" s="79"/>
      <c r="HMG58" s="79"/>
      <c r="HMH58" s="79"/>
      <c r="HMI58" s="102"/>
      <c r="HMJ58" s="60"/>
      <c r="HMK58" s="61"/>
      <c r="HML58" s="97"/>
      <c r="HMM58" s="97"/>
      <c r="HMN58" s="97"/>
      <c r="HMO58" s="104"/>
      <c r="HMP58" s="97"/>
      <c r="HMQ58" s="97"/>
      <c r="HMR58" s="97"/>
      <c r="HMS58" s="145"/>
      <c r="HMT58" s="202"/>
      <c r="HMU58" s="146"/>
      <c r="HMV58" s="98"/>
      <c r="HMW58" s="97"/>
      <c r="HMX58" s="97"/>
      <c r="HMY58" s="97"/>
      <c r="HMZ58" s="97"/>
      <c r="HNA58" s="79"/>
      <c r="HNB58" s="79"/>
      <c r="HNC58" s="137"/>
      <c r="HND58" s="96"/>
      <c r="HNE58" s="79"/>
      <c r="HNF58" s="79"/>
      <c r="HNG58" s="79"/>
      <c r="HNH58" s="102"/>
      <c r="HNI58" s="60"/>
      <c r="HNJ58" s="61"/>
      <c r="HNK58" s="97"/>
      <c r="HNL58" s="97"/>
      <c r="HNM58" s="97"/>
      <c r="HNN58" s="104"/>
      <c r="HNO58" s="97"/>
      <c r="HNP58" s="97"/>
      <c r="HNQ58" s="97"/>
      <c r="HNR58" s="145"/>
      <c r="HNS58" s="202"/>
      <c r="HNT58" s="146"/>
      <c r="HNU58" s="98"/>
      <c r="HNV58" s="97"/>
      <c r="HNW58" s="97"/>
      <c r="HNX58" s="97"/>
      <c r="HNY58" s="97"/>
      <c r="HNZ58" s="79"/>
      <c r="HOA58" s="79"/>
      <c r="HOB58" s="137"/>
      <c r="HOC58" s="96"/>
      <c r="HOD58" s="79"/>
      <c r="HOE58" s="79"/>
      <c r="HOF58" s="79"/>
      <c r="HOG58" s="102"/>
      <c r="HOH58" s="60"/>
      <c r="HOI58" s="61"/>
      <c r="HOJ58" s="97"/>
      <c r="HOK58" s="97"/>
      <c r="HOL58" s="97"/>
      <c r="HOM58" s="104"/>
      <c r="HON58" s="97"/>
      <c r="HOO58" s="97"/>
      <c r="HOP58" s="97"/>
      <c r="HOQ58" s="145"/>
      <c r="HOR58" s="202"/>
      <c r="HOS58" s="146"/>
      <c r="HOT58" s="98"/>
      <c r="HOU58" s="97"/>
      <c r="HOV58" s="97"/>
      <c r="HOW58" s="97"/>
      <c r="HOX58" s="97"/>
      <c r="HOY58" s="79"/>
      <c r="HOZ58" s="79"/>
      <c r="HPA58" s="137"/>
      <c r="HPB58" s="96"/>
      <c r="HPC58" s="79"/>
      <c r="HPD58" s="79"/>
      <c r="HPE58" s="79"/>
      <c r="HPF58" s="102"/>
      <c r="HPG58" s="60"/>
      <c r="HPH58" s="61"/>
      <c r="HPI58" s="97"/>
      <c r="HPJ58" s="97"/>
      <c r="HPK58" s="97"/>
      <c r="HPL58" s="104"/>
      <c r="HPM58" s="97"/>
      <c r="HPN58" s="97"/>
      <c r="HPO58" s="97"/>
      <c r="HPP58" s="145"/>
      <c r="HPQ58" s="202"/>
      <c r="HPR58" s="146"/>
      <c r="HPS58" s="98"/>
      <c r="HPT58" s="97"/>
      <c r="HPU58" s="97"/>
      <c r="HPV58" s="97"/>
      <c r="HPW58" s="97"/>
      <c r="HPX58" s="79"/>
      <c r="HPY58" s="79"/>
      <c r="HPZ58" s="137"/>
      <c r="HQA58" s="96"/>
      <c r="HQB58" s="79"/>
      <c r="HQC58" s="79"/>
      <c r="HQD58" s="79"/>
      <c r="HQE58" s="102"/>
      <c r="HQF58" s="60"/>
      <c r="HQG58" s="61"/>
      <c r="HQH58" s="97"/>
      <c r="HQI58" s="97"/>
      <c r="HQJ58" s="97"/>
      <c r="HQK58" s="104"/>
      <c r="HQL58" s="97"/>
      <c r="HQM58" s="97"/>
      <c r="HQN58" s="97"/>
      <c r="HQO58" s="145"/>
      <c r="HQP58" s="202"/>
      <c r="HQQ58" s="146"/>
      <c r="HQR58" s="98"/>
      <c r="HQS58" s="97"/>
      <c r="HQT58" s="97"/>
      <c r="HQU58" s="97"/>
      <c r="HQV58" s="97"/>
      <c r="HQW58" s="79"/>
      <c r="HQX58" s="79"/>
      <c r="HQY58" s="137"/>
      <c r="HQZ58" s="96"/>
      <c r="HRA58" s="79"/>
      <c r="HRB58" s="79"/>
      <c r="HRC58" s="79"/>
      <c r="HRD58" s="102"/>
      <c r="HRE58" s="60"/>
      <c r="HRF58" s="61"/>
      <c r="HRG58" s="97"/>
      <c r="HRH58" s="97"/>
      <c r="HRI58" s="97"/>
      <c r="HRJ58" s="104"/>
      <c r="HRK58" s="97"/>
      <c r="HRL58" s="97"/>
      <c r="HRM58" s="97"/>
      <c r="HRN58" s="145"/>
      <c r="HRO58" s="202"/>
      <c r="HRP58" s="146"/>
      <c r="HRQ58" s="98"/>
      <c r="HRR58" s="97"/>
      <c r="HRS58" s="97"/>
      <c r="HRT58" s="97"/>
      <c r="HRU58" s="97"/>
      <c r="HRV58" s="79"/>
      <c r="HRW58" s="79"/>
      <c r="HRX58" s="137"/>
      <c r="HRY58" s="96"/>
      <c r="HRZ58" s="79"/>
      <c r="HSA58" s="79"/>
      <c r="HSB58" s="79"/>
      <c r="HSC58" s="102"/>
      <c r="HSD58" s="60"/>
      <c r="HSE58" s="61"/>
      <c r="HSF58" s="97"/>
      <c r="HSG58" s="97"/>
      <c r="HSH58" s="97"/>
      <c r="HSI58" s="104"/>
      <c r="HSJ58" s="97"/>
      <c r="HSK58" s="97"/>
      <c r="HSL58" s="97"/>
      <c r="HSM58" s="145"/>
      <c r="HSN58" s="202"/>
      <c r="HSO58" s="146"/>
      <c r="HSP58" s="98"/>
      <c r="HSQ58" s="97"/>
      <c r="HSR58" s="97"/>
      <c r="HSS58" s="97"/>
      <c r="HST58" s="97"/>
      <c r="HSU58" s="79"/>
      <c r="HSV58" s="79"/>
      <c r="HSW58" s="137"/>
      <c r="HSX58" s="96"/>
      <c r="HSY58" s="79"/>
      <c r="HSZ58" s="79"/>
      <c r="HTA58" s="79"/>
      <c r="HTB58" s="102"/>
      <c r="HTC58" s="60"/>
      <c r="HTD58" s="61"/>
      <c r="HTE58" s="97"/>
      <c r="HTF58" s="97"/>
      <c r="HTG58" s="97"/>
      <c r="HTH58" s="104"/>
      <c r="HTI58" s="97"/>
      <c r="HTJ58" s="97"/>
      <c r="HTK58" s="97"/>
      <c r="HTL58" s="145"/>
      <c r="HTM58" s="202"/>
      <c r="HTN58" s="146"/>
      <c r="HTO58" s="98"/>
      <c r="HTP58" s="97"/>
      <c r="HTQ58" s="97"/>
      <c r="HTR58" s="97"/>
      <c r="HTS58" s="97"/>
      <c r="HTT58" s="79"/>
      <c r="HTU58" s="79"/>
      <c r="HTV58" s="137"/>
      <c r="HTW58" s="96"/>
      <c r="HTX58" s="79"/>
      <c r="HTY58" s="79"/>
      <c r="HTZ58" s="79"/>
      <c r="HUA58" s="102"/>
      <c r="HUB58" s="60"/>
      <c r="HUC58" s="61"/>
      <c r="HUD58" s="97"/>
      <c r="HUE58" s="97"/>
      <c r="HUF58" s="97"/>
      <c r="HUG58" s="104"/>
      <c r="HUH58" s="97"/>
      <c r="HUI58" s="97"/>
      <c r="HUJ58" s="97"/>
      <c r="HUK58" s="145"/>
      <c r="HUL58" s="202"/>
      <c r="HUM58" s="146"/>
      <c r="HUN58" s="98"/>
      <c r="HUO58" s="97"/>
      <c r="HUP58" s="97"/>
      <c r="HUQ58" s="97"/>
      <c r="HUR58" s="97"/>
      <c r="HUS58" s="79"/>
      <c r="HUT58" s="79"/>
      <c r="HUU58" s="137"/>
      <c r="HUV58" s="96"/>
      <c r="HUW58" s="79"/>
      <c r="HUX58" s="79"/>
      <c r="HUY58" s="79"/>
      <c r="HUZ58" s="102"/>
      <c r="HVA58" s="60"/>
      <c r="HVB58" s="61"/>
      <c r="HVC58" s="97"/>
      <c r="HVD58" s="97"/>
      <c r="HVE58" s="97"/>
      <c r="HVF58" s="104"/>
      <c r="HVG58" s="97"/>
      <c r="HVH58" s="97"/>
      <c r="HVI58" s="97"/>
      <c r="HVJ58" s="145"/>
      <c r="HVK58" s="202"/>
      <c r="HVL58" s="146"/>
      <c r="HVM58" s="98"/>
      <c r="HVN58" s="97"/>
      <c r="HVO58" s="97"/>
      <c r="HVP58" s="97"/>
      <c r="HVQ58" s="97"/>
      <c r="HVR58" s="79"/>
      <c r="HVS58" s="79"/>
      <c r="HVT58" s="137"/>
      <c r="HVU58" s="96"/>
      <c r="HVV58" s="79"/>
      <c r="HVW58" s="79"/>
      <c r="HVX58" s="79"/>
      <c r="HVY58" s="102"/>
      <c r="HVZ58" s="60"/>
      <c r="HWA58" s="61"/>
      <c r="HWB58" s="97"/>
      <c r="HWC58" s="97"/>
      <c r="HWD58" s="97"/>
      <c r="HWE58" s="104"/>
      <c r="HWF58" s="97"/>
      <c r="HWG58" s="97"/>
      <c r="HWH58" s="97"/>
      <c r="HWI58" s="145"/>
      <c r="HWJ58" s="202"/>
      <c r="HWK58" s="146"/>
      <c r="HWL58" s="98"/>
      <c r="HWM58" s="97"/>
      <c r="HWN58" s="97"/>
      <c r="HWO58" s="97"/>
      <c r="HWP58" s="97"/>
      <c r="HWQ58" s="79"/>
      <c r="HWR58" s="79"/>
      <c r="HWS58" s="137"/>
      <c r="HWT58" s="96"/>
      <c r="HWU58" s="79"/>
      <c r="HWV58" s="79"/>
      <c r="HWW58" s="79"/>
      <c r="HWX58" s="102"/>
      <c r="HWY58" s="60"/>
      <c r="HWZ58" s="61"/>
      <c r="HXA58" s="97"/>
      <c r="HXB58" s="97"/>
      <c r="HXC58" s="97"/>
      <c r="HXD58" s="104"/>
      <c r="HXE58" s="97"/>
      <c r="HXF58" s="97"/>
      <c r="HXG58" s="97"/>
      <c r="HXH58" s="145"/>
      <c r="HXI58" s="202"/>
      <c r="HXJ58" s="146"/>
      <c r="HXK58" s="98"/>
      <c r="HXL58" s="97"/>
      <c r="HXM58" s="97"/>
      <c r="HXN58" s="97"/>
      <c r="HXO58" s="97"/>
      <c r="HXP58" s="79"/>
      <c r="HXQ58" s="79"/>
      <c r="HXR58" s="137"/>
      <c r="HXS58" s="96"/>
      <c r="HXT58" s="79"/>
      <c r="HXU58" s="79"/>
      <c r="HXV58" s="79"/>
      <c r="HXW58" s="102"/>
      <c r="HXX58" s="60"/>
      <c r="HXY58" s="61"/>
      <c r="HXZ58" s="97"/>
      <c r="HYA58" s="97"/>
      <c r="HYB58" s="97"/>
      <c r="HYC58" s="104"/>
      <c r="HYD58" s="97"/>
      <c r="HYE58" s="97"/>
      <c r="HYF58" s="97"/>
      <c r="HYG58" s="145"/>
      <c r="HYH58" s="202"/>
      <c r="HYI58" s="146"/>
      <c r="HYJ58" s="98"/>
      <c r="HYK58" s="97"/>
      <c r="HYL58" s="97"/>
      <c r="HYM58" s="97"/>
      <c r="HYN58" s="97"/>
      <c r="HYO58" s="79"/>
      <c r="HYP58" s="79"/>
      <c r="HYQ58" s="137"/>
      <c r="HYR58" s="96"/>
      <c r="HYS58" s="79"/>
      <c r="HYT58" s="79"/>
      <c r="HYU58" s="79"/>
      <c r="HYV58" s="102"/>
      <c r="HYW58" s="60"/>
      <c r="HYX58" s="61"/>
      <c r="HYY58" s="97"/>
      <c r="HYZ58" s="97"/>
      <c r="HZA58" s="97"/>
      <c r="HZB58" s="104"/>
      <c r="HZC58" s="97"/>
      <c r="HZD58" s="97"/>
      <c r="HZE58" s="97"/>
      <c r="HZF58" s="145"/>
      <c r="HZG58" s="202"/>
      <c r="HZH58" s="146"/>
      <c r="HZI58" s="98"/>
      <c r="HZJ58" s="97"/>
      <c r="HZK58" s="97"/>
      <c r="HZL58" s="97"/>
      <c r="HZM58" s="97"/>
      <c r="HZN58" s="79"/>
      <c r="HZO58" s="79"/>
      <c r="HZP58" s="137"/>
      <c r="HZQ58" s="96"/>
      <c r="HZR58" s="79"/>
      <c r="HZS58" s="79"/>
      <c r="HZT58" s="79"/>
      <c r="HZU58" s="102"/>
      <c r="HZV58" s="60"/>
      <c r="HZW58" s="61"/>
      <c r="HZX58" s="97"/>
      <c r="HZY58" s="97"/>
      <c r="HZZ58" s="97"/>
      <c r="IAA58" s="104"/>
      <c r="IAB58" s="97"/>
      <c r="IAC58" s="97"/>
      <c r="IAD58" s="97"/>
      <c r="IAE58" s="145"/>
      <c r="IAF58" s="202"/>
      <c r="IAG58" s="146"/>
      <c r="IAH58" s="98"/>
      <c r="IAI58" s="97"/>
      <c r="IAJ58" s="97"/>
      <c r="IAK58" s="97"/>
      <c r="IAL58" s="97"/>
      <c r="IAM58" s="79"/>
      <c r="IAN58" s="79"/>
      <c r="IAO58" s="137"/>
      <c r="IAP58" s="96"/>
      <c r="IAQ58" s="79"/>
      <c r="IAR58" s="79"/>
      <c r="IAS58" s="79"/>
      <c r="IAT58" s="102"/>
      <c r="IAU58" s="60"/>
      <c r="IAV58" s="61"/>
      <c r="IAW58" s="97"/>
      <c r="IAX58" s="97"/>
      <c r="IAY58" s="97"/>
      <c r="IAZ58" s="104"/>
      <c r="IBA58" s="97"/>
      <c r="IBB58" s="97"/>
      <c r="IBC58" s="97"/>
      <c r="IBD58" s="145"/>
      <c r="IBE58" s="202"/>
      <c r="IBF58" s="146"/>
      <c r="IBG58" s="98"/>
      <c r="IBH58" s="97"/>
      <c r="IBI58" s="97"/>
      <c r="IBJ58" s="97"/>
      <c r="IBK58" s="97"/>
      <c r="IBL58" s="79"/>
      <c r="IBM58" s="79"/>
      <c r="IBN58" s="137"/>
      <c r="IBO58" s="96"/>
      <c r="IBP58" s="79"/>
      <c r="IBQ58" s="79"/>
      <c r="IBR58" s="79"/>
      <c r="IBS58" s="102"/>
      <c r="IBT58" s="60"/>
      <c r="IBU58" s="61"/>
      <c r="IBV58" s="97"/>
      <c r="IBW58" s="97"/>
      <c r="IBX58" s="97"/>
      <c r="IBY58" s="104"/>
      <c r="IBZ58" s="97"/>
      <c r="ICA58" s="97"/>
      <c r="ICB58" s="97"/>
      <c r="ICC58" s="145"/>
      <c r="ICD58" s="202"/>
      <c r="ICE58" s="146"/>
      <c r="ICF58" s="98"/>
      <c r="ICG58" s="97"/>
      <c r="ICH58" s="97"/>
      <c r="ICI58" s="97"/>
      <c r="ICJ58" s="97"/>
      <c r="ICK58" s="79"/>
      <c r="ICL58" s="79"/>
      <c r="ICM58" s="137"/>
      <c r="ICN58" s="96"/>
      <c r="ICO58" s="79"/>
      <c r="ICP58" s="79"/>
      <c r="ICQ58" s="79"/>
      <c r="ICR58" s="102"/>
      <c r="ICS58" s="60"/>
      <c r="ICT58" s="61"/>
      <c r="ICU58" s="97"/>
      <c r="ICV58" s="97"/>
      <c r="ICW58" s="97"/>
      <c r="ICX58" s="104"/>
      <c r="ICY58" s="97"/>
      <c r="ICZ58" s="97"/>
      <c r="IDA58" s="97"/>
      <c r="IDB58" s="145"/>
      <c r="IDC58" s="202"/>
      <c r="IDD58" s="146"/>
      <c r="IDE58" s="98"/>
      <c r="IDF58" s="97"/>
      <c r="IDG58" s="97"/>
      <c r="IDH58" s="97"/>
      <c r="IDI58" s="97"/>
      <c r="IDJ58" s="79"/>
      <c r="IDK58" s="79"/>
      <c r="IDL58" s="137"/>
      <c r="IDM58" s="96"/>
      <c r="IDN58" s="79"/>
      <c r="IDO58" s="79"/>
      <c r="IDP58" s="79"/>
      <c r="IDQ58" s="102"/>
      <c r="IDR58" s="60"/>
      <c r="IDS58" s="61"/>
      <c r="IDT58" s="97"/>
      <c r="IDU58" s="97"/>
      <c r="IDV58" s="97"/>
      <c r="IDW58" s="104"/>
      <c r="IDX58" s="97"/>
      <c r="IDY58" s="97"/>
      <c r="IDZ58" s="97"/>
      <c r="IEA58" s="145"/>
      <c r="IEB58" s="202"/>
      <c r="IEC58" s="146"/>
      <c r="IED58" s="98"/>
      <c r="IEE58" s="97"/>
      <c r="IEF58" s="97"/>
      <c r="IEG58" s="97"/>
      <c r="IEH58" s="97"/>
      <c r="IEI58" s="79"/>
      <c r="IEJ58" s="79"/>
      <c r="IEK58" s="137"/>
      <c r="IEL58" s="96"/>
      <c r="IEM58" s="79"/>
      <c r="IEN58" s="79"/>
      <c r="IEO58" s="79"/>
      <c r="IEP58" s="102"/>
      <c r="IEQ58" s="60"/>
      <c r="IER58" s="61"/>
      <c r="IES58" s="97"/>
      <c r="IET58" s="97"/>
      <c r="IEU58" s="97"/>
      <c r="IEV58" s="104"/>
      <c r="IEW58" s="97"/>
      <c r="IEX58" s="97"/>
      <c r="IEY58" s="97"/>
      <c r="IEZ58" s="145"/>
      <c r="IFA58" s="202"/>
      <c r="IFB58" s="146"/>
      <c r="IFC58" s="98"/>
      <c r="IFD58" s="97"/>
      <c r="IFE58" s="97"/>
      <c r="IFF58" s="97"/>
      <c r="IFG58" s="97"/>
      <c r="IFH58" s="79"/>
      <c r="IFI58" s="79"/>
      <c r="IFJ58" s="137"/>
      <c r="IFK58" s="96"/>
      <c r="IFL58" s="79"/>
      <c r="IFM58" s="79"/>
      <c r="IFN58" s="79"/>
      <c r="IFO58" s="102"/>
      <c r="IFP58" s="60"/>
      <c r="IFQ58" s="61"/>
      <c r="IFR58" s="97"/>
      <c r="IFS58" s="97"/>
      <c r="IFT58" s="97"/>
      <c r="IFU58" s="104"/>
      <c r="IFV58" s="97"/>
      <c r="IFW58" s="97"/>
      <c r="IFX58" s="97"/>
      <c r="IFY58" s="145"/>
      <c r="IFZ58" s="202"/>
      <c r="IGA58" s="146"/>
      <c r="IGB58" s="98"/>
      <c r="IGC58" s="97"/>
      <c r="IGD58" s="97"/>
      <c r="IGE58" s="97"/>
      <c r="IGF58" s="97"/>
      <c r="IGG58" s="79"/>
      <c r="IGH58" s="79"/>
      <c r="IGI58" s="137"/>
      <c r="IGJ58" s="96"/>
      <c r="IGK58" s="79"/>
      <c r="IGL58" s="79"/>
      <c r="IGM58" s="79"/>
      <c r="IGN58" s="102"/>
      <c r="IGO58" s="60"/>
      <c r="IGP58" s="61"/>
      <c r="IGQ58" s="97"/>
      <c r="IGR58" s="97"/>
      <c r="IGS58" s="97"/>
      <c r="IGT58" s="104"/>
      <c r="IGU58" s="97"/>
      <c r="IGV58" s="97"/>
      <c r="IGW58" s="97"/>
      <c r="IGX58" s="145"/>
      <c r="IGY58" s="202"/>
      <c r="IGZ58" s="146"/>
      <c r="IHA58" s="98"/>
      <c r="IHB58" s="97"/>
      <c r="IHC58" s="97"/>
      <c r="IHD58" s="97"/>
      <c r="IHE58" s="97"/>
      <c r="IHF58" s="79"/>
      <c r="IHG58" s="79"/>
      <c r="IHH58" s="137"/>
      <c r="IHI58" s="96"/>
      <c r="IHJ58" s="79"/>
      <c r="IHK58" s="79"/>
      <c r="IHL58" s="79"/>
      <c r="IHM58" s="102"/>
      <c r="IHN58" s="60"/>
      <c r="IHO58" s="61"/>
      <c r="IHP58" s="97"/>
      <c r="IHQ58" s="97"/>
      <c r="IHR58" s="97"/>
      <c r="IHS58" s="104"/>
      <c r="IHT58" s="97"/>
      <c r="IHU58" s="97"/>
      <c r="IHV58" s="97"/>
      <c r="IHW58" s="145"/>
      <c r="IHX58" s="202"/>
      <c r="IHY58" s="146"/>
      <c r="IHZ58" s="98"/>
      <c r="IIA58" s="97"/>
      <c r="IIB58" s="97"/>
      <c r="IIC58" s="97"/>
      <c r="IID58" s="97"/>
      <c r="IIE58" s="79"/>
      <c r="IIF58" s="79"/>
      <c r="IIG58" s="137"/>
      <c r="IIH58" s="96"/>
      <c r="III58" s="79"/>
      <c r="IIJ58" s="79"/>
      <c r="IIK58" s="79"/>
      <c r="IIL58" s="102"/>
      <c r="IIM58" s="60"/>
      <c r="IIN58" s="61"/>
      <c r="IIO58" s="97"/>
      <c r="IIP58" s="97"/>
      <c r="IIQ58" s="97"/>
      <c r="IIR58" s="104"/>
      <c r="IIS58" s="97"/>
      <c r="IIT58" s="97"/>
      <c r="IIU58" s="97"/>
      <c r="IIV58" s="145"/>
      <c r="IIW58" s="202"/>
      <c r="IIX58" s="146"/>
      <c r="IIY58" s="98"/>
      <c r="IIZ58" s="97"/>
      <c r="IJA58" s="97"/>
      <c r="IJB58" s="97"/>
      <c r="IJC58" s="97"/>
      <c r="IJD58" s="79"/>
      <c r="IJE58" s="79"/>
      <c r="IJF58" s="137"/>
      <c r="IJG58" s="96"/>
      <c r="IJH58" s="79"/>
      <c r="IJI58" s="79"/>
      <c r="IJJ58" s="79"/>
      <c r="IJK58" s="102"/>
      <c r="IJL58" s="60"/>
      <c r="IJM58" s="61"/>
      <c r="IJN58" s="97"/>
      <c r="IJO58" s="97"/>
      <c r="IJP58" s="97"/>
      <c r="IJQ58" s="104"/>
      <c r="IJR58" s="97"/>
      <c r="IJS58" s="97"/>
      <c r="IJT58" s="97"/>
      <c r="IJU58" s="145"/>
      <c r="IJV58" s="202"/>
      <c r="IJW58" s="146"/>
      <c r="IJX58" s="98"/>
      <c r="IJY58" s="97"/>
      <c r="IJZ58" s="97"/>
      <c r="IKA58" s="97"/>
      <c r="IKB58" s="97"/>
      <c r="IKC58" s="79"/>
      <c r="IKD58" s="79"/>
      <c r="IKE58" s="137"/>
      <c r="IKF58" s="96"/>
      <c r="IKG58" s="79"/>
      <c r="IKH58" s="79"/>
      <c r="IKI58" s="79"/>
      <c r="IKJ58" s="102"/>
      <c r="IKK58" s="60"/>
      <c r="IKL58" s="61"/>
      <c r="IKM58" s="97"/>
      <c r="IKN58" s="97"/>
      <c r="IKO58" s="97"/>
      <c r="IKP58" s="104"/>
      <c r="IKQ58" s="97"/>
      <c r="IKR58" s="97"/>
      <c r="IKS58" s="97"/>
      <c r="IKT58" s="145"/>
      <c r="IKU58" s="202"/>
      <c r="IKV58" s="146"/>
      <c r="IKW58" s="98"/>
      <c r="IKX58" s="97"/>
      <c r="IKY58" s="97"/>
      <c r="IKZ58" s="97"/>
      <c r="ILA58" s="97"/>
      <c r="ILB58" s="79"/>
      <c r="ILC58" s="79"/>
      <c r="ILD58" s="137"/>
      <c r="ILE58" s="96"/>
      <c r="ILF58" s="79"/>
      <c r="ILG58" s="79"/>
      <c r="ILH58" s="79"/>
      <c r="ILI58" s="102"/>
      <c r="ILJ58" s="60"/>
      <c r="ILK58" s="61"/>
      <c r="ILL58" s="97"/>
      <c r="ILM58" s="97"/>
      <c r="ILN58" s="97"/>
      <c r="ILO58" s="104"/>
      <c r="ILP58" s="97"/>
      <c r="ILQ58" s="97"/>
      <c r="ILR58" s="97"/>
      <c r="ILS58" s="145"/>
      <c r="ILT58" s="202"/>
      <c r="ILU58" s="146"/>
      <c r="ILV58" s="98"/>
      <c r="ILW58" s="97"/>
      <c r="ILX58" s="97"/>
      <c r="ILY58" s="97"/>
      <c r="ILZ58" s="97"/>
      <c r="IMA58" s="79"/>
      <c r="IMB58" s="79"/>
      <c r="IMC58" s="137"/>
      <c r="IMD58" s="96"/>
      <c r="IME58" s="79"/>
      <c r="IMF58" s="79"/>
      <c r="IMG58" s="79"/>
      <c r="IMH58" s="102"/>
      <c r="IMI58" s="60"/>
      <c r="IMJ58" s="61"/>
      <c r="IMK58" s="97"/>
      <c r="IML58" s="97"/>
      <c r="IMM58" s="97"/>
      <c r="IMN58" s="104"/>
      <c r="IMO58" s="97"/>
      <c r="IMP58" s="97"/>
      <c r="IMQ58" s="97"/>
      <c r="IMR58" s="145"/>
      <c r="IMS58" s="202"/>
      <c r="IMT58" s="146"/>
      <c r="IMU58" s="98"/>
      <c r="IMV58" s="97"/>
      <c r="IMW58" s="97"/>
      <c r="IMX58" s="97"/>
      <c r="IMY58" s="97"/>
      <c r="IMZ58" s="79"/>
      <c r="INA58" s="79"/>
      <c r="INB58" s="137"/>
      <c r="INC58" s="96"/>
      <c r="IND58" s="79"/>
      <c r="INE58" s="79"/>
      <c r="INF58" s="79"/>
      <c r="ING58" s="102"/>
      <c r="INH58" s="60"/>
      <c r="INI58" s="61"/>
      <c r="INJ58" s="97"/>
      <c r="INK58" s="97"/>
      <c r="INL58" s="97"/>
      <c r="INM58" s="104"/>
      <c r="INN58" s="97"/>
      <c r="INO58" s="97"/>
      <c r="INP58" s="97"/>
      <c r="INQ58" s="145"/>
      <c r="INR58" s="202"/>
      <c r="INS58" s="146"/>
      <c r="INT58" s="98"/>
      <c r="INU58" s="97"/>
      <c r="INV58" s="97"/>
      <c r="INW58" s="97"/>
      <c r="INX58" s="97"/>
      <c r="INY58" s="79"/>
      <c r="INZ58" s="79"/>
      <c r="IOA58" s="137"/>
      <c r="IOB58" s="96"/>
      <c r="IOC58" s="79"/>
      <c r="IOD58" s="79"/>
      <c r="IOE58" s="79"/>
      <c r="IOF58" s="102"/>
      <c r="IOG58" s="60"/>
      <c r="IOH58" s="61"/>
      <c r="IOI58" s="97"/>
      <c r="IOJ58" s="97"/>
      <c r="IOK58" s="97"/>
      <c r="IOL58" s="104"/>
      <c r="IOM58" s="97"/>
      <c r="ION58" s="97"/>
      <c r="IOO58" s="97"/>
      <c r="IOP58" s="145"/>
      <c r="IOQ58" s="202"/>
      <c r="IOR58" s="146"/>
      <c r="IOS58" s="98"/>
      <c r="IOT58" s="97"/>
      <c r="IOU58" s="97"/>
      <c r="IOV58" s="97"/>
      <c r="IOW58" s="97"/>
      <c r="IOX58" s="79"/>
      <c r="IOY58" s="79"/>
      <c r="IOZ58" s="137"/>
      <c r="IPA58" s="96"/>
      <c r="IPB58" s="79"/>
      <c r="IPC58" s="79"/>
      <c r="IPD58" s="79"/>
      <c r="IPE58" s="102"/>
      <c r="IPF58" s="60"/>
      <c r="IPG58" s="61"/>
      <c r="IPH58" s="97"/>
      <c r="IPI58" s="97"/>
      <c r="IPJ58" s="97"/>
      <c r="IPK58" s="104"/>
      <c r="IPL58" s="97"/>
      <c r="IPM58" s="97"/>
      <c r="IPN58" s="97"/>
      <c r="IPO58" s="145"/>
      <c r="IPP58" s="202"/>
      <c r="IPQ58" s="146"/>
      <c r="IPR58" s="98"/>
      <c r="IPS58" s="97"/>
      <c r="IPT58" s="97"/>
      <c r="IPU58" s="97"/>
      <c r="IPV58" s="97"/>
      <c r="IPW58" s="79"/>
      <c r="IPX58" s="79"/>
      <c r="IPY58" s="137"/>
      <c r="IPZ58" s="96"/>
      <c r="IQA58" s="79"/>
      <c r="IQB58" s="79"/>
      <c r="IQC58" s="79"/>
      <c r="IQD58" s="102"/>
      <c r="IQE58" s="60"/>
      <c r="IQF58" s="61"/>
      <c r="IQG58" s="97"/>
      <c r="IQH58" s="97"/>
      <c r="IQI58" s="97"/>
      <c r="IQJ58" s="104"/>
      <c r="IQK58" s="97"/>
      <c r="IQL58" s="97"/>
      <c r="IQM58" s="97"/>
      <c r="IQN58" s="145"/>
      <c r="IQO58" s="202"/>
      <c r="IQP58" s="146"/>
      <c r="IQQ58" s="98"/>
      <c r="IQR58" s="97"/>
      <c r="IQS58" s="97"/>
      <c r="IQT58" s="97"/>
      <c r="IQU58" s="97"/>
      <c r="IQV58" s="79"/>
      <c r="IQW58" s="79"/>
      <c r="IQX58" s="137"/>
      <c r="IQY58" s="96"/>
      <c r="IQZ58" s="79"/>
      <c r="IRA58" s="79"/>
      <c r="IRB58" s="79"/>
      <c r="IRC58" s="102"/>
      <c r="IRD58" s="60"/>
      <c r="IRE58" s="61"/>
      <c r="IRF58" s="97"/>
      <c r="IRG58" s="97"/>
      <c r="IRH58" s="97"/>
      <c r="IRI58" s="104"/>
      <c r="IRJ58" s="97"/>
      <c r="IRK58" s="97"/>
      <c r="IRL58" s="97"/>
      <c r="IRM58" s="145"/>
      <c r="IRN58" s="202"/>
      <c r="IRO58" s="146"/>
      <c r="IRP58" s="98"/>
      <c r="IRQ58" s="97"/>
      <c r="IRR58" s="97"/>
      <c r="IRS58" s="97"/>
      <c r="IRT58" s="97"/>
      <c r="IRU58" s="79"/>
      <c r="IRV58" s="79"/>
      <c r="IRW58" s="137"/>
      <c r="IRX58" s="96"/>
      <c r="IRY58" s="79"/>
      <c r="IRZ58" s="79"/>
      <c r="ISA58" s="79"/>
      <c r="ISB58" s="102"/>
      <c r="ISC58" s="60"/>
      <c r="ISD58" s="61"/>
      <c r="ISE58" s="97"/>
      <c r="ISF58" s="97"/>
      <c r="ISG58" s="97"/>
      <c r="ISH58" s="104"/>
      <c r="ISI58" s="97"/>
      <c r="ISJ58" s="97"/>
      <c r="ISK58" s="97"/>
      <c r="ISL58" s="145"/>
      <c r="ISM58" s="202"/>
      <c r="ISN58" s="146"/>
      <c r="ISO58" s="98"/>
      <c r="ISP58" s="97"/>
      <c r="ISQ58" s="97"/>
      <c r="ISR58" s="97"/>
      <c r="ISS58" s="97"/>
      <c r="IST58" s="79"/>
      <c r="ISU58" s="79"/>
      <c r="ISV58" s="137"/>
      <c r="ISW58" s="96"/>
      <c r="ISX58" s="79"/>
      <c r="ISY58" s="79"/>
      <c r="ISZ58" s="79"/>
      <c r="ITA58" s="102"/>
      <c r="ITB58" s="60"/>
      <c r="ITC58" s="61"/>
      <c r="ITD58" s="97"/>
      <c r="ITE58" s="97"/>
      <c r="ITF58" s="97"/>
      <c r="ITG58" s="104"/>
      <c r="ITH58" s="97"/>
      <c r="ITI58" s="97"/>
      <c r="ITJ58" s="97"/>
      <c r="ITK58" s="145"/>
      <c r="ITL58" s="202"/>
      <c r="ITM58" s="146"/>
      <c r="ITN58" s="98"/>
      <c r="ITO58" s="97"/>
      <c r="ITP58" s="97"/>
      <c r="ITQ58" s="97"/>
      <c r="ITR58" s="97"/>
      <c r="ITS58" s="79"/>
      <c r="ITT58" s="79"/>
      <c r="ITU58" s="137"/>
      <c r="ITV58" s="96"/>
      <c r="ITW58" s="79"/>
      <c r="ITX58" s="79"/>
      <c r="ITY58" s="79"/>
      <c r="ITZ58" s="102"/>
      <c r="IUA58" s="60"/>
      <c r="IUB58" s="61"/>
      <c r="IUC58" s="97"/>
      <c r="IUD58" s="97"/>
      <c r="IUE58" s="97"/>
      <c r="IUF58" s="104"/>
      <c r="IUG58" s="97"/>
      <c r="IUH58" s="97"/>
      <c r="IUI58" s="97"/>
      <c r="IUJ58" s="145"/>
      <c r="IUK58" s="202"/>
      <c r="IUL58" s="146"/>
      <c r="IUM58" s="98"/>
      <c r="IUN58" s="97"/>
      <c r="IUO58" s="97"/>
      <c r="IUP58" s="97"/>
      <c r="IUQ58" s="97"/>
      <c r="IUR58" s="79"/>
      <c r="IUS58" s="79"/>
      <c r="IUT58" s="137"/>
      <c r="IUU58" s="96"/>
      <c r="IUV58" s="79"/>
      <c r="IUW58" s="79"/>
      <c r="IUX58" s="79"/>
      <c r="IUY58" s="102"/>
      <c r="IUZ58" s="60"/>
      <c r="IVA58" s="61"/>
      <c r="IVB58" s="97"/>
      <c r="IVC58" s="97"/>
      <c r="IVD58" s="97"/>
      <c r="IVE58" s="104"/>
      <c r="IVF58" s="97"/>
      <c r="IVG58" s="97"/>
      <c r="IVH58" s="97"/>
      <c r="IVI58" s="145"/>
      <c r="IVJ58" s="202"/>
      <c r="IVK58" s="146"/>
      <c r="IVL58" s="98"/>
      <c r="IVM58" s="97"/>
      <c r="IVN58" s="97"/>
      <c r="IVO58" s="97"/>
      <c r="IVP58" s="97"/>
      <c r="IVQ58" s="79"/>
      <c r="IVR58" s="79"/>
      <c r="IVS58" s="137"/>
      <c r="IVT58" s="96"/>
      <c r="IVU58" s="79"/>
      <c r="IVV58" s="79"/>
      <c r="IVW58" s="79"/>
      <c r="IVX58" s="102"/>
      <c r="IVY58" s="60"/>
      <c r="IVZ58" s="61"/>
      <c r="IWA58" s="97"/>
      <c r="IWB58" s="97"/>
      <c r="IWC58" s="97"/>
      <c r="IWD58" s="104"/>
      <c r="IWE58" s="97"/>
      <c r="IWF58" s="97"/>
      <c r="IWG58" s="97"/>
      <c r="IWH58" s="145"/>
      <c r="IWI58" s="202"/>
      <c r="IWJ58" s="146"/>
      <c r="IWK58" s="98"/>
      <c r="IWL58" s="97"/>
      <c r="IWM58" s="97"/>
      <c r="IWN58" s="97"/>
      <c r="IWO58" s="97"/>
      <c r="IWP58" s="79"/>
      <c r="IWQ58" s="79"/>
      <c r="IWR58" s="137"/>
      <c r="IWS58" s="96"/>
      <c r="IWT58" s="79"/>
      <c r="IWU58" s="79"/>
      <c r="IWV58" s="79"/>
      <c r="IWW58" s="102"/>
      <c r="IWX58" s="60"/>
      <c r="IWY58" s="61"/>
      <c r="IWZ58" s="97"/>
      <c r="IXA58" s="97"/>
      <c r="IXB58" s="97"/>
      <c r="IXC58" s="104"/>
      <c r="IXD58" s="97"/>
      <c r="IXE58" s="97"/>
      <c r="IXF58" s="97"/>
      <c r="IXG58" s="145"/>
      <c r="IXH58" s="202"/>
      <c r="IXI58" s="146"/>
      <c r="IXJ58" s="98"/>
      <c r="IXK58" s="97"/>
      <c r="IXL58" s="97"/>
      <c r="IXM58" s="97"/>
      <c r="IXN58" s="97"/>
      <c r="IXO58" s="79"/>
      <c r="IXP58" s="79"/>
      <c r="IXQ58" s="137"/>
      <c r="IXR58" s="96"/>
      <c r="IXS58" s="79"/>
      <c r="IXT58" s="79"/>
      <c r="IXU58" s="79"/>
      <c r="IXV58" s="102"/>
      <c r="IXW58" s="60"/>
      <c r="IXX58" s="61"/>
      <c r="IXY58" s="97"/>
      <c r="IXZ58" s="97"/>
      <c r="IYA58" s="97"/>
      <c r="IYB58" s="104"/>
      <c r="IYC58" s="97"/>
      <c r="IYD58" s="97"/>
      <c r="IYE58" s="97"/>
      <c r="IYF58" s="145"/>
      <c r="IYG58" s="202"/>
      <c r="IYH58" s="146"/>
      <c r="IYI58" s="98"/>
      <c r="IYJ58" s="97"/>
      <c r="IYK58" s="97"/>
      <c r="IYL58" s="97"/>
      <c r="IYM58" s="97"/>
      <c r="IYN58" s="79"/>
      <c r="IYO58" s="79"/>
      <c r="IYP58" s="137"/>
      <c r="IYQ58" s="96"/>
      <c r="IYR58" s="79"/>
      <c r="IYS58" s="79"/>
      <c r="IYT58" s="79"/>
      <c r="IYU58" s="102"/>
      <c r="IYV58" s="60"/>
      <c r="IYW58" s="61"/>
      <c r="IYX58" s="97"/>
      <c r="IYY58" s="97"/>
      <c r="IYZ58" s="97"/>
      <c r="IZA58" s="104"/>
      <c r="IZB58" s="97"/>
      <c r="IZC58" s="97"/>
      <c r="IZD58" s="97"/>
      <c r="IZE58" s="145"/>
      <c r="IZF58" s="202"/>
      <c r="IZG58" s="146"/>
      <c r="IZH58" s="98"/>
      <c r="IZI58" s="97"/>
      <c r="IZJ58" s="97"/>
      <c r="IZK58" s="97"/>
      <c r="IZL58" s="97"/>
      <c r="IZM58" s="79"/>
      <c r="IZN58" s="79"/>
      <c r="IZO58" s="137"/>
      <c r="IZP58" s="96"/>
      <c r="IZQ58" s="79"/>
      <c r="IZR58" s="79"/>
      <c r="IZS58" s="79"/>
      <c r="IZT58" s="102"/>
      <c r="IZU58" s="60"/>
      <c r="IZV58" s="61"/>
      <c r="IZW58" s="97"/>
      <c r="IZX58" s="97"/>
      <c r="IZY58" s="97"/>
      <c r="IZZ58" s="104"/>
      <c r="JAA58" s="97"/>
      <c r="JAB58" s="97"/>
      <c r="JAC58" s="97"/>
      <c r="JAD58" s="145"/>
      <c r="JAE58" s="202"/>
      <c r="JAF58" s="146"/>
      <c r="JAG58" s="98"/>
      <c r="JAH58" s="97"/>
      <c r="JAI58" s="97"/>
      <c r="JAJ58" s="97"/>
      <c r="JAK58" s="97"/>
      <c r="JAL58" s="79"/>
      <c r="JAM58" s="79"/>
      <c r="JAN58" s="137"/>
      <c r="JAO58" s="96"/>
      <c r="JAP58" s="79"/>
      <c r="JAQ58" s="79"/>
      <c r="JAR58" s="79"/>
      <c r="JAS58" s="102"/>
      <c r="JAT58" s="60"/>
      <c r="JAU58" s="61"/>
      <c r="JAV58" s="97"/>
      <c r="JAW58" s="97"/>
      <c r="JAX58" s="97"/>
      <c r="JAY58" s="104"/>
      <c r="JAZ58" s="97"/>
      <c r="JBA58" s="97"/>
      <c r="JBB58" s="97"/>
      <c r="JBC58" s="145"/>
      <c r="JBD58" s="202"/>
      <c r="JBE58" s="146"/>
      <c r="JBF58" s="98"/>
      <c r="JBG58" s="97"/>
      <c r="JBH58" s="97"/>
      <c r="JBI58" s="97"/>
      <c r="JBJ58" s="97"/>
      <c r="JBK58" s="79"/>
      <c r="JBL58" s="79"/>
      <c r="JBM58" s="137"/>
      <c r="JBN58" s="96"/>
      <c r="JBO58" s="79"/>
      <c r="JBP58" s="79"/>
      <c r="JBQ58" s="79"/>
      <c r="JBR58" s="102"/>
      <c r="JBS58" s="60"/>
      <c r="JBT58" s="61"/>
      <c r="JBU58" s="97"/>
      <c r="JBV58" s="97"/>
      <c r="JBW58" s="97"/>
      <c r="JBX58" s="104"/>
      <c r="JBY58" s="97"/>
      <c r="JBZ58" s="97"/>
      <c r="JCA58" s="97"/>
      <c r="JCB58" s="145"/>
      <c r="JCC58" s="202"/>
      <c r="JCD58" s="146"/>
      <c r="JCE58" s="98"/>
      <c r="JCF58" s="97"/>
      <c r="JCG58" s="97"/>
      <c r="JCH58" s="97"/>
      <c r="JCI58" s="97"/>
      <c r="JCJ58" s="79"/>
      <c r="JCK58" s="79"/>
      <c r="JCL58" s="137"/>
      <c r="JCM58" s="96"/>
      <c r="JCN58" s="79"/>
      <c r="JCO58" s="79"/>
      <c r="JCP58" s="79"/>
      <c r="JCQ58" s="102"/>
      <c r="JCR58" s="60"/>
      <c r="JCS58" s="61"/>
      <c r="JCT58" s="97"/>
      <c r="JCU58" s="97"/>
      <c r="JCV58" s="97"/>
      <c r="JCW58" s="104"/>
      <c r="JCX58" s="97"/>
      <c r="JCY58" s="97"/>
      <c r="JCZ58" s="97"/>
      <c r="JDA58" s="145"/>
      <c r="JDB58" s="202"/>
      <c r="JDC58" s="146"/>
      <c r="JDD58" s="98"/>
      <c r="JDE58" s="97"/>
      <c r="JDF58" s="97"/>
      <c r="JDG58" s="97"/>
      <c r="JDH58" s="97"/>
      <c r="JDI58" s="79"/>
      <c r="JDJ58" s="79"/>
      <c r="JDK58" s="137"/>
      <c r="JDL58" s="96"/>
      <c r="JDM58" s="79"/>
      <c r="JDN58" s="79"/>
      <c r="JDO58" s="79"/>
      <c r="JDP58" s="102"/>
      <c r="JDQ58" s="60"/>
      <c r="JDR58" s="61"/>
      <c r="JDS58" s="97"/>
      <c r="JDT58" s="97"/>
      <c r="JDU58" s="97"/>
      <c r="JDV58" s="104"/>
      <c r="JDW58" s="97"/>
      <c r="JDX58" s="97"/>
      <c r="JDY58" s="97"/>
      <c r="JDZ58" s="145"/>
      <c r="JEA58" s="202"/>
      <c r="JEB58" s="146"/>
      <c r="JEC58" s="98"/>
      <c r="JED58" s="97"/>
      <c r="JEE58" s="97"/>
      <c r="JEF58" s="97"/>
      <c r="JEG58" s="97"/>
      <c r="JEH58" s="79"/>
      <c r="JEI58" s="79"/>
      <c r="JEJ58" s="137"/>
      <c r="JEK58" s="96"/>
      <c r="JEL58" s="79"/>
      <c r="JEM58" s="79"/>
      <c r="JEN58" s="79"/>
      <c r="JEO58" s="102"/>
      <c r="JEP58" s="60"/>
      <c r="JEQ58" s="61"/>
      <c r="JER58" s="97"/>
      <c r="JES58" s="97"/>
      <c r="JET58" s="97"/>
      <c r="JEU58" s="104"/>
      <c r="JEV58" s="97"/>
      <c r="JEW58" s="97"/>
      <c r="JEX58" s="97"/>
      <c r="JEY58" s="145"/>
      <c r="JEZ58" s="202"/>
      <c r="JFA58" s="146"/>
      <c r="JFB58" s="98"/>
      <c r="JFC58" s="97"/>
      <c r="JFD58" s="97"/>
      <c r="JFE58" s="97"/>
      <c r="JFF58" s="97"/>
      <c r="JFG58" s="79"/>
      <c r="JFH58" s="79"/>
      <c r="JFI58" s="137"/>
      <c r="JFJ58" s="96"/>
      <c r="JFK58" s="79"/>
      <c r="JFL58" s="79"/>
      <c r="JFM58" s="79"/>
      <c r="JFN58" s="102"/>
      <c r="JFO58" s="60"/>
      <c r="JFP58" s="61"/>
      <c r="JFQ58" s="97"/>
      <c r="JFR58" s="97"/>
      <c r="JFS58" s="97"/>
      <c r="JFT58" s="104"/>
      <c r="JFU58" s="97"/>
      <c r="JFV58" s="97"/>
      <c r="JFW58" s="97"/>
      <c r="JFX58" s="145"/>
      <c r="JFY58" s="202"/>
      <c r="JFZ58" s="146"/>
      <c r="JGA58" s="98"/>
      <c r="JGB58" s="97"/>
      <c r="JGC58" s="97"/>
      <c r="JGD58" s="97"/>
      <c r="JGE58" s="97"/>
      <c r="JGF58" s="79"/>
      <c r="JGG58" s="79"/>
      <c r="JGH58" s="137"/>
      <c r="JGI58" s="96"/>
      <c r="JGJ58" s="79"/>
      <c r="JGK58" s="79"/>
      <c r="JGL58" s="79"/>
      <c r="JGM58" s="102"/>
      <c r="JGN58" s="60"/>
      <c r="JGO58" s="61"/>
      <c r="JGP58" s="97"/>
      <c r="JGQ58" s="97"/>
      <c r="JGR58" s="97"/>
      <c r="JGS58" s="104"/>
      <c r="JGT58" s="97"/>
      <c r="JGU58" s="97"/>
      <c r="JGV58" s="97"/>
      <c r="JGW58" s="145"/>
      <c r="JGX58" s="202"/>
      <c r="JGY58" s="146"/>
      <c r="JGZ58" s="98"/>
      <c r="JHA58" s="97"/>
      <c r="JHB58" s="97"/>
      <c r="JHC58" s="97"/>
      <c r="JHD58" s="97"/>
      <c r="JHE58" s="79"/>
      <c r="JHF58" s="79"/>
      <c r="JHG58" s="137"/>
      <c r="JHH58" s="96"/>
      <c r="JHI58" s="79"/>
      <c r="JHJ58" s="79"/>
      <c r="JHK58" s="79"/>
      <c r="JHL58" s="102"/>
      <c r="JHM58" s="60"/>
      <c r="JHN58" s="61"/>
      <c r="JHO58" s="97"/>
      <c r="JHP58" s="97"/>
      <c r="JHQ58" s="97"/>
      <c r="JHR58" s="104"/>
      <c r="JHS58" s="97"/>
      <c r="JHT58" s="97"/>
      <c r="JHU58" s="97"/>
      <c r="JHV58" s="145"/>
      <c r="JHW58" s="202"/>
      <c r="JHX58" s="146"/>
      <c r="JHY58" s="98"/>
      <c r="JHZ58" s="97"/>
      <c r="JIA58" s="97"/>
      <c r="JIB58" s="97"/>
      <c r="JIC58" s="97"/>
      <c r="JID58" s="79"/>
      <c r="JIE58" s="79"/>
      <c r="JIF58" s="137"/>
      <c r="JIG58" s="96"/>
      <c r="JIH58" s="79"/>
      <c r="JII58" s="79"/>
      <c r="JIJ58" s="79"/>
      <c r="JIK58" s="102"/>
      <c r="JIL58" s="60"/>
      <c r="JIM58" s="61"/>
      <c r="JIN58" s="97"/>
      <c r="JIO58" s="97"/>
      <c r="JIP58" s="97"/>
      <c r="JIQ58" s="104"/>
      <c r="JIR58" s="97"/>
      <c r="JIS58" s="97"/>
      <c r="JIT58" s="97"/>
      <c r="JIU58" s="145"/>
      <c r="JIV58" s="202"/>
      <c r="JIW58" s="146"/>
      <c r="JIX58" s="98"/>
      <c r="JIY58" s="97"/>
      <c r="JIZ58" s="97"/>
      <c r="JJA58" s="97"/>
      <c r="JJB58" s="97"/>
      <c r="JJC58" s="79"/>
      <c r="JJD58" s="79"/>
      <c r="JJE58" s="137"/>
      <c r="JJF58" s="96"/>
      <c r="JJG58" s="79"/>
      <c r="JJH58" s="79"/>
      <c r="JJI58" s="79"/>
      <c r="JJJ58" s="102"/>
      <c r="JJK58" s="60"/>
      <c r="JJL58" s="61"/>
      <c r="JJM58" s="97"/>
      <c r="JJN58" s="97"/>
      <c r="JJO58" s="97"/>
      <c r="JJP58" s="104"/>
      <c r="JJQ58" s="97"/>
      <c r="JJR58" s="97"/>
      <c r="JJS58" s="97"/>
      <c r="JJT58" s="145"/>
      <c r="JJU58" s="202"/>
      <c r="JJV58" s="146"/>
      <c r="JJW58" s="98"/>
      <c r="JJX58" s="97"/>
      <c r="JJY58" s="97"/>
      <c r="JJZ58" s="97"/>
      <c r="JKA58" s="97"/>
      <c r="JKB58" s="79"/>
      <c r="JKC58" s="79"/>
      <c r="JKD58" s="137"/>
      <c r="JKE58" s="96"/>
      <c r="JKF58" s="79"/>
      <c r="JKG58" s="79"/>
      <c r="JKH58" s="79"/>
      <c r="JKI58" s="102"/>
      <c r="JKJ58" s="60"/>
      <c r="JKK58" s="61"/>
      <c r="JKL58" s="97"/>
      <c r="JKM58" s="97"/>
      <c r="JKN58" s="97"/>
      <c r="JKO58" s="104"/>
      <c r="JKP58" s="97"/>
      <c r="JKQ58" s="97"/>
      <c r="JKR58" s="97"/>
      <c r="JKS58" s="145"/>
      <c r="JKT58" s="202"/>
      <c r="JKU58" s="146"/>
      <c r="JKV58" s="98"/>
      <c r="JKW58" s="97"/>
      <c r="JKX58" s="97"/>
      <c r="JKY58" s="97"/>
      <c r="JKZ58" s="97"/>
      <c r="JLA58" s="79"/>
      <c r="JLB58" s="79"/>
      <c r="JLC58" s="137"/>
      <c r="JLD58" s="96"/>
      <c r="JLE58" s="79"/>
      <c r="JLF58" s="79"/>
      <c r="JLG58" s="79"/>
      <c r="JLH58" s="102"/>
      <c r="JLI58" s="60"/>
      <c r="JLJ58" s="61"/>
      <c r="JLK58" s="97"/>
      <c r="JLL58" s="97"/>
      <c r="JLM58" s="97"/>
      <c r="JLN58" s="104"/>
      <c r="JLO58" s="97"/>
      <c r="JLP58" s="97"/>
      <c r="JLQ58" s="97"/>
      <c r="JLR58" s="145"/>
      <c r="JLS58" s="202"/>
      <c r="JLT58" s="146"/>
      <c r="JLU58" s="98"/>
      <c r="JLV58" s="97"/>
      <c r="JLW58" s="97"/>
      <c r="JLX58" s="97"/>
      <c r="JLY58" s="97"/>
      <c r="JLZ58" s="79"/>
      <c r="JMA58" s="79"/>
      <c r="JMB58" s="137"/>
      <c r="JMC58" s="96"/>
      <c r="JMD58" s="79"/>
      <c r="JME58" s="79"/>
      <c r="JMF58" s="79"/>
      <c r="JMG58" s="102"/>
      <c r="JMH58" s="60"/>
      <c r="JMI58" s="61"/>
      <c r="JMJ58" s="97"/>
      <c r="JMK58" s="97"/>
      <c r="JML58" s="97"/>
      <c r="JMM58" s="104"/>
      <c r="JMN58" s="97"/>
      <c r="JMO58" s="97"/>
      <c r="JMP58" s="97"/>
      <c r="JMQ58" s="145"/>
      <c r="JMR58" s="202"/>
      <c r="JMS58" s="146"/>
      <c r="JMT58" s="98"/>
      <c r="JMU58" s="97"/>
      <c r="JMV58" s="97"/>
      <c r="JMW58" s="97"/>
      <c r="JMX58" s="97"/>
      <c r="JMY58" s="79"/>
      <c r="JMZ58" s="79"/>
      <c r="JNA58" s="137"/>
      <c r="JNB58" s="96"/>
      <c r="JNC58" s="79"/>
      <c r="JND58" s="79"/>
      <c r="JNE58" s="79"/>
      <c r="JNF58" s="102"/>
      <c r="JNG58" s="60"/>
      <c r="JNH58" s="61"/>
      <c r="JNI58" s="97"/>
      <c r="JNJ58" s="97"/>
      <c r="JNK58" s="97"/>
      <c r="JNL58" s="104"/>
      <c r="JNM58" s="97"/>
      <c r="JNN58" s="97"/>
      <c r="JNO58" s="97"/>
      <c r="JNP58" s="145"/>
      <c r="JNQ58" s="202"/>
      <c r="JNR58" s="146"/>
      <c r="JNS58" s="98"/>
      <c r="JNT58" s="97"/>
      <c r="JNU58" s="97"/>
      <c r="JNV58" s="97"/>
      <c r="JNW58" s="97"/>
      <c r="JNX58" s="79"/>
      <c r="JNY58" s="79"/>
      <c r="JNZ58" s="137"/>
      <c r="JOA58" s="96"/>
      <c r="JOB58" s="79"/>
      <c r="JOC58" s="79"/>
      <c r="JOD58" s="79"/>
      <c r="JOE58" s="102"/>
      <c r="JOF58" s="60"/>
      <c r="JOG58" s="61"/>
      <c r="JOH58" s="97"/>
      <c r="JOI58" s="97"/>
      <c r="JOJ58" s="97"/>
      <c r="JOK58" s="104"/>
      <c r="JOL58" s="97"/>
      <c r="JOM58" s="97"/>
      <c r="JON58" s="97"/>
      <c r="JOO58" s="145"/>
      <c r="JOP58" s="202"/>
      <c r="JOQ58" s="146"/>
      <c r="JOR58" s="98"/>
      <c r="JOS58" s="97"/>
      <c r="JOT58" s="97"/>
      <c r="JOU58" s="97"/>
      <c r="JOV58" s="97"/>
      <c r="JOW58" s="79"/>
      <c r="JOX58" s="79"/>
      <c r="JOY58" s="137"/>
      <c r="JOZ58" s="96"/>
      <c r="JPA58" s="79"/>
      <c r="JPB58" s="79"/>
      <c r="JPC58" s="79"/>
      <c r="JPD58" s="102"/>
      <c r="JPE58" s="60"/>
      <c r="JPF58" s="61"/>
      <c r="JPG58" s="97"/>
      <c r="JPH58" s="97"/>
      <c r="JPI58" s="97"/>
      <c r="JPJ58" s="104"/>
      <c r="JPK58" s="97"/>
      <c r="JPL58" s="97"/>
      <c r="JPM58" s="97"/>
      <c r="JPN58" s="145"/>
      <c r="JPO58" s="202"/>
      <c r="JPP58" s="146"/>
      <c r="JPQ58" s="98"/>
      <c r="JPR58" s="97"/>
      <c r="JPS58" s="97"/>
      <c r="JPT58" s="97"/>
      <c r="JPU58" s="97"/>
      <c r="JPV58" s="79"/>
      <c r="JPW58" s="79"/>
      <c r="JPX58" s="137"/>
      <c r="JPY58" s="96"/>
      <c r="JPZ58" s="79"/>
      <c r="JQA58" s="79"/>
      <c r="JQB58" s="79"/>
      <c r="JQC58" s="102"/>
      <c r="JQD58" s="60"/>
      <c r="JQE58" s="61"/>
      <c r="JQF58" s="97"/>
      <c r="JQG58" s="97"/>
      <c r="JQH58" s="97"/>
      <c r="JQI58" s="104"/>
      <c r="JQJ58" s="97"/>
      <c r="JQK58" s="97"/>
      <c r="JQL58" s="97"/>
      <c r="JQM58" s="145"/>
      <c r="JQN58" s="202"/>
      <c r="JQO58" s="146"/>
      <c r="JQP58" s="98"/>
      <c r="JQQ58" s="97"/>
      <c r="JQR58" s="97"/>
      <c r="JQS58" s="97"/>
      <c r="JQT58" s="97"/>
      <c r="JQU58" s="79"/>
      <c r="JQV58" s="79"/>
      <c r="JQW58" s="137"/>
      <c r="JQX58" s="96"/>
      <c r="JQY58" s="79"/>
      <c r="JQZ58" s="79"/>
      <c r="JRA58" s="79"/>
      <c r="JRB58" s="102"/>
      <c r="JRC58" s="60"/>
      <c r="JRD58" s="61"/>
      <c r="JRE58" s="97"/>
      <c r="JRF58" s="97"/>
      <c r="JRG58" s="97"/>
      <c r="JRH58" s="104"/>
      <c r="JRI58" s="97"/>
      <c r="JRJ58" s="97"/>
      <c r="JRK58" s="97"/>
      <c r="JRL58" s="145"/>
      <c r="JRM58" s="202"/>
      <c r="JRN58" s="146"/>
      <c r="JRO58" s="98"/>
      <c r="JRP58" s="97"/>
      <c r="JRQ58" s="97"/>
      <c r="JRR58" s="97"/>
      <c r="JRS58" s="97"/>
      <c r="JRT58" s="79"/>
      <c r="JRU58" s="79"/>
      <c r="JRV58" s="137"/>
      <c r="JRW58" s="96"/>
      <c r="JRX58" s="79"/>
      <c r="JRY58" s="79"/>
      <c r="JRZ58" s="79"/>
      <c r="JSA58" s="102"/>
      <c r="JSB58" s="60"/>
      <c r="JSC58" s="61"/>
      <c r="JSD58" s="97"/>
      <c r="JSE58" s="97"/>
      <c r="JSF58" s="97"/>
      <c r="JSG58" s="104"/>
      <c r="JSH58" s="97"/>
      <c r="JSI58" s="97"/>
      <c r="JSJ58" s="97"/>
      <c r="JSK58" s="145"/>
      <c r="JSL58" s="202"/>
      <c r="JSM58" s="146"/>
      <c r="JSN58" s="98"/>
      <c r="JSO58" s="97"/>
      <c r="JSP58" s="97"/>
      <c r="JSQ58" s="97"/>
      <c r="JSR58" s="97"/>
      <c r="JSS58" s="79"/>
      <c r="JST58" s="79"/>
      <c r="JSU58" s="137"/>
      <c r="JSV58" s="96"/>
      <c r="JSW58" s="79"/>
      <c r="JSX58" s="79"/>
      <c r="JSY58" s="79"/>
      <c r="JSZ58" s="102"/>
      <c r="JTA58" s="60"/>
      <c r="JTB58" s="61"/>
      <c r="JTC58" s="97"/>
      <c r="JTD58" s="97"/>
      <c r="JTE58" s="97"/>
      <c r="JTF58" s="104"/>
      <c r="JTG58" s="97"/>
      <c r="JTH58" s="97"/>
      <c r="JTI58" s="97"/>
      <c r="JTJ58" s="145"/>
      <c r="JTK58" s="202"/>
      <c r="JTL58" s="146"/>
      <c r="JTM58" s="98"/>
      <c r="JTN58" s="97"/>
      <c r="JTO58" s="97"/>
      <c r="JTP58" s="97"/>
      <c r="JTQ58" s="97"/>
      <c r="JTR58" s="79"/>
      <c r="JTS58" s="79"/>
      <c r="JTT58" s="137"/>
      <c r="JTU58" s="96"/>
      <c r="JTV58" s="79"/>
      <c r="JTW58" s="79"/>
      <c r="JTX58" s="79"/>
      <c r="JTY58" s="102"/>
      <c r="JTZ58" s="60"/>
      <c r="JUA58" s="61"/>
      <c r="JUB58" s="97"/>
      <c r="JUC58" s="97"/>
      <c r="JUD58" s="97"/>
      <c r="JUE58" s="104"/>
      <c r="JUF58" s="97"/>
      <c r="JUG58" s="97"/>
      <c r="JUH58" s="97"/>
      <c r="JUI58" s="145"/>
      <c r="JUJ58" s="202"/>
      <c r="JUK58" s="146"/>
      <c r="JUL58" s="98"/>
      <c r="JUM58" s="97"/>
      <c r="JUN58" s="97"/>
      <c r="JUO58" s="97"/>
      <c r="JUP58" s="97"/>
      <c r="JUQ58" s="79"/>
      <c r="JUR58" s="79"/>
      <c r="JUS58" s="137"/>
      <c r="JUT58" s="96"/>
      <c r="JUU58" s="79"/>
      <c r="JUV58" s="79"/>
      <c r="JUW58" s="79"/>
      <c r="JUX58" s="102"/>
      <c r="JUY58" s="60"/>
      <c r="JUZ58" s="61"/>
      <c r="JVA58" s="97"/>
      <c r="JVB58" s="97"/>
      <c r="JVC58" s="97"/>
      <c r="JVD58" s="104"/>
      <c r="JVE58" s="97"/>
      <c r="JVF58" s="97"/>
      <c r="JVG58" s="97"/>
      <c r="JVH58" s="145"/>
      <c r="JVI58" s="202"/>
      <c r="JVJ58" s="146"/>
      <c r="JVK58" s="98"/>
      <c r="JVL58" s="97"/>
      <c r="JVM58" s="97"/>
      <c r="JVN58" s="97"/>
      <c r="JVO58" s="97"/>
      <c r="JVP58" s="79"/>
      <c r="JVQ58" s="79"/>
      <c r="JVR58" s="137"/>
      <c r="JVS58" s="96"/>
      <c r="JVT58" s="79"/>
      <c r="JVU58" s="79"/>
      <c r="JVV58" s="79"/>
      <c r="JVW58" s="102"/>
      <c r="JVX58" s="60"/>
      <c r="JVY58" s="61"/>
      <c r="JVZ58" s="97"/>
      <c r="JWA58" s="97"/>
      <c r="JWB58" s="97"/>
      <c r="JWC58" s="104"/>
      <c r="JWD58" s="97"/>
      <c r="JWE58" s="97"/>
      <c r="JWF58" s="97"/>
      <c r="JWG58" s="145"/>
      <c r="JWH58" s="202"/>
      <c r="JWI58" s="146"/>
      <c r="JWJ58" s="98"/>
      <c r="JWK58" s="97"/>
      <c r="JWL58" s="97"/>
      <c r="JWM58" s="97"/>
      <c r="JWN58" s="97"/>
      <c r="JWO58" s="79"/>
      <c r="JWP58" s="79"/>
      <c r="JWQ58" s="137"/>
      <c r="JWR58" s="96"/>
      <c r="JWS58" s="79"/>
      <c r="JWT58" s="79"/>
      <c r="JWU58" s="79"/>
      <c r="JWV58" s="102"/>
      <c r="JWW58" s="60"/>
      <c r="JWX58" s="61"/>
      <c r="JWY58" s="97"/>
      <c r="JWZ58" s="97"/>
      <c r="JXA58" s="97"/>
      <c r="JXB58" s="104"/>
      <c r="JXC58" s="97"/>
      <c r="JXD58" s="97"/>
      <c r="JXE58" s="97"/>
      <c r="JXF58" s="145"/>
      <c r="JXG58" s="202"/>
      <c r="JXH58" s="146"/>
      <c r="JXI58" s="98"/>
      <c r="JXJ58" s="97"/>
      <c r="JXK58" s="97"/>
      <c r="JXL58" s="97"/>
      <c r="JXM58" s="97"/>
      <c r="JXN58" s="79"/>
      <c r="JXO58" s="79"/>
      <c r="JXP58" s="137"/>
      <c r="JXQ58" s="96"/>
      <c r="JXR58" s="79"/>
      <c r="JXS58" s="79"/>
      <c r="JXT58" s="79"/>
      <c r="JXU58" s="102"/>
      <c r="JXV58" s="60"/>
      <c r="JXW58" s="61"/>
      <c r="JXX58" s="97"/>
      <c r="JXY58" s="97"/>
      <c r="JXZ58" s="97"/>
      <c r="JYA58" s="104"/>
      <c r="JYB58" s="97"/>
      <c r="JYC58" s="97"/>
      <c r="JYD58" s="97"/>
      <c r="JYE58" s="145"/>
      <c r="JYF58" s="202"/>
      <c r="JYG58" s="146"/>
      <c r="JYH58" s="98"/>
      <c r="JYI58" s="97"/>
      <c r="JYJ58" s="97"/>
      <c r="JYK58" s="97"/>
      <c r="JYL58" s="97"/>
      <c r="JYM58" s="79"/>
      <c r="JYN58" s="79"/>
      <c r="JYO58" s="137"/>
      <c r="JYP58" s="96"/>
      <c r="JYQ58" s="79"/>
      <c r="JYR58" s="79"/>
      <c r="JYS58" s="79"/>
      <c r="JYT58" s="102"/>
      <c r="JYU58" s="60"/>
      <c r="JYV58" s="61"/>
      <c r="JYW58" s="97"/>
      <c r="JYX58" s="97"/>
      <c r="JYY58" s="97"/>
      <c r="JYZ58" s="104"/>
      <c r="JZA58" s="97"/>
      <c r="JZB58" s="97"/>
      <c r="JZC58" s="97"/>
      <c r="JZD58" s="145"/>
      <c r="JZE58" s="202"/>
      <c r="JZF58" s="146"/>
      <c r="JZG58" s="98"/>
      <c r="JZH58" s="97"/>
      <c r="JZI58" s="97"/>
      <c r="JZJ58" s="97"/>
      <c r="JZK58" s="97"/>
      <c r="JZL58" s="79"/>
      <c r="JZM58" s="79"/>
      <c r="JZN58" s="137"/>
      <c r="JZO58" s="96"/>
      <c r="JZP58" s="79"/>
      <c r="JZQ58" s="79"/>
      <c r="JZR58" s="79"/>
      <c r="JZS58" s="102"/>
      <c r="JZT58" s="60"/>
      <c r="JZU58" s="61"/>
      <c r="JZV58" s="97"/>
      <c r="JZW58" s="97"/>
      <c r="JZX58" s="97"/>
      <c r="JZY58" s="104"/>
      <c r="JZZ58" s="97"/>
      <c r="KAA58" s="97"/>
      <c r="KAB58" s="97"/>
      <c r="KAC58" s="145"/>
      <c r="KAD58" s="202"/>
      <c r="KAE58" s="146"/>
      <c r="KAF58" s="98"/>
      <c r="KAG58" s="97"/>
      <c r="KAH58" s="97"/>
      <c r="KAI58" s="97"/>
      <c r="KAJ58" s="97"/>
      <c r="KAK58" s="79"/>
      <c r="KAL58" s="79"/>
      <c r="KAM58" s="137"/>
      <c r="KAN58" s="96"/>
      <c r="KAO58" s="79"/>
      <c r="KAP58" s="79"/>
      <c r="KAQ58" s="79"/>
      <c r="KAR58" s="102"/>
      <c r="KAS58" s="60"/>
      <c r="KAT58" s="61"/>
      <c r="KAU58" s="97"/>
      <c r="KAV58" s="97"/>
      <c r="KAW58" s="97"/>
      <c r="KAX58" s="104"/>
      <c r="KAY58" s="97"/>
      <c r="KAZ58" s="97"/>
      <c r="KBA58" s="97"/>
      <c r="KBB58" s="145"/>
      <c r="KBC58" s="202"/>
      <c r="KBD58" s="146"/>
      <c r="KBE58" s="98"/>
      <c r="KBF58" s="97"/>
      <c r="KBG58" s="97"/>
      <c r="KBH58" s="97"/>
      <c r="KBI58" s="97"/>
      <c r="KBJ58" s="79"/>
      <c r="KBK58" s="79"/>
      <c r="KBL58" s="137"/>
      <c r="KBM58" s="96"/>
      <c r="KBN58" s="79"/>
      <c r="KBO58" s="79"/>
      <c r="KBP58" s="79"/>
      <c r="KBQ58" s="102"/>
      <c r="KBR58" s="60"/>
      <c r="KBS58" s="61"/>
      <c r="KBT58" s="97"/>
      <c r="KBU58" s="97"/>
      <c r="KBV58" s="97"/>
      <c r="KBW58" s="104"/>
      <c r="KBX58" s="97"/>
      <c r="KBY58" s="97"/>
      <c r="KBZ58" s="97"/>
      <c r="KCA58" s="145"/>
      <c r="KCB58" s="202"/>
      <c r="KCC58" s="146"/>
      <c r="KCD58" s="98"/>
      <c r="KCE58" s="97"/>
      <c r="KCF58" s="97"/>
      <c r="KCG58" s="97"/>
      <c r="KCH58" s="97"/>
      <c r="KCI58" s="79"/>
      <c r="KCJ58" s="79"/>
      <c r="KCK58" s="137"/>
      <c r="KCL58" s="96"/>
      <c r="KCM58" s="79"/>
      <c r="KCN58" s="79"/>
      <c r="KCO58" s="79"/>
      <c r="KCP58" s="102"/>
      <c r="KCQ58" s="60"/>
      <c r="KCR58" s="61"/>
      <c r="KCS58" s="97"/>
      <c r="KCT58" s="97"/>
      <c r="KCU58" s="97"/>
      <c r="KCV58" s="104"/>
      <c r="KCW58" s="97"/>
      <c r="KCX58" s="97"/>
      <c r="KCY58" s="97"/>
      <c r="KCZ58" s="145"/>
      <c r="KDA58" s="202"/>
      <c r="KDB58" s="146"/>
      <c r="KDC58" s="98"/>
      <c r="KDD58" s="97"/>
      <c r="KDE58" s="97"/>
      <c r="KDF58" s="97"/>
      <c r="KDG58" s="97"/>
      <c r="KDH58" s="79"/>
      <c r="KDI58" s="79"/>
      <c r="KDJ58" s="137"/>
      <c r="KDK58" s="96"/>
      <c r="KDL58" s="79"/>
      <c r="KDM58" s="79"/>
      <c r="KDN58" s="79"/>
      <c r="KDO58" s="102"/>
      <c r="KDP58" s="60"/>
      <c r="KDQ58" s="61"/>
      <c r="KDR58" s="97"/>
      <c r="KDS58" s="97"/>
      <c r="KDT58" s="97"/>
      <c r="KDU58" s="104"/>
      <c r="KDV58" s="97"/>
      <c r="KDW58" s="97"/>
      <c r="KDX58" s="97"/>
      <c r="KDY58" s="145"/>
      <c r="KDZ58" s="202"/>
      <c r="KEA58" s="146"/>
      <c r="KEB58" s="98"/>
      <c r="KEC58" s="97"/>
      <c r="KED58" s="97"/>
      <c r="KEE58" s="97"/>
      <c r="KEF58" s="97"/>
      <c r="KEG58" s="79"/>
      <c r="KEH58" s="79"/>
      <c r="KEI58" s="137"/>
      <c r="KEJ58" s="96"/>
      <c r="KEK58" s="79"/>
      <c r="KEL58" s="79"/>
      <c r="KEM58" s="79"/>
      <c r="KEN58" s="102"/>
      <c r="KEO58" s="60"/>
      <c r="KEP58" s="61"/>
      <c r="KEQ58" s="97"/>
      <c r="KER58" s="97"/>
      <c r="KES58" s="97"/>
      <c r="KET58" s="104"/>
      <c r="KEU58" s="97"/>
      <c r="KEV58" s="97"/>
      <c r="KEW58" s="97"/>
      <c r="KEX58" s="145"/>
      <c r="KEY58" s="202"/>
      <c r="KEZ58" s="146"/>
      <c r="KFA58" s="98"/>
      <c r="KFB58" s="97"/>
      <c r="KFC58" s="97"/>
      <c r="KFD58" s="97"/>
      <c r="KFE58" s="97"/>
      <c r="KFF58" s="79"/>
      <c r="KFG58" s="79"/>
      <c r="KFH58" s="137"/>
      <c r="KFI58" s="96"/>
      <c r="KFJ58" s="79"/>
      <c r="KFK58" s="79"/>
      <c r="KFL58" s="79"/>
      <c r="KFM58" s="102"/>
      <c r="KFN58" s="60"/>
      <c r="KFO58" s="61"/>
      <c r="KFP58" s="97"/>
      <c r="KFQ58" s="97"/>
      <c r="KFR58" s="97"/>
      <c r="KFS58" s="104"/>
      <c r="KFT58" s="97"/>
      <c r="KFU58" s="97"/>
      <c r="KFV58" s="97"/>
      <c r="KFW58" s="145"/>
      <c r="KFX58" s="202"/>
      <c r="KFY58" s="146"/>
      <c r="KFZ58" s="98"/>
      <c r="KGA58" s="97"/>
      <c r="KGB58" s="97"/>
      <c r="KGC58" s="97"/>
      <c r="KGD58" s="97"/>
      <c r="KGE58" s="79"/>
      <c r="KGF58" s="79"/>
      <c r="KGG58" s="137"/>
      <c r="KGH58" s="96"/>
      <c r="KGI58" s="79"/>
      <c r="KGJ58" s="79"/>
      <c r="KGK58" s="79"/>
      <c r="KGL58" s="102"/>
      <c r="KGM58" s="60"/>
      <c r="KGN58" s="61"/>
      <c r="KGO58" s="97"/>
      <c r="KGP58" s="97"/>
      <c r="KGQ58" s="97"/>
      <c r="KGR58" s="104"/>
      <c r="KGS58" s="97"/>
      <c r="KGT58" s="97"/>
      <c r="KGU58" s="97"/>
      <c r="KGV58" s="145"/>
      <c r="KGW58" s="202"/>
      <c r="KGX58" s="146"/>
      <c r="KGY58" s="98"/>
      <c r="KGZ58" s="97"/>
      <c r="KHA58" s="97"/>
      <c r="KHB58" s="97"/>
      <c r="KHC58" s="97"/>
      <c r="KHD58" s="79"/>
      <c r="KHE58" s="79"/>
      <c r="KHF58" s="137"/>
      <c r="KHG58" s="96"/>
      <c r="KHH58" s="79"/>
      <c r="KHI58" s="79"/>
      <c r="KHJ58" s="79"/>
      <c r="KHK58" s="102"/>
      <c r="KHL58" s="60"/>
      <c r="KHM58" s="61"/>
      <c r="KHN58" s="97"/>
      <c r="KHO58" s="97"/>
      <c r="KHP58" s="97"/>
      <c r="KHQ58" s="104"/>
      <c r="KHR58" s="97"/>
      <c r="KHS58" s="97"/>
      <c r="KHT58" s="97"/>
      <c r="KHU58" s="145"/>
      <c r="KHV58" s="202"/>
      <c r="KHW58" s="146"/>
      <c r="KHX58" s="98"/>
      <c r="KHY58" s="97"/>
      <c r="KHZ58" s="97"/>
      <c r="KIA58" s="97"/>
      <c r="KIB58" s="97"/>
      <c r="KIC58" s="79"/>
      <c r="KID58" s="79"/>
      <c r="KIE58" s="137"/>
      <c r="KIF58" s="96"/>
      <c r="KIG58" s="79"/>
      <c r="KIH58" s="79"/>
      <c r="KII58" s="79"/>
      <c r="KIJ58" s="102"/>
      <c r="KIK58" s="60"/>
      <c r="KIL58" s="61"/>
      <c r="KIM58" s="97"/>
      <c r="KIN58" s="97"/>
      <c r="KIO58" s="97"/>
      <c r="KIP58" s="104"/>
      <c r="KIQ58" s="97"/>
      <c r="KIR58" s="97"/>
      <c r="KIS58" s="97"/>
      <c r="KIT58" s="145"/>
      <c r="KIU58" s="202"/>
      <c r="KIV58" s="146"/>
      <c r="KIW58" s="98"/>
      <c r="KIX58" s="97"/>
      <c r="KIY58" s="97"/>
      <c r="KIZ58" s="97"/>
      <c r="KJA58" s="97"/>
      <c r="KJB58" s="79"/>
      <c r="KJC58" s="79"/>
      <c r="KJD58" s="137"/>
      <c r="KJE58" s="96"/>
      <c r="KJF58" s="79"/>
      <c r="KJG58" s="79"/>
      <c r="KJH58" s="79"/>
      <c r="KJI58" s="102"/>
      <c r="KJJ58" s="60"/>
      <c r="KJK58" s="61"/>
      <c r="KJL58" s="97"/>
      <c r="KJM58" s="97"/>
      <c r="KJN58" s="97"/>
      <c r="KJO58" s="104"/>
      <c r="KJP58" s="97"/>
      <c r="KJQ58" s="97"/>
      <c r="KJR58" s="97"/>
      <c r="KJS58" s="145"/>
      <c r="KJT58" s="202"/>
      <c r="KJU58" s="146"/>
      <c r="KJV58" s="98"/>
      <c r="KJW58" s="97"/>
      <c r="KJX58" s="97"/>
      <c r="KJY58" s="97"/>
      <c r="KJZ58" s="97"/>
      <c r="KKA58" s="79"/>
      <c r="KKB58" s="79"/>
      <c r="KKC58" s="137"/>
      <c r="KKD58" s="96"/>
      <c r="KKE58" s="79"/>
      <c r="KKF58" s="79"/>
      <c r="KKG58" s="79"/>
      <c r="KKH58" s="102"/>
      <c r="KKI58" s="60"/>
      <c r="KKJ58" s="61"/>
      <c r="KKK58" s="97"/>
      <c r="KKL58" s="97"/>
      <c r="KKM58" s="97"/>
      <c r="KKN58" s="104"/>
      <c r="KKO58" s="97"/>
      <c r="KKP58" s="97"/>
      <c r="KKQ58" s="97"/>
      <c r="KKR58" s="145"/>
      <c r="KKS58" s="202"/>
      <c r="KKT58" s="146"/>
      <c r="KKU58" s="98"/>
      <c r="KKV58" s="97"/>
      <c r="KKW58" s="97"/>
      <c r="KKX58" s="97"/>
      <c r="KKY58" s="97"/>
      <c r="KKZ58" s="79"/>
      <c r="KLA58" s="79"/>
      <c r="KLB58" s="137"/>
      <c r="KLC58" s="96"/>
      <c r="KLD58" s="79"/>
      <c r="KLE58" s="79"/>
      <c r="KLF58" s="79"/>
      <c r="KLG58" s="102"/>
      <c r="KLH58" s="60"/>
      <c r="KLI58" s="61"/>
      <c r="KLJ58" s="97"/>
      <c r="KLK58" s="97"/>
      <c r="KLL58" s="97"/>
      <c r="KLM58" s="104"/>
      <c r="KLN58" s="97"/>
      <c r="KLO58" s="97"/>
      <c r="KLP58" s="97"/>
      <c r="KLQ58" s="145"/>
      <c r="KLR58" s="202"/>
      <c r="KLS58" s="146"/>
      <c r="KLT58" s="98"/>
      <c r="KLU58" s="97"/>
      <c r="KLV58" s="97"/>
      <c r="KLW58" s="97"/>
      <c r="KLX58" s="97"/>
      <c r="KLY58" s="79"/>
      <c r="KLZ58" s="79"/>
      <c r="KMA58" s="137"/>
      <c r="KMB58" s="96"/>
      <c r="KMC58" s="79"/>
      <c r="KMD58" s="79"/>
      <c r="KME58" s="79"/>
      <c r="KMF58" s="102"/>
      <c r="KMG58" s="60"/>
      <c r="KMH58" s="61"/>
      <c r="KMI58" s="97"/>
      <c r="KMJ58" s="97"/>
      <c r="KMK58" s="97"/>
      <c r="KML58" s="104"/>
      <c r="KMM58" s="97"/>
      <c r="KMN58" s="97"/>
      <c r="KMO58" s="97"/>
      <c r="KMP58" s="145"/>
      <c r="KMQ58" s="202"/>
      <c r="KMR58" s="146"/>
      <c r="KMS58" s="98"/>
      <c r="KMT58" s="97"/>
      <c r="KMU58" s="97"/>
      <c r="KMV58" s="97"/>
      <c r="KMW58" s="97"/>
      <c r="KMX58" s="79"/>
      <c r="KMY58" s="79"/>
      <c r="KMZ58" s="137"/>
      <c r="KNA58" s="96"/>
      <c r="KNB58" s="79"/>
      <c r="KNC58" s="79"/>
      <c r="KND58" s="79"/>
      <c r="KNE58" s="102"/>
      <c r="KNF58" s="60"/>
      <c r="KNG58" s="61"/>
      <c r="KNH58" s="97"/>
      <c r="KNI58" s="97"/>
      <c r="KNJ58" s="97"/>
      <c r="KNK58" s="104"/>
      <c r="KNL58" s="97"/>
      <c r="KNM58" s="97"/>
      <c r="KNN58" s="97"/>
      <c r="KNO58" s="145"/>
      <c r="KNP58" s="202"/>
      <c r="KNQ58" s="146"/>
      <c r="KNR58" s="98"/>
      <c r="KNS58" s="97"/>
      <c r="KNT58" s="97"/>
      <c r="KNU58" s="97"/>
      <c r="KNV58" s="97"/>
      <c r="KNW58" s="79"/>
      <c r="KNX58" s="79"/>
      <c r="KNY58" s="137"/>
      <c r="KNZ58" s="96"/>
      <c r="KOA58" s="79"/>
      <c r="KOB58" s="79"/>
      <c r="KOC58" s="79"/>
      <c r="KOD58" s="102"/>
      <c r="KOE58" s="60"/>
      <c r="KOF58" s="61"/>
      <c r="KOG58" s="97"/>
      <c r="KOH58" s="97"/>
      <c r="KOI58" s="97"/>
      <c r="KOJ58" s="104"/>
      <c r="KOK58" s="97"/>
      <c r="KOL58" s="97"/>
      <c r="KOM58" s="97"/>
      <c r="KON58" s="145"/>
      <c r="KOO58" s="202"/>
      <c r="KOP58" s="146"/>
      <c r="KOQ58" s="98"/>
      <c r="KOR58" s="97"/>
      <c r="KOS58" s="97"/>
      <c r="KOT58" s="97"/>
      <c r="KOU58" s="97"/>
      <c r="KOV58" s="79"/>
      <c r="KOW58" s="79"/>
      <c r="KOX58" s="137"/>
      <c r="KOY58" s="96"/>
      <c r="KOZ58" s="79"/>
      <c r="KPA58" s="79"/>
      <c r="KPB58" s="79"/>
      <c r="KPC58" s="102"/>
      <c r="KPD58" s="60"/>
      <c r="KPE58" s="61"/>
      <c r="KPF58" s="97"/>
      <c r="KPG58" s="97"/>
      <c r="KPH58" s="97"/>
      <c r="KPI58" s="104"/>
      <c r="KPJ58" s="97"/>
      <c r="KPK58" s="97"/>
      <c r="KPL58" s="97"/>
      <c r="KPM58" s="145"/>
      <c r="KPN58" s="202"/>
      <c r="KPO58" s="146"/>
      <c r="KPP58" s="98"/>
      <c r="KPQ58" s="97"/>
      <c r="KPR58" s="97"/>
      <c r="KPS58" s="97"/>
      <c r="KPT58" s="97"/>
      <c r="KPU58" s="79"/>
      <c r="KPV58" s="79"/>
      <c r="KPW58" s="137"/>
      <c r="KPX58" s="96"/>
      <c r="KPY58" s="79"/>
      <c r="KPZ58" s="79"/>
      <c r="KQA58" s="79"/>
      <c r="KQB58" s="102"/>
      <c r="KQC58" s="60"/>
      <c r="KQD58" s="61"/>
      <c r="KQE58" s="97"/>
      <c r="KQF58" s="97"/>
      <c r="KQG58" s="97"/>
      <c r="KQH58" s="104"/>
      <c r="KQI58" s="97"/>
      <c r="KQJ58" s="97"/>
      <c r="KQK58" s="97"/>
      <c r="KQL58" s="145"/>
      <c r="KQM58" s="202"/>
      <c r="KQN58" s="146"/>
      <c r="KQO58" s="98"/>
      <c r="KQP58" s="97"/>
      <c r="KQQ58" s="97"/>
      <c r="KQR58" s="97"/>
      <c r="KQS58" s="97"/>
      <c r="KQT58" s="79"/>
      <c r="KQU58" s="79"/>
      <c r="KQV58" s="137"/>
      <c r="KQW58" s="96"/>
      <c r="KQX58" s="79"/>
      <c r="KQY58" s="79"/>
      <c r="KQZ58" s="79"/>
      <c r="KRA58" s="102"/>
      <c r="KRB58" s="60"/>
      <c r="KRC58" s="61"/>
      <c r="KRD58" s="97"/>
      <c r="KRE58" s="97"/>
      <c r="KRF58" s="97"/>
      <c r="KRG58" s="104"/>
      <c r="KRH58" s="97"/>
      <c r="KRI58" s="97"/>
      <c r="KRJ58" s="97"/>
      <c r="KRK58" s="145"/>
      <c r="KRL58" s="202"/>
      <c r="KRM58" s="146"/>
      <c r="KRN58" s="98"/>
      <c r="KRO58" s="97"/>
      <c r="KRP58" s="97"/>
      <c r="KRQ58" s="97"/>
      <c r="KRR58" s="97"/>
      <c r="KRS58" s="79"/>
      <c r="KRT58" s="79"/>
      <c r="KRU58" s="137"/>
      <c r="KRV58" s="96"/>
      <c r="KRW58" s="79"/>
      <c r="KRX58" s="79"/>
      <c r="KRY58" s="79"/>
      <c r="KRZ58" s="102"/>
      <c r="KSA58" s="60"/>
      <c r="KSB58" s="61"/>
      <c r="KSC58" s="97"/>
      <c r="KSD58" s="97"/>
      <c r="KSE58" s="97"/>
      <c r="KSF58" s="104"/>
      <c r="KSG58" s="97"/>
      <c r="KSH58" s="97"/>
      <c r="KSI58" s="97"/>
      <c r="KSJ58" s="145"/>
      <c r="KSK58" s="202"/>
      <c r="KSL58" s="146"/>
      <c r="KSM58" s="98"/>
      <c r="KSN58" s="97"/>
      <c r="KSO58" s="97"/>
      <c r="KSP58" s="97"/>
      <c r="KSQ58" s="97"/>
      <c r="KSR58" s="79"/>
      <c r="KSS58" s="79"/>
      <c r="KST58" s="137"/>
      <c r="KSU58" s="96"/>
      <c r="KSV58" s="79"/>
      <c r="KSW58" s="79"/>
      <c r="KSX58" s="79"/>
      <c r="KSY58" s="102"/>
      <c r="KSZ58" s="60"/>
      <c r="KTA58" s="61"/>
      <c r="KTB58" s="97"/>
      <c r="KTC58" s="97"/>
      <c r="KTD58" s="97"/>
      <c r="KTE58" s="104"/>
      <c r="KTF58" s="97"/>
      <c r="KTG58" s="97"/>
      <c r="KTH58" s="97"/>
      <c r="KTI58" s="145"/>
      <c r="KTJ58" s="202"/>
      <c r="KTK58" s="146"/>
      <c r="KTL58" s="98"/>
      <c r="KTM58" s="97"/>
      <c r="KTN58" s="97"/>
      <c r="KTO58" s="97"/>
      <c r="KTP58" s="97"/>
      <c r="KTQ58" s="79"/>
      <c r="KTR58" s="79"/>
      <c r="KTS58" s="137"/>
      <c r="KTT58" s="96"/>
      <c r="KTU58" s="79"/>
      <c r="KTV58" s="79"/>
      <c r="KTW58" s="79"/>
      <c r="KTX58" s="102"/>
      <c r="KTY58" s="60"/>
      <c r="KTZ58" s="61"/>
      <c r="KUA58" s="97"/>
      <c r="KUB58" s="97"/>
      <c r="KUC58" s="97"/>
      <c r="KUD58" s="104"/>
      <c r="KUE58" s="97"/>
      <c r="KUF58" s="97"/>
      <c r="KUG58" s="97"/>
      <c r="KUH58" s="145"/>
      <c r="KUI58" s="202"/>
      <c r="KUJ58" s="146"/>
      <c r="KUK58" s="98"/>
      <c r="KUL58" s="97"/>
      <c r="KUM58" s="97"/>
      <c r="KUN58" s="97"/>
      <c r="KUO58" s="97"/>
      <c r="KUP58" s="79"/>
      <c r="KUQ58" s="79"/>
      <c r="KUR58" s="137"/>
      <c r="KUS58" s="96"/>
      <c r="KUT58" s="79"/>
      <c r="KUU58" s="79"/>
      <c r="KUV58" s="79"/>
      <c r="KUW58" s="102"/>
      <c r="KUX58" s="60"/>
      <c r="KUY58" s="61"/>
      <c r="KUZ58" s="97"/>
      <c r="KVA58" s="97"/>
      <c r="KVB58" s="97"/>
      <c r="KVC58" s="104"/>
      <c r="KVD58" s="97"/>
      <c r="KVE58" s="97"/>
      <c r="KVF58" s="97"/>
      <c r="KVG58" s="145"/>
      <c r="KVH58" s="202"/>
      <c r="KVI58" s="146"/>
      <c r="KVJ58" s="98"/>
      <c r="KVK58" s="97"/>
      <c r="KVL58" s="97"/>
      <c r="KVM58" s="97"/>
      <c r="KVN58" s="97"/>
      <c r="KVO58" s="79"/>
      <c r="KVP58" s="79"/>
      <c r="KVQ58" s="137"/>
      <c r="KVR58" s="96"/>
      <c r="KVS58" s="79"/>
      <c r="KVT58" s="79"/>
      <c r="KVU58" s="79"/>
      <c r="KVV58" s="102"/>
      <c r="KVW58" s="60"/>
      <c r="KVX58" s="61"/>
      <c r="KVY58" s="97"/>
      <c r="KVZ58" s="97"/>
      <c r="KWA58" s="97"/>
      <c r="KWB58" s="104"/>
      <c r="KWC58" s="97"/>
      <c r="KWD58" s="97"/>
      <c r="KWE58" s="97"/>
      <c r="KWF58" s="145"/>
      <c r="KWG58" s="202"/>
      <c r="KWH58" s="146"/>
      <c r="KWI58" s="98"/>
      <c r="KWJ58" s="97"/>
      <c r="KWK58" s="97"/>
      <c r="KWL58" s="97"/>
      <c r="KWM58" s="97"/>
      <c r="KWN58" s="79"/>
      <c r="KWO58" s="79"/>
      <c r="KWP58" s="137"/>
      <c r="KWQ58" s="96"/>
      <c r="KWR58" s="79"/>
      <c r="KWS58" s="79"/>
      <c r="KWT58" s="79"/>
      <c r="KWU58" s="102"/>
      <c r="KWV58" s="60"/>
      <c r="KWW58" s="61"/>
      <c r="KWX58" s="97"/>
      <c r="KWY58" s="97"/>
      <c r="KWZ58" s="97"/>
      <c r="KXA58" s="104"/>
      <c r="KXB58" s="97"/>
      <c r="KXC58" s="97"/>
      <c r="KXD58" s="97"/>
      <c r="KXE58" s="145"/>
      <c r="KXF58" s="202"/>
      <c r="KXG58" s="146"/>
      <c r="KXH58" s="98"/>
      <c r="KXI58" s="97"/>
      <c r="KXJ58" s="97"/>
      <c r="KXK58" s="97"/>
      <c r="KXL58" s="97"/>
      <c r="KXM58" s="79"/>
      <c r="KXN58" s="79"/>
      <c r="KXO58" s="137"/>
      <c r="KXP58" s="96"/>
      <c r="KXQ58" s="79"/>
      <c r="KXR58" s="79"/>
      <c r="KXS58" s="79"/>
      <c r="KXT58" s="102"/>
      <c r="KXU58" s="60"/>
      <c r="KXV58" s="61"/>
      <c r="KXW58" s="97"/>
      <c r="KXX58" s="97"/>
      <c r="KXY58" s="97"/>
      <c r="KXZ58" s="104"/>
      <c r="KYA58" s="97"/>
      <c r="KYB58" s="97"/>
      <c r="KYC58" s="97"/>
      <c r="KYD58" s="145"/>
      <c r="KYE58" s="202"/>
      <c r="KYF58" s="146"/>
      <c r="KYG58" s="98"/>
      <c r="KYH58" s="97"/>
      <c r="KYI58" s="97"/>
      <c r="KYJ58" s="97"/>
      <c r="KYK58" s="97"/>
      <c r="KYL58" s="79"/>
      <c r="KYM58" s="79"/>
      <c r="KYN58" s="137"/>
      <c r="KYO58" s="96"/>
      <c r="KYP58" s="79"/>
      <c r="KYQ58" s="79"/>
      <c r="KYR58" s="79"/>
      <c r="KYS58" s="102"/>
      <c r="KYT58" s="60"/>
      <c r="KYU58" s="61"/>
      <c r="KYV58" s="97"/>
      <c r="KYW58" s="97"/>
      <c r="KYX58" s="97"/>
      <c r="KYY58" s="104"/>
      <c r="KYZ58" s="97"/>
      <c r="KZA58" s="97"/>
      <c r="KZB58" s="97"/>
      <c r="KZC58" s="145"/>
      <c r="KZD58" s="202"/>
      <c r="KZE58" s="146"/>
      <c r="KZF58" s="98"/>
      <c r="KZG58" s="97"/>
      <c r="KZH58" s="97"/>
      <c r="KZI58" s="97"/>
      <c r="KZJ58" s="97"/>
      <c r="KZK58" s="79"/>
      <c r="KZL58" s="79"/>
      <c r="KZM58" s="137"/>
      <c r="KZN58" s="96"/>
      <c r="KZO58" s="79"/>
      <c r="KZP58" s="79"/>
      <c r="KZQ58" s="79"/>
      <c r="KZR58" s="102"/>
      <c r="KZS58" s="60"/>
      <c r="KZT58" s="61"/>
      <c r="KZU58" s="97"/>
      <c r="KZV58" s="97"/>
      <c r="KZW58" s="97"/>
      <c r="KZX58" s="104"/>
      <c r="KZY58" s="97"/>
      <c r="KZZ58" s="97"/>
      <c r="LAA58" s="97"/>
      <c r="LAB58" s="145"/>
      <c r="LAC58" s="202"/>
      <c r="LAD58" s="146"/>
      <c r="LAE58" s="98"/>
      <c r="LAF58" s="97"/>
      <c r="LAG58" s="97"/>
      <c r="LAH58" s="97"/>
      <c r="LAI58" s="97"/>
      <c r="LAJ58" s="79"/>
      <c r="LAK58" s="79"/>
      <c r="LAL58" s="137"/>
      <c r="LAM58" s="96"/>
      <c r="LAN58" s="79"/>
      <c r="LAO58" s="79"/>
      <c r="LAP58" s="79"/>
      <c r="LAQ58" s="102"/>
      <c r="LAR58" s="60"/>
      <c r="LAS58" s="61"/>
      <c r="LAT58" s="97"/>
      <c r="LAU58" s="97"/>
      <c r="LAV58" s="97"/>
      <c r="LAW58" s="104"/>
      <c r="LAX58" s="97"/>
      <c r="LAY58" s="97"/>
      <c r="LAZ58" s="97"/>
      <c r="LBA58" s="145"/>
      <c r="LBB58" s="202"/>
      <c r="LBC58" s="146"/>
      <c r="LBD58" s="98"/>
      <c r="LBE58" s="97"/>
      <c r="LBF58" s="97"/>
      <c r="LBG58" s="97"/>
      <c r="LBH58" s="97"/>
      <c r="LBI58" s="79"/>
      <c r="LBJ58" s="79"/>
      <c r="LBK58" s="137"/>
      <c r="LBL58" s="96"/>
      <c r="LBM58" s="79"/>
      <c r="LBN58" s="79"/>
      <c r="LBO58" s="79"/>
      <c r="LBP58" s="102"/>
      <c r="LBQ58" s="60"/>
      <c r="LBR58" s="61"/>
      <c r="LBS58" s="97"/>
      <c r="LBT58" s="97"/>
      <c r="LBU58" s="97"/>
      <c r="LBV58" s="104"/>
      <c r="LBW58" s="97"/>
      <c r="LBX58" s="97"/>
      <c r="LBY58" s="97"/>
      <c r="LBZ58" s="145"/>
      <c r="LCA58" s="202"/>
      <c r="LCB58" s="146"/>
      <c r="LCC58" s="98"/>
      <c r="LCD58" s="97"/>
      <c r="LCE58" s="97"/>
      <c r="LCF58" s="97"/>
      <c r="LCG58" s="97"/>
      <c r="LCH58" s="79"/>
      <c r="LCI58" s="79"/>
      <c r="LCJ58" s="137"/>
      <c r="LCK58" s="96"/>
      <c r="LCL58" s="79"/>
      <c r="LCM58" s="79"/>
      <c r="LCN58" s="79"/>
      <c r="LCO58" s="102"/>
      <c r="LCP58" s="60"/>
      <c r="LCQ58" s="61"/>
      <c r="LCR58" s="97"/>
      <c r="LCS58" s="97"/>
      <c r="LCT58" s="97"/>
      <c r="LCU58" s="104"/>
      <c r="LCV58" s="97"/>
      <c r="LCW58" s="97"/>
      <c r="LCX58" s="97"/>
      <c r="LCY58" s="145"/>
      <c r="LCZ58" s="202"/>
      <c r="LDA58" s="146"/>
      <c r="LDB58" s="98"/>
      <c r="LDC58" s="97"/>
      <c r="LDD58" s="97"/>
      <c r="LDE58" s="97"/>
      <c r="LDF58" s="97"/>
      <c r="LDG58" s="79"/>
      <c r="LDH58" s="79"/>
      <c r="LDI58" s="137"/>
      <c r="LDJ58" s="96"/>
      <c r="LDK58" s="79"/>
      <c r="LDL58" s="79"/>
      <c r="LDM58" s="79"/>
      <c r="LDN58" s="102"/>
      <c r="LDO58" s="60"/>
      <c r="LDP58" s="61"/>
      <c r="LDQ58" s="97"/>
      <c r="LDR58" s="97"/>
      <c r="LDS58" s="97"/>
      <c r="LDT58" s="104"/>
      <c r="LDU58" s="97"/>
      <c r="LDV58" s="97"/>
      <c r="LDW58" s="97"/>
      <c r="LDX58" s="145"/>
      <c r="LDY58" s="202"/>
      <c r="LDZ58" s="146"/>
      <c r="LEA58" s="98"/>
      <c r="LEB58" s="97"/>
      <c r="LEC58" s="97"/>
      <c r="LED58" s="97"/>
      <c r="LEE58" s="97"/>
      <c r="LEF58" s="79"/>
      <c r="LEG58" s="79"/>
      <c r="LEH58" s="137"/>
      <c r="LEI58" s="96"/>
      <c r="LEJ58" s="79"/>
      <c r="LEK58" s="79"/>
      <c r="LEL58" s="79"/>
      <c r="LEM58" s="102"/>
      <c r="LEN58" s="60"/>
      <c r="LEO58" s="61"/>
      <c r="LEP58" s="97"/>
      <c r="LEQ58" s="97"/>
      <c r="LER58" s="97"/>
      <c r="LES58" s="104"/>
      <c r="LET58" s="97"/>
      <c r="LEU58" s="97"/>
      <c r="LEV58" s="97"/>
      <c r="LEW58" s="145"/>
      <c r="LEX58" s="202"/>
      <c r="LEY58" s="146"/>
      <c r="LEZ58" s="98"/>
      <c r="LFA58" s="97"/>
      <c r="LFB58" s="97"/>
      <c r="LFC58" s="97"/>
      <c r="LFD58" s="97"/>
      <c r="LFE58" s="79"/>
      <c r="LFF58" s="79"/>
      <c r="LFG58" s="137"/>
      <c r="LFH58" s="96"/>
      <c r="LFI58" s="79"/>
      <c r="LFJ58" s="79"/>
      <c r="LFK58" s="79"/>
      <c r="LFL58" s="102"/>
      <c r="LFM58" s="60"/>
      <c r="LFN58" s="61"/>
      <c r="LFO58" s="97"/>
      <c r="LFP58" s="97"/>
      <c r="LFQ58" s="97"/>
      <c r="LFR58" s="104"/>
      <c r="LFS58" s="97"/>
      <c r="LFT58" s="97"/>
      <c r="LFU58" s="97"/>
      <c r="LFV58" s="145"/>
      <c r="LFW58" s="202"/>
      <c r="LFX58" s="146"/>
      <c r="LFY58" s="98"/>
      <c r="LFZ58" s="97"/>
      <c r="LGA58" s="97"/>
      <c r="LGB58" s="97"/>
      <c r="LGC58" s="97"/>
      <c r="LGD58" s="79"/>
      <c r="LGE58" s="79"/>
      <c r="LGF58" s="137"/>
      <c r="LGG58" s="96"/>
      <c r="LGH58" s="79"/>
      <c r="LGI58" s="79"/>
      <c r="LGJ58" s="79"/>
      <c r="LGK58" s="102"/>
      <c r="LGL58" s="60"/>
      <c r="LGM58" s="61"/>
      <c r="LGN58" s="97"/>
      <c r="LGO58" s="97"/>
      <c r="LGP58" s="97"/>
      <c r="LGQ58" s="104"/>
      <c r="LGR58" s="97"/>
      <c r="LGS58" s="97"/>
      <c r="LGT58" s="97"/>
      <c r="LGU58" s="145"/>
      <c r="LGV58" s="202"/>
      <c r="LGW58" s="146"/>
      <c r="LGX58" s="98"/>
      <c r="LGY58" s="97"/>
      <c r="LGZ58" s="97"/>
      <c r="LHA58" s="97"/>
      <c r="LHB58" s="97"/>
      <c r="LHC58" s="79"/>
      <c r="LHD58" s="79"/>
      <c r="LHE58" s="137"/>
      <c r="LHF58" s="96"/>
      <c r="LHG58" s="79"/>
      <c r="LHH58" s="79"/>
      <c r="LHI58" s="79"/>
      <c r="LHJ58" s="102"/>
      <c r="LHK58" s="60"/>
      <c r="LHL58" s="61"/>
      <c r="LHM58" s="97"/>
      <c r="LHN58" s="97"/>
      <c r="LHO58" s="97"/>
      <c r="LHP58" s="104"/>
      <c r="LHQ58" s="97"/>
      <c r="LHR58" s="97"/>
      <c r="LHS58" s="97"/>
      <c r="LHT58" s="145"/>
      <c r="LHU58" s="202"/>
      <c r="LHV58" s="146"/>
      <c r="LHW58" s="98"/>
      <c r="LHX58" s="97"/>
      <c r="LHY58" s="97"/>
      <c r="LHZ58" s="97"/>
      <c r="LIA58" s="97"/>
      <c r="LIB58" s="79"/>
      <c r="LIC58" s="79"/>
      <c r="LID58" s="137"/>
      <c r="LIE58" s="96"/>
      <c r="LIF58" s="79"/>
      <c r="LIG58" s="79"/>
      <c r="LIH58" s="79"/>
      <c r="LII58" s="102"/>
      <c r="LIJ58" s="60"/>
      <c r="LIK58" s="61"/>
      <c r="LIL58" s="97"/>
      <c r="LIM58" s="97"/>
      <c r="LIN58" s="97"/>
      <c r="LIO58" s="104"/>
      <c r="LIP58" s="97"/>
      <c r="LIQ58" s="97"/>
      <c r="LIR58" s="97"/>
      <c r="LIS58" s="145"/>
      <c r="LIT58" s="202"/>
      <c r="LIU58" s="146"/>
      <c r="LIV58" s="98"/>
      <c r="LIW58" s="97"/>
      <c r="LIX58" s="97"/>
      <c r="LIY58" s="97"/>
      <c r="LIZ58" s="97"/>
      <c r="LJA58" s="79"/>
      <c r="LJB58" s="79"/>
      <c r="LJC58" s="137"/>
      <c r="LJD58" s="96"/>
      <c r="LJE58" s="79"/>
      <c r="LJF58" s="79"/>
      <c r="LJG58" s="79"/>
      <c r="LJH58" s="102"/>
      <c r="LJI58" s="60"/>
      <c r="LJJ58" s="61"/>
      <c r="LJK58" s="97"/>
      <c r="LJL58" s="97"/>
      <c r="LJM58" s="97"/>
      <c r="LJN58" s="104"/>
      <c r="LJO58" s="97"/>
      <c r="LJP58" s="97"/>
      <c r="LJQ58" s="97"/>
      <c r="LJR58" s="145"/>
      <c r="LJS58" s="202"/>
      <c r="LJT58" s="146"/>
      <c r="LJU58" s="98"/>
      <c r="LJV58" s="97"/>
      <c r="LJW58" s="97"/>
      <c r="LJX58" s="97"/>
      <c r="LJY58" s="97"/>
      <c r="LJZ58" s="79"/>
      <c r="LKA58" s="79"/>
      <c r="LKB58" s="137"/>
      <c r="LKC58" s="96"/>
      <c r="LKD58" s="79"/>
      <c r="LKE58" s="79"/>
      <c r="LKF58" s="79"/>
      <c r="LKG58" s="102"/>
      <c r="LKH58" s="60"/>
      <c r="LKI58" s="61"/>
      <c r="LKJ58" s="97"/>
      <c r="LKK58" s="97"/>
      <c r="LKL58" s="97"/>
      <c r="LKM58" s="104"/>
      <c r="LKN58" s="97"/>
      <c r="LKO58" s="97"/>
      <c r="LKP58" s="97"/>
      <c r="LKQ58" s="145"/>
      <c r="LKR58" s="202"/>
      <c r="LKS58" s="146"/>
      <c r="LKT58" s="98"/>
      <c r="LKU58" s="97"/>
      <c r="LKV58" s="97"/>
      <c r="LKW58" s="97"/>
      <c r="LKX58" s="97"/>
      <c r="LKY58" s="79"/>
      <c r="LKZ58" s="79"/>
      <c r="LLA58" s="137"/>
      <c r="LLB58" s="96"/>
      <c r="LLC58" s="79"/>
      <c r="LLD58" s="79"/>
      <c r="LLE58" s="79"/>
      <c r="LLF58" s="102"/>
      <c r="LLG58" s="60"/>
      <c r="LLH58" s="61"/>
      <c r="LLI58" s="97"/>
      <c r="LLJ58" s="97"/>
      <c r="LLK58" s="97"/>
      <c r="LLL58" s="104"/>
      <c r="LLM58" s="97"/>
      <c r="LLN58" s="97"/>
      <c r="LLO58" s="97"/>
      <c r="LLP58" s="145"/>
      <c r="LLQ58" s="202"/>
      <c r="LLR58" s="146"/>
      <c r="LLS58" s="98"/>
      <c r="LLT58" s="97"/>
      <c r="LLU58" s="97"/>
      <c r="LLV58" s="97"/>
      <c r="LLW58" s="97"/>
      <c r="LLX58" s="79"/>
      <c r="LLY58" s="79"/>
      <c r="LLZ58" s="137"/>
      <c r="LMA58" s="96"/>
      <c r="LMB58" s="79"/>
      <c r="LMC58" s="79"/>
      <c r="LMD58" s="79"/>
      <c r="LME58" s="102"/>
      <c r="LMF58" s="60"/>
      <c r="LMG58" s="61"/>
      <c r="LMH58" s="97"/>
      <c r="LMI58" s="97"/>
      <c r="LMJ58" s="97"/>
      <c r="LMK58" s="104"/>
      <c r="LML58" s="97"/>
      <c r="LMM58" s="97"/>
      <c r="LMN58" s="97"/>
      <c r="LMO58" s="145"/>
      <c r="LMP58" s="202"/>
      <c r="LMQ58" s="146"/>
      <c r="LMR58" s="98"/>
      <c r="LMS58" s="97"/>
      <c r="LMT58" s="97"/>
      <c r="LMU58" s="97"/>
      <c r="LMV58" s="97"/>
      <c r="LMW58" s="79"/>
      <c r="LMX58" s="79"/>
      <c r="LMY58" s="137"/>
      <c r="LMZ58" s="96"/>
      <c r="LNA58" s="79"/>
      <c r="LNB58" s="79"/>
      <c r="LNC58" s="79"/>
      <c r="LND58" s="102"/>
      <c r="LNE58" s="60"/>
      <c r="LNF58" s="61"/>
      <c r="LNG58" s="97"/>
      <c r="LNH58" s="97"/>
      <c r="LNI58" s="97"/>
      <c r="LNJ58" s="104"/>
      <c r="LNK58" s="97"/>
      <c r="LNL58" s="97"/>
      <c r="LNM58" s="97"/>
      <c r="LNN58" s="145"/>
      <c r="LNO58" s="202"/>
      <c r="LNP58" s="146"/>
      <c r="LNQ58" s="98"/>
      <c r="LNR58" s="97"/>
      <c r="LNS58" s="97"/>
      <c r="LNT58" s="97"/>
      <c r="LNU58" s="97"/>
      <c r="LNV58" s="79"/>
      <c r="LNW58" s="79"/>
      <c r="LNX58" s="137"/>
      <c r="LNY58" s="96"/>
      <c r="LNZ58" s="79"/>
      <c r="LOA58" s="79"/>
      <c r="LOB58" s="79"/>
      <c r="LOC58" s="102"/>
      <c r="LOD58" s="60"/>
      <c r="LOE58" s="61"/>
      <c r="LOF58" s="97"/>
      <c r="LOG58" s="97"/>
      <c r="LOH58" s="97"/>
      <c r="LOI58" s="104"/>
      <c r="LOJ58" s="97"/>
      <c r="LOK58" s="97"/>
      <c r="LOL58" s="97"/>
      <c r="LOM58" s="145"/>
      <c r="LON58" s="202"/>
      <c r="LOO58" s="146"/>
      <c r="LOP58" s="98"/>
      <c r="LOQ58" s="97"/>
      <c r="LOR58" s="97"/>
      <c r="LOS58" s="97"/>
      <c r="LOT58" s="97"/>
      <c r="LOU58" s="79"/>
      <c r="LOV58" s="79"/>
      <c r="LOW58" s="137"/>
      <c r="LOX58" s="96"/>
      <c r="LOY58" s="79"/>
      <c r="LOZ58" s="79"/>
      <c r="LPA58" s="79"/>
      <c r="LPB58" s="102"/>
      <c r="LPC58" s="60"/>
      <c r="LPD58" s="61"/>
      <c r="LPE58" s="97"/>
      <c r="LPF58" s="97"/>
      <c r="LPG58" s="97"/>
      <c r="LPH58" s="104"/>
      <c r="LPI58" s="97"/>
      <c r="LPJ58" s="97"/>
      <c r="LPK58" s="97"/>
      <c r="LPL58" s="145"/>
      <c r="LPM58" s="202"/>
      <c r="LPN58" s="146"/>
      <c r="LPO58" s="98"/>
      <c r="LPP58" s="97"/>
      <c r="LPQ58" s="97"/>
      <c r="LPR58" s="97"/>
      <c r="LPS58" s="97"/>
      <c r="LPT58" s="79"/>
      <c r="LPU58" s="79"/>
      <c r="LPV58" s="137"/>
      <c r="LPW58" s="96"/>
      <c r="LPX58" s="79"/>
      <c r="LPY58" s="79"/>
      <c r="LPZ58" s="79"/>
      <c r="LQA58" s="102"/>
      <c r="LQB58" s="60"/>
      <c r="LQC58" s="61"/>
      <c r="LQD58" s="97"/>
      <c r="LQE58" s="97"/>
      <c r="LQF58" s="97"/>
      <c r="LQG58" s="104"/>
      <c r="LQH58" s="97"/>
      <c r="LQI58" s="97"/>
      <c r="LQJ58" s="97"/>
      <c r="LQK58" s="145"/>
      <c r="LQL58" s="202"/>
      <c r="LQM58" s="146"/>
      <c r="LQN58" s="98"/>
      <c r="LQO58" s="97"/>
      <c r="LQP58" s="97"/>
      <c r="LQQ58" s="97"/>
      <c r="LQR58" s="97"/>
      <c r="LQS58" s="79"/>
      <c r="LQT58" s="79"/>
      <c r="LQU58" s="137"/>
      <c r="LQV58" s="96"/>
      <c r="LQW58" s="79"/>
      <c r="LQX58" s="79"/>
      <c r="LQY58" s="79"/>
      <c r="LQZ58" s="102"/>
      <c r="LRA58" s="60"/>
      <c r="LRB58" s="61"/>
      <c r="LRC58" s="97"/>
      <c r="LRD58" s="97"/>
      <c r="LRE58" s="97"/>
      <c r="LRF58" s="104"/>
      <c r="LRG58" s="97"/>
      <c r="LRH58" s="97"/>
      <c r="LRI58" s="97"/>
      <c r="LRJ58" s="145"/>
      <c r="LRK58" s="202"/>
      <c r="LRL58" s="146"/>
      <c r="LRM58" s="98"/>
      <c r="LRN58" s="97"/>
      <c r="LRO58" s="97"/>
      <c r="LRP58" s="97"/>
      <c r="LRQ58" s="97"/>
      <c r="LRR58" s="79"/>
      <c r="LRS58" s="79"/>
      <c r="LRT58" s="137"/>
      <c r="LRU58" s="96"/>
      <c r="LRV58" s="79"/>
      <c r="LRW58" s="79"/>
      <c r="LRX58" s="79"/>
      <c r="LRY58" s="102"/>
      <c r="LRZ58" s="60"/>
      <c r="LSA58" s="61"/>
      <c r="LSB58" s="97"/>
      <c r="LSC58" s="97"/>
      <c r="LSD58" s="97"/>
      <c r="LSE58" s="104"/>
      <c r="LSF58" s="97"/>
      <c r="LSG58" s="97"/>
      <c r="LSH58" s="97"/>
      <c r="LSI58" s="145"/>
      <c r="LSJ58" s="202"/>
      <c r="LSK58" s="146"/>
      <c r="LSL58" s="98"/>
      <c r="LSM58" s="97"/>
      <c r="LSN58" s="97"/>
      <c r="LSO58" s="97"/>
      <c r="LSP58" s="97"/>
      <c r="LSQ58" s="79"/>
      <c r="LSR58" s="79"/>
      <c r="LSS58" s="137"/>
      <c r="LST58" s="96"/>
      <c r="LSU58" s="79"/>
      <c r="LSV58" s="79"/>
      <c r="LSW58" s="79"/>
      <c r="LSX58" s="102"/>
      <c r="LSY58" s="60"/>
      <c r="LSZ58" s="61"/>
      <c r="LTA58" s="97"/>
      <c r="LTB58" s="97"/>
      <c r="LTC58" s="97"/>
      <c r="LTD58" s="104"/>
      <c r="LTE58" s="97"/>
      <c r="LTF58" s="97"/>
      <c r="LTG58" s="97"/>
      <c r="LTH58" s="145"/>
      <c r="LTI58" s="202"/>
      <c r="LTJ58" s="146"/>
      <c r="LTK58" s="98"/>
      <c r="LTL58" s="97"/>
      <c r="LTM58" s="97"/>
      <c r="LTN58" s="97"/>
      <c r="LTO58" s="97"/>
      <c r="LTP58" s="79"/>
      <c r="LTQ58" s="79"/>
      <c r="LTR58" s="137"/>
      <c r="LTS58" s="96"/>
      <c r="LTT58" s="79"/>
      <c r="LTU58" s="79"/>
      <c r="LTV58" s="79"/>
      <c r="LTW58" s="102"/>
      <c r="LTX58" s="60"/>
      <c r="LTY58" s="61"/>
      <c r="LTZ58" s="97"/>
      <c r="LUA58" s="97"/>
      <c r="LUB58" s="97"/>
      <c r="LUC58" s="104"/>
      <c r="LUD58" s="97"/>
      <c r="LUE58" s="97"/>
      <c r="LUF58" s="97"/>
      <c r="LUG58" s="145"/>
      <c r="LUH58" s="202"/>
      <c r="LUI58" s="146"/>
      <c r="LUJ58" s="98"/>
      <c r="LUK58" s="97"/>
      <c r="LUL58" s="97"/>
      <c r="LUM58" s="97"/>
      <c r="LUN58" s="97"/>
      <c r="LUO58" s="79"/>
      <c r="LUP58" s="79"/>
      <c r="LUQ58" s="137"/>
      <c r="LUR58" s="96"/>
      <c r="LUS58" s="79"/>
      <c r="LUT58" s="79"/>
      <c r="LUU58" s="79"/>
      <c r="LUV58" s="102"/>
      <c r="LUW58" s="60"/>
      <c r="LUX58" s="61"/>
      <c r="LUY58" s="97"/>
      <c r="LUZ58" s="97"/>
      <c r="LVA58" s="97"/>
      <c r="LVB58" s="104"/>
      <c r="LVC58" s="97"/>
      <c r="LVD58" s="97"/>
      <c r="LVE58" s="97"/>
      <c r="LVF58" s="145"/>
      <c r="LVG58" s="202"/>
      <c r="LVH58" s="146"/>
      <c r="LVI58" s="98"/>
      <c r="LVJ58" s="97"/>
      <c r="LVK58" s="97"/>
      <c r="LVL58" s="97"/>
      <c r="LVM58" s="97"/>
      <c r="LVN58" s="79"/>
      <c r="LVO58" s="79"/>
      <c r="LVP58" s="137"/>
      <c r="LVQ58" s="96"/>
      <c r="LVR58" s="79"/>
      <c r="LVS58" s="79"/>
      <c r="LVT58" s="79"/>
      <c r="LVU58" s="102"/>
      <c r="LVV58" s="60"/>
      <c r="LVW58" s="61"/>
      <c r="LVX58" s="97"/>
      <c r="LVY58" s="97"/>
      <c r="LVZ58" s="97"/>
      <c r="LWA58" s="104"/>
      <c r="LWB58" s="97"/>
      <c r="LWC58" s="97"/>
      <c r="LWD58" s="97"/>
      <c r="LWE58" s="145"/>
      <c r="LWF58" s="202"/>
      <c r="LWG58" s="146"/>
      <c r="LWH58" s="98"/>
      <c r="LWI58" s="97"/>
      <c r="LWJ58" s="97"/>
      <c r="LWK58" s="97"/>
      <c r="LWL58" s="97"/>
      <c r="LWM58" s="79"/>
      <c r="LWN58" s="79"/>
      <c r="LWO58" s="137"/>
      <c r="LWP58" s="96"/>
      <c r="LWQ58" s="79"/>
      <c r="LWR58" s="79"/>
      <c r="LWS58" s="79"/>
      <c r="LWT58" s="102"/>
      <c r="LWU58" s="60"/>
      <c r="LWV58" s="61"/>
      <c r="LWW58" s="97"/>
      <c r="LWX58" s="97"/>
      <c r="LWY58" s="97"/>
      <c r="LWZ58" s="104"/>
      <c r="LXA58" s="97"/>
      <c r="LXB58" s="97"/>
      <c r="LXC58" s="97"/>
      <c r="LXD58" s="145"/>
      <c r="LXE58" s="202"/>
      <c r="LXF58" s="146"/>
      <c r="LXG58" s="98"/>
      <c r="LXH58" s="97"/>
      <c r="LXI58" s="97"/>
      <c r="LXJ58" s="97"/>
      <c r="LXK58" s="97"/>
      <c r="LXL58" s="79"/>
      <c r="LXM58" s="79"/>
      <c r="LXN58" s="137"/>
      <c r="LXO58" s="96"/>
      <c r="LXP58" s="79"/>
      <c r="LXQ58" s="79"/>
      <c r="LXR58" s="79"/>
      <c r="LXS58" s="102"/>
      <c r="LXT58" s="60"/>
      <c r="LXU58" s="61"/>
      <c r="LXV58" s="97"/>
      <c r="LXW58" s="97"/>
      <c r="LXX58" s="97"/>
      <c r="LXY58" s="104"/>
      <c r="LXZ58" s="97"/>
      <c r="LYA58" s="97"/>
      <c r="LYB58" s="97"/>
      <c r="LYC58" s="145"/>
      <c r="LYD58" s="202"/>
      <c r="LYE58" s="146"/>
      <c r="LYF58" s="98"/>
      <c r="LYG58" s="97"/>
      <c r="LYH58" s="97"/>
      <c r="LYI58" s="97"/>
      <c r="LYJ58" s="97"/>
      <c r="LYK58" s="79"/>
      <c r="LYL58" s="79"/>
      <c r="LYM58" s="137"/>
      <c r="LYN58" s="96"/>
      <c r="LYO58" s="79"/>
      <c r="LYP58" s="79"/>
      <c r="LYQ58" s="79"/>
      <c r="LYR58" s="102"/>
      <c r="LYS58" s="60"/>
      <c r="LYT58" s="61"/>
      <c r="LYU58" s="97"/>
      <c r="LYV58" s="97"/>
      <c r="LYW58" s="97"/>
      <c r="LYX58" s="104"/>
      <c r="LYY58" s="97"/>
      <c r="LYZ58" s="97"/>
      <c r="LZA58" s="97"/>
      <c r="LZB58" s="145"/>
      <c r="LZC58" s="202"/>
      <c r="LZD58" s="146"/>
      <c r="LZE58" s="98"/>
      <c r="LZF58" s="97"/>
      <c r="LZG58" s="97"/>
      <c r="LZH58" s="97"/>
      <c r="LZI58" s="97"/>
      <c r="LZJ58" s="79"/>
      <c r="LZK58" s="79"/>
      <c r="LZL58" s="137"/>
      <c r="LZM58" s="96"/>
      <c r="LZN58" s="79"/>
      <c r="LZO58" s="79"/>
      <c r="LZP58" s="79"/>
      <c r="LZQ58" s="102"/>
      <c r="LZR58" s="60"/>
      <c r="LZS58" s="61"/>
      <c r="LZT58" s="97"/>
      <c r="LZU58" s="97"/>
      <c r="LZV58" s="97"/>
      <c r="LZW58" s="104"/>
      <c r="LZX58" s="97"/>
      <c r="LZY58" s="97"/>
      <c r="LZZ58" s="97"/>
      <c r="MAA58" s="145"/>
      <c r="MAB58" s="202"/>
      <c r="MAC58" s="146"/>
      <c r="MAD58" s="98"/>
      <c r="MAE58" s="97"/>
      <c r="MAF58" s="97"/>
      <c r="MAG58" s="97"/>
      <c r="MAH58" s="97"/>
      <c r="MAI58" s="79"/>
      <c r="MAJ58" s="79"/>
      <c r="MAK58" s="137"/>
      <c r="MAL58" s="96"/>
      <c r="MAM58" s="79"/>
      <c r="MAN58" s="79"/>
      <c r="MAO58" s="79"/>
      <c r="MAP58" s="102"/>
      <c r="MAQ58" s="60"/>
      <c r="MAR58" s="61"/>
      <c r="MAS58" s="97"/>
      <c r="MAT58" s="97"/>
      <c r="MAU58" s="97"/>
      <c r="MAV58" s="104"/>
      <c r="MAW58" s="97"/>
      <c r="MAX58" s="97"/>
      <c r="MAY58" s="97"/>
      <c r="MAZ58" s="145"/>
      <c r="MBA58" s="202"/>
      <c r="MBB58" s="146"/>
      <c r="MBC58" s="98"/>
      <c r="MBD58" s="97"/>
      <c r="MBE58" s="97"/>
      <c r="MBF58" s="97"/>
      <c r="MBG58" s="97"/>
      <c r="MBH58" s="79"/>
      <c r="MBI58" s="79"/>
      <c r="MBJ58" s="137"/>
      <c r="MBK58" s="96"/>
      <c r="MBL58" s="79"/>
      <c r="MBM58" s="79"/>
      <c r="MBN58" s="79"/>
      <c r="MBO58" s="102"/>
      <c r="MBP58" s="60"/>
      <c r="MBQ58" s="61"/>
      <c r="MBR58" s="97"/>
      <c r="MBS58" s="97"/>
      <c r="MBT58" s="97"/>
      <c r="MBU58" s="104"/>
      <c r="MBV58" s="97"/>
      <c r="MBW58" s="97"/>
      <c r="MBX58" s="97"/>
      <c r="MBY58" s="145"/>
      <c r="MBZ58" s="202"/>
      <c r="MCA58" s="146"/>
      <c r="MCB58" s="98"/>
      <c r="MCC58" s="97"/>
      <c r="MCD58" s="97"/>
      <c r="MCE58" s="97"/>
      <c r="MCF58" s="97"/>
      <c r="MCG58" s="79"/>
      <c r="MCH58" s="79"/>
      <c r="MCI58" s="137"/>
      <c r="MCJ58" s="96"/>
      <c r="MCK58" s="79"/>
      <c r="MCL58" s="79"/>
      <c r="MCM58" s="79"/>
      <c r="MCN58" s="102"/>
      <c r="MCO58" s="60"/>
      <c r="MCP58" s="61"/>
      <c r="MCQ58" s="97"/>
      <c r="MCR58" s="97"/>
      <c r="MCS58" s="97"/>
      <c r="MCT58" s="104"/>
      <c r="MCU58" s="97"/>
      <c r="MCV58" s="97"/>
      <c r="MCW58" s="97"/>
      <c r="MCX58" s="145"/>
      <c r="MCY58" s="202"/>
      <c r="MCZ58" s="146"/>
      <c r="MDA58" s="98"/>
      <c r="MDB58" s="97"/>
      <c r="MDC58" s="97"/>
      <c r="MDD58" s="97"/>
      <c r="MDE58" s="97"/>
      <c r="MDF58" s="79"/>
      <c r="MDG58" s="79"/>
      <c r="MDH58" s="137"/>
      <c r="MDI58" s="96"/>
      <c r="MDJ58" s="79"/>
      <c r="MDK58" s="79"/>
      <c r="MDL58" s="79"/>
      <c r="MDM58" s="102"/>
      <c r="MDN58" s="60"/>
      <c r="MDO58" s="61"/>
      <c r="MDP58" s="97"/>
      <c r="MDQ58" s="97"/>
      <c r="MDR58" s="97"/>
      <c r="MDS58" s="104"/>
      <c r="MDT58" s="97"/>
      <c r="MDU58" s="97"/>
      <c r="MDV58" s="97"/>
      <c r="MDW58" s="145"/>
      <c r="MDX58" s="202"/>
      <c r="MDY58" s="146"/>
      <c r="MDZ58" s="98"/>
      <c r="MEA58" s="97"/>
      <c r="MEB58" s="97"/>
      <c r="MEC58" s="97"/>
      <c r="MED58" s="97"/>
      <c r="MEE58" s="79"/>
      <c r="MEF58" s="79"/>
      <c r="MEG58" s="137"/>
      <c r="MEH58" s="96"/>
      <c r="MEI58" s="79"/>
      <c r="MEJ58" s="79"/>
      <c r="MEK58" s="79"/>
      <c r="MEL58" s="102"/>
      <c r="MEM58" s="60"/>
      <c r="MEN58" s="61"/>
      <c r="MEO58" s="97"/>
      <c r="MEP58" s="97"/>
      <c r="MEQ58" s="97"/>
      <c r="MER58" s="104"/>
      <c r="MES58" s="97"/>
      <c r="MET58" s="97"/>
      <c r="MEU58" s="97"/>
      <c r="MEV58" s="145"/>
      <c r="MEW58" s="202"/>
      <c r="MEX58" s="146"/>
      <c r="MEY58" s="98"/>
      <c r="MEZ58" s="97"/>
      <c r="MFA58" s="97"/>
      <c r="MFB58" s="97"/>
      <c r="MFC58" s="97"/>
      <c r="MFD58" s="79"/>
      <c r="MFE58" s="79"/>
      <c r="MFF58" s="137"/>
      <c r="MFG58" s="96"/>
      <c r="MFH58" s="79"/>
      <c r="MFI58" s="79"/>
      <c r="MFJ58" s="79"/>
      <c r="MFK58" s="102"/>
      <c r="MFL58" s="60"/>
      <c r="MFM58" s="61"/>
      <c r="MFN58" s="97"/>
      <c r="MFO58" s="97"/>
      <c r="MFP58" s="97"/>
      <c r="MFQ58" s="104"/>
      <c r="MFR58" s="97"/>
      <c r="MFS58" s="97"/>
      <c r="MFT58" s="97"/>
      <c r="MFU58" s="145"/>
      <c r="MFV58" s="202"/>
      <c r="MFW58" s="146"/>
      <c r="MFX58" s="98"/>
      <c r="MFY58" s="97"/>
      <c r="MFZ58" s="97"/>
      <c r="MGA58" s="97"/>
      <c r="MGB58" s="97"/>
      <c r="MGC58" s="79"/>
      <c r="MGD58" s="79"/>
      <c r="MGE58" s="137"/>
      <c r="MGF58" s="96"/>
      <c r="MGG58" s="79"/>
      <c r="MGH58" s="79"/>
      <c r="MGI58" s="79"/>
      <c r="MGJ58" s="102"/>
      <c r="MGK58" s="60"/>
      <c r="MGL58" s="61"/>
      <c r="MGM58" s="97"/>
      <c r="MGN58" s="97"/>
      <c r="MGO58" s="97"/>
      <c r="MGP58" s="104"/>
      <c r="MGQ58" s="97"/>
      <c r="MGR58" s="97"/>
      <c r="MGS58" s="97"/>
      <c r="MGT58" s="145"/>
      <c r="MGU58" s="202"/>
      <c r="MGV58" s="146"/>
      <c r="MGW58" s="98"/>
      <c r="MGX58" s="97"/>
      <c r="MGY58" s="97"/>
      <c r="MGZ58" s="97"/>
      <c r="MHA58" s="97"/>
      <c r="MHB58" s="79"/>
      <c r="MHC58" s="79"/>
      <c r="MHD58" s="137"/>
      <c r="MHE58" s="96"/>
      <c r="MHF58" s="79"/>
      <c r="MHG58" s="79"/>
      <c r="MHH58" s="79"/>
      <c r="MHI58" s="102"/>
      <c r="MHJ58" s="60"/>
      <c r="MHK58" s="61"/>
      <c r="MHL58" s="97"/>
      <c r="MHM58" s="97"/>
      <c r="MHN58" s="97"/>
      <c r="MHO58" s="104"/>
      <c r="MHP58" s="97"/>
      <c r="MHQ58" s="97"/>
      <c r="MHR58" s="97"/>
      <c r="MHS58" s="145"/>
      <c r="MHT58" s="202"/>
      <c r="MHU58" s="146"/>
      <c r="MHV58" s="98"/>
      <c r="MHW58" s="97"/>
      <c r="MHX58" s="97"/>
      <c r="MHY58" s="97"/>
      <c r="MHZ58" s="97"/>
      <c r="MIA58" s="79"/>
      <c r="MIB58" s="79"/>
      <c r="MIC58" s="137"/>
      <c r="MID58" s="96"/>
      <c r="MIE58" s="79"/>
      <c r="MIF58" s="79"/>
      <c r="MIG58" s="79"/>
      <c r="MIH58" s="102"/>
      <c r="MII58" s="60"/>
      <c r="MIJ58" s="61"/>
      <c r="MIK58" s="97"/>
      <c r="MIL58" s="97"/>
      <c r="MIM58" s="97"/>
      <c r="MIN58" s="104"/>
      <c r="MIO58" s="97"/>
      <c r="MIP58" s="97"/>
      <c r="MIQ58" s="97"/>
      <c r="MIR58" s="145"/>
      <c r="MIS58" s="202"/>
      <c r="MIT58" s="146"/>
      <c r="MIU58" s="98"/>
      <c r="MIV58" s="97"/>
      <c r="MIW58" s="97"/>
      <c r="MIX58" s="97"/>
      <c r="MIY58" s="97"/>
      <c r="MIZ58" s="79"/>
      <c r="MJA58" s="79"/>
      <c r="MJB58" s="137"/>
      <c r="MJC58" s="96"/>
      <c r="MJD58" s="79"/>
      <c r="MJE58" s="79"/>
      <c r="MJF58" s="79"/>
      <c r="MJG58" s="102"/>
      <c r="MJH58" s="60"/>
      <c r="MJI58" s="61"/>
      <c r="MJJ58" s="97"/>
      <c r="MJK58" s="97"/>
      <c r="MJL58" s="97"/>
      <c r="MJM58" s="104"/>
      <c r="MJN58" s="97"/>
      <c r="MJO58" s="97"/>
      <c r="MJP58" s="97"/>
      <c r="MJQ58" s="145"/>
      <c r="MJR58" s="202"/>
      <c r="MJS58" s="146"/>
      <c r="MJT58" s="98"/>
      <c r="MJU58" s="97"/>
      <c r="MJV58" s="97"/>
      <c r="MJW58" s="97"/>
      <c r="MJX58" s="97"/>
      <c r="MJY58" s="79"/>
      <c r="MJZ58" s="79"/>
      <c r="MKA58" s="137"/>
      <c r="MKB58" s="96"/>
      <c r="MKC58" s="79"/>
      <c r="MKD58" s="79"/>
      <c r="MKE58" s="79"/>
      <c r="MKF58" s="102"/>
      <c r="MKG58" s="60"/>
      <c r="MKH58" s="61"/>
      <c r="MKI58" s="97"/>
      <c r="MKJ58" s="97"/>
      <c r="MKK58" s="97"/>
      <c r="MKL58" s="104"/>
      <c r="MKM58" s="97"/>
      <c r="MKN58" s="97"/>
      <c r="MKO58" s="97"/>
      <c r="MKP58" s="145"/>
      <c r="MKQ58" s="202"/>
      <c r="MKR58" s="146"/>
      <c r="MKS58" s="98"/>
      <c r="MKT58" s="97"/>
      <c r="MKU58" s="97"/>
      <c r="MKV58" s="97"/>
      <c r="MKW58" s="97"/>
      <c r="MKX58" s="79"/>
      <c r="MKY58" s="79"/>
      <c r="MKZ58" s="137"/>
      <c r="MLA58" s="96"/>
      <c r="MLB58" s="79"/>
      <c r="MLC58" s="79"/>
      <c r="MLD58" s="79"/>
      <c r="MLE58" s="102"/>
      <c r="MLF58" s="60"/>
      <c r="MLG58" s="61"/>
      <c r="MLH58" s="97"/>
      <c r="MLI58" s="97"/>
      <c r="MLJ58" s="97"/>
      <c r="MLK58" s="104"/>
      <c r="MLL58" s="97"/>
      <c r="MLM58" s="97"/>
      <c r="MLN58" s="97"/>
      <c r="MLO58" s="145"/>
      <c r="MLP58" s="202"/>
      <c r="MLQ58" s="146"/>
      <c r="MLR58" s="98"/>
      <c r="MLS58" s="97"/>
      <c r="MLT58" s="97"/>
      <c r="MLU58" s="97"/>
      <c r="MLV58" s="97"/>
      <c r="MLW58" s="79"/>
      <c r="MLX58" s="79"/>
      <c r="MLY58" s="137"/>
      <c r="MLZ58" s="96"/>
      <c r="MMA58" s="79"/>
      <c r="MMB58" s="79"/>
      <c r="MMC58" s="79"/>
      <c r="MMD58" s="102"/>
      <c r="MME58" s="60"/>
      <c r="MMF58" s="61"/>
      <c r="MMG58" s="97"/>
      <c r="MMH58" s="97"/>
      <c r="MMI58" s="97"/>
      <c r="MMJ58" s="104"/>
      <c r="MMK58" s="97"/>
      <c r="MML58" s="97"/>
      <c r="MMM58" s="97"/>
      <c r="MMN58" s="145"/>
      <c r="MMO58" s="202"/>
      <c r="MMP58" s="146"/>
      <c r="MMQ58" s="98"/>
      <c r="MMR58" s="97"/>
      <c r="MMS58" s="97"/>
      <c r="MMT58" s="97"/>
      <c r="MMU58" s="97"/>
      <c r="MMV58" s="79"/>
      <c r="MMW58" s="79"/>
      <c r="MMX58" s="137"/>
      <c r="MMY58" s="96"/>
      <c r="MMZ58" s="79"/>
      <c r="MNA58" s="79"/>
      <c r="MNB58" s="79"/>
      <c r="MNC58" s="102"/>
      <c r="MND58" s="60"/>
      <c r="MNE58" s="61"/>
      <c r="MNF58" s="97"/>
      <c r="MNG58" s="97"/>
      <c r="MNH58" s="97"/>
      <c r="MNI58" s="104"/>
      <c r="MNJ58" s="97"/>
      <c r="MNK58" s="97"/>
      <c r="MNL58" s="97"/>
      <c r="MNM58" s="145"/>
      <c r="MNN58" s="202"/>
      <c r="MNO58" s="146"/>
      <c r="MNP58" s="98"/>
      <c r="MNQ58" s="97"/>
      <c r="MNR58" s="97"/>
      <c r="MNS58" s="97"/>
      <c r="MNT58" s="97"/>
      <c r="MNU58" s="79"/>
      <c r="MNV58" s="79"/>
      <c r="MNW58" s="137"/>
      <c r="MNX58" s="96"/>
      <c r="MNY58" s="79"/>
      <c r="MNZ58" s="79"/>
      <c r="MOA58" s="79"/>
      <c r="MOB58" s="102"/>
      <c r="MOC58" s="60"/>
      <c r="MOD58" s="61"/>
      <c r="MOE58" s="97"/>
      <c r="MOF58" s="97"/>
      <c r="MOG58" s="97"/>
      <c r="MOH58" s="104"/>
      <c r="MOI58" s="97"/>
      <c r="MOJ58" s="97"/>
      <c r="MOK58" s="97"/>
      <c r="MOL58" s="145"/>
      <c r="MOM58" s="202"/>
      <c r="MON58" s="146"/>
      <c r="MOO58" s="98"/>
      <c r="MOP58" s="97"/>
      <c r="MOQ58" s="97"/>
      <c r="MOR58" s="97"/>
      <c r="MOS58" s="97"/>
      <c r="MOT58" s="79"/>
      <c r="MOU58" s="79"/>
      <c r="MOV58" s="137"/>
      <c r="MOW58" s="96"/>
      <c r="MOX58" s="79"/>
      <c r="MOY58" s="79"/>
      <c r="MOZ58" s="79"/>
      <c r="MPA58" s="102"/>
      <c r="MPB58" s="60"/>
      <c r="MPC58" s="61"/>
      <c r="MPD58" s="97"/>
      <c r="MPE58" s="97"/>
      <c r="MPF58" s="97"/>
      <c r="MPG58" s="104"/>
      <c r="MPH58" s="97"/>
      <c r="MPI58" s="97"/>
      <c r="MPJ58" s="97"/>
      <c r="MPK58" s="145"/>
      <c r="MPL58" s="202"/>
      <c r="MPM58" s="146"/>
      <c r="MPN58" s="98"/>
      <c r="MPO58" s="97"/>
      <c r="MPP58" s="97"/>
      <c r="MPQ58" s="97"/>
      <c r="MPR58" s="97"/>
      <c r="MPS58" s="79"/>
      <c r="MPT58" s="79"/>
      <c r="MPU58" s="137"/>
      <c r="MPV58" s="96"/>
      <c r="MPW58" s="79"/>
      <c r="MPX58" s="79"/>
      <c r="MPY58" s="79"/>
      <c r="MPZ58" s="102"/>
      <c r="MQA58" s="60"/>
      <c r="MQB58" s="61"/>
      <c r="MQC58" s="97"/>
      <c r="MQD58" s="97"/>
      <c r="MQE58" s="97"/>
      <c r="MQF58" s="104"/>
      <c r="MQG58" s="97"/>
      <c r="MQH58" s="97"/>
      <c r="MQI58" s="97"/>
      <c r="MQJ58" s="145"/>
      <c r="MQK58" s="202"/>
      <c r="MQL58" s="146"/>
      <c r="MQM58" s="98"/>
      <c r="MQN58" s="97"/>
      <c r="MQO58" s="97"/>
      <c r="MQP58" s="97"/>
      <c r="MQQ58" s="97"/>
      <c r="MQR58" s="79"/>
      <c r="MQS58" s="79"/>
      <c r="MQT58" s="137"/>
      <c r="MQU58" s="96"/>
      <c r="MQV58" s="79"/>
      <c r="MQW58" s="79"/>
      <c r="MQX58" s="79"/>
      <c r="MQY58" s="102"/>
      <c r="MQZ58" s="60"/>
      <c r="MRA58" s="61"/>
      <c r="MRB58" s="97"/>
      <c r="MRC58" s="97"/>
      <c r="MRD58" s="97"/>
      <c r="MRE58" s="104"/>
      <c r="MRF58" s="97"/>
      <c r="MRG58" s="97"/>
      <c r="MRH58" s="97"/>
      <c r="MRI58" s="145"/>
      <c r="MRJ58" s="202"/>
      <c r="MRK58" s="146"/>
      <c r="MRL58" s="98"/>
      <c r="MRM58" s="97"/>
      <c r="MRN58" s="97"/>
      <c r="MRO58" s="97"/>
      <c r="MRP58" s="97"/>
      <c r="MRQ58" s="79"/>
      <c r="MRR58" s="79"/>
      <c r="MRS58" s="137"/>
      <c r="MRT58" s="96"/>
      <c r="MRU58" s="79"/>
      <c r="MRV58" s="79"/>
      <c r="MRW58" s="79"/>
      <c r="MRX58" s="102"/>
      <c r="MRY58" s="60"/>
      <c r="MRZ58" s="61"/>
      <c r="MSA58" s="97"/>
      <c r="MSB58" s="97"/>
      <c r="MSC58" s="97"/>
      <c r="MSD58" s="104"/>
      <c r="MSE58" s="97"/>
      <c r="MSF58" s="97"/>
      <c r="MSG58" s="97"/>
      <c r="MSH58" s="145"/>
      <c r="MSI58" s="202"/>
      <c r="MSJ58" s="146"/>
      <c r="MSK58" s="98"/>
      <c r="MSL58" s="97"/>
      <c r="MSM58" s="97"/>
      <c r="MSN58" s="97"/>
      <c r="MSO58" s="97"/>
      <c r="MSP58" s="79"/>
      <c r="MSQ58" s="79"/>
      <c r="MSR58" s="137"/>
      <c r="MSS58" s="96"/>
      <c r="MST58" s="79"/>
      <c r="MSU58" s="79"/>
      <c r="MSV58" s="79"/>
      <c r="MSW58" s="102"/>
      <c r="MSX58" s="60"/>
      <c r="MSY58" s="61"/>
      <c r="MSZ58" s="97"/>
      <c r="MTA58" s="97"/>
      <c r="MTB58" s="97"/>
      <c r="MTC58" s="104"/>
      <c r="MTD58" s="97"/>
      <c r="MTE58" s="97"/>
      <c r="MTF58" s="97"/>
      <c r="MTG58" s="145"/>
      <c r="MTH58" s="202"/>
      <c r="MTI58" s="146"/>
      <c r="MTJ58" s="98"/>
      <c r="MTK58" s="97"/>
      <c r="MTL58" s="97"/>
      <c r="MTM58" s="97"/>
      <c r="MTN58" s="97"/>
      <c r="MTO58" s="79"/>
      <c r="MTP58" s="79"/>
      <c r="MTQ58" s="137"/>
      <c r="MTR58" s="96"/>
      <c r="MTS58" s="79"/>
      <c r="MTT58" s="79"/>
      <c r="MTU58" s="79"/>
      <c r="MTV58" s="102"/>
      <c r="MTW58" s="60"/>
      <c r="MTX58" s="61"/>
      <c r="MTY58" s="97"/>
      <c r="MTZ58" s="97"/>
      <c r="MUA58" s="97"/>
      <c r="MUB58" s="104"/>
      <c r="MUC58" s="97"/>
      <c r="MUD58" s="97"/>
      <c r="MUE58" s="97"/>
      <c r="MUF58" s="145"/>
      <c r="MUG58" s="202"/>
      <c r="MUH58" s="146"/>
      <c r="MUI58" s="98"/>
      <c r="MUJ58" s="97"/>
      <c r="MUK58" s="97"/>
      <c r="MUL58" s="97"/>
      <c r="MUM58" s="97"/>
      <c r="MUN58" s="79"/>
      <c r="MUO58" s="79"/>
      <c r="MUP58" s="137"/>
      <c r="MUQ58" s="96"/>
      <c r="MUR58" s="79"/>
      <c r="MUS58" s="79"/>
      <c r="MUT58" s="79"/>
      <c r="MUU58" s="102"/>
      <c r="MUV58" s="60"/>
      <c r="MUW58" s="61"/>
      <c r="MUX58" s="97"/>
      <c r="MUY58" s="97"/>
      <c r="MUZ58" s="97"/>
      <c r="MVA58" s="104"/>
      <c r="MVB58" s="97"/>
      <c r="MVC58" s="97"/>
      <c r="MVD58" s="97"/>
      <c r="MVE58" s="145"/>
      <c r="MVF58" s="202"/>
      <c r="MVG58" s="146"/>
      <c r="MVH58" s="98"/>
      <c r="MVI58" s="97"/>
      <c r="MVJ58" s="97"/>
      <c r="MVK58" s="97"/>
      <c r="MVL58" s="97"/>
      <c r="MVM58" s="79"/>
      <c r="MVN58" s="79"/>
      <c r="MVO58" s="137"/>
      <c r="MVP58" s="96"/>
      <c r="MVQ58" s="79"/>
      <c r="MVR58" s="79"/>
      <c r="MVS58" s="79"/>
      <c r="MVT58" s="102"/>
      <c r="MVU58" s="60"/>
      <c r="MVV58" s="61"/>
      <c r="MVW58" s="97"/>
      <c r="MVX58" s="97"/>
      <c r="MVY58" s="97"/>
      <c r="MVZ58" s="104"/>
      <c r="MWA58" s="97"/>
      <c r="MWB58" s="97"/>
      <c r="MWC58" s="97"/>
      <c r="MWD58" s="145"/>
      <c r="MWE58" s="202"/>
      <c r="MWF58" s="146"/>
      <c r="MWG58" s="98"/>
      <c r="MWH58" s="97"/>
      <c r="MWI58" s="97"/>
      <c r="MWJ58" s="97"/>
      <c r="MWK58" s="97"/>
      <c r="MWL58" s="79"/>
      <c r="MWM58" s="79"/>
      <c r="MWN58" s="137"/>
      <c r="MWO58" s="96"/>
      <c r="MWP58" s="79"/>
      <c r="MWQ58" s="79"/>
      <c r="MWR58" s="79"/>
      <c r="MWS58" s="102"/>
      <c r="MWT58" s="60"/>
      <c r="MWU58" s="61"/>
      <c r="MWV58" s="97"/>
      <c r="MWW58" s="97"/>
      <c r="MWX58" s="97"/>
      <c r="MWY58" s="104"/>
      <c r="MWZ58" s="97"/>
      <c r="MXA58" s="97"/>
      <c r="MXB58" s="97"/>
      <c r="MXC58" s="145"/>
      <c r="MXD58" s="202"/>
      <c r="MXE58" s="146"/>
      <c r="MXF58" s="98"/>
      <c r="MXG58" s="97"/>
      <c r="MXH58" s="97"/>
      <c r="MXI58" s="97"/>
      <c r="MXJ58" s="97"/>
      <c r="MXK58" s="79"/>
      <c r="MXL58" s="79"/>
      <c r="MXM58" s="137"/>
      <c r="MXN58" s="96"/>
      <c r="MXO58" s="79"/>
      <c r="MXP58" s="79"/>
      <c r="MXQ58" s="79"/>
      <c r="MXR58" s="102"/>
      <c r="MXS58" s="60"/>
      <c r="MXT58" s="61"/>
      <c r="MXU58" s="97"/>
      <c r="MXV58" s="97"/>
      <c r="MXW58" s="97"/>
      <c r="MXX58" s="104"/>
      <c r="MXY58" s="97"/>
      <c r="MXZ58" s="97"/>
      <c r="MYA58" s="97"/>
      <c r="MYB58" s="145"/>
      <c r="MYC58" s="202"/>
      <c r="MYD58" s="146"/>
      <c r="MYE58" s="98"/>
      <c r="MYF58" s="97"/>
      <c r="MYG58" s="97"/>
      <c r="MYH58" s="97"/>
      <c r="MYI58" s="97"/>
      <c r="MYJ58" s="79"/>
      <c r="MYK58" s="79"/>
      <c r="MYL58" s="137"/>
      <c r="MYM58" s="96"/>
      <c r="MYN58" s="79"/>
      <c r="MYO58" s="79"/>
      <c r="MYP58" s="79"/>
      <c r="MYQ58" s="102"/>
      <c r="MYR58" s="60"/>
      <c r="MYS58" s="61"/>
      <c r="MYT58" s="97"/>
      <c r="MYU58" s="97"/>
      <c r="MYV58" s="97"/>
      <c r="MYW58" s="104"/>
      <c r="MYX58" s="97"/>
      <c r="MYY58" s="97"/>
      <c r="MYZ58" s="97"/>
      <c r="MZA58" s="145"/>
      <c r="MZB58" s="202"/>
      <c r="MZC58" s="146"/>
      <c r="MZD58" s="98"/>
      <c r="MZE58" s="97"/>
      <c r="MZF58" s="97"/>
      <c r="MZG58" s="97"/>
      <c r="MZH58" s="97"/>
      <c r="MZI58" s="79"/>
      <c r="MZJ58" s="79"/>
      <c r="MZK58" s="137"/>
      <c r="MZL58" s="96"/>
      <c r="MZM58" s="79"/>
      <c r="MZN58" s="79"/>
      <c r="MZO58" s="79"/>
      <c r="MZP58" s="102"/>
      <c r="MZQ58" s="60"/>
      <c r="MZR58" s="61"/>
      <c r="MZS58" s="97"/>
      <c r="MZT58" s="97"/>
      <c r="MZU58" s="97"/>
      <c r="MZV58" s="104"/>
      <c r="MZW58" s="97"/>
      <c r="MZX58" s="97"/>
      <c r="MZY58" s="97"/>
      <c r="MZZ58" s="145"/>
      <c r="NAA58" s="202"/>
      <c r="NAB58" s="146"/>
      <c r="NAC58" s="98"/>
      <c r="NAD58" s="97"/>
      <c r="NAE58" s="97"/>
      <c r="NAF58" s="97"/>
      <c r="NAG58" s="97"/>
      <c r="NAH58" s="79"/>
      <c r="NAI58" s="79"/>
      <c r="NAJ58" s="137"/>
      <c r="NAK58" s="96"/>
      <c r="NAL58" s="79"/>
      <c r="NAM58" s="79"/>
      <c r="NAN58" s="79"/>
      <c r="NAO58" s="102"/>
      <c r="NAP58" s="60"/>
      <c r="NAQ58" s="61"/>
      <c r="NAR58" s="97"/>
      <c r="NAS58" s="97"/>
      <c r="NAT58" s="97"/>
      <c r="NAU58" s="104"/>
      <c r="NAV58" s="97"/>
      <c r="NAW58" s="97"/>
      <c r="NAX58" s="97"/>
      <c r="NAY58" s="145"/>
      <c r="NAZ58" s="202"/>
      <c r="NBA58" s="146"/>
      <c r="NBB58" s="98"/>
      <c r="NBC58" s="97"/>
      <c r="NBD58" s="97"/>
      <c r="NBE58" s="97"/>
      <c r="NBF58" s="97"/>
      <c r="NBG58" s="79"/>
      <c r="NBH58" s="79"/>
      <c r="NBI58" s="137"/>
      <c r="NBJ58" s="96"/>
      <c r="NBK58" s="79"/>
      <c r="NBL58" s="79"/>
      <c r="NBM58" s="79"/>
      <c r="NBN58" s="102"/>
      <c r="NBO58" s="60"/>
      <c r="NBP58" s="61"/>
      <c r="NBQ58" s="97"/>
      <c r="NBR58" s="97"/>
      <c r="NBS58" s="97"/>
      <c r="NBT58" s="104"/>
      <c r="NBU58" s="97"/>
      <c r="NBV58" s="97"/>
      <c r="NBW58" s="97"/>
      <c r="NBX58" s="145"/>
      <c r="NBY58" s="202"/>
      <c r="NBZ58" s="146"/>
      <c r="NCA58" s="98"/>
      <c r="NCB58" s="97"/>
      <c r="NCC58" s="97"/>
      <c r="NCD58" s="97"/>
      <c r="NCE58" s="97"/>
      <c r="NCF58" s="79"/>
      <c r="NCG58" s="79"/>
      <c r="NCH58" s="137"/>
      <c r="NCI58" s="96"/>
      <c r="NCJ58" s="79"/>
      <c r="NCK58" s="79"/>
      <c r="NCL58" s="79"/>
      <c r="NCM58" s="102"/>
      <c r="NCN58" s="60"/>
      <c r="NCO58" s="61"/>
      <c r="NCP58" s="97"/>
      <c r="NCQ58" s="97"/>
      <c r="NCR58" s="97"/>
      <c r="NCS58" s="104"/>
      <c r="NCT58" s="97"/>
      <c r="NCU58" s="97"/>
      <c r="NCV58" s="97"/>
      <c r="NCW58" s="145"/>
      <c r="NCX58" s="202"/>
      <c r="NCY58" s="146"/>
      <c r="NCZ58" s="98"/>
      <c r="NDA58" s="97"/>
      <c r="NDB58" s="97"/>
      <c r="NDC58" s="97"/>
      <c r="NDD58" s="97"/>
      <c r="NDE58" s="79"/>
      <c r="NDF58" s="79"/>
      <c r="NDG58" s="137"/>
      <c r="NDH58" s="96"/>
      <c r="NDI58" s="79"/>
      <c r="NDJ58" s="79"/>
      <c r="NDK58" s="79"/>
      <c r="NDL58" s="102"/>
      <c r="NDM58" s="60"/>
      <c r="NDN58" s="61"/>
      <c r="NDO58" s="97"/>
      <c r="NDP58" s="97"/>
      <c r="NDQ58" s="97"/>
      <c r="NDR58" s="104"/>
      <c r="NDS58" s="97"/>
      <c r="NDT58" s="97"/>
      <c r="NDU58" s="97"/>
      <c r="NDV58" s="145"/>
      <c r="NDW58" s="202"/>
      <c r="NDX58" s="146"/>
      <c r="NDY58" s="98"/>
      <c r="NDZ58" s="97"/>
      <c r="NEA58" s="97"/>
      <c r="NEB58" s="97"/>
      <c r="NEC58" s="97"/>
      <c r="NED58" s="79"/>
      <c r="NEE58" s="79"/>
      <c r="NEF58" s="137"/>
      <c r="NEG58" s="96"/>
      <c r="NEH58" s="79"/>
      <c r="NEI58" s="79"/>
      <c r="NEJ58" s="79"/>
      <c r="NEK58" s="102"/>
      <c r="NEL58" s="60"/>
      <c r="NEM58" s="61"/>
      <c r="NEN58" s="97"/>
      <c r="NEO58" s="97"/>
      <c r="NEP58" s="97"/>
      <c r="NEQ58" s="104"/>
      <c r="NER58" s="97"/>
      <c r="NES58" s="97"/>
      <c r="NET58" s="97"/>
      <c r="NEU58" s="145"/>
      <c r="NEV58" s="202"/>
      <c r="NEW58" s="146"/>
      <c r="NEX58" s="98"/>
      <c r="NEY58" s="97"/>
      <c r="NEZ58" s="97"/>
      <c r="NFA58" s="97"/>
      <c r="NFB58" s="97"/>
      <c r="NFC58" s="79"/>
      <c r="NFD58" s="79"/>
      <c r="NFE58" s="137"/>
      <c r="NFF58" s="96"/>
      <c r="NFG58" s="79"/>
      <c r="NFH58" s="79"/>
      <c r="NFI58" s="79"/>
      <c r="NFJ58" s="102"/>
      <c r="NFK58" s="60"/>
      <c r="NFL58" s="61"/>
      <c r="NFM58" s="97"/>
      <c r="NFN58" s="97"/>
      <c r="NFO58" s="97"/>
      <c r="NFP58" s="104"/>
      <c r="NFQ58" s="97"/>
      <c r="NFR58" s="97"/>
      <c r="NFS58" s="97"/>
      <c r="NFT58" s="145"/>
      <c r="NFU58" s="202"/>
      <c r="NFV58" s="146"/>
      <c r="NFW58" s="98"/>
      <c r="NFX58" s="97"/>
      <c r="NFY58" s="97"/>
      <c r="NFZ58" s="97"/>
      <c r="NGA58" s="97"/>
      <c r="NGB58" s="79"/>
      <c r="NGC58" s="79"/>
      <c r="NGD58" s="137"/>
      <c r="NGE58" s="96"/>
      <c r="NGF58" s="79"/>
      <c r="NGG58" s="79"/>
      <c r="NGH58" s="79"/>
      <c r="NGI58" s="102"/>
      <c r="NGJ58" s="60"/>
      <c r="NGK58" s="61"/>
      <c r="NGL58" s="97"/>
      <c r="NGM58" s="97"/>
      <c r="NGN58" s="97"/>
      <c r="NGO58" s="104"/>
      <c r="NGP58" s="97"/>
      <c r="NGQ58" s="97"/>
      <c r="NGR58" s="97"/>
      <c r="NGS58" s="145"/>
      <c r="NGT58" s="202"/>
      <c r="NGU58" s="146"/>
      <c r="NGV58" s="98"/>
      <c r="NGW58" s="97"/>
      <c r="NGX58" s="97"/>
      <c r="NGY58" s="97"/>
      <c r="NGZ58" s="97"/>
      <c r="NHA58" s="79"/>
      <c r="NHB58" s="79"/>
      <c r="NHC58" s="137"/>
      <c r="NHD58" s="96"/>
      <c r="NHE58" s="79"/>
      <c r="NHF58" s="79"/>
      <c r="NHG58" s="79"/>
      <c r="NHH58" s="102"/>
      <c r="NHI58" s="60"/>
      <c r="NHJ58" s="61"/>
      <c r="NHK58" s="97"/>
      <c r="NHL58" s="97"/>
      <c r="NHM58" s="97"/>
      <c r="NHN58" s="104"/>
      <c r="NHO58" s="97"/>
      <c r="NHP58" s="97"/>
      <c r="NHQ58" s="97"/>
      <c r="NHR58" s="145"/>
      <c r="NHS58" s="202"/>
      <c r="NHT58" s="146"/>
      <c r="NHU58" s="98"/>
      <c r="NHV58" s="97"/>
      <c r="NHW58" s="97"/>
      <c r="NHX58" s="97"/>
      <c r="NHY58" s="97"/>
      <c r="NHZ58" s="79"/>
      <c r="NIA58" s="79"/>
      <c r="NIB58" s="137"/>
      <c r="NIC58" s="96"/>
      <c r="NID58" s="79"/>
      <c r="NIE58" s="79"/>
      <c r="NIF58" s="79"/>
      <c r="NIG58" s="102"/>
      <c r="NIH58" s="60"/>
      <c r="NII58" s="61"/>
      <c r="NIJ58" s="97"/>
      <c r="NIK58" s="97"/>
      <c r="NIL58" s="97"/>
      <c r="NIM58" s="104"/>
      <c r="NIN58" s="97"/>
      <c r="NIO58" s="97"/>
      <c r="NIP58" s="97"/>
      <c r="NIQ58" s="145"/>
      <c r="NIR58" s="202"/>
      <c r="NIS58" s="146"/>
      <c r="NIT58" s="98"/>
      <c r="NIU58" s="97"/>
      <c r="NIV58" s="97"/>
      <c r="NIW58" s="97"/>
      <c r="NIX58" s="97"/>
      <c r="NIY58" s="79"/>
      <c r="NIZ58" s="79"/>
      <c r="NJA58" s="137"/>
      <c r="NJB58" s="96"/>
      <c r="NJC58" s="79"/>
      <c r="NJD58" s="79"/>
      <c r="NJE58" s="79"/>
      <c r="NJF58" s="102"/>
      <c r="NJG58" s="60"/>
      <c r="NJH58" s="61"/>
      <c r="NJI58" s="97"/>
      <c r="NJJ58" s="97"/>
      <c r="NJK58" s="97"/>
      <c r="NJL58" s="104"/>
      <c r="NJM58" s="97"/>
      <c r="NJN58" s="97"/>
      <c r="NJO58" s="97"/>
      <c r="NJP58" s="145"/>
      <c r="NJQ58" s="202"/>
      <c r="NJR58" s="146"/>
      <c r="NJS58" s="98"/>
      <c r="NJT58" s="97"/>
      <c r="NJU58" s="97"/>
      <c r="NJV58" s="97"/>
      <c r="NJW58" s="97"/>
      <c r="NJX58" s="79"/>
      <c r="NJY58" s="79"/>
      <c r="NJZ58" s="137"/>
      <c r="NKA58" s="96"/>
      <c r="NKB58" s="79"/>
      <c r="NKC58" s="79"/>
      <c r="NKD58" s="79"/>
      <c r="NKE58" s="102"/>
      <c r="NKF58" s="60"/>
      <c r="NKG58" s="61"/>
      <c r="NKH58" s="97"/>
      <c r="NKI58" s="97"/>
      <c r="NKJ58" s="97"/>
      <c r="NKK58" s="104"/>
      <c r="NKL58" s="97"/>
      <c r="NKM58" s="97"/>
      <c r="NKN58" s="97"/>
      <c r="NKO58" s="145"/>
      <c r="NKP58" s="202"/>
      <c r="NKQ58" s="146"/>
      <c r="NKR58" s="98"/>
      <c r="NKS58" s="97"/>
      <c r="NKT58" s="97"/>
      <c r="NKU58" s="97"/>
      <c r="NKV58" s="97"/>
      <c r="NKW58" s="79"/>
      <c r="NKX58" s="79"/>
      <c r="NKY58" s="137"/>
      <c r="NKZ58" s="96"/>
      <c r="NLA58" s="79"/>
      <c r="NLB58" s="79"/>
      <c r="NLC58" s="79"/>
      <c r="NLD58" s="102"/>
      <c r="NLE58" s="60"/>
      <c r="NLF58" s="61"/>
      <c r="NLG58" s="97"/>
      <c r="NLH58" s="97"/>
      <c r="NLI58" s="97"/>
      <c r="NLJ58" s="104"/>
      <c r="NLK58" s="97"/>
      <c r="NLL58" s="97"/>
      <c r="NLM58" s="97"/>
      <c r="NLN58" s="145"/>
      <c r="NLO58" s="202"/>
      <c r="NLP58" s="146"/>
      <c r="NLQ58" s="98"/>
      <c r="NLR58" s="97"/>
      <c r="NLS58" s="97"/>
      <c r="NLT58" s="97"/>
      <c r="NLU58" s="97"/>
      <c r="NLV58" s="79"/>
      <c r="NLW58" s="79"/>
      <c r="NLX58" s="137"/>
      <c r="NLY58" s="96"/>
      <c r="NLZ58" s="79"/>
      <c r="NMA58" s="79"/>
      <c r="NMB58" s="79"/>
      <c r="NMC58" s="102"/>
      <c r="NMD58" s="60"/>
      <c r="NME58" s="61"/>
      <c r="NMF58" s="97"/>
      <c r="NMG58" s="97"/>
      <c r="NMH58" s="97"/>
      <c r="NMI58" s="104"/>
      <c r="NMJ58" s="97"/>
      <c r="NMK58" s="97"/>
      <c r="NML58" s="97"/>
      <c r="NMM58" s="145"/>
      <c r="NMN58" s="202"/>
      <c r="NMO58" s="146"/>
      <c r="NMP58" s="98"/>
      <c r="NMQ58" s="97"/>
      <c r="NMR58" s="97"/>
      <c r="NMS58" s="97"/>
      <c r="NMT58" s="97"/>
      <c r="NMU58" s="79"/>
      <c r="NMV58" s="79"/>
      <c r="NMW58" s="137"/>
      <c r="NMX58" s="96"/>
      <c r="NMY58" s="79"/>
      <c r="NMZ58" s="79"/>
      <c r="NNA58" s="79"/>
      <c r="NNB58" s="102"/>
      <c r="NNC58" s="60"/>
      <c r="NND58" s="61"/>
      <c r="NNE58" s="97"/>
      <c r="NNF58" s="97"/>
      <c r="NNG58" s="97"/>
      <c r="NNH58" s="104"/>
      <c r="NNI58" s="97"/>
      <c r="NNJ58" s="97"/>
      <c r="NNK58" s="97"/>
      <c r="NNL58" s="145"/>
      <c r="NNM58" s="202"/>
      <c r="NNN58" s="146"/>
      <c r="NNO58" s="98"/>
      <c r="NNP58" s="97"/>
      <c r="NNQ58" s="97"/>
      <c r="NNR58" s="97"/>
      <c r="NNS58" s="97"/>
      <c r="NNT58" s="79"/>
      <c r="NNU58" s="79"/>
      <c r="NNV58" s="137"/>
      <c r="NNW58" s="96"/>
      <c r="NNX58" s="79"/>
      <c r="NNY58" s="79"/>
      <c r="NNZ58" s="79"/>
      <c r="NOA58" s="102"/>
      <c r="NOB58" s="60"/>
      <c r="NOC58" s="61"/>
      <c r="NOD58" s="97"/>
      <c r="NOE58" s="97"/>
      <c r="NOF58" s="97"/>
      <c r="NOG58" s="104"/>
      <c r="NOH58" s="97"/>
      <c r="NOI58" s="97"/>
      <c r="NOJ58" s="97"/>
      <c r="NOK58" s="145"/>
      <c r="NOL58" s="202"/>
      <c r="NOM58" s="146"/>
      <c r="NON58" s="98"/>
      <c r="NOO58" s="97"/>
      <c r="NOP58" s="97"/>
      <c r="NOQ58" s="97"/>
      <c r="NOR58" s="97"/>
      <c r="NOS58" s="79"/>
      <c r="NOT58" s="79"/>
      <c r="NOU58" s="137"/>
      <c r="NOV58" s="96"/>
      <c r="NOW58" s="79"/>
      <c r="NOX58" s="79"/>
      <c r="NOY58" s="79"/>
      <c r="NOZ58" s="102"/>
      <c r="NPA58" s="60"/>
      <c r="NPB58" s="61"/>
      <c r="NPC58" s="97"/>
      <c r="NPD58" s="97"/>
      <c r="NPE58" s="97"/>
      <c r="NPF58" s="104"/>
      <c r="NPG58" s="97"/>
      <c r="NPH58" s="97"/>
      <c r="NPI58" s="97"/>
      <c r="NPJ58" s="145"/>
      <c r="NPK58" s="202"/>
      <c r="NPL58" s="146"/>
      <c r="NPM58" s="98"/>
      <c r="NPN58" s="97"/>
      <c r="NPO58" s="97"/>
      <c r="NPP58" s="97"/>
      <c r="NPQ58" s="97"/>
      <c r="NPR58" s="79"/>
      <c r="NPS58" s="79"/>
      <c r="NPT58" s="137"/>
      <c r="NPU58" s="96"/>
      <c r="NPV58" s="79"/>
      <c r="NPW58" s="79"/>
      <c r="NPX58" s="79"/>
      <c r="NPY58" s="102"/>
      <c r="NPZ58" s="60"/>
      <c r="NQA58" s="61"/>
      <c r="NQB58" s="97"/>
      <c r="NQC58" s="97"/>
      <c r="NQD58" s="97"/>
      <c r="NQE58" s="104"/>
      <c r="NQF58" s="97"/>
      <c r="NQG58" s="97"/>
      <c r="NQH58" s="97"/>
      <c r="NQI58" s="145"/>
      <c r="NQJ58" s="202"/>
      <c r="NQK58" s="146"/>
      <c r="NQL58" s="98"/>
      <c r="NQM58" s="97"/>
      <c r="NQN58" s="97"/>
      <c r="NQO58" s="97"/>
      <c r="NQP58" s="97"/>
      <c r="NQQ58" s="79"/>
      <c r="NQR58" s="79"/>
      <c r="NQS58" s="137"/>
      <c r="NQT58" s="96"/>
      <c r="NQU58" s="79"/>
      <c r="NQV58" s="79"/>
      <c r="NQW58" s="79"/>
      <c r="NQX58" s="102"/>
      <c r="NQY58" s="60"/>
      <c r="NQZ58" s="61"/>
      <c r="NRA58" s="97"/>
      <c r="NRB58" s="97"/>
      <c r="NRC58" s="97"/>
      <c r="NRD58" s="104"/>
      <c r="NRE58" s="97"/>
      <c r="NRF58" s="97"/>
      <c r="NRG58" s="97"/>
      <c r="NRH58" s="145"/>
      <c r="NRI58" s="202"/>
      <c r="NRJ58" s="146"/>
      <c r="NRK58" s="98"/>
      <c r="NRL58" s="97"/>
      <c r="NRM58" s="97"/>
      <c r="NRN58" s="97"/>
      <c r="NRO58" s="97"/>
      <c r="NRP58" s="79"/>
      <c r="NRQ58" s="79"/>
      <c r="NRR58" s="137"/>
      <c r="NRS58" s="96"/>
      <c r="NRT58" s="79"/>
      <c r="NRU58" s="79"/>
      <c r="NRV58" s="79"/>
      <c r="NRW58" s="102"/>
      <c r="NRX58" s="60"/>
      <c r="NRY58" s="61"/>
      <c r="NRZ58" s="97"/>
      <c r="NSA58" s="97"/>
      <c r="NSB58" s="97"/>
      <c r="NSC58" s="104"/>
      <c r="NSD58" s="97"/>
      <c r="NSE58" s="97"/>
      <c r="NSF58" s="97"/>
      <c r="NSG58" s="145"/>
      <c r="NSH58" s="202"/>
      <c r="NSI58" s="146"/>
      <c r="NSJ58" s="98"/>
      <c r="NSK58" s="97"/>
      <c r="NSL58" s="97"/>
      <c r="NSM58" s="97"/>
      <c r="NSN58" s="97"/>
      <c r="NSO58" s="79"/>
      <c r="NSP58" s="79"/>
      <c r="NSQ58" s="137"/>
      <c r="NSR58" s="96"/>
      <c r="NSS58" s="79"/>
      <c r="NST58" s="79"/>
      <c r="NSU58" s="79"/>
      <c r="NSV58" s="102"/>
      <c r="NSW58" s="60"/>
      <c r="NSX58" s="61"/>
      <c r="NSY58" s="97"/>
      <c r="NSZ58" s="97"/>
      <c r="NTA58" s="97"/>
      <c r="NTB58" s="104"/>
      <c r="NTC58" s="97"/>
      <c r="NTD58" s="97"/>
      <c r="NTE58" s="97"/>
      <c r="NTF58" s="145"/>
      <c r="NTG58" s="202"/>
      <c r="NTH58" s="146"/>
      <c r="NTI58" s="98"/>
      <c r="NTJ58" s="97"/>
      <c r="NTK58" s="97"/>
      <c r="NTL58" s="97"/>
      <c r="NTM58" s="97"/>
      <c r="NTN58" s="79"/>
      <c r="NTO58" s="79"/>
      <c r="NTP58" s="137"/>
      <c r="NTQ58" s="96"/>
      <c r="NTR58" s="79"/>
      <c r="NTS58" s="79"/>
      <c r="NTT58" s="79"/>
      <c r="NTU58" s="102"/>
      <c r="NTV58" s="60"/>
      <c r="NTW58" s="61"/>
      <c r="NTX58" s="97"/>
      <c r="NTY58" s="97"/>
      <c r="NTZ58" s="97"/>
      <c r="NUA58" s="104"/>
      <c r="NUB58" s="97"/>
      <c r="NUC58" s="97"/>
      <c r="NUD58" s="97"/>
      <c r="NUE58" s="145"/>
      <c r="NUF58" s="202"/>
      <c r="NUG58" s="146"/>
      <c r="NUH58" s="98"/>
      <c r="NUI58" s="97"/>
      <c r="NUJ58" s="97"/>
      <c r="NUK58" s="97"/>
      <c r="NUL58" s="97"/>
      <c r="NUM58" s="79"/>
      <c r="NUN58" s="79"/>
      <c r="NUO58" s="137"/>
      <c r="NUP58" s="96"/>
      <c r="NUQ58" s="79"/>
      <c r="NUR58" s="79"/>
      <c r="NUS58" s="79"/>
      <c r="NUT58" s="102"/>
      <c r="NUU58" s="60"/>
      <c r="NUV58" s="61"/>
      <c r="NUW58" s="97"/>
      <c r="NUX58" s="97"/>
      <c r="NUY58" s="97"/>
      <c r="NUZ58" s="104"/>
      <c r="NVA58" s="97"/>
      <c r="NVB58" s="97"/>
      <c r="NVC58" s="97"/>
      <c r="NVD58" s="145"/>
      <c r="NVE58" s="202"/>
      <c r="NVF58" s="146"/>
      <c r="NVG58" s="98"/>
      <c r="NVH58" s="97"/>
      <c r="NVI58" s="97"/>
      <c r="NVJ58" s="97"/>
      <c r="NVK58" s="97"/>
      <c r="NVL58" s="79"/>
      <c r="NVM58" s="79"/>
      <c r="NVN58" s="137"/>
      <c r="NVO58" s="96"/>
      <c r="NVP58" s="79"/>
      <c r="NVQ58" s="79"/>
      <c r="NVR58" s="79"/>
      <c r="NVS58" s="102"/>
      <c r="NVT58" s="60"/>
      <c r="NVU58" s="61"/>
      <c r="NVV58" s="97"/>
      <c r="NVW58" s="97"/>
      <c r="NVX58" s="97"/>
      <c r="NVY58" s="104"/>
      <c r="NVZ58" s="97"/>
      <c r="NWA58" s="97"/>
      <c r="NWB58" s="97"/>
      <c r="NWC58" s="145"/>
      <c r="NWD58" s="202"/>
      <c r="NWE58" s="146"/>
      <c r="NWF58" s="98"/>
      <c r="NWG58" s="97"/>
      <c r="NWH58" s="97"/>
      <c r="NWI58" s="97"/>
      <c r="NWJ58" s="97"/>
      <c r="NWK58" s="79"/>
      <c r="NWL58" s="79"/>
      <c r="NWM58" s="137"/>
      <c r="NWN58" s="96"/>
      <c r="NWO58" s="79"/>
      <c r="NWP58" s="79"/>
      <c r="NWQ58" s="79"/>
      <c r="NWR58" s="102"/>
      <c r="NWS58" s="60"/>
      <c r="NWT58" s="61"/>
      <c r="NWU58" s="97"/>
      <c r="NWV58" s="97"/>
      <c r="NWW58" s="97"/>
      <c r="NWX58" s="104"/>
      <c r="NWY58" s="97"/>
      <c r="NWZ58" s="97"/>
      <c r="NXA58" s="97"/>
      <c r="NXB58" s="145"/>
      <c r="NXC58" s="202"/>
      <c r="NXD58" s="146"/>
      <c r="NXE58" s="98"/>
      <c r="NXF58" s="97"/>
      <c r="NXG58" s="97"/>
      <c r="NXH58" s="97"/>
      <c r="NXI58" s="97"/>
      <c r="NXJ58" s="79"/>
      <c r="NXK58" s="79"/>
      <c r="NXL58" s="137"/>
      <c r="NXM58" s="96"/>
      <c r="NXN58" s="79"/>
      <c r="NXO58" s="79"/>
      <c r="NXP58" s="79"/>
      <c r="NXQ58" s="102"/>
      <c r="NXR58" s="60"/>
      <c r="NXS58" s="61"/>
      <c r="NXT58" s="97"/>
      <c r="NXU58" s="97"/>
      <c r="NXV58" s="97"/>
      <c r="NXW58" s="104"/>
      <c r="NXX58" s="97"/>
      <c r="NXY58" s="97"/>
      <c r="NXZ58" s="97"/>
      <c r="NYA58" s="145"/>
      <c r="NYB58" s="202"/>
      <c r="NYC58" s="146"/>
      <c r="NYD58" s="98"/>
      <c r="NYE58" s="97"/>
      <c r="NYF58" s="97"/>
      <c r="NYG58" s="97"/>
      <c r="NYH58" s="97"/>
      <c r="NYI58" s="79"/>
      <c r="NYJ58" s="79"/>
      <c r="NYK58" s="137"/>
      <c r="NYL58" s="96"/>
      <c r="NYM58" s="79"/>
      <c r="NYN58" s="79"/>
      <c r="NYO58" s="79"/>
      <c r="NYP58" s="102"/>
      <c r="NYQ58" s="60"/>
      <c r="NYR58" s="61"/>
      <c r="NYS58" s="97"/>
      <c r="NYT58" s="97"/>
      <c r="NYU58" s="97"/>
      <c r="NYV58" s="104"/>
      <c r="NYW58" s="97"/>
      <c r="NYX58" s="97"/>
      <c r="NYY58" s="97"/>
      <c r="NYZ58" s="145"/>
      <c r="NZA58" s="202"/>
      <c r="NZB58" s="146"/>
      <c r="NZC58" s="98"/>
      <c r="NZD58" s="97"/>
      <c r="NZE58" s="97"/>
      <c r="NZF58" s="97"/>
      <c r="NZG58" s="97"/>
      <c r="NZH58" s="79"/>
      <c r="NZI58" s="79"/>
      <c r="NZJ58" s="137"/>
      <c r="NZK58" s="96"/>
      <c r="NZL58" s="79"/>
      <c r="NZM58" s="79"/>
      <c r="NZN58" s="79"/>
      <c r="NZO58" s="102"/>
      <c r="NZP58" s="60"/>
      <c r="NZQ58" s="61"/>
      <c r="NZR58" s="97"/>
      <c r="NZS58" s="97"/>
      <c r="NZT58" s="97"/>
      <c r="NZU58" s="104"/>
      <c r="NZV58" s="97"/>
      <c r="NZW58" s="97"/>
      <c r="NZX58" s="97"/>
      <c r="NZY58" s="145"/>
      <c r="NZZ58" s="202"/>
      <c r="OAA58" s="146"/>
      <c r="OAB58" s="98"/>
      <c r="OAC58" s="97"/>
      <c r="OAD58" s="97"/>
      <c r="OAE58" s="97"/>
      <c r="OAF58" s="97"/>
      <c r="OAG58" s="79"/>
      <c r="OAH58" s="79"/>
      <c r="OAI58" s="137"/>
      <c r="OAJ58" s="96"/>
      <c r="OAK58" s="79"/>
      <c r="OAL58" s="79"/>
      <c r="OAM58" s="79"/>
      <c r="OAN58" s="102"/>
      <c r="OAO58" s="60"/>
      <c r="OAP58" s="61"/>
      <c r="OAQ58" s="97"/>
      <c r="OAR58" s="97"/>
      <c r="OAS58" s="97"/>
      <c r="OAT58" s="104"/>
      <c r="OAU58" s="97"/>
      <c r="OAV58" s="97"/>
      <c r="OAW58" s="97"/>
      <c r="OAX58" s="145"/>
      <c r="OAY58" s="202"/>
      <c r="OAZ58" s="146"/>
      <c r="OBA58" s="98"/>
      <c r="OBB58" s="97"/>
      <c r="OBC58" s="97"/>
      <c r="OBD58" s="97"/>
      <c r="OBE58" s="97"/>
      <c r="OBF58" s="79"/>
      <c r="OBG58" s="79"/>
      <c r="OBH58" s="137"/>
      <c r="OBI58" s="96"/>
      <c r="OBJ58" s="79"/>
      <c r="OBK58" s="79"/>
      <c r="OBL58" s="79"/>
      <c r="OBM58" s="102"/>
      <c r="OBN58" s="60"/>
      <c r="OBO58" s="61"/>
      <c r="OBP58" s="97"/>
      <c r="OBQ58" s="97"/>
      <c r="OBR58" s="97"/>
      <c r="OBS58" s="104"/>
      <c r="OBT58" s="97"/>
      <c r="OBU58" s="97"/>
      <c r="OBV58" s="97"/>
      <c r="OBW58" s="145"/>
      <c r="OBX58" s="202"/>
      <c r="OBY58" s="146"/>
      <c r="OBZ58" s="98"/>
      <c r="OCA58" s="97"/>
      <c r="OCB58" s="97"/>
      <c r="OCC58" s="97"/>
      <c r="OCD58" s="97"/>
      <c r="OCE58" s="79"/>
      <c r="OCF58" s="79"/>
      <c r="OCG58" s="137"/>
      <c r="OCH58" s="96"/>
      <c r="OCI58" s="79"/>
      <c r="OCJ58" s="79"/>
      <c r="OCK58" s="79"/>
      <c r="OCL58" s="102"/>
      <c r="OCM58" s="60"/>
      <c r="OCN58" s="61"/>
      <c r="OCO58" s="97"/>
      <c r="OCP58" s="97"/>
      <c r="OCQ58" s="97"/>
      <c r="OCR58" s="104"/>
      <c r="OCS58" s="97"/>
      <c r="OCT58" s="97"/>
      <c r="OCU58" s="97"/>
      <c r="OCV58" s="145"/>
      <c r="OCW58" s="202"/>
      <c r="OCX58" s="146"/>
      <c r="OCY58" s="98"/>
      <c r="OCZ58" s="97"/>
      <c r="ODA58" s="97"/>
      <c r="ODB58" s="97"/>
      <c r="ODC58" s="97"/>
      <c r="ODD58" s="79"/>
      <c r="ODE58" s="79"/>
      <c r="ODF58" s="137"/>
      <c r="ODG58" s="96"/>
      <c r="ODH58" s="79"/>
      <c r="ODI58" s="79"/>
      <c r="ODJ58" s="79"/>
      <c r="ODK58" s="102"/>
      <c r="ODL58" s="60"/>
      <c r="ODM58" s="61"/>
      <c r="ODN58" s="97"/>
      <c r="ODO58" s="97"/>
      <c r="ODP58" s="97"/>
      <c r="ODQ58" s="104"/>
      <c r="ODR58" s="97"/>
      <c r="ODS58" s="97"/>
      <c r="ODT58" s="97"/>
      <c r="ODU58" s="145"/>
      <c r="ODV58" s="202"/>
      <c r="ODW58" s="146"/>
      <c r="ODX58" s="98"/>
      <c r="ODY58" s="97"/>
      <c r="ODZ58" s="97"/>
      <c r="OEA58" s="97"/>
      <c r="OEB58" s="97"/>
      <c r="OEC58" s="79"/>
      <c r="OED58" s="79"/>
      <c r="OEE58" s="137"/>
      <c r="OEF58" s="96"/>
      <c r="OEG58" s="79"/>
      <c r="OEH58" s="79"/>
      <c r="OEI58" s="79"/>
      <c r="OEJ58" s="102"/>
      <c r="OEK58" s="60"/>
      <c r="OEL58" s="61"/>
      <c r="OEM58" s="97"/>
      <c r="OEN58" s="97"/>
      <c r="OEO58" s="97"/>
      <c r="OEP58" s="104"/>
      <c r="OEQ58" s="97"/>
      <c r="OER58" s="97"/>
      <c r="OES58" s="97"/>
      <c r="OET58" s="145"/>
      <c r="OEU58" s="202"/>
      <c r="OEV58" s="146"/>
      <c r="OEW58" s="98"/>
      <c r="OEX58" s="97"/>
      <c r="OEY58" s="97"/>
      <c r="OEZ58" s="97"/>
      <c r="OFA58" s="97"/>
      <c r="OFB58" s="79"/>
      <c r="OFC58" s="79"/>
      <c r="OFD58" s="137"/>
      <c r="OFE58" s="96"/>
      <c r="OFF58" s="79"/>
      <c r="OFG58" s="79"/>
      <c r="OFH58" s="79"/>
      <c r="OFI58" s="102"/>
      <c r="OFJ58" s="60"/>
      <c r="OFK58" s="61"/>
      <c r="OFL58" s="97"/>
      <c r="OFM58" s="97"/>
      <c r="OFN58" s="97"/>
      <c r="OFO58" s="104"/>
      <c r="OFP58" s="97"/>
      <c r="OFQ58" s="97"/>
      <c r="OFR58" s="97"/>
      <c r="OFS58" s="145"/>
      <c r="OFT58" s="202"/>
      <c r="OFU58" s="146"/>
      <c r="OFV58" s="98"/>
      <c r="OFW58" s="97"/>
      <c r="OFX58" s="97"/>
      <c r="OFY58" s="97"/>
      <c r="OFZ58" s="97"/>
      <c r="OGA58" s="79"/>
      <c r="OGB58" s="79"/>
      <c r="OGC58" s="137"/>
      <c r="OGD58" s="96"/>
      <c r="OGE58" s="79"/>
      <c r="OGF58" s="79"/>
      <c r="OGG58" s="79"/>
      <c r="OGH58" s="102"/>
      <c r="OGI58" s="60"/>
      <c r="OGJ58" s="61"/>
      <c r="OGK58" s="97"/>
      <c r="OGL58" s="97"/>
      <c r="OGM58" s="97"/>
      <c r="OGN58" s="104"/>
      <c r="OGO58" s="97"/>
      <c r="OGP58" s="97"/>
      <c r="OGQ58" s="97"/>
      <c r="OGR58" s="145"/>
      <c r="OGS58" s="202"/>
      <c r="OGT58" s="146"/>
      <c r="OGU58" s="98"/>
      <c r="OGV58" s="97"/>
      <c r="OGW58" s="97"/>
      <c r="OGX58" s="97"/>
      <c r="OGY58" s="97"/>
      <c r="OGZ58" s="79"/>
      <c r="OHA58" s="79"/>
      <c r="OHB58" s="137"/>
      <c r="OHC58" s="96"/>
      <c r="OHD58" s="79"/>
      <c r="OHE58" s="79"/>
      <c r="OHF58" s="79"/>
      <c r="OHG58" s="102"/>
      <c r="OHH58" s="60"/>
      <c r="OHI58" s="61"/>
      <c r="OHJ58" s="97"/>
      <c r="OHK58" s="97"/>
      <c r="OHL58" s="97"/>
      <c r="OHM58" s="104"/>
      <c r="OHN58" s="97"/>
      <c r="OHO58" s="97"/>
      <c r="OHP58" s="97"/>
      <c r="OHQ58" s="145"/>
      <c r="OHR58" s="202"/>
      <c r="OHS58" s="146"/>
      <c r="OHT58" s="98"/>
      <c r="OHU58" s="97"/>
      <c r="OHV58" s="97"/>
      <c r="OHW58" s="97"/>
      <c r="OHX58" s="97"/>
      <c r="OHY58" s="79"/>
      <c r="OHZ58" s="79"/>
      <c r="OIA58" s="137"/>
      <c r="OIB58" s="96"/>
      <c r="OIC58" s="79"/>
      <c r="OID58" s="79"/>
      <c r="OIE58" s="79"/>
      <c r="OIF58" s="102"/>
      <c r="OIG58" s="60"/>
      <c r="OIH58" s="61"/>
      <c r="OII58" s="97"/>
      <c r="OIJ58" s="97"/>
      <c r="OIK58" s="97"/>
      <c r="OIL58" s="104"/>
      <c r="OIM58" s="97"/>
      <c r="OIN58" s="97"/>
      <c r="OIO58" s="97"/>
      <c r="OIP58" s="145"/>
      <c r="OIQ58" s="202"/>
      <c r="OIR58" s="146"/>
      <c r="OIS58" s="98"/>
      <c r="OIT58" s="97"/>
      <c r="OIU58" s="97"/>
      <c r="OIV58" s="97"/>
      <c r="OIW58" s="97"/>
      <c r="OIX58" s="79"/>
      <c r="OIY58" s="79"/>
      <c r="OIZ58" s="137"/>
      <c r="OJA58" s="96"/>
      <c r="OJB58" s="79"/>
      <c r="OJC58" s="79"/>
      <c r="OJD58" s="79"/>
      <c r="OJE58" s="102"/>
      <c r="OJF58" s="60"/>
      <c r="OJG58" s="61"/>
      <c r="OJH58" s="97"/>
      <c r="OJI58" s="97"/>
      <c r="OJJ58" s="97"/>
      <c r="OJK58" s="104"/>
      <c r="OJL58" s="97"/>
      <c r="OJM58" s="97"/>
      <c r="OJN58" s="97"/>
      <c r="OJO58" s="145"/>
      <c r="OJP58" s="202"/>
      <c r="OJQ58" s="146"/>
      <c r="OJR58" s="98"/>
      <c r="OJS58" s="97"/>
      <c r="OJT58" s="97"/>
      <c r="OJU58" s="97"/>
      <c r="OJV58" s="97"/>
      <c r="OJW58" s="79"/>
      <c r="OJX58" s="79"/>
      <c r="OJY58" s="137"/>
      <c r="OJZ58" s="96"/>
      <c r="OKA58" s="79"/>
      <c r="OKB58" s="79"/>
      <c r="OKC58" s="79"/>
      <c r="OKD58" s="102"/>
      <c r="OKE58" s="60"/>
      <c r="OKF58" s="61"/>
      <c r="OKG58" s="97"/>
      <c r="OKH58" s="97"/>
      <c r="OKI58" s="97"/>
      <c r="OKJ58" s="104"/>
      <c r="OKK58" s="97"/>
      <c r="OKL58" s="97"/>
      <c r="OKM58" s="97"/>
      <c r="OKN58" s="145"/>
      <c r="OKO58" s="202"/>
      <c r="OKP58" s="146"/>
      <c r="OKQ58" s="98"/>
      <c r="OKR58" s="97"/>
      <c r="OKS58" s="97"/>
      <c r="OKT58" s="97"/>
      <c r="OKU58" s="97"/>
      <c r="OKV58" s="79"/>
      <c r="OKW58" s="79"/>
      <c r="OKX58" s="137"/>
      <c r="OKY58" s="96"/>
      <c r="OKZ58" s="79"/>
      <c r="OLA58" s="79"/>
      <c r="OLB58" s="79"/>
      <c r="OLC58" s="102"/>
      <c r="OLD58" s="60"/>
      <c r="OLE58" s="61"/>
      <c r="OLF58" s="97"/>
      <c r="OLG58" s="97"/>
      <c r="OLH58" s="97"/>
      <c r="OLI58" s="104"/>
      <c r="OLJ58" s="97"/>
      <c r="OLK58" s="97"/>
      <c r="OLL58" s="97"/>
      <c r="OLM58" s="145"/>
      <c r="OLN58" s="202"/>
      <c r="OLO58" s="146"/>
      <c r="OLP58" s="98"/>
      <c r="OLQ58" s="97"/>
      <c r="OLR58" s="97"/>
      <c r="OLS58" s="97"/>
      <c r="OLT58" s="97"/>
      <c r="OLU58" s="79"/>
      <c r="OLV58" s="79"/>
      <c r="OLW58" s="137"/>
      <c r="OLX58" s="96"/>
      <c r="OLY58" s="79"/>
      <c r="OLZ58" s="79"/>
      <c r="OMA58" s="79"/>
      <c r="OMB58" s="102"/>
      <c r="OMC58" s="60"/>
      <c r="OMD58" s="61"/>
      <c r="OME58" s="97"/>
      <c r="OMF58" s="97"/>
      <c r="OMG58" s="97"/>
      <c r="OMH58" s="104"/>
      <c r="OMI58" s="97"/>
      <c r="OMJ58" s="97"/>
      <c r="OMK58" s="97"/>
      <c r="OML58" s="145"/>
      <c r="OMM58" s="202"/>
      <c r="OMN58" s="146"/>
      <c r="OMO58" s="98"/>
      <c r="OMP58" s="97"/>
      <c r="OMQ58" s="97"/>
      <c r="OMR58" s="97"/>
      <c r="OMS58" s="97"/>
      <c r="OMT58" s="79"/>
      <c r="OMU58" s="79"/>
      <c r="OMV58" s="137"/>
      <c r="OMW58" s="96"/>
      <c r="OMX58" s="79"/>
      <c r="OMY58" s="79"/>
      <c r="OMZ58" s="79"/>
      <c r="ONA58" s="102"/>
      <c r="ONB58" s="60"/>
      <c r="ONC58" s="61"/>
      <c r="OND58" s="97"/>
      <c r="ONE58" s="97"/>
      <c r="ONF58" s="97"/>
      <c r="ONG58" s="104"/>
      <c r="ONH58" s="97"/>
      <c r="ONI58" s="97"/>
      <c r="ONJ58" s="97"/>
      <c r="ONK58" s="145"/>
      <c r="ONL58" s="202"/>
      <c r="ONM58" s="146"/>
      <c r="ONN58" s="98"/>
      <c r="ONO58" s="97"/>
      <c r="ONP58" s="97"/>
      <c r="ONQ58" s="97"/>
      <c r="ONR58" s="97"/>
      <c r="ONS58" s="79"/>
      <c r="ONT58" s="79"/>
      <c r="ONU58" s="137"/>
      <c r="ONV58" s="96"/>
      <c r="ONW58" s="79"/>
      <c r="ONX58" s="79"/>
      <c r="ONY58" s="79"/>
      <c r="ONZ58" s="102"/>
      <c r="OOA58" s="60"/>
      <c r="OOB58" s="61"/>
      <c r="OOC58" s="97"/>
      <c r="OOD58" s="97"/>
      <c r="OOE58" s="97"/>
      <c r="OOF58" s="104"/>
      <c r="OOG58" s="97"/>
      <c r="OOH58" s="97"/>
      <c r="OOI58" s="97"/>
      <c r="OOJ58" s="145"/>
      <c r="OOK58" s="202"/>
      <c r="OOL58" s="146"/>
      <c r="OOM58" s="98"/>
      <c r="OON58" s="97"/>
      <c r="OOO58" s="97"/>
      <c r="OOP58" s="97"/>
      <c r="OOQ58" s="97"/>
      <c r="OOR58" s="79"/>
      <c r="OOS58" s="79"/>
      <c r="OOT58" s="137"/>
      <c r="OOU58" s="96"/>
      <c r="OOV58" s="79"/>
      <c r="OOW58" s="79"/>
      <c r="OOX58" s="79"/>
      <c r="OOY58" s="102"/>
      <c r="OOZ58" s="60"/>
      <c r="OPA58" s="61"/>
      <c r="OPB58" s="97"/>
      <c r="OPC58" s="97"/>
      <c r="OPD58" s="97"/>
      <c r="OPE58" s="104"/>
      <c r="OPF58" s="97"/>
      <c r="OPG58" s="97"/>
      <c r="OPH58" s="97"/>
      <c r="OPI58" s="145"/>
      <c r="OPJ58" s="202"/>
      <c r="OPK58" s="146"/>
      <c r="OPL58" s="98"/>
      <c r="OPM58" s="97"/>
      <c r="OPN58" s="97"/>
      <c r="OPO58" s="97"/>
      <c r="OPP58" s="97"/>
      <c r="OPQ58" s="79"/>
      <c r="OPR58" s="79"/>
      <c r="OPS58" s="137"/>
      <c r="OPT58" s="96"/>
      <c r="OPU58" s="79"/>
      <c r="OPV58" s="79"/>
      <c r="OPW58" s="79"/>
      <c r="OPX58" s="102"/>
      <c r="OPY58" s="60"/>
      <c r="OPZ58" s="61"/>
      <c r="OQA58" s="97"/>
      <c r="OQB58" s="97"/>
      <c r="OQC58" s="97"/>
      <c r="OQD58" s="104"/>
      <c r="OQE58" s="97"/>
      <c r="OQF58" s="97"/>
      <c r="OQG58" s="97"/>
      <c r="OQH58" s="145"/>
      <c r="OQI58" s="202"/>
      <c r="OQJ58" s="146"/>
      <c r="OQK58" s="98"/>
      <c r="OQL58" s="97"/>
      <c r="OQM58" s="97"/>
      <c r="OQN58" s="97"/>
      <c r="OQO58" s="97"/>
      <c r="OQP58" s="79"/>
      <c r="OQQ58" s="79"/>
      <c r="OQR58" s="137"/>
      <c r="OQS58" s="96"/>
      <c r="OQT58" s="79"/>
      <c r="OQU58" s="79"/>
      <c r="OQV58" s="79"/>
      <c r="OQW58" s="102"/>
      <c r="OQX58" s="60"/>
      <c r="OQY58" s="61"/>
      <c r="OQZ58" s="97"/>
      <c r="ORA58" s="97"/>
      <c r="ORB58" s="97"/>
      <c r="ORC58" s="104"/>
      <c r="ORD58" s="97"/>
      <c r="ORE58" s="97"/>
      <c r="ORF58" s="97"/>
      <c r="ORG58" s="145"/>
      <c r="ORH58" s="202"/>
      <c r="ORI58" s="146"/>
      <c r="ORJ58" s="98"/>
      <c r="ORK58" s="97"/>
      <c r="ORL58" s="97"/>
      <c r="ORM58" s="97"/>
      <c r="ORN58" s="97"/>
      <c r="ORO58" s="79"/>
      <c r="ORP58" s="79"/>
      <c r="ORQ58" s="137"/>
      <c r="ORR58" s="96"/>
      <c r="ORS58" s="79"/>
      <c r="ORT58" s="79"/>
      <c r="ORU58" s="79"/>
      <c r="ORV58" s="102"/>
      <c r="ORW58" s="60"/>
      <c r="ORX58" s="61"/>
      <c r="ORY58" s="97"/>
      <c r="ORZ58" s="97"/>
      <c r="OSA58" s="97"/>
      <c r="OSB58" s="104"/>
      <c r="OSC58" s="97"/>
      <c r="OSD58" s="97"/>
      <c r="OSE58" s="97"/>
      <c r="OSF58" s="145"/>
      <c r="OSG58" s="202"/>
      <c r="OSH58" s="146"/>
      <c r="OSI58" s="98"/>
      <c r="OSJ58" s="97"/>
      <c r="OSK58" s="97"/>
      <c r="OSL58" s="97"/>
      <c r="OSM58" s="97"/>
      <c r="OSN58" s="79"/>
      <c r="OSO58" s="79"/>
      <c r="OSP58" s="137"/>
      <c r="OSQ58" s="96"/>
      <c r="OSR58" s="79"/>
      <c r="OSS58" s="79"/>
      <c r="OST58" s="79"/>
      <c r="OSU58" s="102"/>
      <c r="OSV58" s="60"/>
      <c r="OSW58" s="61"/>
      <c r="OSX58" s="97"/>
      <c r="OSY58" s="97"/>
      <c r="OSZ58" s="97"/>
      <c r="OTA58" s="104"/>
      <c r="OTB58" s="97"/>
      <c r="OTC58" s="97"/>
      <c r="OTD58" s="97"/>
      <c r="OTE58" s="145"/>
      <c r="OTF58" s="202"/>
      <c r="OTG58" s="146"/>
      <c r="OTH58" s="98"/>
      <c r="OTI58" s="97"/>
      <c r="OTJ58" s="97"/>
      <c r="OTK58" s="97"/>
      <c r="OTL58" s="97"/>
      <c r="OTM58" s="79"/>
      <c r="OTN58" s="79"/>
      <c r="OTO58" s="137"/>
      <c r="OTP58" s="96"/>
      <c r="OTQ58" s="79"/>
      <c r="OTR58" s="79"/>
      <c r="OTS58" s="79"/>
      <c r="OTT58" s="102"/>
      <c r="OTU58" s="60"/>
      <c r="OTV58" s="61"/>
      <c r="OTW58" s="97"/>
      <c r="OTX58" s="97"/>
      <c r="OTY58" s="97"/>
      <c r="OTZ58" s="104"/>
      <c r="OUA58" s="97"/>
      <c r="OUB58" s="97"/>
      <c r="OUC58" s="97"/>
      <c r="OUD58" s="145"/>
      <c r="OUE58" s="202"/>
      <c r="OUF58" s="146"/>
      <c r="OUG58" s="98"/>
      <c r="OUH58" s="97"/>
      <c r="OUI58" s="97"/>
      <c r="OUJ58" s="97"/>
      <c r="OUK58" s="97"/>
      <c r="OUL58" s="79"/>
      <c r="OUM58" s="79"/>
      <c r="OUN58" s="137"/>
      <c r="OUO58" s="96"/>
      <c r="OUP58" s="79"/>
      <c r="OUQ58" s="79"/>
      <c r="OUR58" s="79"/>
      <c r="OUS58" s="102"/>
      <c r="OUT58" s="60"/>
      <c r="OUU58" s="61"/>
      <c r="OUV58" s="97"/>
      <c r="OUW58" s="97"/>
      <c r="OUX58" s="97"/>
      <c r="OUY58" s="104"/>
      <c r="OUZ58" s="97"/>
      <c r="OVA58" s="97"/>
      <c r="OVB58" s="97"/>
      <c r="OVC58" s="145"/>
      <c r="OVD58" s="202"/>
      <c r="OVE58" s="146"/>
      <c r="OVF58" s="98"/>
      <c r="OVG58" s="97"/>
      <c r="OVH58" s="97"/>
      <c r="OVI58" s="97"/>
      <c r="OVJ58" s="97"/>
      <c r="OVK58" s="79"/>
      <c r="OVL58" s="79"/>
      <c r="OVM58" s="137"/>
      <c r="OVN58" s="96"/>
      <c r="OVO58" s="79"/>
      <c r="OVP58" s="79"/>
      <c r="OVQ58" s="79"/>
      <c r="OVR58" s="102"/>
      <c r="OVS58" s="60"/>
      <c r="OVT58" s="61"/>
      <c r="OVU58" s="97"/>
      <c r="OVV58" s="97"/>
      <c r="OVW58" s="97"/>
      <c r="OVX58" s="104"/>
      <c r="OVY58" s="97"/>
      <c r="OVZ58" s="97"/>
      <c r="OWA58" s="97"/>
      <c r="OWB58" s="145"/>
      <c r="OWC58" s="202"/>
      <c r="OWD58" s="146"/>
      <c r="OWE58" s="98"/>
      <c r="OWF58" s="97"/>
      <c r="OWG58" s="97"/>
      <c r="OWH58" s="97"/>
      <c r="OWI58" s="97"/>
      <c r="OWJ58" s="79"/>
      <c r="OWK58" s="79"/>
      <c r="OWL58" s="137"/>
      <c r="OWM58" s="96"/>
      <c r="OWN58" s="79"/>
      <c r="OWO58" s="79"/>
      <c r="OWP58" s="79"/>
      <c r="OWQ58" s="102"/>
      <c r="OWR58" s="60"/>
      <c r="OWS58" s="61"/>
      <c r="OWT58" s="97"/>
      <c r="OWU58" s="97"/>
      <c r="OWV58" s="97"/>
      <c r="OWW58" s="104"/>
      <c r="OWX58" s="97"/>
      <c r="OWY58" s="97"/>
      <c r="OWZ58" s="97"/>
      <c r="OXA58" s="145"/>
      <c r="OXB58" s="202"/>
      <c r="OXC58" s="146"/>
      <c r="OXD58" s="98"/>
      <c r="OXE58" s="97"/>
      <c r="OXF58" s="97"/>
      <c r="OXG58" s="97"/>
      <c r="OXH58" s="97"/>
      <c r="OXI58" s="79"/>
      <c r="OXJ58" s="79"/>
      <c r="OXK58" s="137"/>
      <c r="OXL58" s="96"/>
      <c r="OXM58" s="79"/>
      <c r="OXN58" s="79"/>
      <c r="OXO58" s="79"/>
      <c r="OXP58" s="102"/>
      <c r="OXQ58" s="60"/>
      <c r="OXR58" s="61"/>
      <c r="OXS58" s="97"/>
      <c r="OXT58" s="97"/>
      <c r="OXU58" s="97"/>
      <c r="OXV58" s="104"/>
      <c r="OXW58" s="97"/>
      <c r="OXX58" s="97"/>
      <c r="OXY58" s="97"/>
      <c r="OXZ58" s="145"/>
      <c r="OYA58" s="202"/>
      <c r="OYB58" s="146"/>
      <c r="OYC58" s="98"/>
      <c r="OYD58" s="97"/>
      <c r="OYE58" s="97"/>
      <c r="OYF58" s="97"/>
      <c r="OYG58" s="97"/>
      <c r="OYH58" s="79"/>
      <c r="OYI58" s="79"/>
      <c r="OYJ58" s="137"/>
      <c r="OYK58" s="96"/>
      <c r="OYL58" s="79"/>
      <c r="OYM58" s="79"/>
      <c r="OYN58" s="79"/>
      <c r="OYO58" s="102"/>
      <c r="OYP58" s="60"/>
      <c r="OYQ58" s="61"/>
      <c r="OYR58" s="97"/>
      <c r="OYS58" s="97"/>
      <c r="OYT58" s="97"/>
      <c r="OYU58" s="104"/>
      <c r="OYV58" s="97"/>
      <c r="OYW58" s="97"/>
      <c r="OYX58" s="97"/>
      <c r="OYY58" s="145"/>
      <c r="OYZ58" s="202"/>
      <c r="OZA58" s="146"/>
      <c r="OZB58" s="98"/>
      <c r="OZC58" s="97"/>
      <c r="OZD58" s="97"/>
      <c r="OZE58" s="97"/>
      <c r="OZF58" s="97"/>
      <c r="OZG58" s="79"/>
      <c r="OZH58" s="79"/>
      <c r="OZI58" s="137"/>
      <c r="OZJ58" s="96"/>
      <c r="OZK58" s="79"/>
      <c r="OZL58" s="79"/>
      <c r="OZM58" s="79"/>
      <c r="OZN58" s="102"/>
      <c r="OZO58" s="60"/>
      <c r="OZP58" s="61"/>
      <c r="OZQ58" s="97"/>
      <c r="OZR58" s="97"/>
      <c r="OZS58" s="97"/>
      <c r="OZT58" s="104"/>
      <c r="OZU58" s="97"/>
      <c r="OZV58" s="97"/>
      <c r="OZW58" s="97"/>
      <c r="OZX58" s="145"/>
      <c r="OZY58" s="202"/>
      <c r="OZZ58" s="146"/>
      <c r="PAA58" s="98"/>
      <c r="PAB58" s="97"/>
      <c r="PAC58" s="97"/>
      <c r="PAD58" s="97"/>
      <c r="PAE58" s="97"/>
      <c r="PAF58" s="79"/>
      <c r="PAG58" s="79"/>
      <c r="PAH58" s="137"/>
      <c r="PAI58" s="96"/>
      <c r="PAJ58" s="79"/>
      <c r="PAK58" s="79"/>
      <c r="PAL58" s="79"/>
      <c r="PAM58" s="102"/>
      <c r="PAN58" s="60"/>
      <c r="PAO58" s="61"/>
      <c r="PAP58" s="97"/>
      <c r="PAQ58" s="97"/>
      <c r="PAR58" s="97"/>
      <c r="PAS58" s="104"/>
      <c r="PAT58" s="97"/>
      <c r="PAU58" s="97"/>
      <c r="PAV58" s="97"/>
      <c r="PAW58" s="145"/>
      <c r="PAX58" s="202"/>
      <c r="PAY58" s="146"/>
      <c r="PAZ58" s="98"/>
      <c r="PBA58" s="97"/>
      <c r="PBB58" s="97"/>
      <c r="PBC58" s="97"/>
      <c r="PBD58" s="97"/>
      <c r="PBE58" s="79"/>
      <c r="PBF58" s="79"/>
      <c r="PBG58" s="137"/>
      <c r="PBH58" s="96"/>
      <c r="PBI58" s="79"/>
      <c r="PBJ58" s="79"/>
      <c r="PBK58" s="79"/>
      <c r="PBL58" s="102"/>
      <c r="PBM58" s="60"/>
      <c r="PBN58" s="61"/>
      <c r="PBO58" s="97"/>
      <c r="PBP58" s="97"/>
      <c r="PBQ58" s="97"/>
      <c r="PBR58" s="104"/>
      <c r="PBS58" s="97"/>
      <c r="PBT58" s="97"/>
      <c r="PBU58" s="97"/>
      <c r="PBV58" s="145"/>
      <c r="PBW58" s="202"/>
      <c r="PBX58" s="146"/>
      <c r="PBY58" s="98"/>
      <c r="PBZ58" s="97"/>
      <c r="PCA58" s="97"/>
      <c r="PCB58" s="97"/>
      <c r="PCC58" s="97"/>
      <c r="PCD58" s="79"/>
      <c r="PCE58" s="79"/>
      <c r="PCF58" s="137"/>
      <c r="PCG58" s="96"/>
      <c r="PCH58" s="79"/>
      <c r="PCI58" s="79"/>
      <c r="PCJ58" s="79"/>
      <c r="PCK58" s="102"/>
      <c r="PCL58" s="60"/>
      <c r="PCM58" s="61"/>
      <c r="PCN58" s="97"/>
      <c r="PCO58" s="97"/>
      <c r="PCP58" s="97"/>
      <c r="PCQ58" s="104"/>
      <c r="PCR58" s="97"/>
      <c r="PCS58" s="97"/>
      <c r="PCT58" s="97"/>
      <c r="PCU58" s="145"/>
      <c r="PCV58" s="202"/>
      <c r="PCW58" s="146"/>
      <c r="PCX58" s="98"/>
      <c r="PCY58" s="97"/>
      <c r="PCZ58" s="97"/>
      <c r="PDA58" s="97"/>
      <c r="PDB58" s="97"/>
      <c r="PDC58" s="79"/>
      <c r="PDD58" s="79"/>
      <c r="PDE58" s="137"/>
      <c r="PDF58" s="96"/>
      <c r="PDG58" s="79"/>
      <c r="PDH58" s="79"/>
      <c r="PDI58" s="79"/>
      <c r="PDJ58" s="102"/>
      <c r="PDK58" s="60"/>
      <c r="PDL58" s="61"/>
      <c r="PDM58" s="97"/>
      <c r="PDN58" s="97"/>
      <c r="PDO58" s="97"/>
      <c r="PDP58" s="104"/>
      <c r="PDQ58" s="97"/>
      <c r="PDR58" s="97"/>
      <c r="PDS58" s="97"/>
      <c r="PDT58" s="145"/>
      <c r="PDU58" s="202"/>
      <c r="PDV58" s="146"/>
      <c r="PDW58" s="98"/>
      <c r="PDX58" s="97"/>
      <c r="PDY58" s="97"/>
      <c r="PDZ58" s="97"/>
      <c r="PEA58" s="97"/>
      <c r="PEB58" s="79"/>
      <c r="PEC58" s="79"/>
      <c r="PED58" s="137"/>
      <c r="PEE58" s="96"/>
      <c r="PEF58" s="79"/>
      <c r="PEG58" s="79"/>
      <c r="PEH58" s="79"/>
      <c r="PEI58" s="102"/>
      <c r="PEJ58" s="60"/>
      <c r="PEK58" s="61"/>
      <c r="PEL58" s="97"/>
      <c r="PEM58" s="97"/>
      <c r="PEN58" s="97"/>
      <c r="PEO58" s="104"/>
      <c r="PEP58" s="97"/>
      <c r="PEQ58" s="97"/>
      <c r="PER58" s="97"/>
      <c r="PES58" s="145"/>
      <c r="PET58" s="202"/>
      <c r="PEU58" s="146"/>
      <c r="PEV58" s="98"/>
      <c r="PEW58" s="97"/>
      <c r="PEX58" s="97"/>
      <c r="PEY58" s="97"/>
      <c r="PEZ58" s="97"/>
      <c r="PFA58" s="79"/>
      <c r="PFB58" s="79"/>
      <c r="PFC58" s="137"/>
      <c r="PFD58" s="96"/>
      <c r="PFE58" s="79"/>
      <c r="PFF58" s="79"/>
      <c r="PFG58" s="79"/>
      <c r="PFH58" s="102"/>
      <c r="PFI58" s="60"/>
      <c r="PFJ58" s="61"/>
      <c r="PFK58" s="97"/>
      <c r="PFL58" s="97"/>
      <c r="PFM58" s="97"/>
      <c r="PFN58" s="104"/>
      <c r="PFO58" s="97"/>
      <c r="PFP58" s="97"/>
      <c r="PFQ58" s="97"/>
      <c r="PFR58" s="145"/>
      <c r="PFS58" s="202"/>
      <c r="PFT58" s="146"/>
      <c r="PFU58" s="98"/>
      <c r="PFV58" s="97"/>
      <c r="PFW58" s="97"/>
      <c r="PFX58" s="97"/>
      <c r="PFY58" s="97"/>
      <c r="PFZ58" s="79"/>
      <c r="PGA58" s="79"/>
      <c r="PGB58" s="137"/>
      <c r="PGC58" s="96"/>
      <c r="PGD58" s="79"/>
      <c r="PGE58" s="79"/>
      <c r="PGF58" s="79"/>
      <c r="PGG58" s="102"/>
      <c r="PGH58" s="60"/>
      <c r="PGI58" s="61"/>
      <c r="PGJ58" s="97"/>
      <c r="PGK58" s="97"/>
      <c r="PGL58" s="97"/>
      <c r="PGM58" s="104"/>
      <c r="PGN58" s="97"/>
      <c r="PGO58" s="97"/>
      <c r="PGP58" s="97"/>
      <c r="PGQ58" s="145"/>
      <c r="PGR58" s="202"/>
      <c r="PGS58" s="146"/>
      <c r="PGT58" s="98"/>
      <c r="PGU58" s="97"/>
      <c r="PGV58" s="97"/>
      <c r="PGW58" s="97"/>
      <c r="PGX58" s="97"/>
      <c r="PGY58" s="79"/>
      <c r="PGZ58" s="79"/>
      <c r="PHA58" s="137"/>
      <c r="PHB58" s="96"/>
      <c r="PHC58" s="79"/>
      <c r="PHD58" s="79"/>
      <c r="PHE58" s="79"/>
      <c r="PHF58" s="102"/>
      <c r="PHG58" s="60"/>
      <c r="PHH58" s="61"/>
      <c r="PHI58" s="97"/>
      <c r="PHJ58" s="97"/>
      <c r="PHK58" s="97"/>
      <c r="PHL58" s="104"/>
      <c r="PHM58" s="97"/>
      <c r="PHN58" s="97"/>
      <c r="PHO58" s="97"/>
      <c r="PHP58" s="145"/>
      <c r="PHQ58" s="202"/>
      <c r="PHR58" s="146"/>
      <c r="PHS58" s="98"/>
      <c r="PHT58" s="97"/>
      <c r="PHU58" s="97"/>
      <c r="PHV58" s="97"/>
      <c r="PHW58" s="97"/>
      <c r="PHX58" s="79"/>
      <c r="PHY58" s="79"/>
      <c r="PHZ58" s="137"/>
      <c r="PIA58" s="96"/>
      <c r="PIB58" s="79"/>
      <c r="PIC58" s="79"/>
      <c r="PID58" s="79"/>
      <c r="PIE58" s="102"/>
      <c r="PIF58" s="60"/>
      <c r="PIG58" s="61"/>
      <c r="PIH58" s="97"/>
      <c r="PII58" s="97"/>
      <c r="PIJ58" s="97"/>
      <c r="PIK58" s="104"/>
      <c r="PIL58" s="97"/>
      <c r="PIM58" s="97"/>
      <c r="PIN58" s="97"/>
      <c r="PIO58" s="145"/>
      <c r="PIP58" s="202"/>
      <c r="PIQ58" s="146"/>
      <c r="PIR58" s="98"/>
      <c r="PIS58" s="97"/>
      <c r="PIT58" s="97"/>
      <c r="PIU58" s="97"/>
      <c r="PIV58" s="97"/>
      <c r="PIW58" s="79"/>
      <c r="PIX58" s="79"/>
      <c r="PIY58" s="137"/>
      <c r="PIZ58" s="96"/>
      <c r="PJA58" s="79"/>
      <c r="PJB58" s="79"/>
      <c r="PJC58" s="79"/>
      <c r="PJD58" s="102"/>
      <c r="PJE58" s="60"/>
      <c r="PJF58" s="61"/>
      <c r="PJG58" s="97"/>
      <c r="PJH58" s="97"/>
      <c r="PJI58" s="97"/>
      <c r="PJJ58" s="104"/>
      <c r="PJK58" s="97"/>
      <c r="PJL58" s="97"/>
      <c r="PJM58" s="97"/>
      <c r="PJN58" s="145"/>
      <c r="PJO58" s="202"/>
      <c r="PJP58" s="146"/>
      <c r="PJQ58" s="98"/>
      <c r="PJR58" s="97"/>
      <c r="PJS58" s="97"/>
      <c r="PJT58" s="97"/>
      <c r="PJU58" s="97"/>
      <c r="PJV58" s="79"/>
      <c r="PJW58" s="79"/>
      <c r="PJX58" s="137"/>
      <c r="PJY58" s="96"/>
      <c r="PJZ58" s="79"/>
      <c r="PKA58" s="79"/>
      <c r="PKB58" s="79"/>
      <c r="PKC58" s="102"/>
      <c r="PKD58" s="60"/>
      <c r="PKE58" s="61"/>
      <c r="PKF58" s="97"/>
      <c r="PKG58" s="97"/>
      <c r="PKH58" s="97"/>
      <c r="PKI58" s="104"/>
      <c r="PKJ58" s="97"/>
      <c r="PKK58" s="97"/>
      <c r="PKL58" s="97"/>
      <c r="PKM58" s="145"/>
      <c r="PKN58" s="202"/>
      <c r="PKO58" s="146"/>
      <c r="PKP58" s="98"/>
      <c r="PKQ58" s="97"/>
      <c r="PKR58" s="97"/>
      <c r="PKS58" s="97"/>
      <c r="PKT58" s="97"/>
      <c r="PKU58" s="79"/>
      <c r="PKV58" s="79"/>
      <c r="PKW58" s="137"/>
      <c r="PKX58" s="96"/>
      <c r="PKY58" s="79"/>
      <c r="PKZ58" s="79"/>
      <c r="PLA58" s="79"/>
      <c r="PLB58" s="102"/>
      <c r="PLC58" s="60"/>
      <c r="PLD58" s="61"/>
      <c r="PLE58" s="97"/>
      <c r="PLF58" s="97"/>
      <c r="PLG58" s="97"/>
      <c r="PLH58" s="104"/>
      <c r="PLI58" s="97"/>
      <c r="PLJ58" s="97"/>
      <c r="PLK58" s="97"/>
      <c r="PLL58" s="145"/>
      <c r="PLM58" s="202"/>
      <c r="PLN58" s="146"/>
      <c r="PLO58" s="98"/>
      <c r="PLP58" s="97"/>
      <c r="PLQ58" s="97"/>
      <c r="PLR58" s="97"/>
      <c r="PLS58" s="97"/>
      <c r="PLT58" s="79"/>
      <c r="PLU58" s="79"/>
      <c r="PLV58" s="137"/>
      <c r="PLW58" s="96"/>
      <c r="PLX58" s="79"/>
      <c r="PLY58" s="79"/>
      <c r="PLZ58" s="79"/>
      <c r="PMA58" s="102"/>
      <c r="PMB58" s="60"/>
      <c r="PMC58" s="61"/>
      <c r="PMD58" s="97"/>
      <c r="PME58" s="97"/>
      <c r="PMF58" s="97"/>
      <c r="PMG58" s="104"/>
      <c r="PMH58" s="97"/>
      <c r="PMI58" s="97"/>
      <c r="PMJ58" s="97"/>
      <c r="PMK58" s="145"/>
      <c r="PML58" s="202"/>
      <c r="PMM58" s="146"/>
      <c r="PMN58" s="98"/>
      <c r="PMO58" s="97"/>
      <c r="PMP58" s="97"/>
      <c r="PMQ58" s="97"/>
      <c r="PMR58" s="97"/>
      <c r="PMS58" s="79"/>
      <c r="PMT58" s="79"/>
      <c r="PMU58" s="137"/>
      <c r="PMV58" s="96"/>
      <c r="PMW58" s="79"/>
      <c r="PMX58" s="79"/>
      <c r="PMY58" s="79"/>
      <c r="PMZ58" s="102"/>
      <c r="PNA58" s="60"/>
      <c r="PNB58" s="61"/>
      <c r="PNC58" s="97"/>
      <c r="PND58" s="97"/>
      <c r="PNE58" s="97"/>
      <c r="PNF58" s="104"/>
      <c r="PNG58" s="97"/>
      <c r="PNH58" s="97"/>
      <c r="PNI58" s="97"/>
      <c r="PNJ58" s="145"/>
      <c r="PNK58" s="202"/>
      <c r="PNL58" s="146"/>
      <c r="PNM58" s="98"/>
      <c r="PNN58" s="97"/>
      <c r="PNO58" s="97"/>
      <c r="PNP58" s="97"/>
      <c r="PNQ58" s="97"/>
      <c r="PNR58" s="79"/>
      <c r="PNS58" s="79"/>
      <c r="PNT58" s="137"/>
      <c r="PNU58" s="96"/>
      <c r="PNV58" s="79"/>
      <c r="PNW58" s="79"/>
      <c r="PNX58" s="79"/>
      <c r="PNY58" s="102"/>
      <c r="PNZ58" s="60"/>
      <c r="POA58" s="61"/>
      <c r="POB58" s="97"/>
      <c r="POC58" s="97"/>
      <c r="POD58" s="97"/>
      <c r="POE58" s="104"/>
      <c r="POF58" s="97"/>
      <c r="POG58" s="97"/>
      <c r="POH58" s="97"/>
      <c r="POI58" s="145"/>
      <c r="POJ58" s="202"/>
      <c r="POK58" s="146"/>
      <c r="POL58" s="98"/>
      <c r="POM58" s="97"/>
      <c r="PON58" s="97"/>
      <c r="POO58" s="97"/>
      <c r="POP58" s="97"/>
      <c r="POQ58" s="79"/>
      <c r="POR58" s="79"/>
      <c r="POS58" s="137"/>
      <c r="POT58" s="96"/>
      <c r="POU58" s="79"/>
      <c r="POV58" s="79"/>
      <c r="POW58" s="79"/>
      <c r="POX58" s="102"/>
      <c r="POY58" s="60"/>
      <c r="POZ58" s="61"/>
      <c r="PPA58" s="97"/>
      <c r="PPB58" s="97"/>
      <c r="PPC58" s="97"/>
      <c r="PPD58" s="104"/>
      <c r="PPE58" s="97"/>
      <c r="PPF58" s="97"/>
      <c r="PPG58" s="97"/>
      <c r="PPH58" s="145"/>
      <c r="PPI58" s="202"/>
      <c r="PPJ58" s="146"/>
      <c r="PPK58" s="98"/>
      <c r="PPL58" s="97"/>
      <c r="PPM58" s="97"/>
      <c r="PPN58" s="97"/>
      <c r="PPO58" s="97"/>
      <c r="PPP58" s="79"/>
      <c r="PPQ58" s="79"/>
      <c r="PPR58" s="137"/>
      <c r="PPS58" s="96"/>
      <c r="PPT58" s="79"/>
      <c r="PPU58" s="79"/>
      <c r="PPV58" s="79"/>
      <c r="PPW58" s="102"/>
      <c r="PPX58" s="60"/>
      <c r="PPY58" s="61"/>
      <c r="PPZ58" s="97"/>
      <c r="PQA58" s="97"/>
      <c r="PQB58" s="97"/>
      <c r="PQC58" s="104"/>
      <c r="PQD58" s="97"/>
      <c r="PQE58" s="97"/>
      <c r="PQF58" s="97"/>
      <c r="PQG58" s="145"/>
      <c r="PQH58" s="202"/>
      <c r="PQI58" s="146"/>
      <c r="PQJ58" s="98"/>
      <c r="PQK58" s="97"/>
      <c r="PQL58" s="97"/>
      <c r="PQM58" s="97"/>
      <c r="PQN58" s="97"/>
      <c r="PQO58" s="79"/>
      <c r="PQP58" s="79"/>
      <c r="PQQ58" s="137"/>
      <c r="PQR58" s="96"/>
      <c r="PQS58" s="79"/>
      <c r="PQT58" s="79"/>
      <c r="PQU58" s="79"/>
      <c r="PQV58" s="102"/>
      <c r="PQW58" s="60"/>
      <c r="PQX58" s="61"/>
      <c r="PQY58" s="97"/>
      <c r="PQZ58" s="97"/>
      <c r="PRA58" s="97"/>
      <c r="PRB58" s="104"/>
      <c r="PRC58" s="97"/>
      <c r="PRD58" s="97"/>
      <c r="PRE58" s="97"/>
      <c r="PRF58" s="145"/>
      <c r="PRG58" s="202"/>
      <c r="PRH58" s="146"/>
      <c r="PRI58" s="98"/>
      <c r="PRJ58" s="97"/>
      <c r="PRK58" s="97"/>
      <c r="PRL58" s="97"/>
      <c r="PRM58" s="97"/>
      <c r="PRN58" s="79"/>
      <c r="PRO58" s="79"/>
      <c r="PRP58" s="137"/>
      <c r="PRQ58" s="96"/>
      <c r="PRR58" s="79"/>
      <c r="PRS58" s="79"/>
      <c r="PRT58" s="79"/>
      <c r="PRU58" s="102"/>
      <c r="PRV58" s="60"/>
      <c r="PRW58" s="61"/>
      <c r="PRX58" s="97"/>
      <c r="PRY58" s="97"/>
      <c r="PRZ58" s="97"/>
      <c r="PSA58" s="104"/>
      <c r="PSB58" s="97"/>
      <c r="PSC58" s="97"/>
      <c r="PSD58" s="97"/>
      <c r="PSE58" s="145"/>
      <c r="PSF58" s="202"/>
      <c r="PSG58" s="146"/>
      <c r="PSH58" s="98"/>
      <c r="PSI58" s="97"/>
      <c r="PSJ58" s="97"/>
      <c r="PSK58" s="97"/>
      <c r="PSL58" s="97"/>
      <c r="PSM58" s="79"/>
      <c r="PSN58" s="79"/>
      <c r="PSO58" s="137"/>
      <c r="PSP58" s="96"/>
      <c r="PSQ58" s="79"/>
      <c r="PSR58" s="79"/>
      <c r="PSS58" s="79"/>
      <c r="PST58" s="102"/>
      <c r="PSU58" s="60"/>
      <c r="PSV58" s="61"/>
      <c r="PSW58" s="97"/>
      <c r="PSX58" s="97"/>
      <c r="PSY58" s="97"/>
      <c r="PSZ58" s="104"/>
      <c r="PTA58" s="97"/>
      <c r="PTB58" s="97"/>
      <c r="PTC58" s="97"/>
      <c r="PTD58" s="145"/>
      <c r="PTE58" s="202"/>
      <c r="PTF58" s="146"/>
      <c r="PTG58" s="98"/>
      <c r="PTH58" s="97"/>
      <c r="PTI58" s="97"/>
      <c r="PTJ58" s="97"/>
      <c r="PTK58" s="97"/>
      <c r="PTL58" s="79"/>
      <c r="PTM58" s="79"/>
      <c r="PTN58" s="137"/>
      <c r="PTO58" s="96"/>
      <c r="PTP58" s="79"/>
      <c r="PTQ58" s="79"/>
      <c r="PTR58" s="79"/>
      <c r="PTS58" s="102"/>
      <c r="PTT58" s="60"/>
      <c r="PTU58" s="61"/>
      <c r="PTV58" s="97"/>
      <c r="PTW58" s="97"/>
      <c r="PTX58" s="97"/>
      <c r="PTY58" s="104"/>
      <c r="PTZ58" s="97"/>
      <c r="PUA58" s="97"/>
      <c r="PUB58" s="97"/>
      <c r="PUC58" s="145"/>
      <c r="PUD58" s="202"/>
      <c r="PUE58" s="146"/>
      <c r="PUF58" s="98"/>
      <c r="PUG58" s="97"/>
      <c r="PUH58" s="97"/>
      <c r="PUI58" s="97"/>
      <c r="PUJ58" s="97"/>
      <c r="PUK58" s="79"/>
      <c r="PUL58" s="79"/>
      <c r="PUM58" s="137"/>
      <c r="PUN58" s="96"/>
      <c r="PUO58" s="79"/>
      <c r="PUP58" s="79"/>
      <c r="PUQ58" s="79"/>
      <c r="PUR58" s="102"/>
      <c r="PUS58" s="60"/>
      <c r="PUT58" s="61"/>
      <c r="PUU58" s="97"/>
      <c r="PUV58" s="97"/>
      <c r="PUW58" s="97"/>
      <c r="PUX58" s="104"/>
      <c r="PUY58" s="97"/>
      <c r="PUZ58" s="97"/>
      <c r="PVA58" s="97"/>
      <c r="PVB58" s="145"/>
      <c r="PVC58" s="202"/>
      <c r="PVD58" s="146"/>
      <c r="PVE58" s="98"/>
      <c r="PVF58" s="97"/>
      <c r="PVG58" s="97"/>
      <c r="PVH58" s="97"/>
      <c r="PVI58" s="97"/>
      <c r="PVJ58" s="79"/>
      <c r="PVK58" s="79"/>
      <c r="PVL58" s="137"/>
      <c r="PVM58" s="96"/>
      <c r="PVN58" s="79"/>
      <c r="PVO58" s="79"/>
      <c r="PVP58" s="79"/>
      <c r="PVQ58" s="102"/>
      <c r="PVR58" s="60"/>
      <c r="PVS58" s="61"/>
      <c r="PVT58" s="97"/>
      <c r="PVU58" s="97"/>
      <c r="PVV58" s="97"/>
      <c r="PVW58" s="104"/>
      <c r="PVX58" s="97"/>
      <c r="PVY58" s="97"/>
      <c r="PVZ58" s="97"/>
      <c r="PWA58" s="145"/>
      <c r="PWB58" s="202"/>
      <c r="PWC58" s="146"/>
      <c r="PWD58" s="98"/>
      <c r="PWE58" s="97"/>
      <c r="PWF58" s="97"/>
      <c r="PWG58" s="97"/>
      <c r="PWH58" s="97"/>
      <c r="PWI58" s="79"/>
      <c r="PWJ58" s="79"/>
      <c r="PWK58" s="137"/>
      <c r="PWL58" s="96"/>
      <c r="PWM58" s="79"/>
      <c r="PWN58" s="79"/>
      <c r="PWO58" s="79"/>
      <c r="PWP58" s="102"/>
      <c r="PWQ58" s="60"/>
      <c r="PWR58" s="61"/>
      <c r="PWS58" s="97"/>
      <c r="PWT58" s="97"/>
      <c r="PWU58" s="97"/>
      <c r="PWV58" s="104"/>
      <c r="PWW58" s="97"/>
      <c r="PWX58" s="97"/>
      <c r="PWY58" s="97"/>
      <c r="PWZ58" s="145"/>
      <c r="PXA58" s="202"/>
      <c r="PXB58" s="146"/>
      <c r="PXC58" s="98"/>
      <c r="PXD58" s="97"/>
      <c r="PXE58" s="97"/>
      <c r="PXF58" s="97"/>
      <c r="PXG58" s="97"/>
      <c r="PXH58" s="79"/>
      <c r="PXI58" s="79"/>
      <c r="PXJ58" s="137"/>
      <c r="PXK58" s="96"/>
      <c r="PXL58" s="79"/>
      <c r="PXM58" s="79"/>
      <c r="PXN58" s="79"/>
      <c r="PXO58" s="102"/>
      <c r="PXP58" s="60"/>
      <c r="PXQ58" s="61"/>
      <c r="PXR58" s="97"/>
      <c r="PXS58" s="97"/>
      <c r="PXT58" s="97"/>
      <c r="PXU58" s="104"/>
      <c r="PXV58" s="97"/>
      <c r="PXW58" s="97"/>
      <c r="PXX58" s="97"/>
      <c r="PXY58" s="145"/>
      <c r="PXZ58" s="202"/>
      <c r="PYA58" s="146"/>
      <c r="PYB58" s="98"/>
      <c r="PYC58" s="97"/>
      <c r="PYD58" s="97"/>
      <c r="PYE58" s="97"/>
      <c r="PYF58" s="97"/>
      <c r="PYG58" s="79"/>
      <c r="PYH58" s="79"/>
      <c r="PYI58" s="137"/>
      <c r="PYJ58" s="96"/>
      <c r="PYK58" s="79"/>
      <c r="PYL58" s="79"/>
      <c r="PYM58" s="79"/>
      <c r="PYN58" s="102"/>
      <c r="PYO58" s="60"/>
      <c r="PYP58" s="61"/>
      <c r="PYQ58" s="97"/>
      <c r="PYR58" s="97"/>
      <c r="PYS58" s="97"/>
      <c r="PYT58" s="104"/>
      <c r="PYU58" s="97"/>
      <c r="PYV58" s="97"/>
      <c r="PYW58" s="97"/>
      <c r="PYX58" s="145"/>
      <c r="PYY58" s="202"/>
      <c r="PYZ58" s="146"/>
      <c r="PZA58" s="98"/>
      <c r="PZB58" s="97"/>
      <c r="PZC58" s="97"/>
      <c r="PZD58" s="97"/>
      <c r="PZE58" s="97"/>
      <c r="PZF58" s="79"/>
      <c r="PZG58" s="79"/>
      <c r="PZH58" s="137"/>
      <c r="PZI58" s="96"/>
      <c r="PZJ58" s="79"/>
      <c r="PZK58" s="79"/>
      <c r="PZL58" s="79"/>
      <c r="PZM58" s="102"/>
      <c r="PZN58" s="60"/>
      <c r="PZO58" s="61"/>
      <c r="PZP58" s="97"/>
      <c r="PZQ58" s="97"/>
      <c r="PZR58" s="97"/>
      <c r="PZS58" s="104"/>
      <c r="PZT58" s="97"/>
      <c r="PZU58" s="97"/>
      <c r="PZV58" s="97"/>
      <c r="PZW58" s="145"/>
      <c r="PZX58" s="202"/>
      <c r="PZY58" s="146"/>
      <c r="PZZ58" s="98"/>
      <c r="QAA58" s="97"/>
      <c r="QAB58" s="97"/>
      <c r="QAC58" s="97"/>
      <c r="QAD58" s="97"/>
      <c r="QAE58" s="79"/>
      <c r="QAF58" s="79"/>
      <c r="QAG58" s="137"/>
      <c r="QAH58" s="96"/>
      <c r="QAI58" s="79"/>
      <c r="QAJ58" s="79"/>
      <c r="QAK58" s="79"/>
      <c r="QAL58" s="102"/>
      <c r="QAM58" s="60"/>
      <c r="QAN58" s="61"/>
      <c r="QAO58" s="97"/>
      <c r="QAP58" s="97"/>
      <c r="QAQ58" s="97"/>
      <c r="QAR58" s="104"/>
      <c r="QAS58" s="97"/>
      <c r="QAT58" s="97"/>
      <c r="QAU58" s="97"/>
      <c r="QAV58" s="145"/>
      <c r="QAW58" s="202"/>
      <c r="QAX58" s="146"/>
      <c r="QAY58" s="98"/>
      <c r="QAZ58" s="97"/>
      <c r="QBA58" s="97"/>
      <c r="QBB58" s="97"/>
      <c r="QBC58" s="97"/>
      <c r="QBD58" s="79"/>
      <c r="QBE58" s="79"/>
      <c r="QBF58" s="137"/>
      <c r="QBG58" s="96"/>
      <c r="QBH58" s="79"/>
      <c r="QBI58" s="79"/>
      <c r="QBJ58" s="79"/>
      <c r="QBK58" s="102"/>
      <c r="QBL58" s="60"/>
      <c r="QBM58" s="61"/>
      <c r="QBN58" s="97"/>
      <c r="QBO58" s="97"/>
      <c r="QBP58" s="97"/>
      <c r="QBQ58" s="104"/>
      <c r="QBR58" s="97"/>
      <c r="QBS58" s="97"/>
      <c r="QBT58" s="97"/>
      <c r="QBU58" s="145"/>
      <c r="QBV58" s="202"/>
      <c r="QBW58" s="146"/>
      <c r="QBX58" s="98"/>
      <c r="QBY58" s="97"/>
      <c r="QBZ58" s="97"/>
      <c r="QCA58" s="97"/>
      <c r="QCB58" s="97"/>
      <c r="QCC58" s="79"/>
      <c r="QCD58" s="79"/>
      <c r="QCE58" s="137"/>
      <c r="QCF58" s="96"/>
      <c r="QCG58" s="79"/>
      <c r="QCH58" s="79"/>
      <c r="QCI58" s="79"/>
      <c r="QCJ58" s="102"/>
      <c r="QCK58" s="60"/>
      <c r="QCL58" s="61"/>
      <c r="QCM58" s="97"/>
      <c r="QCN58" s="97"/>
      <c r="QCO58" s="97"/>
      <c r="QCP58" s="104"/>
      <c r="QCQ58" s="97"/>
      <c r="QCR58" s="97"/>
      <c r="QCS58" s="97"/>
      <c r="QCT58" s="145"/>
      <c r="QCU58" s="202"/>
      <c r="QCV58" s="146"/>
      <c r="QCW58" s="98"/>
      <c r="QCX58" s="97"/>
      <c r="QCY58" s="97"/>
      <c r="QCZ58" s="97"/>
      <c r="QDA58" s="97"/>
      <c r="QDB58" s="79"/>
      <c r="QDC58" s="79"/>
      <c r="QDD58" s="137"/>
      <c r="QDE58" s="96"/>
      <c r="QDF58" s="79"/>
      <c r="QDG58" s="79"/>
      <c r="QDH58" s="79"/>
      <c r="QDI58" s="102"/>
      <c r="QDJ58" s="60"/>
      <c r="QDK58" s="61"/>
      <c r="QDL58" s="97"/>
      <c r="QDM58" s="97"/>
      <c r="QDN58" s="97"/>
      <c r="QDO58" s="104"/>
      <c r="QDP58" s="97"/>
      <c r="QDQ58" s="97"/>
      <c r="QDR58" s="97"/>
      <c r="QDS58" s="145"/>
      <c r="QDT58" s="202"/>
      <c r="QDU58" s="146"/>
      <c r="QDV58" s="98"/>
      <c r="QDW58" s="97"/>
      <c r="QDX58" s="97"/>
      <c r="QDY58" s="97"/>
      <c r="QDZ58" s="97"/>
      <c r="QEA58" s="79"/>
      <c r="QEB58" s="79"/>
      <c r="QEC58" s="137"/>
      <c r="QED58" s="96"/>
      <c r="QEE58" s="79"/>
      <c r="QEF58" s="79"/>
      <c r="QEG58" s="79"/>
      <c r="QEH58" s="102"/>
      <c r="QEI58" s="60"/>
      <c r="QEJ58" s="61"/>
      <c r="QEK58" s="97"/>
      <c r="QEL58" s="97"/>
      <c r="QEM58" s="97"/>
      <c r="QEN58" s="104"/>
      <c r="QEO58" s="97"/>
      <c r="QEP58" s="97"/>
      <c r="QEQ58" s="97"/>
      <c r="QER58" s="145"/>
      <c r="QES58" s="202"/>
      <c r="QET58" s="146"/>
      <c r="QEU58" s="98"/>
      <c r="QEV58" s="97"/>
      <c r="QEW58" s="97"/>
      <c r="QEX58" s="97"/>
      <c r="QEY58" s="97"/>
      <c r="QEZ58" s="79"/>
      <c r="QFA58" s="79"/>
      <c r="QFB58" s="137"/>
      <c r="QFC58" s="96"/>
      <c r="QFD58" s="79"/>
      <c r="QFE58" s="79"/>
      <c r="QFF58" s="79"/>
      <c r="QFG58" s="102"/>
      <c r="QFH58" s="60"/>
      <c r="QFI58" s="61"/>
      <c r="QFJ58" s="97"/>
      <c r="QFK58" s="97"/>
      <c r="QFL58" s="97"/>
      <c r="QFM58" s="104"/>
      <c r="QFN58" s="97"/>
      <c r="QFO58" s="97"/>
      <c r="QFP58" s="97"/>
      <c r="QFQ58" s="145"/>
      <c r="QFR58" s="202"/>
      <c r="QFS58" s="146"/>
      <c r="QFT58" s="98"/>
      <c r="QFU58" s="97"/>
      <c r="QFV58" s="97"/>
      <c r="QFW58" s="97"/>
      <c r="QFX58" s="97"/>
      <c r="QFY58" s="79"/>
      <c r="QFZ58" s="79"/>
      <c r="QGA58" s="137"/>
      <c r="QGB58" s="96"/>
      <c r="QGC58" s="79"/>
      <c r="QGD58" s="79"/>
      <c r="QGE58" s="79"/>
      <c r="QGF58" s="102"/>
      <c r="QGG58" s="60"/>
      <c r="QGH58" s="61"/>
      <c r="QGI58" s="97"/>
      <c r="QGJ58" s="97"/>
      <c r="QGK58" s="97"/>
      <c r="QGL58" s="104"/>
      <c r="QGM58" s="97"/>
      <c r="QGN58" s="97"/>
      <c r="QGO58" s="97"/>
      <c r="QGP58" s="145"/>
      <c r="QGQ58" s="202"/>
      <c r="QGR58" s="146"/>
      <c r="QGS58" s="98"/>
      <c r="QGT58" s="97"/>
      <c r="QGU58" s="97"/>
      <c r="QGV58" s="97"/>
      <c r="QGW58" s="97"/>
      <c r="QGX58" s="79"/>
      <c r="QGY58" s="79"/>
      <c r="QGZ58" s="137"/>
      <c r="QHA58" s="96"/>
      <c r="QHB58" s="79"/>
      <c r="QHC58" s="79"/>
      <c r="QHD58" s="79"/>
      <c r="QHE58" s="102"/>
      <c r="QHF58" s="60"/>
      <c r="QHG58" s="61"/>
      <c r="QHH58" s="97"/>
      <c r="QHI58" s="97"/>
      <c r="QHJ58" s="97"/>
      <c r="QHK58" s="104"/>
      <c r="QHL58" s="97"/>
      <c r="QHM58" s="97"/>
      <c r="QHN58" s="97"/>
      <c r="QHO58" s="145"/>
      <c r="QHP58" s="202"/>
      <c r="QHQ58" s="146"/>
      <c r="QHR58" s="98"/>
      <c r="QHS58" s="97"/>
      <c r="QHT58" s="97"/>
      <c r="QHU58" s="97"/>
      <c r="QHV58" s="97"/>
      <c r="QHW58" s="79"/>
      <c r="QHX58" s="79"/>
      <c r="QHY58" s="137"/>
      <c r="QHZ58" s="96"/>
      <c r="QIA58" s="79"/>
      <c r="QIB58" s="79"/>
      <c r="QIC58" s="79"/>
      <c r="QID58" s="102"/>
      <c r="QIE58" s="60"/>
      <c r="QIF58" s="61"/>
      <c r="QIG58" s="97"/>
      <c r="QIH58" s="97"/>
      <c r="QII58" s="97"/>
      <c r="QIJ58" s="104"/>
      <c r="QIK58" s="97"/>
      <c r="QIL58" s="97"/>
      <c r="QIM58" s="97"/>
      <c r="QIN58" s="145"/>
      <c r="QIO58" s="202"/>
      <c r="QIP58" s="146"/>
      <c r="QIQ58" s="98"/>
      <c r="QIR58" s="97"/>
      <c r="QIS58" s="97"/>
      <c r="QIT58" s="97"/>
      <c r="QIU58" s="97"/>
      <c r="QIV58" s="79"/>
      <c r="QIW58" s="79"/>
      <c r="QIX58" s="137"/>
      <c r="QIY58" s="96"/>
      <c r="QIZ58" s="79"/>
      <c r="QJA58" s="79"/>
      <c r="QJB58" s="79"/>
      <c r="QJC58" s="102"/>
      <c r="QJD58" s="60"/>
      <c r="QJE58" s="61"/>
      <c r="QJF58" s="97"/>
      <c r="QJG58" s="97"/>
      <c r="QJH58" s="97"/>
      <c r="QJI58" s="104"/>
      <c r="QJJ58" s="97"/>
      <c r="QJK58" s="97"/>
      <c r="QJL58" s="97"/>
      <c r="QJM58" s="145"/>
      <c r="QJN58" s="202"/>
      <c r="QJO58" s="146"/>
      <c r="QJP58" s="98"/>
      <c r="QJQ58" s="97"/>
      <c r="QJR58" s="97"/>
      <c r="QJS58" s="97"/>
      <c r="QJT58" s="97"/>
      <c r="QJU58" s="79"/>
      <c r="QJV58" s="79"/>
      <c r="QJW58" s="137"/>
      <c r="QJX58" s="96"/>
      <c r="QJY58" s="79"/>
      <c r="QJZ58" s="79"/>
      <c r="QKA58" s="79"/>
      <c r="QKB58" s="102"/>
      <c r="QKC58" s="60"/>
      <c r="QKD58" s="61"/>
      <c r="QKE58" s="97"/>
      <c r="QKF58" s="97"/>
      <c r="QKG58" s="97"/>
      <c r="QKH58" s="104"/>
      <c r="QKI58" s="97"/>
      <c r="QKJ58" s="97"/>
      <c r="QKK58" s="97"/>
      <c r="QKL58" s="145"/>
      <c r="QKM58" s="202"/>
      <c r="QKN58" s="146"/>
      <c r="QKO58" s="98"/>
      <c r="QKP58" s="97"/>
      <c r="QKQ58" s="97"/>
      <c r="QKR58" s="97"/>
      <c r="QKS58" s="97"/>
      <c r="QKT58" s="79"/>
      <c r="QKU58" s="79"/>
      <c r="QKV58" s="137"/>
      <c r="QKW58" s="96"/>
      <c r="QKX58" s="79"/>
      <c r="QKY58" s="79"/>
      <c r="QKZ58" s="79"/>
      <c r="QLA58" s="102"/>
      <c r="QLB58" s="60"/>
      <c r="QLC58" s="61"/>
      <c r="QLD58" s="97"/>
      <c r="QLE58" s="97"/>
      <c r="QLF58" s="97"/>
      <c r="QLG58" s="104"/>
      <c r="QLH58" s="97"/>
      <c r="QLI58" s="97"/>
      <c r="QLJ58" s="97"/>
      <c r="QLK58" s="145"/>
      <c r="QLL58" s="202"/>
      <c r="QLM58" s="146"/>
      <c r="QLN58" s="98"/>
      <c r="QLO58" s="97"/>
      <c r="QLP58" s="97"/>
      <c r="QLQ58" s="97"/>
      <c r="QLR58" s="97"/>
      <c r="QLS58" s="79"/>
      <c r="QLT58" s="79"/>
      <c r="QLU58" s="137"/>
      <c r="QLV58" s="96"/>
      <c r="QLW58" s="79"/>
      <c r="QLX58" s="79"/>
      <c r="QLY58" s="79"/>
      <c r="QLZ58" s="102"/>
      <c r="QMA58" s="60"/>
      <c r="QMB58" s="61"/>
      <c r="QMC58" s="97"/>
      <c r="QMD58" s="97"/>
      <c r="QME58" s="97"/>
      <c r="QMF58" s="104"/>
      <c r="QMG58" s="97"/>
      <c r="QMH58" s="97"/>
      <c r="QMI58" s="97"/>
      <c r="QMJ58" s="145"/>
      <c r="QMK58" s="202"/>
      <c r="QML58" s="146"/>
      <c r="QMM58" s="98"/>
      <c r="QMN58" s="97"/>
      <c r="QMO58" s="97"/>
      <c r="QMP58" s="97"/>
      <c r="QMQ58" s="97"/>
      <c r="QMR58" s="79"/>
      <c r="QMS58" s="79"/>
      <c r="QMT58" s="137"/>
      <c r="QMU58" s="96"/>
      <c r="QMV58" s="79"/>
      <c r="QMW58" s="79"/>
      <c r="QMX58" s="79"/>
      <c r="QMY58" s="102"/>
      <c r="QMZ58" s="60"/>
      <c r="QNA58" s="61"/>
      <c r="QNB58" s="97"/>
      <c r="QNC58" s="97"/>
      <c r="QND58" s="97"/>
      <c r="QNE58" s="104"/>
      <c r="QNF58" s="97"/>
      <c r="QNG58" s="97"/>
      <c r="QNH58" s="97"/>
      <c r="QNI58" s="145"/>
      <c r="QNJ58" s="202"/>
      <c r="QNK58" s="146"/>
      <c r="QNL58" s="98"/>
      <c r="QNM58" s="97"/>
      <c r="QNN58" s="97"/>
      <c r="QNO58" s="97"/>
      <c r="QNP58" s="97"/>
      <c r="QNQ58" s="79"/>
      <c r="QNR58" s="79"/>
      <c r="QNS58" s="137"/>
      <c r="QNT58" s="96"/>
      <c r="QNU58" s="79"/>
      <c r="QNV58" s="79"/>
      <c r="QNW58" s="79"/>
      <c r="QNX58" s="102"/>
      <c r="QNY58" s="60"/>
      <c r="QNZ58" s="61"/>
      <c r="QOA58" s="97"/>
      <c r="QOB58" s="97"/>
      <c r="QOC58" s="97"/>
      <c r="QOD58" s="104"/>
      <c r="QOE58" s="97"/>
      <c r="QOF58" s="97"/>
      <c r="QOG58" s="97"/>
      <c r="QOH58" s="145"/>
      <c r="QOI58" s="202"/>
      <c r="QOJ58" s="146"/>
      <c r="QOK58" s="98"/>
      <c r="QOL58" s="97"/>
      <c r="QOM58" s="97"/>
      <c r="QON58" s="97"/>
      <c r="QOO58" s="97"/>
      <c r="QOP58" s="79"/>
      <c r="QOQ58" s="79"/>
      <c r="QOR58" s="137"/>
      <c r="QOS58" s="96"/>
      <c r="QOT58" s="79"/>
      <c r="QOU58" s="79"/>
      <c r="QOV58" s="79"/>
      <c r="QOW58" s="102"/>
      <c r="QOX58" s="60"/>
      <c r="QOY58" s="61"/>
      <c r="QOZ58" s="97"/>
      <c r="QPA58" s="97"/>
      <c r="QPB58" s="97"/>
      <c r="QPC58" s="104"/>
      <c r="QPD58" s="97"/>
      <c r="QPE58" s="97"/>
      <c r="QPF58" s="97"/>
      <c r="QPG58" s="145"/>
      <c r="QPH58" s="202"/>
      <c r="QPI58" s="146"/>
      <c r="QPJ58" s="98"/>
      <c r="QPK58" s="97"/>
      <c r="QPL58" s="97"/>
      <c r="QPM58" s="97"/>
      <c r="QPN58" s="97"/>
      <c r="QPO58" s="79"/>
      <c r="QPP58" s="79"/>
      <c r="QPQ58" s="137"/>
      <c r="QPR58" s="96"/>
      <c r="QPS58" s="79"/>
      <c r="QPT58" s="79"/>
      <c r="QPU58" s="79"/>
      <c r="QPV58" s="102"/>
      <c r="QPW58" s="60"/>
      <c r="QPX58" s="61"/>
      <c r="QPY58" s="97"/>
      <c r="QPZ58" s="97"/>
      <c r="QQA58" s="97"/>
      <c r="QQB58" s="104"/>
      <c r="QQC58" s="97"/>
      <c r="QQD58" s="97"/>
      <c r="QQE58" s="97"/>
      <c r="QQF58" s="145"/>
      <c r="QQG58" s="202"/>
      <c r="QQH58" s="146"/>
      <c r="QQI58" s="98"/>
      <c r="QQJ58" s="97"/>
      <c r="QQK58" s="97"/>
      <c r="QQL58" s="97"/>
      <c r="QQM58" s="97"/>
      <c r="QQN58" s="79"/>
      <c r="QQO58" s="79"/>
      <c r="QQP58" s="137"/>
      <c r="QQQ58" s="96"/>
      <c r="QQR58" s="79"/>
      <c r="QQS58" s="79"/>
      <c r="QQT58" s="79"/>
      <c r="QQU58" s="102"/>
      <c r="QQV58" s="60"/>
      <c r="QQW58" s="61"/>
      <c r="QQX58" s="97"/>
      <c r="QQY58" s="97"/>
      <c r="QQZ58" s="97"/>
      <c r="QRA58" s="104"/>
      <c r="QRB58" s="97"/>
      <c r="QRC58" s="97"/>
      <c r="QRD58" s="97"/>
      <c r="QRE58" s="145"/>
      <c r="QRF58" s="202"/>
      <c r="QRG58" s="146"/>
      <c r="QRH58" s="98"/>
      <c r="QRI58" s="97"/>
      <c r="QRJ58" s="97"/>
      <c r="QRK58" s="97"/>
      <c r="QRL58" s="97"/>
      <c r="QRM58" s="79"/>
      <c r="QRN58" s="79"/>
      <c r="QRO58" s="137"/>
      <c r="QRP58" s="96"/>
      <c r="QRQ58" s="79"/>
      <c r="QRR58" s="79"/>
      <c r="QRS58" s="79"/>
      <c r="QRT58" s="102"/>
      <c r="QRU58" s="60"/>
      <c r="QRV58" s="61"/>
      <c r="QRW58" s="97"/>
      <c r="QRX58" s="97"/>
      <c r="QRY58" s="97"/>
      <c r="QRZ58" s="104"/>
      <c r="QSA58" s="97"/>
      <c r="QSB58" s="97"/>
      <c r="QSC58" s="97"/>
      <c r="QSD58" s="145"/>
      <c r="QSE58" s="202"/>
      <c r="QSF58" s="146"/>
      <c r="QSG58" s="98"/>
      <c r="QSH58" s="97"/>
      <c r="QSI58" s="97"/>
      <c r="QSJ58" s="97"/>
      <c r="QSK58" s="97"/>
      <c r="QSL58" s="79"/>
      <c r="QSM58" s="79"/>
      <c r="QSN58" s="137"/>
      <c r="QSO58" s="96"/>
      <c r="QSP58" s="79"/>
      <c r="QSQ58" s="79"/>
      <c r="QSR58" s="79"/>
      <c r="QSS58" s="102"/>
      <c r="QST58" s="60"/>
      <c r="QSU58" s="61"/>
      <c r="QSV58" s="97"/>
      <c r="QSW58" s="97"/>
      <c r="QSX58" s="97"/>
      <c r="QSY58" s="104"/>
      <c r="QSZ58" s="97"/>
      <c r="QTA58" s="97"/>
      <c r="QTB58" s="97"/>
      <c r="QTC58" s="145"/>
      <c r="QTD58" s="202"/>
      <c r="QTE58" s="146"/>
      <c r="QTF58" s="98"/>
      <c r="QTG58" s="97"/>
      <c r="QTH58" s="97"/>
      <c r="QTI58" s="97"/>
      <c r="QTJ58" s="97"/>
      <c r="QTK58" s="79"/>
      <c r="QTL58" s="79"/>
      <c r="QTM58" s="137"/>
      <c r="QTN58" s="96"/>
      <c r="QTO58" s="79"/>
      <c r="QTP58" s="79"/>
      <c r="QTQ58" s="79"/>
      <c r="QTR58" s="102"/>
      <c r="QTS58" s="60"/>
      <c r="QTT58" s="61"/>
      <c r="QTU58" s="97"/>
      <c r="QTV58" s="97"/>
      <c r="QTW58" s="97"/>
      <c r="QTX58" s="104"/>
      <c r="QTY58" s="97"/>
      <c r="QTZ58" s="97"/>
      <c r="QUA58" s="97"/>
      <c r="QUB58" s="145"/>
      <c r="QUC58" s="202"/>
      <c r="QUD58" s="146"/>
      <c r="QUE58" s="98"/>
      <c r="QUF58" s="97"/>
      <c r="QUG58" s="97"/>
      <c r="QUH58" s="97"/>
      <c r="QUI58" s="97"/>
      <c r="QUJ58" s="79"/>
      <c r="QUK58" s="79"/>
      <c r="QUL58" s="137"/>
      <c r="QUM58" s="96"/>
      <c r="QUN58" s="79"/>
      <c r="QUO58" s="79"/>
      <c r="QUP58" s="79"/>
      <c r="QUQ58" s="102"/>
      <c r="QUR58" s="60"/>
      <c r="QUS58" s="61"/>
      <c r="QUT58" s="97"/>
      <c r="QUU58" s="97"/>
      <c r="QUV58" s="97"/>
      <c r="QUW58" s="104"/>
      <c r="QUX58" s="97"/>
      <c r="QUY58" s="97"/>
      <c r="QUZ58" s="97"/>
      <c r="QVA58" s="145"/>
      <c r="QVB58" s="202"/>
      <c r="QVC58" s="146"/>
      <c r="QVD58" s="98"/>
      <c r="QVE58" s="97"/>
      <c r="QVF58" s="97"/>
      <c r="QVG58" s="97"/>
      <c r="QVH58" s="97"/>
      <c r="QVI58" s="79"/>
      <c r="QVJ58" s="79"/>
      <c r="QVK58" s="137"/>
      <c r="QVL58" s="96"/>
      <c r="QVM58" s="79"/>
      <c r="QVN58" s="79"/>
      <c r="QVO58" s="79"/>
      <c r="QVP58" s="102"/>
      <c r="QVQ58" s="60"/>
      <c r="QVR58" s="61"/>
      <c r="QVS58" s="97"/>
      <c r="QVT58" s="97"/>
      <c r="QVU58" s="97"/>
      <c r="QVV58" s="104"/>
      <c r="QVW58" s="97"/>
      <c r="QVX58" s="97"/>
      <c r="QVY58" s="97"/>
      <c r="QVZ58" s="145"/>
      <c r="QWA58" s="202"/>
      <c r="QWB58" s="146"/>
      <c r="QWC58" s="98"/>
      <c r="QWD58" s="97"/>
      <c r="QWE58" s="97"/>
      <c r="QWF58" s="97"/>
      <c r="QWG58" s="97"/>
      <c r="QWH58" s="79"/>
      <c r="QWI58" s="79"/>
      <c r="QWJ58" s="137"/>
      <c r="QWK58" s="96"/>
      <c r="QWL58" s="79"/>
      <c r="QWM58" s="79"/>
      <c r="QWN58" s="79"/>
      <c r="QWO58" s="102"/>
      <c r="QWP58" s="60"/>
      <c r="QWQ58" s="61"/>
      <c r="QWR58" s="97"/>
      <c r="QWS58" s="97"/>
      <c r="QWT58" s="97"/>
      <c r="QWU58" s="104"/>
      <c r="QWV58" s="97"/>
      <c r="QWW58" s="97"/>
      <c r="QWX58" s="97"/>
      <c r="QWY58" s="145"/>
      <c r="QWZ58" s="202"/>
      <c r="QXA58" s="146"/>
      <c r="QXB58" s="98"/>
      <c r="QXC58" s="97"/>
      <c r="QXD58" s="97"/>
      <c r="QXE58" s="97"/>
      <c r="QXF58" s="97"/>
      <c r="QXG58" s="79"/>
      <c r="QXH58" s="79"/>
      <c r="QXI58" s="137"/>
      <c r="QXJ58" s="96"/>
      <c r="QXK58" s="79"/>
      <c r="QXL58" s="79"/>
      <c r="QXM58" s="79"/>
      <c r="QXN58" s="102"/>
      <c r="QXO58" s="60"/>
      <c r="QXP58" s="61"/>
      <c r="QXQ58" s="97"/>
      <c r="QXR58" s="97"/>
      <c r="QXS58" s="97"/>
      <c r="QXT58" s="104"/>
      <c r="QXU58" s="97"/>
      <c r="QXV58" s="97"/>
      <c r="QXW58" s="97"/>
      <c r="QXX58" s="145"/>
      <c r="QXY58" s="202"/>
      <c r="QXZ58" s="146"/>
      <c r="QYA58" s="98"/>
      <c r="QYB58" s="97"/>
      <c r="QYC58" s="97"/>
      <c r="QYD58" s="97"/>
      <c r="QYE58" s="97"/>
      <c r="QYF58" s="79"/>
      <c r="QYG58" s="79"/>
      <c r="QYH58" s="137"/>
      <c r="QYI58" s="96"/>
      <c r="QYJ58" s="79"/>
      <c r="QYK58" s="79"/>
      <c r="QYL58" s="79"/>
      <c r="QYM58" s="102"/>
      <c r="QYN58" s="60"/>
      <c r="QYO58" s="61"/>
      <c r="QYP58" s="97"/>
      <c r="QYQ58" s="97"/>
      <c r="QYR58" s="97"/>
      <c r="QYS58" s="104"/>
      <c r="QYT58" s="97"/>
      <c r="QYU58" s="97"/>
      <c r="QYV58" s="97"/>
      <c r="QYW58" s="145"/>
      <c r="QYX58" s="202"/>
      <c r="QYY58" s="146"/>
      <c r="QYZ58" s="98"/>
      <c r="QZA58" s="97"/>
      <c r="QZB58" s="97"/>
      <c r="QZC58" s="97"/>
      <c r="QZD58" s="97"/>
      <c r="QZE58" s="79"/>
      <c r="QZF58" s="79"/>
      <c r="QZG58" s="137"/>
      <c r="QZH58" s="96"/>
      <c r="QZI58" s="79"/>
      <c r="QZJ58" s="79"/>
      <c r="QZK58" s="79"/>
      <c r="QZL58" s="102"/>
      <c r="QZM58" s="60"/>
      <c r="QZN58" s="61"/>
      <c r="QZO58" s="97"/>
      <c r="QZP58" s="97"/>
      <c r="QZQ58" s="97"/>
      <c r="QZR58" s="104"/>
      <c r="QZS58" s="97"/>
      <c r="QZT58" s="97"/>
      <c r="QZU58" s="97"/>
      <c r="QZV58" s="145"/>
      <c r="QZW58" s="202"/>
      <c r="QZX58" s="146"/>
      <c r="QZY58" s="98"/>
      <c r="QZZ58" s="97"/>
      <c r="RAA58" s="97"/>
      <c r="RAB58" s="97"/>
      <c r="RAC58" s="97"/>
      <c r="RAD58" s="79"/>
      <c r="RAE58" s="79"/>
      <c r="RAF58" s="137"/>
      <c r="RAG58" s="96"/>
      <c r="RAH58" s="79"/>
      <c r="RAI58" s="79"/>
      <c r="RAJ58" s="79"/>
      <c r="RAK58" s="102"/>
      <c r="RAL58" s="60"/>
      <c r="RAM58" s="61"/>
      <c r="RAN58" s="97"/>
      <c r="RAO58" s="97"/>
      <c r="RAP58" s="97"/>
      <c r="RAQ58" s="104"/>
      <c r="RAR58" s="97"/>
      <c r="RAS58" s="97"/>
      <c r="RAT58" s="97"/>
      <c r="RAU58" s="145"/>
      <c r="RAV58" s="202"/>
      <c r="RAW58" s="146"/>
      <c r="RAX58" s="98"/>
      <c r="RAY58" s="97"/>
      <c r="RAZ58" s="97"/>
      <c r="RBA58" s="97"/>
      <c r="RBB58" s="97"/>
      <c r="RBC58" s="79"/>
      <c r="RBD58" s="79"/>
      <c r="RBE58" s="137"/>
      <c r="RBF58" s="96"/>
      <c r="RBG58" s="79"/>
      <c r="RBH58" s="79"/>
      <c r="RBI58" s="79"/>
      <c r="RBJ58" s="102"/>
      <c r="RBK58" s="60"/>
      <c r="RBL58" s="61"/>
      <c r="RBM58" s="97"/>
      <c r="RBN58" s="97"/>
      <c r="RBO58" s="97"/>
      <c r="RBP58" s="104"/>
      <c r="RBQ58" s="97"/>
      <c r="RBR58" s="97"/>
      <c r="RBS58" s="97"/>
      <c r="RBT58" s="145"/>
      <c r="RBU58" s="202"/>
      <c r="RBV58" s="146"/>
      <c r="RBW58" s="98"/>
      <c r="RBX58" s="97"/>
      <c r="RBY58" s="97"/>
      <c r="RBZ58" s="97"/>
      <c r="RCA58" s="97"/>
      <c r="RCB58" s="79"/>
      <c r="RCC58" s="79"/>
      <c r="RCD58" s="137"/>
      <c r="RCE58" s="96"/>
      <c r="RCF58" s="79"/>
      <c r="RCG58" s="79"/>
      <c r="RCH58" s="79"/>
      <c r="RCI58" s="102"/>
      <c r="RCJ58" s="60"/>
      <c r="RCK58" s="61"/>
      <c r="RCL58" s="97"/>
      <c r="RCM58" s="97"/>
      <c r="RCN58" s="97"/>
      <c r="RCO58" s="104"/>
      <c r="RCP58" s="97"/>
      <c r="RCQ58" s="97"/>
      <c r="RCR58" s="97"/>
      <c r="RCS58" s="145"/>
      <c r="RCT58" s="202"/>
      <c r="RCU58" s="146"/>
      <c r="RCV58" s="98"/>
      <c r="RCW58" s="97"/>
      <c r="RCX58" s="97"/>
      <c r="RCY58" s="97"/>
      <c r="RCZ58" s="97"/>
      <c r="RDA58" s="79"/>
      <c r="RDB58" s="79"/>
      <c r="RDC58" s="137"/>
      <c r="RDD58" s="96"/>
      <c r="RDE58" s="79"/>
      <c r="RDF58" s="79"/>
      <c r="RDG58" s="79"/>
      <c r="RDH58" s="102"/>
      <c r="RDI58" s="60"/>
      <c r="RDJ58" s="61"/>
      <c r="RDK58" s="97"/>
      <c r="RDL58" s="97"/>
      <c r="RDM58" s="97"/>
      <c r="RDN58" s="104"/>
      <c r="RDO58" s="97"/>
      <c r="RDP58" s="97"/>
      <c r="RDQ58" s="97"/>
      <c r="RDR58" s="145"/>
      <c r="RDS58" s="202"/>
      <c r="RDT58" s="146"/>
      <c r="RDU58" s="98"/>
      <c r="RDV58" s="97"/>
      <c r="RDW58" s="97"/>
      <c r="RDX58" s="97"/>
      <c r="RDY58" s="97"/>
      <c r="RDZ58" s="79"/>
      <c r="REA58" s="79"/>
      <c r="REB58" s="137"/>
      <c r="REC58" s="96"/>
      <c r="RED58" s="79"/>
      <c r="REE58" s="79"/>
      <c r="REF58" s="79"/>
      <c r="REG58" s="102"/>
      <c r="REH58" s="60"/>
      <c r="REI58" s="61"/>
      <c r="REJ58" s="97"/>
      <c r="REK58" s="97"/>
      <c r="REL58" s="97"/>
      <c r="REM58" s="104"/>
      <c r="REN58" s="97"/>
      <c r="REO58" s="97"/>
      <c r="REP58" s="97"/>
      <c r="REQ58" s="145"/>
      <c r="RER58" s="202"/>
      <c r="RES58" s="146"/>
      <c r="RET58" s="98"/>
      <c r="REU58" s="97"/>
      <c r="REV58" s="97"/>
      <c r="REW58" s="97"/>
      <c r="REX58" s="97"/>
      <c r="REY58" s="79"/>
      <c r="REZ58" s="79"/>
      <c r="RFA58" s="137"/>
      <c r="RFB58" s="96"/>
      <c r="RFC58" s="79"/>
      <c r="RFD58" s="79"/>
      <c r="RFE58" s="79"/>
      <c r="RFF58" s="102"/>
      <c r="RFG58" s="60"/>
      <c r="RFH58" s="61"/>
      <c r="RFI58" s="97"/>
      <c r="RFJ58" s="97"/>
      <c r="RFK58" s="97"/>
      <c r="RFL58" s="104"/>
      <c r="RFM58" s="97"/>
      <c r="RFN58" s="97"/>
      <c r="RFO58" s="97"/>
      <c r="RFP58" s="145"/>
      <c r="RFQ58" s="202"/>
      <c r="RFR58" s="146"/>
      <c r="RFS58" s="98"/>
      <c r="RFT58" s="97"/>
      <c r="RFU58" s="97"/>
      <c r="RFV58" s="97"/>
      <c r="RFW58" s="97"/>
      <c r="RFX58" s="79"/>
      <c r="RFY58" s="79"/>
      <c r="RFZ58" s="137"/>
      <c r="RGA58" s="96"/>
      <c r="RGB58" s="79"/>
      <c r="RGC58" s="79"/>
      <c r="RGD58" s="79"/>
      <c r="RGE58" s="102"/>
      <c r="RGF58" s="60"/>
      <c r="RGG58" s="61"/>
      <c r="RGH58" s="97"/>
      <c r="RGI58" s="97"/>
      <c r="RGJ58" s="97"/>
      <c r="RGK58" s="104"/>
      <c r="RGL58" s="97"/>
      <c r="RGM58" s="97"/>
      <c r="RGN58" s="97"/>
      <c r="RGO58" s="145"/>
      <c r="RGP58" s="202"/>
      <c r="RGQ58" s="146"/>
      <c r="RGR58" s="98"/>
      <c r="RGS58" s="97"/>
      <c r="RGT58" s="97"/>
      <c r="RGU58" s="97"/>
      <c r="RGV58" s="97"/>
      <c r="RGW58" s="79"/>
      <c r="RGX58" s="79"/>
      <c r="RGY58" s="137"/>
      <c r="RGZ58" s="96"/>
      <c r="RHA58" s="79"/>
      <c r="RHB58" s="79"/>
      <c r="RHC58" s="79"/>
      <c r="RHD58" s="102"/>
      <c r="RHE58" s="60"/>
      <c r="RHF58" s="61"/>
      <c r="RHG58" s="97"/>
      <c r="RHH58" s="97"/>
      <c r="RHI58" s="97"/>
      <c r="RHJ58" s="104"/>
      <c r="RHK58" s="97"/>
      <c r="RHL58" s="97"/>
      <c r="RHM58" s="97"/>
      <c r="RHN58" s="145"/>
      <c r="RHO58" s="202"/>
      <c r="RHP58" s="146"/>
      <c r="RHQ58" s="98"/>
      <c r="RHR58" s="97"/>
      <c r="RHS58" s="97"/>
      <c r="RHT58" s="97"/>
      <c r="RHU58" s="97"/>
      <c r="RHV58" s="79"/>
      <c r="RHW58" s="79"/>
      <c r="RHX58" s="137"/>
      <c r="RHY58" s="96"/>
      <c r="RHZ58" s="79"/>
      <c r="RIA58" s="79"/>
      <c r="RIB58" s="79"/>
      <c r="RIC58" s="102"/>
      <c r="RID58" s="60"/>
      <c r="RIE58" s="61"/>
      <c r="RIF58" s="97"/>
      <c r="RIG58" s="97"/>
      <c r="RIH58" s="97"/>
      <c r="RII58" s="104"/>
      <c r="RIJ58" s="97"/>
      <c r="RIK58" s="97"/>
      <c r="RIL58" s="97"/>
      <c r="RIM58" s="145"/>
      <c r="RIN58" s="202"/>
      <c r="RIO58" s="146"/>
      <c r="RIP58" s="98"/>
      <c r="RIQ58" s="97"/>
      <c r="RIR58" s="97"/>
      <c r="RIS58" s="97"/>
      <c r="RIT58" s="97"/>
      <c r="RIU58" s="79"/>
      <c r="RIV58" s="79"/>
      <c r="RIW58" s="137"/>
      <c r="RIX58" s="96"/>
      <c r="RIY58" s="79"/>
      <c r="RIZ58" s="79"/>
      <c r="RJA58" s="79"/>
      <c r="RJB58" s="102"/>
      <c r="RJC58" s="60"/>
      <c r="RJD58" s="61"/>
      <c r="RJE58" s="97"/>
      <c r="RJF58" s="97"/>
      <c r="RJG58" s="97"/>
      <c r="RJH58" s="104"/>
      <c r="RJI58" s="97"/>
      <c r="RJJ58" s="97"/>
      <c r="RJK58" s="97"/>
      <c r="RJL58" s="145"/>
      <c r="RJM58" s="202"/>
      <c r="RJN58" s="146"/>
      <c r="RJO58" s="98"/>
      <c r="RJP58" s="97"/>
      <c r="RJQ58" s="97"/>
      <c r="RJR58" s="97"/>
      <c r="RJS58" s="97"/>
      <c r="RJT58" s="79"/>
      <c r="RJU58" s="79"/>
      <c r="RJV58" s="137"/>
      <c r="RJW58" s="96"/>
      <c r="RJX58" s="79"/>
      <c r="RJY58" s="79"/>
      <c r="RJZ58" s="79"/>
      <c r="RKA58" s="102"/>
      <c r="RKB58" s="60"/>
      <c r="RKC58" s="61"/>
      <c r="RKD58" s="97"/>
      <c r="RKE58" s="97"/>
      <c r="RKF58" s="97"/>
      <c r="RKG58" s="104"/>
      <c r="RKH58" s="97"/>
      <c r="RKI58" s="97"/>
      <c r="RKJ58" s="97"/>
      <c r="RKK58" s="145"/>
      <c r="RKL58" s="202"/>
      <c r="RKM58" s="146"/>
      <c r="RKN58" s="98"/>
      <c r="RKO58" s="97"/>
      <c r="RKP58" s="97"/>
      <c r="RKQ58" s="97"/>
      <c r="RKR58" s="97"/>
      <c r="RKS58" s="79"/>
      <c r="RKT58" s="79"/>
      <c r="RKU58" s="137"/>
      <c r="RKV58" s="96"/>
      <c r="RKW58" s="79"/>
      <c r="RKX58" s="79"/>
      <c r="RKY58" s="79"/>
      <c r="RKZ58" s="102"/>
      <c r="RLA58" s="60"/>
      <c r="RLB58" s="61"/>
      <c r="RLC58" s="97"/>
      <c r="RLD58" s="97"/>
      <c r="RLE58" s="97"/>
      <c r="RLF58" s="104"/>
      <c r="RLG58" s="97"/>
      <c r="RLH58" s="97"/>
      <c r="RLI58" s="97"/>
      <c r="RLJ58" s="145"/>
      <c r="RLK58" s="202"/>
      <c r="RLL58" s="146"/>
      <c r="RLM58" s="98"/>
      <c r="RLN58" s="97"/>
      <c r="RLO58" s="97"/>
      <c r="RLP58" s="97"/>
      <c r="RLQ58" s="97"/>
      <c r="RLR58" s="79"/>
      <c r="RLS58" s="79"/>
      <c r="RLT58" s="137"/>
      <c r="RLU58" s="96"/>
      <c r="RLV58" s="79"/>
      <c r="RLW58" s="79"/>
      <c r="RLX58" s="79"/>
      <c r="RLY58" s="102"/>
      <c r="RLZ58" s="60"/>
      <c r="RMA58" s="61"/>
      <c r="RMB58" s="97"/>
      <c r="RMC58" s="97"/>
      <c r="RMD58" s="97"/>
      <c r="RME58" s="104"/>
      <c r="RMF58" s="97"/>
      <c r="RMG58" s="97"/>
      <c r="RMH58" s="97"/>
      <c r="RMI58" s="145"/>
      <c r="RMJ58" s="202"/>
      <c r="RMK58" s="146"/>
      <c r="RML58" s="98"/>
      <c r="RMM58" s="97"/>
      <c r="RMN58" s="97"/>
      <c r="RMO58" s="97"/>
      <c r="RMP58" s="97"/>
      <c r="RMQ58" s="79"/>
      <c r="RMR58" s="79"/>
      <c r="RMS58" s="137"/>
      <c r="RMT58" s="96"/>
      <c r="RMU58" s="79"/>
      <c r="RMV58" s="79"/>
      <c r="RMW58" s="79"/>
      <c r="RMX58" s="102"/>
      <c r="RMY58" s="60"/>
      <c r="RMZ58" s="61"/>
      <c r="RNA58" s="97"/>
      <c r="RNB58" s="97"/>
      <c r="RNC58" s="97"/>
      <c r="RND58" s="104"/>
      <c r="RNE58" s="97"/>
      <c r="RNF58" s="97"/>
      <c r="RNG58" s="97"/>
      <c r="RNH58" s="145"/>
      <c r="RNI58" s="202"/>
      <c r="RNJ58" s="146"/>
      <c r="RNK58" s="98"/>
      <c r="RNL58" s="97"/>
      <c r="RNM58" s="97"/>
      <c r="RNN58" s="97"/>
      <c r="RNO58" s="97"/>
      <c r="RNP58" s="79"/>
      <c r="RNQ58" s="79"/>
      <c r="RNR58" s="137"/>
      <c r="RNS58" s="96"/>
      <c r="RNT58" s="79"/>
      <c r="RNU58" s="79"/>
      <c r="RNV58" s="79"/>
      <c r="RNW58" s="102"/>
      <c r="RNX58" s="60"/>
      <c r="RNY58" s="61"/>
      <c r="RNZ58" s="97"/>
      <c r="ROA58" s="97"/>
      <c r="ROB58" s="97"/>
      <c r="ROC58" s="104"/>
      <c r="ROD58" s="97"/>
      <c r="ROE58" s="97"/>
      <c r="ROF58" s="97"/>
      <c r="ROG58" s="145"/>
      <c r="ROH58" s="202"/>
      <c r="ROI58" s="146"/>
      <c r="ROJ58" s="98"/>
      <c r="ROK58" s="97"/>
      <c r="ROL58" s="97"/>
      <c r="ROM58" s="97"/>
      <c r="RON58" s="97"/>
      <c r="ROO58" s="79"/>
      <c r="ROP58" s="79"/>
      <c r="ROQ58" s="137"/>
      <c r="ROR58" s="96"/>
      <c r="ROS58" s="79"/>
      <c r="ROT58" s="79"/>
      <c r="ROU58" s="79"/>
      <c r="ROV58" s="102"/>
      <c r="ROW58" s="60"/>
      <c r="ROX58" s="61"/>
      <c r="ROY58" s="97"/>
      <c r="ROZ58" s="97"/>
      <c r="RPA58" s="97"/>
      <c r="RPB58" s="104"/>
      <c r="RPC58" s="97"/>
      <c r="RPD58" s="97"/>
      <c r="RPE58" s="97"/>
      <c r="RPF58" s="145"/>
      <c r="RPG58" s="202"/>
      <c r="RPH58" s="146"/>
      <c r="RPI58" s="98"/>
      <c r="RPJ58" s="97"/>
      <c r="RPK58" s="97"/>
      <c r="RPL58" s="97"/>
      <c r="RPM58" s="97"/>
      <c r="RPN58" s="79"/>
      <c r="RPO58" s="79"/>
      <c r="RPP58" s="137"/>
      <c r="RPQ58" s="96"/>
      <c r="RPR58" s="79"/>
      <c r="RPS58" s="79"/>
      <c r="RPT58" s="79"/>
      <c r="RPU58" s="102"/>
      <c r="RPV58" s="60"/>
      <c r="RPW58" s="61"/>
      <c r="RPX58" s="97"/>
      <c r="RPY58" s="97"/>
      <c r="RPZ58" s="97"/>
      <c r="RQA58" s="104"/>
      <c r="RQB58" s="97"/>
      <c r="RQC58" s="97"/>
      <c r="RQD58" s="97"/>
      <c r="RQE58" s="145"/>
      <c r="RQF58" s="202"/>
      <c r="RQG58" s="146"/>
      <c r="RQH58" s="98"/>
      <c r="RQI58" s="97"/>
      <c r="RQJ58" s="97"/>
      <c r="RQK58" s="97"/>
      <c r="RQL58" s="97"/>
      <c r="RQM58" s="79"/>
      <c r="RQN58" s="79"/>
      <c r="RQO58" s="137"/>
      <c r="RQP58" s="96"/>
      <c r="RQQ58" s="79"/>
      <c r="RQR58" s="79"/>
      <c r="RQS58" s="79"/>
      <c r="RQT58" s="102"/>
      <c r="RQU58" s="60"/>
      <c r="RQV58" s="61"/>
      <c r="RQW58" s="97"/>
      <c r="RQX58" s="97"/>
      <c r="RQY58" s="97"/>
      <c r="RQZ58" s="104"/>
      <c r="RRA58" s="97"/>
      <c r="RRB58" s="97"/>
      <c r="RRC58" s="97"/>
      <c r="RRD58" s="145"/>
      <c r="RRE58" s="202"/>
      <c r="RRF58" s="146"/>
      <c r="RRG58" s="98"/>
      <c r="RRH58" s="97"/>
      <c r="RRI58" s="97"/>
      <c r="RRJ58" s="97"/>
      <c r="RRK58" s="97"/>
      <c r="RRL58" s="79"/>
      <c r="RRM58" s="79"/>
      <c r="RRN58" s="137"/>
      <c r="RRO58" s="96"/>
      <c r="RRP58" s="79"/>
      <c r="RRQ58" s="79"/>
      <c r="RRR58" s="79"/>
      <c r="RRS58" s="102"/>
      <c r="RRT58" s="60"/>
      <c r="RRU58" s="61"/>
      <c r="RRV58" s="97"/>
      <c r="RRW58" s="97"/>
      <c r="RRX58" s="97"/>
      <c r="RRY58" s="104"/>
      <c r="RRZ58" s="97"/>
      <c r="RSA58" s="97"/>
      <c r="RSB58" s="97"/>
      <c r="RSC58" s="145"/>
      <c r="RSD58" s="202"/>
      <c r="RSE58" s="146"/>
      <c r="RSF58" s="98"/>
      <c r="RSG58" s="97"/>
      <c r="RSH58" s="97"/>
      <c r="RSI58" s="97"/>
      <c r="RSJ58" s="97"/>
      <c r="RSK58" s="79"/>
      <c r="RSL58" s="79"/>
      <c r="RSM58" s="137"/>
      <c r="RSN58" s="96"/>
      <c r="RSO58" s="79"/>
      <c r="RSP58" s="79"/>
      <c r="RSQ58" s="79"/>
      <c r="RSR58" s="102"/>
      <c r="RSS58" s="60"/>
      <c r="RST58" s="61"/>
      <c r="RSU58" s="97"/>
      <c r="RSV58" s="97"/>
      <c r="RSW58" s="97"/>
      <c r="RSX58" s="104"/>
      <c r="RSY58" s="97"/>
      <c r="RSZ58" s="97"/>
      <c r="RTA58" s="97"/>
      <c r="RTB58" s="145"/>
      <c r="RTC58" s="202"/>
      <c r="RTD58" s="146"/>
      <c r="RTE58" s="98"/>
      <c r="RTF58" s="97"/>
      <c r="RTG58" s="97"/>
      <c r="RTH58" s="97"/>
      <c r="RTI58" s="97"/>
      <c r="RTJ58" s="79"/>
      <c r="RTK58" s="79"/>
      <c r="RTL58" s="137"/>
      <c r="RTM58" s="96"/>
      <c r="RTN58" s="79"/>
      <c r="RTO58" s="79"/>
      <c r="RTP58" s="79"/>
      <c r="RTQ58" s="102"/>
      <c r="RTR58" s="60"/>
      <c r="RTS58" s="61"/>
      <c r="RTT58" s="97"/>
      <c r="RTU58" s="97"/>
      <c r="RTV58" s="97"/>
      <c r="RTW58" s="104"/>
      <c r="RTX58" s="97"/>
      <c r="RTY58" s="97"/>
      <c r="RTZ58" s="97"/>
      <c r="RUA58" s="145"/>
      <c r="RUB58" s="202"/>
      <c r="RUC58" s="146"/>
      <c r="RUD58" s="98"/>
      <c r="RUE58" s="97"/>
      <c r="RUF58" s="97"/>
      <c r="RUG58" s="97"/>
      <c r="RUH58" s="97"/>
      <c r="RUI58" s="79"/>
      <c r="RUJ58" s="79"/>
      <c r="RUK58" s="137"/>
      <c r="RUL58" s="96"/>
      <c r="RUM58" s="79"/>
      <c r="RUN58" s="79"/>
      <c r="RUO58" s="79"/>
      <c r="RUP58" s="102"/>
      <c r="RUQ58" s="60"/>
      <c r="RUR58" s="61"/>
      <c r="RUS58" s="97"/>
      <c r="RUT58" s="97"/>
      <c r="RUU58" s="97"/>
      <c r="RUV58" s="104"/>
      <c r="RUW58" s="97"/>
      <c r="RUX58" s="97"/>
      <c r="RUY58" s="97"/>
      <c r="RUZ58" s="145"/>
      <c r="RVA58" s="202"/>
      <c r="RVB58" s="146"/>
      <c r="RVC58" s="98"/>
      <c r="RVD58" s="97"/>
      <c r="RVE58" s="97"/>
      <c r="RVF58" s="97"/>
      <c r="RVG58" s="97"/>
      <c r="RVH58" s="79"/>
      <c r="RVI58" s="79"/>
      <c r="RVJ58" s="137"/>
      <c r="RVK58" s="96"/>
      <c r="RVL58" s="79"/>
      <c r="RVM58" s="79"/>
      <c r="RVN58" s="79"/>
      <c r="RVO58" s="102"/>
      <c r="RVP58" s="60"/>
      <c r="RVQ58" s="61"/>
      <c r="RVR58" s="97"/>
      <c r="RVS58" s="97"/>
      <c r="RVT58" s="97"/>
      <c r="RVU58" s="104"/>
      <c r="RVV58" s="97"/>
      <c r="RVW58" s="97"/>
      <c r="RVX58" s="97"/>
      <c r="RVY58" s="145"/>
      <c r="RVZ58" s="202"/>
      <c r="RWA58" s="146"/>
      <c r="RWB58" s="98"/>
      <c r="RWC58" s="97"/>
      <c r="RWD58" s="97"/>
      <c r="RWE58" s="97"/>
      <c r="RWF58" s="97"/>
      <c r="RWG58" s="79"/>
      <c r="RWH58" s="79"/>
      <c r="RWI58" s="137"/>
      <c r="RWJ58" s="96"/>
      <c r="RWK58" s="79"/>
      <c r="RWL58" s="79"/>
      <c r="RWM58" s="79"/>
      <c r="RWN58" s="102"/>
      <c r="RWO58" s="60"/>
      <c r="RWP58" s="61"/>
      <c r="RWQ58" s="97"/>
      <c r="RWR58" s="97"/>
      <c r="RWS58" s="97"/>
      <c r="RWT58" s="104"/>
      <c r="RWU58" s="97"/>
      <c r="RWV58" s="97"/>
      <c r="RWW58" s="97"/>
      <c r="RWX58" s="145"/>
      <c r="RWY58" s="202"/>
      <c r="RWZ58" s="146"/>
      <c r="RXA58" s="98"/>
      <c r="RXB58" s="97"/>
      <c r="RXC58" s="97"/>
      <c r="RXD58" s="97"/>
      <c r="RXE58" s="97"/>
      <c r="RXF58" s="79"/>
      <c r="RXG58" s="79"/>
      <c r="RXH58" s="137"/>
      <c r="RXI58" s="96"/>
      <c r="RXJ58" s="79"/>
      <c r="RXK58" s="79"/>
      <c r="RXL58" s="79"/>
      <c r="RXM58" s="102"/>
      <c r="RXN58" s="60"/>
      <c r="RXO58" s="61"/>
      <c r="RXP58" s="97"/>
      <c r="RXQ58" s="97"/>
      <c r="RXR58" s="97"/>
      <c r="RXS58" s="104"/>
      <c r="RXT58" s="97"/>
      <c r="RXU58" s="97"/>
      <c r="RXV58" s="97"/>
      <c r="RXW58" s="145"/>
      <c r="RXX58" s="202"/>
      <c r="RXY58" s="146"/>
      <c r="RXZ58" s="98"/>
      <c r="RYA58" s="97"/>
      <c r="RYB58" s="97"/>
      <c r="RYC58" s="97"/>
      <c r="RYD58" s="97"/>
      <c r="RYE58" s="79"/>
      <c r="RYF58" s="79"/>
      <c r="RYG58" s="137"/>
      <c r="RYH58" s="96"/>
      <c r="RYI58" s="79"/>
      <c r="RYJ58" s="79"/>
      <c r="RYK58" s="79"/>
      <c r="RYL58" s="102"/>
      <c r="RYM58" s="60"/>
      <c r="RYN58" s="61"/>
      <c r="RYO58" s="97"/>
      <c r="RYP58" s="97"/>
      <c r="RYQ58" s="97"/>
      <c r="RYR58" s="104"/>
      <c r="RYS58" s="97"/>
      <c r="RYT58" s="97"/>
      <c r="RYU58" s="97"/>
      <c r="RYV58" s="145"/>
      <c r="RYW58" s="202"/>
      <c r="RYX58" s="146"/>
      <c r="RYY58" s="98"/>
      <c r="RYZ58" s="97"/>
      <c r="RZA58" s="97"/>
      <c r="RZB58" s="97"/>
      <c r="RZC58" s="97"/>
      <c r="RZD58" s="79"/>
      <c r="RZE58" s="79"/>
      <c r="RZF58" s="137"/>
      <c r="RZG58" s="96"/>
      <c r="RZH58" s="79"/>
      <c r="RZI58" s="79"/>
      <c r="RZJ58" s="79"/>
      <c r="RZK58" s="102"/>
      <c r="RZL58" s="60"/>
      <c r="RZM58" s="61"/>
      <c r="RZN58" s="97"/>
      <c r="RZO58" s="97"/>
      <c r="RZP58" s="97"/>
      <c r="RZQ58" s="104"/>
      <c r="RZR58" s="97"/>
      <c r="RZS58" s="97"/>
      <c r="RZT58" s="97"/>
      <c r="RZU58" s="145"/>
      <c r="RZV58" s="202"/>
      <c r="RZW58" s="146"/>
      <c r="RZX58" s="98"/>
      <c r="RZY58" s="97"/>
      <c r="RZZ58" s="97"/>
      <c r="SAA58" s="97"/>
      <c r="SAB58" s="97"/>
      <c r="SAC58" s="79"/>
      <c r="SAD58" s="79"/>
      <c r="SAE58" s="137"/>
      <c r="SAF58" s="96"/>
      <c r="SAG58" s="79"/>
      <c r="SAH58" s="79"/>
      <c r="SAI58" s="79"/>
      <c r="SAJ58" s="102"/>
      <c r="SAK58" s="60"/>
      <c r="SAL58" s="61"/>
      <c r="SAM58" s="97"/>
      <c r="SAN58" s="97"/>
      <c r="SAO58" s="97"/>
      <c r="SAP58" s="104"/>
      <c r="SAQ58" s="97"/>
      <c r="SAR58" s="97"/>
      <c r="SAS58" s="97"/>
      <c r="SAT58" s="145"/>
      <c r="SAU58" s="202"/>
      <c r="SAV58" s="146"/>
      <c r="SAW58" s="98"/>
      <c r="SAX58" s="97"/>
      <c r="SAY58" s="97"/>
      <c r="SAZ58" s="97"/>
      <c r="SBA58" s="97"/>
      <c r="SBB58" s="79"/>
      <c r="SBC58" s="79"/>
      <c r="SBD58" s="137"/>
      <c r="SBE58" s="96"/>
      <c r="SBF58" s="79"/>
      <c r="SBG58" s="79"/>
      <c r="SBH58" s="79"/>
      <c r="SBI58" s="102"/>
      <c r="SBJ58" s="60"/>
      <c r="SBK58" s="61"/>
      <c r="SBL58" s="97"/>
      <c r="SBM58" s="97"/>
      <c r="SBN58" s="97"/>
      <c r="SBO58" s="104"/>
      <c r="SBP58" s="97"/>
      <c r="SBQ58" s="97"/>
      <c r="SBR58" s="97"/>
      <c r="SBS58" s="145"/>
      <c r="SBT58" s="202"/>
      <c r="SBU58" s="146"/>
      <c r="SBV58" s="98"/>
      <c r="SBW58" s="97"/>
      <c r="SBX58" s="97"/>
      <c r="SBY58" s="97"/>
      <c r="SBZ58" s="97"/>
      <c r="SCA58" s="79"/>
      <c r="SCB58" s="79"/>
      <c r="SCC58" s="137"/>
      <c r="SCD58" s="96"/>
      <c r="SCE58" s="79"/>
      <c r="SCF58" s="79"/>
      <c r="SCG58" s="79"/>
      <c r="SCH58" s="102"/>
      <c r="SCI58" s="60"/>
      <c r="SCJ58" s="61"/>
      <c r="SCK58" s="97"/>
      <c r="SCL58" s="97"/>
      <c r="SCM58" s="97"/>
      <c r="SCN58" s="104"/>
      <c r="SCO58" s="97"/>
      <c r="SCP58" s="97"/>
      <c r="SCQ58" s="97"/>
      <c r="SCR58" s="145"/>
      <c r="SCS58" s="202"/>
      <c r="SCT58" s="146"/>
      <c r="SCU58" s="98"/>
      <c r="SCV58" s="97"/>
      <c r="SCW58" s="97"/>
      <c r="SCX58" s="97"/>
      <c r="SCY58" s="97"/>
      <c r="SCZ58" s="79"/>
      <c r="SDA58" s="79"/>
      <c r="SDB58" s="137"/>
      <c r="SDC58" s="96"/>
      <c r="SDD58" s="79"/>
      <c r="SDE58" s="79"/>
      <c r="SDF58" s="79"/>
      <c r="SDG58" s="102"/>
      <c r="SDH58" s="60"/>
      <c r="SDI58" s="61"/>
      <c r="SDJ58" s="97"/>
      <c r="SDK58" s="97"/>
      <c r="SDL58" s="97"/>
      <c r="SDM58" s="104"/>
      <c r="SDN58" s="97"/>
      <c r="SDO58" s="97"/>
      <c r="SDP58" s="97"/>
      <c r="SDQ58" s="145"/>
      <c r="SDR58" s="202"/>
      <c r="SDS58" s="146"/>
      <c r="SDT58" s="98"/>
      <c r="SDU58" s="97"/>
      <c r="SDV58" s="97"/>
      <c r="SDW58" s="97"/>
      <c r="SDX58" s="97"/>
      <c r="SDY58" s="79"/>
      <c r="SDZ58" s="79"/>
      <c r="SEA58" s="137"/>
      <c r="SEB58" s="96"/>
      <c r="SEC58" s="79"/>
      <c r="SED58" s="79"/>
      <c r="SEE58" s="79"/>
      <c r="SEF58" s="102"/>
      <c r="SEG58" s="60"/>
      <c r="SEH58" s="61"/>
      <c r="SEI58" s="97"/>
      <c r="SEJ58" s="97"/>
      <c r="SEK58" s="97"/>
      <c r="SEL58" s="104"/>
      <c r="SEM58" s="97"/>
      <c r="SEN58" s="97"/>
      <c r="SEO58" s="97"/>
      <c r="SEP58" s="145"/>
      <c r="SEQ58" s="202"/>
      <c r="SER58" s="146"/>
      <c r="SES58" s="98"/>
      <c r="SET58" s="97"/>
      <c r="SEU58" s="97"/>
      <c r="SEV58" s="97"/>
      <c r="SEW58" s="97"/>
      <c r="SEX58" s="79"/>
      <c r="SEY58" s="79"/>
      <c r="SEZ58" s="137"/>
      <c r="SFA58" s="96"/>
      <c r="SFB58" s="79"/>
      <c r="SFC58" s="79"/>
      <c r="SFD58" s="79"/>
      <c r="SFE58" s="102"/>
      <c r="SFF58" s="60"/>
      <c r="SFG58" s="61"/>
      <c r="SFH58" s="97"/>
      <c r="SFI58" s="97"/>
      <c r="SFJ58" s="97"/>
      <c r="SFK58" s="104"/>
      <c r="SFL58" s="97"/>
      <c r="SFM58" s="97"/>
      <c r="SFN58" s="97"/>
      <c r="SFO58" s="145"/>
      <c r="SFP58" s="202"/>
      <c r="SFQ58" s="146"/>
      <c r="SFR58" s="98"/>
      <c r="SFS58" s="97"/>
      <c r="SFT58" s="97"/>
      <c r="SFU58" s="97"/>
      <c r="SFV58" s="97"/>
      <c r="SFW58" s="79"/>
      <c r="SFX58" s="79"/>
      <c r="SFY58" s="137"/>
      <c r="SFZ58" s="96"/>
      <c r="SGA58" s="79"/>
      <c r="SGB58" s="79"/>
      <c r="SGC58" s="79"/>
      <c r="SGD58" s="102"/>
      <c r="SGE58" s="60"/>
      <c r="SGF58" s="61"/>
      <c r="SGG58" s="97"/>
      <c r="SGH58" s="97"/>
      <c r="SGI58" s="97"/>
      <c r="SGJ58" s="104"/>
      <c r="SGK58" s="97"/>
      <c r="SGL58" s="97"/>
      <c r="SGM58" s="97"/>
      <c r="SGN58" s="145"/>
      <c r="SGO58" s="202"/>
      <c r="SGP58" s="146"/>
      <c r="SGQ58" s="98"/>
      <c r="SGR58" s="97"/>
      <c r="SGS58" s="97"/>
      <c r="SGT58" s="97"/>
      <c r="SGU58" s="97"/>
      <c r="SGV58" s="79"/>
      <c r="SGW58" s="79"/>
      <c r="SGX58" s="137"/>
      <c r="SGY58" s="96"/>
      <c r="SGZ58" s="79"/>
      <c r="SHA58" s="79"/>
      <c r="SHB58" s="79"/>
      <c r="SHC58" s="102"/>
      <c r="SHD58" s="60"/>
      <c r="SHE58" s="61"/>
      <c r="SHF58" s="97"/>
      <c r="SHG58" s="97"/>
      <c r="SHH58" s="97"/>
      <c r="SHI58" s="104"/>
      <c r="SHJ58" s="97"/>
      <c r="SHK58" s="97"/>
      <c r="SHL58" s="97"/>
      <c r="SHM58" s="145"/>
      <c r="SHN58" s="202"/>
      <c r="SHO58" s="146"/>
      <c r="SHP58" s="98"/>
      <c r="SHQ58" s="97"/>
      <c r="SHR58" s="97"/>
      <c r="SHS58" s="97"/>
      <c r="SHT58" s="97"/>
      <c r="SHU58" s="79"/>
      <c r="SHV58" s="79"/>
      <c r="SHW58" s="137"/>
      <c r="SHX58" s="96"/>
      <c r="SHY58" s="79"/>
      <c r="SHZ58" s="79"/>
      <c r="SIA58" s="79"/>
      <c r="SIB58" s="102"/>
      <c r="SIC58" s="60"/>
      <c r="SID58" s="61"/>
      <c r="SIE58" s="97"/>
      <c r="SIF58" s="97"/>
      <c r="SIG58" s="97"/>
      <c r="SIH58" s="104"/>
      <c r="SII58" s="97"/>
      <c r="SIJ58" s="97"/>
      <c r="SIK58" s="97"/>
      <c r="SIL58" s="145"/>
      <c r="SIM58" s="202"/>
      <c r="SIN58" s="146"/>
      <c r="SIO58" s="98"/>
      <c r="SIP58" s="97"/>
      <c r="SIQ58" s="97"/>
      <c r="SIR58" s="97"/>
      <c r="SIS58" s="97"/>
      <c r="SIT58" s="79"/>
      <c r="SIU58" s="79"/>
      <c r="SIV58" s="137"/>
      <c r="SIW58" s="96"/>
      <c r="SIX58" s="79"/>
      <c r="SIY58" s="79"/>
      <c r="SIZ58" s="79"/>
      <c r="SJA58" s="102"/>
      <c r="SJB58" s="60"/>
      <c r="SJC58" s="61"/>
      <c r="SJD58" s="97"/>
      <c r="SJE58" s="97"/>
      <c r="SJF58" s="97"/>
      <c r="SJG58" s="104"/>
      <c r="SJH58" s="97"/>
      <c r="SJI58" s="97"/>
      <c r="SJJ58" s="97"/>
      <c r="SJK58" s="145"/>
      <c r="SJL58" s="202"/>
      <c r="SJM58" s="146"/>
      <c r="SJN58" s="98"/>
      <c r="SJO58" s="97"/>
      <c r="SJP58" s="97"/>
      <c r="SJQ58" s="97"/>
      <c r="SJR58" s="97"/>
      <c r="SJS58" s="79"/>
      <c r="SJT58" s="79"/>
      <c r="SJU58" s="137"/>
      <c r="SJV58" s="96"/>
      <c r="SJW58" s="79"/>
      <c r="SJX58" s="79"/>
      <c r="SJY58" s="79"/>
      <c r="SJZ58" s="102"/>
      <c r="SKA58" s="60"/>
      <c r="SKB58" s="61"/>
      <c r="SKC58" s="97"/>
      <c r="SKD58" s="97"/>
      <c r="SKE58" s="97"/>
      <c r="SKF58" s="104"/>
      <c r="SKG58" s="97"/>
      <c r="SKH58" s="97"/>
      <c r="SKI58" s="97"/>
      <c r="SKJ58" s="145"/>
      <c r="SKK58" s="202"/>
      <c r="SKL58" s="146"/>
      <c r="SKM58" s="98"/>
      <c r="SKN58" s="97"/>
      <c r="SKO58" s="97"/>
      <c r="SKP58" s="97"/>
      <c r="SKQ58" s="97"/>
      <c r="SKR58" s="79"/>
      <c r="SKS58" s="79"/>
      <c r="SKT58" s="137"/>
      <c r="SKU58" s="96"/>
      <c r="SKV58" s="79"/>
      <c r="SKW58" s="79"/>
      <c r="SKX58" s="79"/>
      <c r="SKY58" s="102"/>
      <c r="SKZ58" s="60"/>
      <c r="SLA58" s="61"/>
      <c r="SLB58" s="97"/>
      <c r="SLC58" s="97"/>
      <c r="SLD58" s="97"/>
      <c r="SLE58" s="104"/>
      <c r="SLF58" s="97"/>
      <c r="SLG58" s="97"/>
      <c r="SLH58" s="97"/>
      <c r="SLI58" s="145"/>
      <c r="SLJ58" s="202"/>
      <c r="SLK58" s="146"/>
      <c r="SLL58" s="98"/>
      <c r="SLM58" s="97"/>
      <c r="SLN58" s="97"/>
      <c r="SLO58" s="97"/>
      <c r="SLP58" s="97"/>
      <c r="SLQ58" s="79"/>
      <c r="SLR58" s="79"/>
      <c r="SLS58" s="137"/>
      <c r="SLT58" s="96"/>
      <c r="SLU58" s="79"/>
      <c r="SLV58" s="79"/>
      <c r="SLW58" s="79"/>
      <c r="SLX58" s="102"/>
      <c r="SLY58" s="60"/>
      <c r="SLZ58" s="61"/>
      <c r="SMA58" s="97"/>
      <c r="SMB58" s="97"/>
      <c r="SMC58" s="97"/>
      <c r="SMD58" s="104"/>
      <c r="SME58" s="97"/>
      <c r="SMF58" s="97"/>
      <c r="SMG58" s="97"/>
      <c r="SMH58" s="145"/>
      <c r="SMI58" s="202"/>
      <c r="SMJ58" s="146"/>
      <c r="SMK58" s="98"/>
      <c r="SML58" s="97"/>
      <c r="SMM58" s="97"/>
      <c r="SMN58" s="97"/>
      <c r="SMO58" s="97"/>
      <c r="SMP58" s="79"/>
      <c r="SMQ58" s="79"/>
      <c r="SMR58" s="137"/>
      <c r="SMS58" s="96"/>
      <c r="SMT58" s="79"/>
      <c r="SMU58" s="79"/>
      <c r="SMV58" s="79"/>
      <c r="SMW58" s="102"/>
      <c r="SMX58" s="60"/>
      <c r="SMY58" s="61"/>
      <c r="SMZ58" s="97"/>
      <c r="SNA58" s="97"/>
      <c r="SNB58" s="97"/>
      <c r="SNC58" s="104"/>
      <c r="SND58" s="97"/>
      <c r="SNE58" s="97"/>
      <c r="SNF58" s="97"/>
      <c r="SNG58" s="145"/>
      <c r="SNH58" s="202"/>
      <c r="SNI58" s="146"/>
      <c r="SNJ58" s="98"/>
      <c r="SNK58" s="97"/>
      <c r="SNL58" s="97"/>
      <c r="SNM58" s="97"/>
      <c r="SNN58" s="97"/>
      <c r="SNO58" s="79"/>
      <c r="SNP58" s="79"/>
      <c r="SNQ58" s="137"/>
      <c r="SNR58" s="96"/>
      <c r="SNS58" s="79"/>
      <c r="SNT58" s="79"/>
      <c r="SNU58" s="79"/>
      <c r="SNV58" s="102"/>
      <c r="SNW58" s="60"/>
      <c r="SNX58" s="61"/>
      <c r="SNY58" s="97"/>
      <c r="SNZ58" s="97"/>
      <c r="SOA58" s="97"/>
      <c r="SOB58" s="104"/>
      <c r="SOC58" s="97"/>
      <c r="SOD58" s="97"/>
      <c r="SOE58" s="97"/>
      <c r="SOF58" s="145"/>
      <c r="SOG58" s="202"/>
      <c r="SOH58" s="146"/>
      <c r="SOI58" s="98"/>
      <c r="SOJ58" s="97"/>
      <c r="SOK58" s="97"/>
      <c r="SOL58" s="97"/>
      <c r="SOM58" s="97"/>
      <c r="SON58" s="79"/>
      <c r="SOO58" s="79"/>
      <c r="SOP58" s="137"/>
      <c r="SOQ58" s="96"/>
      <c r="SOR58" s="79"/>
      <c r="SOS58" s="79"/>
      <c r="SOT58" s="79"/>
      <c r="SOU58" s="102"/>
      <c r="SOV58" s="60"/>
      <c r="SOW58" s="61"/>
      <c r="SOX58" s="97"/>
      <c r="SOY58" s="97"/>
      <c r="SOZ58" s="97"/>
      <c r="SPA58" s="104"/>
      <c r="SPB58" s="97"/>
      <c r="SPC58" s="97"/>
      <c r="SPD58" s="97"/>
      <c r="SPE58" s="145"/>
      <c r="SPF58" s="202"/>
      <c r="SPG58" s="146"/>
      <c r="SPH58" s="98"/>
      <c r="SPI58" s="97"/>
      <c r="SPJ58" s="97"/>
      <c r="SPK58" s="97"/>
      <c r="SPL58" s="97"/>
      <c r="SPM58" s="79"/>
      <c r="SPN58" s="79"/>
      <c r="SPO58" s="137"/>
      <c r="SPP58" s="96"/>
      <c r="SPQ58" s="79"/>
      <c r="SPR58" s="79"/>
      <c r="SPS58" s="79"/>
      <c r="SPT58" s="102"/>
      <c r="SPU58" s="60"/>
      <c r="SPV58" s="61"/>
      <c r="SPW58" s="97"/>
      <c r="SPX58" s="97"/>
      <c r="SPY58" s="97"/>
      <c r="SPZ58" s="104"/>
      <c r="SQA58" s="97"/>
      <c r="SQB58" s="97"/>
      <c r="SQC58" s="97"/>
      <c r="SQD58" s="145"/>
      <c r="SQE58" s="202"/>
      <c r="SQF58" s="146"/>
      <c r="SQG58" s="98"/>
      <c r="SQH58" s="97"/>
      <c r="SQI58" s="97"/>
      <c r="SQJ58" s="97"/>
      <c r="SQK58" s="97"/>
      <c r="SQL58" s="79"/>
      <c r="SQM58" s="79"/>
      <c r="SQN58" s="137"/>
      <c r="SQO58" s="96"/>
      <c r="SQP58" s="79"/>
      <c r="SQQ58" s="79"/>
      <c r="SQR58" s="79"/>
      <c r="SQS58" s="102"/>
      <c r="SQT58" s="60"/>
      <c r="SQU58" s="61"/>
      <c r="SQV58" s="97"/>
      <c r="SQW58" s="97"/>
      <c r="SQX58" s="97"/>
      <c r="SQY58" s="104"/>
      <c r="SQZ58" s="97"/>
      <c r="SRA58" s="97"/>
      <c r="SRB58" s="97"/>
      <c r="SRC58" s="145"/>
      <c r="SRD58" s="202"/>
      <c r="SRE58" s="146"/>
      <c r="SRF58" s="98"/>
      <c r="SRG58" s="97"/>
      <c r="SRH58" s="97"/>
      <c r="SRI58" s="97"/>
      <c r="SRJ58" s="97"/>
      <c r="SRK58" s="79"/>
      <c r="SRL58" s="79"/>
      <c r="SRM58" s="137"/>
      <c r="SRN58" s="96"/>
      <c r="SRO58" s="79"/>
      <c r="SRP58" s="79"/>
      <c r="SRQ58" s="79"/>
      <c r="SRR58" s="102"/>
      <c r="SRS58" s="60"/>
      <c r="SRT58" s="61"/>
      <c r="SRU58" s="97"/>
      <c r="SRV58" s="97"/>
      <c r="SRW58" s="97"/>
      <c r="SRX58" s="104"/>
      <c r="SRY58" s="97"/>
      <c r="SRZ58" s="97"/>
      <c r="SSA58" s="97"/>
      <c r="SSB58" s="145"/>
      <c r="SSC58" s="202"/>
      <c r="SSD58" s="146"/>
      <c r="SSE58" s="98"/>
      <c r="SSF58" s="97"/>
      <c r="SSG58" s="97"/>
      <c r="SSH58" s="97"/>
      <c r="SSI58" s="97"/>
      <c r="SSJ58" s="79"/>
      <c r="SSK58" s="79"/>
      <c r="SSL58" s="137"/>
      <c r="SSM58" s="96"/>
      <c r="SSN58" s="79"/>
      <c r="SSO58" s="79"/>
      <c r="SSP58" s="79"/>
      <c r="SSQ58" s="102"/>
      <c r="SSR58" s="60"/>
      <c r="SSS58" s="61"/>
      <c r="SST58" s="97"/>
      <c r="SSU58" s="97"/>
      <c r="SSV58" s="97"/>
      <c r="SSW58" s="104"/>
      <c r="SSX58" s="97"/>
      <c r="SSY58" s="97"/>
      <c r="SSZ58" s="97"/>
      <c r="STA58" s="145"/>
      <c r="STB58" s="202"/>
      <c r="STC58" s="146"/>
      <c r="STD58" s="98"/>
      <c r="STE58" s="97"/>
      <c r="STF58" s="97"/>
      <c r="STG58" s="97"/>
      <c r="STH58" s="97"/>
      <c r="STI58" s="79"/>
      <c r="STJ58" s="79"/>
      <c r="STK58" s="137"/>
      <c r="STL58" s="96"/>
      <c r="STM58" s="79"/>
      <c r="STN58" s="79"/>
      <c r="STO58" s="79"/>
      <c r="STP58" s="102"/>
      <c r="STQ58" s="60"/>
      <c r="STR58" s="61"/>
      <c r="STS58" s="97"/>
      <c r="STT58" s="97"/>
      <c r="STU58" s="97"/>
      <c r="STV58" s="104"/>
      <c r="STW58" s="97"/>
      <c r="STX58" s="97"/>
      <c r="STY58" s="97"/>
      <c r="STZ58" s="145"/>
      <c r="SUA58" s="202"/>
      <c r="SUB58" s="146"/>
      <c r="SUC58" s="98"/>
      <c r="SUD58" s="97"/>
      <c r="SUE58" s="97"/>
      <c r="SUF58" s="97"/>
      <c r="SUG58" s="97"/>
      <c r="SUH58" s="79"/>
      <c r="SUI58" s="79"/>
      <c r="SUJ58" s="137"/>
      <c r="SUK58" s="96"/>
      <c r="SUL58" s="79"/>
      <c r="SUM58" s="79"/>
      <c r="SUN58" s="79"/>
      <c r="SUO58" s="102"/>
      <c r="SUP58" s="60"/>
      <c r="SUQ58" s="61"/>
      <c r="SUR58" s="97"/>
      <c r="SUS58" s="97"/>
      <c r="SUT58" s="97"/>
      <c r="SUU58" s="104"/>
      <c r="SUV58" s="97"/>
      <c r="SUW58" s="97"/>
      <c r="SUX58" s="97"/>
      <c r="SUY58" s="145"/>
      <c r="SUZ58" s="202"/>
      <c r="SVA58" s="146"/>
      <c r="SVB58" s="98"/>
      <c r="SVC58" s="97"/>
      <c r="SVD58" s="97"/>
      <c r="SVE58" s="97"/>
      <c r="SVF58" s="97"/>
      <c r="SVG58" s="79"/>
      <c r="SVH58" s="79"/>
      <c r="SVI58" s="137"/>
      <c r="SVJ58" s="96"/>
      <c r="SVK58" s="79"/>
      <c r="SVL58" s="79"/>
      <c r="SVM58" s="79"/>
      <c r="SVN58" s="102"/>
      <c r="SVO58" s="60"/>
      <c r="SVP58" s="61"/>
      <c r="SVQ58" s="97"/>
      <c r="SVR58" s="97"/>
      <c r="SVS58" s="97"/>
      <c r="SVT58" s="104"/>
      <c r="SVU58" s="97"/>
      <c r="SVV58" s="97"/>
      <c r="SVW58" s="97"/>
      <c r="SVX58" s="145"/>
      <c r="SVY58" s="202"/>
      <c r="SVZ58" s="146"/>
      <c r="SWA58" s="98"/>
      <c r="SWB58" s="97"/>
      <c r="SWC58" s="97"/>
      <c r="SWD58" s="97"/>
      <c r="SWE58" s="97"/>
      <c r="SWF58" s="79"/>
      <c r="SWG58" s="79"/>
      <c r="SWH58" s="137"/>
      <c r="SWI58" s="96"/>
      <c r="SWJ58" s="79"/>
      <c r="SWK58" s="79"/>
      <c r="SWL58" s="79"/>
      <c r="SWM58" s="102"/>
      <c r="SWN58" s="60"/>
      <c r="SWO58" s="61"/>
      <c r="SWP58" s="97"/>
      <c r="SWQ58" s="97"/>
      <c r="SWR58" s="97"/>
      <c r="SWS58" s="104"/>
      <c r="SWT58" s="97"/>
      <c r="SWU58" s="97"/>
      <c r="SWV58" s="97"/>
      <c r="SWW58" s="145"/>
      <c r="SWX58" s="202"/>
      <c r="SWY58" s="146"/>
      <c r="SWZ58" s="98"/>
      <c r="SXA58" s="97"/>
      <c r="SXB58" s="97"/>
      <c r="SXC58" s="97"/>
      <c r="SXD58" s="97"/>
      <c r="SXE58" s="79"/>
      <c r="SXF58" s="79"/>
      <c r="SXG58" s="137"/>
      <c r="SXH58" s="96"/>
      <c r="SXI58" s="79"/>
      <c r="SXJ58" s="79"/>
      <c r="SXK58" s="79"/>
      <c r="SXL58" s="102"/>
      <c r="SXM58" s="60"/>
      <c r="SXN58" s="61"/>
      <c r="SXO58" s="97"/>
      <c r="SXP58" s="97"/>
      <c r="SXQ58" s="97"/>
      <c r="SXR58" s="104"/>
      <c r="SXS58" s="97"/>
      <c r="SXT58" s="97"/>
      <c r="SXU58" s="97"/>
      <c r="SXV58" s="145"/>
      <c r="SXW58" s="202"/>
      <c r="SXX58" s="146"/>
      <c r="SXY58" s="98"/>
      <c r="SXZ58" s="97"/>
      <c r="SYA58" s="97"/>
      <c r="SYB58" s="97"/>
      <c r="SYC58" s="97"/>
      <c r="SYD58" s="79"/>
      <c r="SYE58" s="79"/>
      <c r="SYF58" s="137"/>
      <c r="SYG58" s="96"/>
      <c r="SYH58" s="79"/>
      <c r="SYI58" s="79"/>
      <c r="SYJ58" s="79"/>
      <c r="SYK58" s="102"/>
      <c r="SYL58" s="60"/>
      <c r="SYM58" s="61"/>
      <c r="SYN58" s="97"/>
      <c r="SYO58" s="97"/>
      <c r="SYP58" s="97"/>
      <c r="SYQ58" s="104"/>
      <c r="SYR58" s="97"/>
      <c r="SYS58" s="97"/>
      <c r="SYT58" s="97"/>
      <c r="SYU58" s="145"/>
      <c r="SYV58" s="202"/>
      <c r="SYW58" s="146"/>
      <c r="SYX58" s="98"/>
      <c r="SYY58" s="97"/>
      <c r="SYZ58" s="97"/>
      <c r="SZA58" s="97"/>
      <c r="SZB58" s="97"/>
      <c r="SZC58" s="79"/>
      <c r="SZD58" s="79"/>
      <c r="SZE58" s="137"/>
      <c r="SZF58" s="96"/>
      <c r="SZG58" s="79"/>
      <c r="SZH58" s="79"/>
      <c r="SZI58" s="79"/>
      <c r="SZJ58" s="102"/>
      <c r="SZK58" s="60"/>
      <c r="SZL58" s="61"/>
      <c r="SZM58" s="97"/>
      <c r="SZN58" s="97"/>
      <c r="SZO58" s="97"/>
      <c r="SZP58" s="104"/>
      <c r="SZQ58" s="97"/>
      <c r="SZR58" s="97"/>
      <c r="SZS58" s="97"/>
      <c r="SZT58" s="145"/>
      <c r="SZU58" s="202"/>
      <c r="SZV58" s="146"/>
      <c r="SZW58" s="98"/>
      <c r="SZX58" s="97"/>
      <c r="SZY58" s="97"/>
      <c r="SZZ58" s="97"/>
      <c r="TAA58" s="97"/>
      <c r="TAB58" s="79"/>
      <c r="TAC58" s="79"/>
      <c r="TAD58" s="137"/>
      <c r="TAE58" s="96"/>
      <c r="TAF58" s="79"/>
      <c r="TAG58" s="79"/>
      <c r="TAH58" s="79"/>
      <c r="TAI58" s="102"/>
      <c r="TAJ58" s="60"/>
      <c r="TAK58" s="61"/>
      <c r="TAL58" s="97"/>
      <c r="TAM58" s="97"/>
      <c r="TAN58" s="97"/>
      <c r="TAO58" s="104"/>
      <c r="TAP58" s="97"/>
      <c r="TAQ58" s="97"/>
      <c r="TAR58" s="97"/>
      <c r="TAS58" s="145"/>
      <c r="TAT58" s="202"/>
      <c r="TAU58" s="146"/>
      <c r="TAV58" s="98"/>
      <c r="TAW58" s="97"/>
      <c r="TAX58" s="97"/>
      <c r="TAY58" s="97"/>
      <c r="TAZ58" s="97"/>
      <c r="TBA58" s="79"/>
      <c r="TBB58" s="79"/>
      <c r="TBC58" s="137"/>
      <c r="TBD58" s="96"/>
      <c r="TBE58" s="79"/>
      <c r="TBF58" s="79"/>
      <c r="TBG58" s="79"/>
      <c r="TBH58" s="102"/>
      <c r="TBI58" s="60"/>
      <c r="TBJ58" s="61"/>
      <c r="TBK58" s="97"/>
      <c r="TBL58" s="97"/>
      <c r="TBM58" s="97"/>
      <c r="TBN58" s="104"/>
      <c r="TBO58" s="97"/>
      <c r="TBP58" s="97"/>
      <c r="TBQ58" s="97"/>
      <c r="TBR58" s="145"/>
      <c r="TBS58" s="202"/>
      <c r="TBT58" s="146"/>
      <c r="TBU58" s="98"/>
      <c r="TBV58" s="97"/>
      <c r="TBW58" s="97"/>
      <c r="TBX58" s="97"/>
      <c r="TBY58" s="97"/>
      <c r="TBZ58" s="79"/>
      <c r="TCA58" s="79"/>
      <c r="TCB58" s="137"/>
      <c r="TCC58" s="96"/>
      <c r="TCD58" s="79"/>
      <c r="TCE58" s="79"/>
      <c r="TCF58" s="79"/>
      <c r="TCG58" s="102"/>
      <c r="TCH58" s="60"/>
      <c r="TCI58" s="61"/>
      <c r="TCJ58" s="97"/>
      <c r="TCK58" s="97"/>
      <c r="TCL58" s="97"/>
      <c r="TCM58" s="104"/>
      <c r="TCN58" s="97"/>
      <c r="TCO58" s="97"/>
      <c r="TCP58" s="97"/>
      <c r="TCQ58" s="145"/>
      <c r="TCR58" s="202"/>
      <c r="TCS58" s="146"/>
      <c r="TCT58" s="98"/>
      <c r="TCU58" s="97"/>
      <c r="TCV58" s="97"/>
      <c r="TCW58" s="97"/>
      <c r="TCX58" s="97"/>
      <c r="TCY58" s="79"/>
      <c r="TCZ58" s="79"/>
      <c r="TDA58" s="137"/>
      <c r="TDB58" s="96"/>
      <c r="TDC58" s="79"/>
      <c r="TDD58" s="79"/>
      <c r="TDE58" s="79"/>
      <c r="TDF58" s="102"/>
      <c r="TDG58" s="60"/>
      <c r="TDH58" s="61"/>
      <c r="TDI58" s="97"/>
      <c r="TDJ58" s="97"/>
      <c r="TDK58" s="97"/>
      <c r="TDL58" s="104"/>
      <c r="TDM58" s="97"/>
      <c r="TDN58" s="97"/>
      <c r="TDO58" s="97"/>
      <c r="TDP58" s="145"/>
      <c r="TDQ58" s="202"/>
      <c r="TDR58" s="146"/>
      <c r="TDS58" s="98"/>
      <c r="TDT58" s="97"/>
      <c r="TDU58" s="97"/>
      <c r="TDV58" s="97"/>
      <c r="TDW58" s="97"/>
      <c r="TDX58" s="79"/>
      <c r="TDY58" s="79"/>
      <c r="TDZ58" s="137"/>
      <c r="TEA58" s="96"/>
      <c r="TEB58" s="79"/>
      <c r="TEC58" s="79"/>
      <c r="TED58" s="79"/>
      <c r="TEE58" s="102"/>
      <c r="TEF58" s="60"/>
      <c r="TEG58" s="61"/>
      <c r="TEH58" s="97"/>
      <c r="TEI58" s="97"/>
      <c r="TEJ58" s="97"/>
      <c r="TEK58" s="104"/>
      <c r="TEL58" s="97"/>
      <c r="TEM58" s="97"/>
      <c r="TEN58" s="97"/>
      <c r="TEO58" s="145"/>
      <c r="TEP58" s="202"/>
      <c r="TEQ58" s="146"/>
      <c r="TER58" s="98"/>
      <c r="TES58" s="97"/>
      <c r="TET58" s="97"/>
      <c r="TEU58" s="97"/>
      <c r="TEV58" s="97"/>
      <c r="TEW58" s="79"/>
      <c r="TEX58" s="79"/>
      <c r="TEY58" s="137"/>
      <c r="TEZ58" s="96"/>
      <c r="TFA58" s="79"/>
      <c r="TFB58" s="79"/>
      <c r="TFC58" s="79"/>
      <c r="TFD58" s="102"/>
      <c r="TFE58" s="60"/>
      <c r="TFF58" s="61"/>
      <c r="TFG58" s="97"/>
      <c r="TFH58" s="97"/>
      <c r="TFI58" s="97"/>
      <c r="TFJ58" s="104"/>
      <c r="TFK58" s="97"/>
      <c r="TFL58" s="97"/>
      <c r="TFM58" s="97"/>
      <c r="TFN58" s="145"/>
      <c r="TFO58" s="202"/>
      <c r="TFP58" s="146"/>
      <c r="TFQ58" s="98"/>
      <c r="TFR58" s="97"/>
      <c r="TFS58" s="97"/>
      <c r="TFT58" s="97"/>
      <c r="TFU58" s="97"/>
      <c r="TFV58" s="79"/>
      <c r="TFW58" s="79"/>
      <c r="TFX58" s="137"/>
      <c r="TFY58" s="96"/>
      <c r="TFZ58" s="79"/>
      <c r="TGA58" s="79"/>
      <c r="TGB58" s="79"/>
      <c r="TGC58" s="102"/>
      <c r="TGD58" s="60"/>
      <c r="TGE58" s="61"/>
      <c r="TGF58" s="97"/>
      <c r="TGG58" s="97"/>
      <c r="TGH58" s="97"/>
      <c r="TGI58" s="104"/>
      <c r="TGJ58" s="97"/>
      <c r="TGK58" s="97"/>
      <c r="TGL58" s="97"/>
      <c r="TGM58" s="145"/>
      <c r="TGN58" s="202"/>
      <c r="TGO58" s="146"/>
      <c r="TGP58" s="98"/>
      <c r="TGQ58" s="97"/>
      <c r="TGR58" s="97"/>
      <c r="TGS58" s="97"/>
      <c r="TGT58" s="97"/>
      <c r="TGU58" s="79"/>
      <c r="TGV58" s="79"/>
      <c r="TGW58" s="137"/>
      <c r="TGX58" s="96"/>
      <c r="TGY58" s="79"/>
      <c r="TGZ58" s="79"/>
      <c r="THA58" s="79"/>
      <c r="THB58" s="102"/>
      <c r="THC58" s="60"/>
      <c r="THD58" s="61"/>
      <c r="THE58" s="97"/>
      <c r="THF58" s="97"/>
      <c r="THG58" s="97"/>
      <c r="THH58" s="104"/>
      <c r="THI58" s="97"/>
      <c r="THJ58" s="97"/>
      <c r="THK58" s="97"/>
      <c r="THL58" s="145"/>
      <c r="THM58" s="202"/>
      <c r="THN58" s="146"/>
      <c r="THO58" s="98"/>
      <c r="THP58" s="97"/>
      <c r="THQ58" s="97"/>
      <c r="THR58" s="97"/>
      <c r="THS58" s="97"/>
      <c r="THT58" s="79"/>
      <c r="THU58" s="79"/>
      <c r="THV58" s="137"/>
      <c r="THW58" s="96"/>
      <c r="THX58" s="79"/>
      <c r="THY58" s="79"/>
      <c r="THZ58" s="79"/>
      <c r="TIA58" s="102"/>
      <c r="TIB58" s="60"/>
      <c r="TIC58" s="61"/>
      <c r="TID58" s="97"/>
      <c r="TIE58" s="97"/>
      <c r="TIF58" s="97"/>
      <c r="TIG58" s="104"/>
      <c r="TIH58" s="97"/>
      <c r="TII58" s="97"/>
      <c r="TIJ58" s="97"/>
      <c r="TIK58" s="145"/>
      <c r="TIL58" s="202"/>
      <c r="TIM58" s="146"/>
      <c r="TIN58" s="98"/>
      <c r="TIO58" s="97"/>
      <c r="TIP58" s="97"/>
      <c r="TIQ58" s="97"/>
      <c r="TIR58" s="97"/>
      <c r="TIS58" s="79"/>
      <c r="TIT58" s="79"/>
      <c r="TIU58" s="137"/>
      <c r="TIV58" s="96"/>
      <c r="TIW58" s="79"/>
      <c r="TIX58" s="79"/>
      <c r="TIY58" s="79"/>
      <c r="TIZ58" s="102"/>
      <c r="TJA58" s="60"/>
      <c r="TJB58" s="61"/>
      <c r="TJC58" s="97"/>
      <c r="TJD58" s="97"/>
      <c r="TJE58" s="97"/>
      <c r="TJF58" s="104"/>
      <c r="TJG58" s="97"/>
      <c r="TJH58" s="97"/>
      <c r="TJI58" s="97"/>
      <c r="TJJ58" s="145"/>
      <c r="TJK58" s="202"/>
      <c r="TJL58" s="146"/>
      <c r="TJM58" s="98"/>
      <c r="TJN58" s="97"/>
      <c r="TJO58" s="97"/>
      <c r="TJP58" s="97"/>
      <c r="TJQ58" s="97"/>
      <c r="TJR58" s="79"/>
      <c r="TJS58" s="79"/>
      <c r="TJT58" s="137"/>
      <c r="TJU58" s="96"/>
      <c r="TJV58" s="79"/>
      <c r="TJW58" s="79"/>
      <c r="TJX58" s="79"/>
      <c r="TJY58" s="102"/>
      <c r="TJZ58" s="60"/>
      <c r="TKA58" s="61"/>
      <c r="TKB58" s="97"/>
      <c r="TKC58" s="97"/>
      <c r="TKD58" s="97"/>
      <c r="TKE58" s="104"/>
      <c r="TKF58" s="97"/>
      <c r="TKG58" s="97"/>
      <c r="TKH58" s="97"/>
      <c r="TKI58" s="145"/>
      <c r="TKJ58" s="202"/>
      <c r="TKK58" s="146"/>
      <c r="TKL58" s="98"/>
      <c r="TKM58" s="97"/>
      <c r="TKN58" s="97"/>
      <c r="TKO58" s="97"/>
      <c r="TKP58" s="97"/>
      <c r="TKQ58" s="79"/>
      <c r="TKR58" s="79"/>
      <c r="TKS58" s="137"/>
      <c r="TKT58" s="96"/>
      <c r="TKU58" s="79"/>
      <c r="TKV58" s="79"/>
      <c r="TKW58" s="79"/>
      <c r="TKX58" s="102"/>
      <c r="TKY58" s="60"/>
      <c r="TKZ58" s="61"/>
      <c r="TLA58" s="97"/>
      <c r="TLB58" s="97"/>
      <c r="TLC58" s="97"/>
      <c r="TLD58" s="104"/>
      <c r="TLE58" s="97"/>
      <c r="TLF58" s="97"/>
      <c r="TLG58" s="97"/>
      <c r="TLH58" s="145"/>
      <c r="TLI58" s="202"/>
      <c r="TLJ58" s="146"/>
      <c r="TLK58" s="98"/>
      <c r="TLL58" s="97"/>
      <c r="TLM58" s="97"/>
      <c r="TLN58" s="97"/>
      <c r="TLO58" s="97"/>
      <c r="TLP58" s="79"/>
      <c r="TLQ58" s="79"/>
      <c r="TLR58" s="137"/>
      <c r="TLS58" s="96"/>
      <c r="TLT58" s="79"/>
      <c r="TLU58" s="79"/>
      <c r="TLV58" s="79"/>
      <c r="TLW58" s="102"/>
      <c r="TLX58" s="60"/>
      <c r="TLY58" s="61"/>
      <c r="TLZ58" s="97"/>
      <c r="TMA58" s="97"/>
      <c r="TMB58" s="97"/>
      <c r="TMC58" s="104"/>
      <c r="TMD58" s="97"/>
      <c r="TME58" s="97"/>
      <c r="TMF58" s="97"/>
      <c r="TMG58" s="145"/>
      <c r="TMH58" s="202"/>
      <c r="TMI58" s="146"/>
      <c r="TMJ58" s="98"/>
      <c r="TMK58" s="97"/>
      <c r="TML58" s="97"/>
      <c r="TMM58" s="97"/>
      <c r="TMN58" s="97"/>
      <c r="TMO58" s="79"/>
      <c r="TMP58" s="79"/>
      <c r="TMQ58" s="137"/>
      <c r="TMR58" s="96"/>
      <c r="TMS58" s="79"/>
      <c r="TMT58" s="79"/>
      <c r="TMU58" s="79"/>
      <c r="TMV58" s="102"/>
      <c r="TMW58" s="60"/>
      <c r="TMX58" s="61"/>
      <c r="TMY58" s="97"/>
      <c r="TMZ58" s="97"/>
      <c r="TNA58" s="97"/>
      <c r="TNB58" s="104"/>
      <c r="TNC58" s="97"/>
      <c r="TND58" s="97"/>
      <c r="TNE58" s="97"/>
      <c r="TNF58" s="145"/>
      <c r="TNG58" s="202"/>
      <c r="TNH58" s="146"/>
      <c r="TNI58" s="98"/>
      <c r="TNJ58" s="97"/>
      <c r="TNK58" s="97"/>
      <c r="TNL58" s="97"/>
      <c r="TNM58" s="97"/>
      <c r="TNN58" s="79"/>
      <c r="TNO58" s="79"/>
      <c r="TNP58" s="137"/>
      <c r="TNQ58" s="96"/>
      <c r="TNR58" s="79"/>
      <c r="TNS58" s="79"/>
      <c r="TNT58" s="79"/>
      <c r="TNU58" s="102"/>
      <c r="TNV58" s="60"/>
      <c r="TNW58" s="61"/>
      <c r="TNX58" s="97"/>
      <c r="TNY58" s="97"/>
      <c r="TNZ58" s="97"/>
      <c r="TOA58" s="104"/>
      <c r="TOB58" s="97"/>
      <c r="TOC58" s="97"/>
      <c r="TOD58" s="97"/>
      <c r="TOE58" s="145"/>
      <c r="TOF58" s="202"/>
      <c r="TOG58" s="146"/>
      <c r="TOH58" s="98"/>
      <c r="TOI58" s="97"/>
      <c r="TOJ58" s="97"/>
      <c r="TOK58" s="97"/>
      <c r="TOL58" s="97"/>
      <c r="TOM58" s="79"/>
      <c r="TON58" s="79"/>
      <c r="TOO58" s="137"/>
      <c r="TOP58" s="96"/>
      <c r="TOQ58" s="79"/>
      <c r="TOR58" s="79"/>
      <c r="TOS58" s="79"/>
      <c r="TOT58" s="102"/>
      <c r="TOU58" s="60"/>
      <c r="TOV58" s="61"/>
      <c r="TOW58" s="97"/>
      <c r="TOX58" s="97"/>
      <c r="TOY58" s="97"/>
      <c r="TOZ58" s="104"/>
      <c r="TPA58" s="97"/>
      <c r="TPB58" s="97"/>
      <c r="TPC58" s="97"/>
      <c r="TPD58" s="145"/>
      <c r="TPE58" s="202"/>
      <c r="TPF58" s="146"/>
      <c r="TPG58" s="98"/>
      <c r="TPH58" s="97"/>
      <c r="TPI58" s="97"/>
      <c r="TPJ58" s="97"/>
      <c r="TPK58" s="97"/>
      <c r="TPL58" s="79"/>
      <c r="TPM58" s="79"/>
      <c r="TPN58" s="137"/>
      <c r="TPO58" s="96"/>
      <c r="TPP58" s="79"/>
      <c r="TPQ58" s="79"/>
      <c r="TPR58" s="79"/>
      <c r="TPS58" s="102"/>
      <c r="TPT58" s="60"/>
      <c r="TPU58" s="61"/>
      <c r="TPV58" s="97"/>
      <c r="TPW58" s="97"/>
      <c r="TPX58" s="97"/>
      <c r="TPY58" s="104"/>
      <c r="TPZ58" s="97"/>
      <c r="TQA58" s="97"/>
      <c r="TQB58" s="97"/>
      <c r="TQC58" s="145"/>
      <c r="TQD58" s="202"/>
      <c r="TQE58" s="146"/>
      <c r="TQF58" s="98"/>
      <c r="TQG58" s="97"/>
      <c r="TQH58" s="97"/>
      <c r="TQI58" s="97"/>
      <c r="TQJ58" s="97"/>
      <c r="TQK58" s="79"/>
      <c r="TQL58" s="79"/>
      <c r="TQM58" s="137"/>
      <c r="TQN58" s="96"/>
      <c r="TQO58" s="79"/>
      <c r="TQP58" s="79"/>
      <c r="TQQ58" s="79"/>
      <c r="TQR58" s="102"/>
      <c r="TQS58" s="60"/>
      <c r="TQT58" s="61"/>
      <c r="TQU58" s="97"/>
      <c r="TQV58" s="97"/>
      <c r="TQW58" s="97"/>
      <c r="TQX58" s="104"/>
      <c r="TQY58" s="97"/>
      <c r="TQZ58" s="97"/>
      <c r="TRA58" s="97"/>
      <c r="TRB58" s="145"/>
      <c r="TRC58" s="202"/>
      <c r="TRD58" s="146"/>
      <c r="TRE58" s="98"/>
      <c r="TRF58" s="97"/>
      <c r="TRG58" s="97"/>
      <c r="TRH58" s="97"/>
      <c r="TRI58" s="97"/>
      <c r="TRJ58" s="79"/>
      <c r="TRK58" s="79"/>
      <c r="TRL58" s="137"/>
      <c r="TRM58" s="96"/>
      <c r="TRN58" s="79"/>
      <c r="TRO58" s="79"/>
      <c r="TRP58" s="79"/>
      <c r="TRQ58" s="102"/>
      <c r="TRR58" s="60"/>
      <c r="TRS58" s="61"/>
      <c r="TRT58" s="97"/>
      <c r="TRU58" s="97"/>
      <c r="TRV58" s="97"/>
      <c r="TRW58" s="104"/>
      <c r="TRX58" s="97"/>
      <c r="TRY58" s="97"/>
      <c r="TRZ58" s="97"/>
      <c r="TSA58" s="145"/>
      <c r="TSB58" s="202"/>
      <c r="TSC58" s="146"/>
      <c r="TSD58" s="98"/>
      <c r="TSE58" s="97"/>
      <c r="TSF58" s="97"/>
      <c r="TSG58" s="97"/>
      <c r="TSH58" s="97"/>
      <c r="TSI58" s="79"/>
      <c r="TSJ58" s="79"/>
      <c r="TSK58" s="137"/>
      <c r="TSL58" s="96"/>
      <c r="TSM58" s="79"/>
      <c r="TSN58" s="79"/>
      <c r="TSO58" s="79"/>
      <c r="TSP58" s="102"/>
      <c r="TSQ58" s="60"/>
      <c r="TSR58" s="61"/>
      <c r="TSS58" s="97"/>
      <c r="TST58" s="97"/>
      <c r="TSU58" s="97"/>
      <c r="TSV58" s="104"/>
      <c r="TSW58" s="97"/>
      <c r="TSX58" s="97"/>
      <c r="TSY58" s="97"/>
      <c r="TSZ58" s="145"/>
      <c r="TTA58" s="202"/>
      <c r="TTB58" s="146"/>
      <c r="TTC58" s="98"/>
      <c r="TTD58" s="97"/>
      <c r="TTE58" s="97"/>
      <c r="TTF58" s="97"/>
      <c r="TTG58" s="97"/>
      <c r="TTH58" s="79"/>
      <c r="TTI58" s="79"/>
      <c r="TTJ58" s="137"/>
      <c r="TTK58" s="96"/>
      <c r="TTL58" s="79"/>
      <c r="TTM58" s="79"/>
      <c r="TTN58" s="79"/>
      <c r="TTO58" s="102"/>
      <c r="TTP58" s="60"/>
      <c r="TTQ58" s="61"/>
      <c r="TTR58" s="97"/>
      <c r="TTS58" s="97"/>
      <c r="TTT58" s="97"/>
      <c r="TTU58" s="104"/>
      <c r="TTV58" s="97"/>
      <c r="TTW58" s="97"/>
      <c r="TTX58" s="97"/>
      <c r="TTY58" s="145"/>
      <c r="TTZ58" s="202"/>
      <c r="TUA58" s="146"/>
      <c r="TUB58" s="98"/>
      <c r="TUC58" s="97"/>
      <c r="TUD58" s="97"/>
      <c r="TUE58" s="97"/>
      <c r="TUF58" s="97"/>
      <c r="TUG58" s="79"/>
      <c r="TUH58" s="79"/>
      <c r="TUI58" s="137"/>
      <c r="TUJ58" s="96"/>
      <c r="TUK58" s="79"/>
      <c r="TUL58" s="79"/>
      <c r="TUM58" s="79"/>
      <c r="TUN58" s="102"/>
      <c r="TUO58" s="60"/>
      <c r="TUP58" s="61"/>
      <c r="TUQ58" s="97"/>
      <c r="TUR58" s="97"/>
      <c r="TUS58" s="97"/>
      <c r="TUT58" s="104"/>
      <c r="TUU58" s="97"/>
      <c r="TUV58" s="97"/>
      <c r="TUW58" s="97"/>
      <c r="TUX58" s="145"/>
      <c r="TUY58" s="202"/>
      <c r="TUZ58" s="146"/>
      <c r="TVA58" s="98"/>
      <c r="TVB58" s="97"/>
      <c r="TVC58" s="97"/>
      <c r="TVD58" s="97"/>
      <c r="TVE58" s="97"/>
      <c r="TVF58" s="79"/>
      <c r="TVG58" s="79"/>
      <c r="TVH58" s="137"/>
      <c r="TVI58" s="96"/>
      <c r="TVJ58" s="79"/>
      <c r="TVK58" s="79"/>
      <c r="TVL58" s="79"/>
      <c r="TVM58" s="102"/>
      <c r="TVN58" s="60"/>
      <c r="TVO58" s="61"/>
      <c r="TVP58" s="97"/>
      <c r="TVQ58" s="97"/>
      <c r="TVR58" s="97"/>
      <c r="TVS58" s="104"/>
      <c r="TVT58" s="97"/>
      <c r="TVU58" s="97"/>
      <c r="TVV58" s="97"/>
      <c r="TVW58" s="145"/>
      <c r="TVX58" s="202"/>
      <c r="TVY58" s="146"/>
      <c r="TVZ58" s="98"/>
      <c r="TWA58" s="97"/>
      <c r="TWB58" s="97"/>
      <c r="TWC58" s="97"/>
      <c r="TWD58" s="97"/>
      <c r="TWE58" s="79"/>
      <c r="TWF58" s="79"/>
      <c r="TWG58" s="137"/>
      <c r="TWH58" s="96"/>
      <c r="TWI58" s="79"/>
      <c r="TWJ58" s="79"/>
      <c r="TWK58" s="79"/>
      <c r="TWL58" s="102"/>
      <c r="TWM58" s="60"/>
      <c r="TWN58" s="61"/>
      <c r="TWO58" s="97"/>
      <c r="TWP58" s="97"/>
      <c r="TWQ58" s="97"/>
      <c r="TWR58" s="104"/>
      <c r="TWS58" s="97"/>
      <c r="TWT58" s="97"/>
      <c r="TWU58" s="97"/>
      <c r="TWV58" s="145"/>
      <c r="TWW58" s="202"/>
      <c r="TWX58" s="146"/>
      <c r="TWY58" s="98"/>
      <c r="TWZ58" s="97"/>
      <c r="TXA58" s="97"/>
      <c r="TXB58" s="97"/>
      <c r="TXC58" s="97"/>
      <c r="TXD58" s="79"/>
      <c r="TXE58" s="79"/>
      <c r="TXF58" s="137"/>
      <c r="TXG58" s="96"/>
      <c r="TXH58" s="79"/>
      <c r="TXI58" s="79"/>
      <c r="TXJ58" s="79"/>
      <c r="TXK58" s="102"/>
      <c r="TXL58" s="60"/>
      <c r="TXM58" s="61"/>
      <c r="TXN58" s="97"/>
      <c r="TXO58" s="97"/>
      <c r="TXP58" s="97"/>
      <c r="TXQ58" s="104"/>
      <c r="TXR58" s="97"/>
      <c r="TXS58" s="97"/>
      <c r="TXT58" s="97"/>
      <c r="TXU58" s="145"/>
      <c r="TXV58" s="202"/>
      <c r="TXW58" s="146"/>
      <c r="TXX58" s="98"/>
      <c r="TXY58" s="97"/>
      <c r="TXZ58" s="97"/>
      <c r="TYA58" s="97"/>
      <c r="TYB58" s="97"/>
      <c r="TYC58" s="79"/>
      <c r="TYD58" s="79"/>
      <c r="TYE58" s="137"/>
      <c r="TYF58" s="96"/>
      <c r="TYG58" s="79"/>
      <c r="TYH58" s="79"/>
      <c r="TYI58" s="79"/>
      <c r="TYJ58" s="102"/>
      <c r="TYK58" s="60"/>
      <c r="TYL58" s="61"/>
      <c r="TYM58" s="97"/>
      <c r="TYN58" s="97"/>
      <c r="TYO58" s="97"/>
      <c r="TYP58" s="104"/>
      <c r="TYQ58" s="97"/>
      <c r="TYR58" s="97"/>
      <c r="TYS58" s="97"/>
      <c r="TYT58" s="145"/>
      <c r="TYU58" s="202"/>
      <c r="TYV58" s="146"/>
      <c r="TYW58" s="98"/>
      <c r="TYX58" s="97"/>
      <c r="TYY58" s="97"/>
      <c r="TYZ58" s="97"/>
      <c r="TZA58" s="97"/>
      <c r="TZB58" s="79"/>
      <c r="TZC58" s="79"/>
      <c r="TZD58" s="137"/>
      <c r="TZE58" s="96"/>
      <c r="TZF58" s="79"/>
      <c r="TZG58" s="79"/>
      <c r="TZH58" s="79"/>
      <c r="TZI58" s="102"/>
      <c r="TZJ58" s="60"/>
      <c r="TZK58" s="61"/>
      <c r="TZL58" s="97"/>
      <c r="TZM58" s="97"/>
      <c r="TZN58" s="97"/>
      <c r="TZO58" s="104"/>
      <c r="TZP58" s="97"/>
      <c r="TZQ58" s="97"/>
      <c r="TZR58" s="97"/>
      <c r="TZS58" s="145"/>
      <c r="TZT58" s="202"/>
      <c r="TZU58" s="146"/>
      <c r="TZV58" s="98"/>
      <c r="TZW58" s="97"/>
      <c r="TZX58" s="97"/>
      <c r="TZY58" s="97"/>
      <c r="TZZ58" s="97"/>
      <c r="UAA58" s="79"/>
      <c r="UAB58" s="79"/>
      <c r="UAC58" s="137"/>
      <c r="UAD58" s="96"/>
      <c r="UAE58" s="79"/>
      <c r="UAF58" s="79"/>
      <c r="UAG58" s="79"/>
      <c r="UAH58" s="102"/>
      <c r="UAI58" s="60"/>
      <c r="UAJ58" s="61"/>
      <c r="UAK58" s="97"/>
      <c r="UAL58" s="97"/>
      <c r="UAM58" s="97"/>
      <c r="UAN58" s="104"/>
      <c r="UAO58" s="97"/>
      <c r="UAP58" s="97"/>
      <c r="UAQ58" s="97"/>
      <c r="UAR58" s="145"/>
      <c r="UAS58" s="202"/>
      <c r="UAT58" s="146"/>
      <c r="UAU58" s="98"/>
      <c r="UAV58" s="97"/>
      <c r="UAW58" s="97"/>
      <c r="UAX58" s="97"/>
      <c r="UAY58" s="97"/>
      <c r="UAZ58" s="79"/>
      <c r="UBA58" s="79"/>
      <c r="UBB58" s="137"/>
      <c r="UBC58" s="96"/>
      <c r="UBD58" s="79"/>
      <c r="UBE58" s="79"/>
      <c r="UBF58" s="79"/>
      <c r="UBG58" s="102"/>
      <c r="UBH58" s="60"/>
      <c r="UBI58" s="61"/>
      <c r="UBJ58" s="97"/>
      <c r="UBK58" s="97"/>
      <c r="UBL58" s="97"/>
      <c r="UBM58" s="104"/>
      <c r="UBN58" s="97"/>
      <c r="UBO58" s="97"/>
      <c r="UBP58" s="97"/>
      <c r="UBQ58" s="145"/>
      <c r="UBR58" s="202"/>
      <c r="UBS58" s="146"/>
      <c r="UBT58" s="98"/>
      <c r="UBU58" s="97"/>
      <c r="UBV58" s="97"/>
      <c r="UBW58" s="97"/>
      <c r="UBX58" s="97"/>
      <c r="UBY58" s="79"/>
      <c r="UBZ58" s="79"/>
      <c r="UCA58" s="137"/>
      <c r="UCB58" s="96"/>
      <c r="UCC58" s="79"/>
      <c r="UCD58" s="79"/>
      <c r="UCE58" s="79"/>
      <c r="UCF58" s="102"/>
      <c r="UCG58" s="60"/>
      <c r="UCH58" s="61"/>
      <c r="UCI58" s="97"/>
      <c r="UCJ58" s="97"/>
      <c r="UCK58" s="97"/>
      <c r="UCL58" s="104"/>
      <c r="UCM58" s="97"/>
      <c r="UCN58" s="97"/>
      <c r="UCO58" s="97"/>
      <c r="UCP58" s="145"/>
      <c r="UCQ58" s="202"/>
      <c r="UCR58" s="146"/>
      <c r="UCS58" s="98"/>
      <c r="UCT58" s="97"/>
      <c r="UCU58" s="97"/>
      <c r="UCV58" s="97"/>
      <c r="UCW58" s="97"/>
      <c r="UCX58" s="79"/>
      <c r="UCY58" s="79"/>
      <c r="UCZ58" s="137"/>
      <c r="UDA58" s="96"/>
      <c r="UDB58" s="79"/>
      <c r="UDC58" s="79"/>
      <c r="UDD58" s="79"/>
      <c r="UDE58" s="102"/>
      <c r="UDF58" s="60"/>
      <c r="UDG58" s="61"/>
      <c r="UDH58" s="97"/>
      <c r="UDI58" s="97"/>
      <c r="UDJ58" s="97"/>
      <c r="UDK58" s="104"/>
      <c r="UDL58" s="97"/>
      <c r="UDM58" s="97"/>
      <c r="UDN58" s="97"/>
      <c r="UDO58" s="145"/>
      <c r="UDP58" s="202"/>
      <c r="UDQ58" s="146"/>
      <c r="UDR58" s="98"/>
      <c r="UDS58" s="97"/>
      <c r="UDT58" s="97"/>
      <c r="UDU58" s="97"/>
      <c r="UDV58" s="97"/>
      <c r="UDW58" s="79"/>
      <c r="UDX58" s="79"/>
      <c r="UDY58" s="137"/>
      <c r="UDZ58" s="96"/>
      <c r="UEA58" s="79"/>
      <c r="UEB58" s="79"/>
      <c r="UEC58" s="79"/>
      <c r="UED58" s="102"/>
      <c r="UEE58" s="60"/>
      <c r="UEF58" s="61"/>
      <c r="UEG58" s="97"/>
      <c r="UEH58" s="97"/>
      <c r="UEI58" s="97"/>
      <c r="UEJ58" s="104"/>
      <c r="UEK58" s="97"/>
      <c r="UEL58" s="97"/>
      <c r="UEM58" s="97"/>
      <c r="UEN58" s="145"/>
      <c r="UEO58" s="202"/>
      <c r="UEP58" s="146"/>
      <c r="UEQ58" s="98"/>
      <c r="UER58" s="97"/>
      <c r="UES58" s="97"/>
      <c r="UET58" s="97"/>
      <c r="UEU58" s="97"/>
      <c r="UEV58" s="79"/>
      <c r="UEW58" s="79"/>
      <c r="UEX58" s="137"/>
      <c r="UEY58" s="96"/>
      <c r="UEZ58" s="79"/>
      <c r="UFA58" s="79"/>
      <c r="UFB58" s="79"/>
      <c r="UFC58" s="102"/>
      <c r="UFD58" s="60"/>
      <c r="UFE58" s="61"/>
      <c r="UFF58" s="97"/>
      <c r="UFG58" s="97"/>
      <c r="UFH58" s="97"/>
      <c r="UFI58" s="104"/>
      <c r="UFJ58" s="97"/>
      <c r="UFK58" s="97"/>
      <c r="UFL58" s="97"/>
      <c r="UFM58" s="145"/>
      <c r="UFN58" s="202"/>
      <c r="UFO58" s="146"/>
      <c r="UFP58" s="98"/>
      <c r="UFQ58" s="97"/>
      <c r="UFR58" s="97"/>
      <c r="UFS58" s="97"/>
      <c r="UFT58" s="97"/>
      <c r="UFU58" s="79"/>
      <c r="UFV58" s="79"/>
      <c r="UFW58" s="137"/>
      <c r="UFX58" s="96"/>
      <c r="UFY58" s="79"/>
      <c r="UFZ58" s="79"/>
      <c r="UGA58" s="79"/>
      <c r="UGB58" s="102"/>
      <c r="UGC58" s="60"/>
      <c r="UGD58" s="61"/>
      <c r="UGE58" s="97"/>
      <c r="UGF58" s="97"/>
      <c r="UGG58" s="97"/>
      <c r="UGH58" s="104"/>
      <c r="UGI58" s="97"/>
      <c r="UGJ58" s="97"/>
      <c r="UGK58" s="97"/>
      <c r="UGL58" s="145"/>
      <c r="UGM58" s="202"/>
      <c r="UGN58" s="146"/>
      <c r="UGO58" s="98"/>
      <c r="UGP58" s="97"/>
      <c r="UGQ58" s="97"/>
      <c r="UGR58" s="97"/>
      <c r="UGS58" s="97"/>
      <c r="UGT58" s="79"/>
      <c r="UGU58" s="79"/>
      <c r="UGV58" s="137"/>
      <c r="UGW58" s="96"/>
      <c r="UGX58" s="79"/>
      <c r="UGY58" s="79"/>
      <c r="UGZ58" s="79"/>
      <c r="UHA58" s="102"/>
      <c r="UHB58" s="60"/>
      <c r="UHC58" s="61"/>
      <c r="UHD58" s="97"/>
      <c r="UHE58" s="97"/>
      <c r="UHF58" s="97"/>
      <c r="UHG58" s="104"/>
      <c r="UHH58" s="97"/>
      <c r="UHI58" s="97"/>
      <c r="UHJ58" s="97"/>
      <c r="UHK58" s="145"/>
      <c r="UHL58" s="202"/>
      <c r="UHM58" s="146"/>
      <c r="UHN58" s="98"/>
      <c r="UHO58" s="97"/>
      <c r="UHP58" s="97"/>
      <c r="UHQ58" s="97"/>
      <c r="UHR58" s="97"/>
      <c r="UHS58" s="79"/>
      <c r="UHT58" s="79"/>
      <c r="UHU58" s="137"/>
      <c r="UHV58" s="96"/>
      <c r="UHW58" s="79"/>
      <c r="UHX58" s="79"/>
      <c r="UHY58" s="79"/>
      <c r="UHZ58" s="102"/>
      <c r="UIA58" s="60"/>
      <c r="UIB58" s="61"/>
      <c r="UIC58" s="97"/>
      <c r="UID58" s="97"/>
      <c r="UIE58" s="97"/>
      <c r="UIF58" s="104"/>
      <c r="UIG58" s="97"/>
      <c r="UIH58" s="97"/>
      <c r="UII58" s="97"/>
      <c r="UIJ58" s="145"/>
      <c r="UIK58" s="202"/>
      <c r="UIL58" s="146"/>
      <c r="UIM58" s="98"/>
      <c r="UIN58" s="97"/>
      <c r="UIO58" s="97"/>
      <c r="UIP58" s="97"/>
      <c r="UIQ58" s="97"/>
      <c r="UIR58" s="79"/>
      <c r="UIS58" s="79"/>
      <c r="UIT58" s="137"/>
      <c r="UIU58" s="96"/>
      <c r="UIV58" s="79"/>
      <c r="UIW58" s="79"/>
      <c r="UIX58" s="79"/>
      <c r="UIY58" s="102"/>
      <c r="UIZ58" s="60"/>
      <c r="UJA58" s="61"/>
      <c r="UJB58" s="97"/>
      <c r="UJC58" s="97"/>
      <c r="UJD58" s="97"/>
      <c r="UJE58" s="104"/>
      <c r="UJF58" s="97"/>
      <c r="UJG58" s="97"/>
      <c r="UJH58" s="97"/>
      <c r="UJI58" s="145"/>
      <c r="UJJ58" s="202"/>
      <c r="UJK58" s="146"/>
      <c r="UJL58" s="98"/>
      <c r="UJM58" s="97"/>
      <c r="UJN58" s="97"/>
      <c r="UJO58" s="97"/>
      <c r="UJP58" s="97"/>
      <c r="UJQ58" s="79"/>
      <c r="UJR58" s="79"/>
      <c r="UJS58" s="137"/>
      <c r="UJT58" s="96"/>
      <c r="UJU58" s="79"/>
      <c r="UJV58" s="79"/>
      <c r="UJW58" s="79"/>
      <c r="UJX58" s="102"/>
      <c r="UJY58" s="60"/>
      <c r="UJZ58" s="61"/>
      <c r="UKA58" s="97"/>
      <c r="UKB58" s="97"/>
      <c r="UKC58" s="97"/>
      <c r="UKD58" s="104"/>
      <c r="UKE58" s="97"/>
      <c r="UKF58" s="97"/>
      <c r="UKG58" s="97"/>
      <c r="UKH58" s="145"/>
      <c r="UKI58" s="202"/>
      <c r="UKJ58" s="146"/>
      <c r="UKK58" s="98"/>
      <c r="UKL58" s="97"/>
      <c r="UKM58" s="97"/>
      <c r="UKN58" s="97"/>
      <c r="UKO58" s="97"/>
      <c r="UKP58" s="79"/>
      <c r="UKQ58" s="79"/>
      <c r="UKR58" s="137"/>
      <c r="UKS58" s="96"/>
      <c r="UKT58" s="79"/>
      <c r="UKU58" s="79"/>
      <c r="UKV58" s="79"/>
      <c r="UKW58" s="102"/>
      <c r="UKX58" s="60"/>
      <c r="UKY58" s="61"/>
      <c r="UKZ58" s="97"/>
      <c r="ULA58" s="97"/>
      <c r="ULB58" s="97"/>
      <c r="ULC58" s="104"/>
      <c r="ULD58" s="97"/>
      <c r="ULE58" s="97"/>
      <c r="ULF58" s="97"/>
      <c r="ULG58" s="145"/>
      <c r="ULH58" s="202"/>
      <c r="ULI58" s="146"/>
      <c r="ULJ58" s="98"/>
      <c r="ULK58" s="97"/>
      <c r="ULL58" s="97"/>
      <c r="ULM58" s="97"/>
      <c r="ULN58" s="97"/>
      <c r="ULO58" s="79"/>
      <c r="ULP58" s="79"/>
      <c r="ULQ58" s="137"/>
      <c r="ULR58" s="96"/>
      <c r="ULS58" s="79"/>
      <c r="ULT58" s="79"/>
      <c r="ULU58" s="79"/>
      <c r="ULV58" s="102"/>
      <c r="ULW58" s="60"/>
      <c r="ULX58" s="61"/>
      <c r="ULY58" s="97"/>
      <c r="ULZ58" s="97"/>
      <c r="UMA58" s="97"/>
      <c r="UMB58" s="104"/>
      <c r="UMC58" s="97"/>
      <c r="UMD58" s="97"/>
      <c r="UME58" s="97"/>
      <c r="UMF58" s="145"/>
      <c r="UMG58" s="202"/>
      <c r="UMH58" s="146"/>
      <c r="UMI58" s="98"/>
      <c r="UMJ58" s="97"/>
      <c r="UMK58" s="97"/>
      <c r="UML58" s="97"/>
      <c r="UMM58" s="97"/>
      <c r="UMN58" s="79"/>
      <c r="UMO58" s="79"/>
      <c r="UMP58" s="137"/>
      <c r="UMQ58" s="96"/>
      <c r="UMR58" s="79"/>
      <c r="UMS58" s="79"/>
      <c r="UMT58" s="79"/>
      <c r="UMU58" s="102"/>
      <c r="UMV58" s="60"/>
      <c r="UMW58" s="61"/>
      <c r="UMX58" s="97"/>
      <c r="UMY58" s="97"/>
      <c r="UMZ58" s="97"/>
      <c r="UNA58" s="104"/>
      <c r="UNB58" s="97"/>
      <c r="UNC58" s="97"/>
      <c r="UND58" s="97"/>
      <c r="UNE58" s="145"/>
      <c r="UNF58" s="202"/>
      <c r="UNG58" s="146"/>
      <c r="UNH58" s="98"/>
      <c r="UNI58" s="97"/>
      <c r="UNJ58" s="97"/>
      <c r="UNK58" s="97"/>
      <c r="UNL58" s="97"/>
      <c r="UNM58" s="79"/>
      <c r="UNN58" s="79"/>
      <c r="UNO58" s="137"/>
      <c r="UNP58" s="96"/>
      <c r="UNQ58" s="79"/>
      <c r="UNR58" s="79"/>
      <c r="UNS58" s="79"/>
      <c r="UNT58" s="102"/>
      <c r="UNU58" s="60"/>
      <c r="UNV58" s="61"/>
      <c r="UNW58" s="97"/>
      <c r="UNX58" s="97"/>
      <c r="UNY58" s="97"/>
      <c r="UNZ58" s="104"/>
      <c r="UOA58" s="97"/>
      <c r="UOB58" s="97"/>
      <c r="UOC58" s="97"/>
      <c r="UOD58" s="145"/>
      <c r="UOE58" s="202"/>
      <c r="UOF58" s="146"/>
      <c r="UOG58" s="98"/>
      <c r="UOH58" s="97"/>
      <c r="UOI58" s="97"/>
      <c r="UOJ58" s="97"/>
      <c r="UOK58" s="97"/>
      <c r="UOL58" s="79"/>
      <c r="UOM58" s="79"/>
      <c r="UON58" s="137"/>
      <c r="UOO58" s="96"/>
      <c r="UOP58" s="79"/>
      <c r="UOQ58" s="79"/>
      <c r="UOR58" s="79"/>
      <c r="UOS58" s="102"/>
      <c r="UOT58" s="60"/>
      <c r="UOU58" s="61"/>
      <c r="UOV58" s="97"/>
      <c r="UOW58" s="97"/>
      <c r="UOX58" s="97"/>
      <c r="UOY58" s="104"/>
      <c r="UOZ58" s="97"/>
      <c r="UPA58" s="97"/>
      <c r="UPB58" s="97"/>
      <c r="UPC58" s="145"/>
      <c r="UPD58" s="202"/>
      <c r="UPE58" s="146"/>
      <c r="UPF58" s="98"/>
      <c r="UPG58" s="97"/>
      <c r="UPH58" s="97"/>
      <c r="UPI58" s="97"/>
      <c r="UPJ58" s="97"/>
      <c r="UPK58" s="79"/>
      <c r="UPL58" s="79"/>
      <c r="UPM58" s="137"/>
      <c r="UPN58" s="96"/>
      <c r="UPO58" s="79"/>
      <c r="UPP58" s="79"/>
      <c r="UPQ58" s="79"/>
      <c r="UPR58" s="102"/>
      <c r="UPS58" s="60"/>
      <c r="UPT58" s="61"/>
      <c r="UPU58" s="97"/>
      <c r="UPV58" s="97"/>
      <c r="UPW58" s="97"/>
      <c r="UPX58" s="104"/>
      <c r="UPY58" s="97"/>
      <c r="UPZ58" s="97"/>
      <c r="UQA58" s="97"/>
      <c r="UQB58" s="145"/>
      <c r="UQC58" s="202"/>
      <c r="UQD58" s="146"/>
      <c r="UQE58" s="98"/>
      <c r="UQF58" s="97"/>
      <c r="UQG58" s="97"/>
      <c r="UQH58" s="97"/>
      <c r="UQI58" s="97"/>
      <c r="UQJ58" s="79"/>
      <c r="UQK58" s="79"/>
      <c r="UQL58" s="137"/>
      <c r="UQM58" s="96"/>
      <c r="UQN58" s="79"/>
      <c r="UQO58" s="79"/>
      <c r="UQP58" s="79"/>
      <c r="UQQ58" s="102"/>
      <c r="UQR58" s="60"/>
      <c r="UQS58" s="61"/>
      <c r="UQT58" s="97"/>
      <c r="UQU58" s="97"/>
      <c r="UQV58" s="97"/>
      <c r="UQW58" s="104"/>
      <c r="UQX58" s="97"/>
      <c r="UQY58" s="97"/>
      <c r="UQZ58" s="97"/>
      <c r="URA58" s="145"/>
      <c r="URB58" s="202"/>
      <c r="URC58" s="146"/>
      <c r="URD58" s="98"/>
      <c r="URE58" s="97"/>
      <c r="URF58" s="97"/>
      <c r="URG58" s="97"/>
      <c r="URH58" s="97"/>
      <c r="URI58" s="79"/>
      <c r="URJ58" s="79"/>
      <c r="URK58" s="137"/>
      <c r="URL58" s="96"/>
      <c r="URM58" s="79"/>
      <c r="URN58" s="79"/>
      <c r="URO58" s="79"/>
      <c r="URP58" s="102"/>
      <c r="URQ58" s="60"/>
      <c r="URR58" s="61"/>
      <c r="URS58" s="97"/>
      <c r="URT58" s="97"/>
      <c r="URU58" s="97"/>
      <c r="URV58" s="104"/>
      <c r="URW58" s="97"/>
      <c r="URX58" s="97"/>
      <c r="URY58" s="97"/>
      <c r="URZ58" s="145"/>
      <c r="USA58" s="202"/>
      <c r="USB58" s="146"/>
      <c r="USC58" s="98"/>
      <c r="USD58" s="97"/>
      <c r="USE58" s="97"/>
      <c r="USF58" s="97"/>
      <c r="USG58" s="97"/>
      <c r="USH58" s="79"/>
      <c r="USI58" s="79"/>
      <c r="USJ58" s="137"/>
      <c r="USK58" s="96"/>
      <c r="USL58" s="79"/>
      <c r="USM58" s="79"/>
      <c r="USN58" s="79"/>
      <c r="USO58" s="102"/>
      <c r="USP58" s="60"/>
      <c r="USQ58" s="61"/>
      <c r="USR58" s="97"/>
      <c r="USS58" s="97"/>
      <c r="UST58" s="97"/>
      <c r="USU58" s="104"/>
      <c r="USV58" s="97"/>
      <c r="USW58" s="97"/>
      <c r="USX58" s="97"/>
      <c r="USY58" s="145"/>
      <c r="USZ58" s="202"/>
      <c r="UTA58" s="146"/>
      <c r="UTB58" s="98"/>
      <c r="UTC58" s="97"/>
      <c r="UTD58" s="97"/>
      <c r="UTE58" s="97"/>
      <c r="UTF58" s="97"/>
      <c r="UTG58" s="79"/>
      <c r="UTH58" s="79"/>
      <c r="UTI58" s="137"/>
      <c r="UTJ58" s="96"/>
      <c r="UTK58" s="79"/>
      <c r="UTL58" s="79"/>
      <c r="UTM58" s="79"/>
      <c r="UTN58" s="102"/>
      <c r="UTO58" s="60"/>
      <c r="UTP58" s="61"/>
      <c r="UTQ58" s="97"/>
      <c r="UTR58" s="97"/>
      <c r="UTS58" s="97"/>
      <c r="UTT58" s="104"/>
      <c r="UTU58" s="97"/>
      <c r="UTV58" s="97"/>
      <c r="UTW58" s="97"/>
      <c r="UTX58" s="145"/>
      <c r="UTY58" s="202"/>
      <c r="UTZ58" s="146"/>
      <c r="UUA58" s="98"/>
      <c r="UUB58" s="97"/>
      <c r="UUC58" s="97"/>
      <c r="UUD58" s="97"/>
      <c r="UUE58" s="97"/>
      <c r="UUF58" s="79"/>
      <c r="UUG58" s="79"/>
      <c r="UUH58" s="137"/>
      <c r="UUI58" s="96"/>
      <c r="UUJ58" s="79"/>
      <c r="UUK58" s="79"/>
      <c r="UUL58" s="79"/>
      <c r="UUM58" s="102"/>
      <c r="UUN58" s="60"/>
      <c r="UUO58" s="61"/>
      <c r="UUP58" s="97"/>
      <c r="UUQ58" s="97"/>
      <c r="UUR58" s="97"/>
      <c r="UUS58" s="104"/>
      <c r="UUT58" s="97"/>
      <c r="UUU58" s="97"/>
      <c r="UUV58" s="97"/>
      <c r="UUW58" s="145"/>
      <c r="UUX58" s="202"/>
      <c r="UUY58" s="146"/>
      <c r="UUZ58" s="98"/>
      <c r="UVA58" s="97"/>
      <c r="UVB58" s="97"/>
      <c r="UVC58" s="97"/>
      <c r="UVD58" s="97"/>
      <c r="UVE58" s="79"/>
      <c r="UVF58" s="79"/>
      <c r="UVG58" s="137"/>
      <c r="UVH58" s="96"/>
      <c r="UVI58" s="79"/>
      <c r="UVJ58" s="79"/>
      <c r="UVK58" s="79"/>
      <c r="UVL58" s="102"/>
      <c r="UVM58" s="60"/>
      <c r="UVN58" s="61"/>
      <c r="UVO58" s="97"/>
      <c r="UVP58" s="97"/>
      <c r="UVQ58" s="97"/>
      <c r="UVR58" s="104"/>
      <c r="UVS58" s="97"/>
      <c r="UVT58" s="97"/>
      <c r="UVU58" s="97"/>
      <c r="UVV58" s="145"/>
      <c r="UVW58" s="202"/>
      <c r="UVX58" s="146"/>
      <c r="UVY58" s="98"/>
      <c r="UVZ58" s="97"/>
      <c r="UWA58" s="97"/>
      <c r="UWB58" s="97"/>
      <c r="UWC58" s="97"/>
      <c r="UWD58" s="79"/>
      <c r="UWE58" s="79"/>
      <c r="UWF58" s="137"/>
      <c r="UWG58" s="96"/>
      <c r="UWH58" s="79"/>
      <c r="UWI58" s="79"/>
      <c r="UWJ58" s="79"/>
      <c r="UWK58" s="102"/>
      <c r="UWL58" s="60"/>
      <c r="UWM58" s="61"/>
      <c r="UWN58" s="97"/>
      <c r="UWO58" s="97"/>
      <c r="UWP58" s="97"/>
      <c r="UWQ58" s="104"/>
      <c r="UWR58" s="97"/>
      <c r="UWS58" s="97"/>
      <c r="UWT58" s="97"/>
      <c r="UWU58" s="145"/>
      <c r="UWV58" s="202"/>
      <c r="UWW58" s="146"/>
      <c r="UWX58" s="98"/>
      <c r="UWY58" s="97"/>
      <c r="UWZ58" s="97"/>
      <c r="UXA58" s="97"/>
      <c r="UXB58" s="97"/>
      <c r="UXC58" s="79"/>
      <c r="UXD58" s="79"/>
      <c r="UXE58" s="137"/>
      <c r="UXF58" s="96"/>
      <c r="UXG58" s="79"/>
      <c r="UXH58" s="79"/>
      <c r="UXI58" s="79"/>
      <c r="UXJ58" s="102"/>
      <c r="UXK58" s="60"/>
      <c r="UXL58" s="61"/>
      <c r="UXM58" s="97"/>
      <c r="UXN58" s="97"/>
      <c r="UXO58" s="97"/>
      <c r="UXP58" s="104"/>
      <c r="UXQ58" s="97"/>
      <c r="UXR58" s="97"/>
      <c r="UXS58" s="97"/>
      <c r="UXT58" s="145"/>
      <c r="UXU58" s="202"/>
      <c r="UXV58" s="146"/>
      <c r="UXW58" s="98"/>
      <c r="UXX58" s="97"/>
      <c r="UXY58" s="97"/>
      <c r="UXZ58" s="97"/>
      <c r="UYA58" s="97"/>
      <c r="UYB58" s="79"/>
      <c r="UYC58" s="79"/>
      <c r="UYD58" s="137"/>
      <c r="UYE58" s="96"/>
      <c r="UYF58" s="79"/>
      <c r="UYG58" s="79"/>
      <c r="UYH58" s="79"/>
      <c r="UYI58" s="102"/>
      <c r="UYJ58" s="60"/>
      <c r="UYK58" s="61"/>
      <c r="UYL58" s="97"/>
      <c r="UYM58" s="97"/>
      <c r="UYN58" s="97"/>
      <c r="UYO58" s="104"/>
      <c r="UYP58" s="97"/>
      <c r="UYQ58" s="97"/>
      <c r="UYR58" s="97"/>
      <c r="UYS58" s="145"/>
      <c r="UYT58" s="202"/>
      <c r="UYU58" s="146"/>
      <c r="UYV58" s="98"/>
      <c r="UYW58" s="97"/>
      <c r="UYX58" s="97"/>
      <c r="UYY58" s="97"/>
      <c r="UYZ58" s="97"/>
      <c r="UZA58" s="79"/>
      <c r="UZB58" s="79"/>
      <c r="UZC58" s="137"/>
      <c r="UZD58" s="96"/>
      <c r="UZE58" s="79"/>
      <c r="UZF58" s="79"/>
      <c r="UZG58" s="79"/>
      <c r="UZH58" s="102"/>
      <c r="UZI58" s="60"/>
      <c r="UZJ58" s="61"/>
      <c r="UZK58" s="97"/>
      <c r="UZL58" s="97"/>
      <c r="UZM58" s="97"/>
      <c r="UZN58" s="104"/>
      <c r="UZO58" s="97"/>
      <c r="UZP58" s="97"/>
      <c r="UZQ58" s="97"/>
      <c r="UZR58" s="145"/>
      <c r="UZS58" s="202"/>
      <c r="UZT58" s="146"/>
      <c r="UZU58" s="98"/>
      <c r="UZV58" s="97"/>
      <c r="UZW58" s="97"/>
      <c r="UZX58" s="97"/>
      <c r="UZY58" s="97"/>
      <c r="UZZ58" s="79"/>
      <c r="VAA58" s="79"/>
      <c r="VAB58" s="137"/>
      <c r="VAC58" s="96"/>
      <c r="VAD58" s="79"/>
      <c r="VAE58" s="79"/>
      <c r="VAF58" s="79"/>
      <c r="VAG58" s="102"/>
      <c r="VAH58" s="60"/>
      <c r="VAI58" s="61"/>
      <c r="VAJ58" s="97"/>
      <c r="VAK58" s="97"/>
      <c r="VAL58" s="97"/>
      <c r="VAM58" s="104"/>
      <c r="VAN58" s="97"/>
      <c r="VAO58" s="97"/>
      <c r="VAP58" s="97"/>
      <c r="VAQ58" s="145"/>
      <c r="VAR58" s="202"/>
      <c r="VAS58" s="146"/>
      <c r="VAT58" s="98"/>
      <c r="VAU58" s="97"/>
      <c r="VAV58" s="97"/>
      <c r="VAW58" s="97"/>
      <c r="VAX58" s="97"/>
      <c r="VAY58" s="79"/>
      <c r="VAZ58" s="79"/>
      <c r="VBA58" s="137"/>
      <c r="VBB58" s="96"/>
      <c r="VBC58" s="79"/>
      <c r="VBD58" s="79"/>
      <c r="VBE58" s="79"/>
      <c r="VBF58" s="102"/>
      <c r="VBG58" s="60"/>
      <c r="VBH58" s="61"/>
      <c r="VBI58" s="97"/>
      <c r="VBJ58" s="97"/>
      <c r="VBK58" s="97"/>
      <c r="VBL58" s="104"/>
      <c r="VBM58" s="97"/>
      <c r="VBN58" s="97"/>
      <c r="VBO58" s="97"/>
      <c r="VBP58" s="145"/>
      <c r="VBQ58" s="202"/>
      <c r="VBR58" s="146"/>
      <c r="VBS58" s="98"/>
      <c r="VBT58" s="97"/>
      <c r="VBU58" s="97"/>
      <c r="VBV58" s="97"/>
      <c r="VBW58" s="97"/>
      <c r="VBX58" s="79"/>
      <c r="VBY58" s="79"/>
      <c r="VBZ58" s="137"/>
      <c r="VCA58" s="96"/>
      <c r="VCB58" s="79"/>
      <c r="VCC58" s="79"/>
      <c r="VCD58" s="79"/>
      <c r="VCE58" s="102"/>
      <c r="VCF58" s="60"/>
      <c r="VCG58" s="61"/>
      <c r="VCH58" s="97"/>
      <c r="VCI58" s="97"/>
      <c r="VCJ58" s="97"/>
      <c r="VCK58" s="104"/>
      <c r="VCL58" s="97"/>
      <c r="VCM58" s="97"/>
      <c r="VCN58" s="97"/>
      <c r="VCO58" s="145"/>
      <c r="VCP58" s="202"/>
      <c r="VCQ58" s="146"/>
      <c r="VCR58" s="98"/>
      <c r="VCS58" s="97"/>
      <c r="VCT58" s="97"/>
      <c r="VCU58" s="97"/>
      <c r="VCV58" s="97"/>
      <c r="VCW58" s="79"/>
      <c r="VCX58" s="79"/>
      <c r="VCY58" s="137"/>
      <c r="VCZ58" s="96"/>
      <c r="VDA58" s="79"/>
      <c r="VDB58" s="79"/>
      <c r="VDC58" s="79"/>
      <c r="VDD58" s="102"/>
      <c r="VDE58" s="60"/>
      <c r="VDF58" s="61"/>
      <c r="VDG58" s="97"/>
      <c r="VDH58" s="97"/>
      <c r="VDI58" s="97"/>
      <c r="VDJ58" s="104"/>
      <c r="VDK58" s="97"/>
      <c r="VDL58" s="97"/>
      <c r="VDM58" s="97"/>
      <c r="VDN58" s="145"/>
      <c r="VDO58" s="202"/>
      <c r="VDP58" s="146"/>
      <c r="VDQ58" s="98"/>
      <c r="VDR58" s="97"/>
      <c r="VDS58" s="97"/>
      <c r="VDT58" s="97"/>
      <c r="VDU58" s="97"/>
      <c r="VDV58" s="79"/>
      <c r="VDW58" s="79"/>
      <c r="VDX58" s="137"/>
      <c r="VDY58" s="96"/>
      <c r="VDZ58" s="79"/>
      <c r="VEA58" s="79"/>
      <c r="VEB58" s="79"/>
      <c r="VEC58" s="102"/>
      <c r="VED58" s="60"/>
      <c r="VEE58" s="61"/>
      <c r="VEF58" s="97"/>
      <c r="VEG58" s="97"/>
      <c r="VEH58" s="97"/>
      <c r="VEI58" s="104"/>
      <c r="VEJ58" s="97"/>
      <c r="VEK58" s="97"/>
      <c r="VEL58" s="97"/>
      <c r="VEM58" s="145"/>
      <c r="VEN58" s="202"/>
      <c r="VEO58" s="146"/>
      <c r="VEP58" s="98"/>
      <c r="VEQ58" s="97"/>
      <c r="VER58" s="97"/>
      <c r="VES58" s="97"/>
      <c r="VET58" s="97"/>
      <c r="VEU58" s="79"/>
      <c r="VEV58" s="79"/>
      <c r="VEW58" s="137"/>
      <c r="VEX58" s="96"/>
      <c r="VEY58" s="79"/>
      <c r="VEZ58" s="79"/>
      <c r="VFA58" s="79"/>
      <c r="VFB58" s="102"/>
      <c r="VFC58" s="60"/>
      <c r="VFD58" s="61"/>
      <c r="VFE58" s="97"/>
      <c r="VFF58" s="97"/>
      <c r="VFG58" s="97"/>
      <c r="VFH58" s="104"/>
      <c r="VFI58" s="97"/>
      <c r="VFJ58" s="97"/>
      <c r="VFK58" s="97"/>
      <c r="VFL58" s="145"/>
      <c r="VFM58" s="202"/>
      <c r="VFN58" s="146"/>
      <c r="VFO58" s="98"/>
      <c r="VFP58" s="97"/>
      <c r="VFQ58" s="97"/>
      <c r="VFR58" s="97"/>
      <c r="VFS58" s="97"/>
      <c r="VFT58" s="79"/>
      <c r="VFU58" s="79"/>
      <c r="VFV58" s="137"/>
      <c r="VFW58" s="96"/>
      <c r="VFX58" s="79"/>
      <c r="VFY58" s="79"/>
      <c r="VFZ58" s="79"/>
      <c r="VGA58" s="102"/>
      <c r="VGB58" s="60"/>
      <c r="VGC58" s="61"/>
      <c r="VGD58" s="97"/>
      <c r="VGE58" s="97"/>
      <c r="VGF58" s="97"/>
      <c r="VGG58" s="104"/>
      <c r="VGH58" s="97"/>
      <c r="VGI58" s="97"/>
      <c r="VGJ58" s="97"/>
      <c r="VGK58" s="145"/>
      <c r="VGL58" s="202"/>
      <c r="VGM58" s="146"/>
      <c r="VGN58" s="98"/>
      <c r="VGO58" s="97"/>
      <c r="VGP58" s="97"/>
      <c r="VGQ58" s="97"/>
      <c r="VGR58" s="97"/>
      <c r="VGS58" s="79"/>
      <c r="VGT58" s="79"/>
      <c r="VGU58" s="137"/>
      <c r="VGV58" s="96"/>
      <c r="VGW58" s="79"/>
      <c r="VGX58" s="79"/>
      <c r="VGY58" s="79"/>
      <c r="VGZ58" s="102"/>
      <c r="VHA58" s="60"/>
      <c r="VHB58" s="61"/>
      <c r="VHC58" s="97"/>
      <c r="VHD58" s="97"/>
      <c r="VHE58" s="97"/>
      <c r="VHF58" s="104"/>
      <c r="VHG58" s="97"/>
      <c r="VHH58" s="97"/>
      <c r="VHI58" s="97"/>
      <c r="VHJ58" s="145"/>
      <c r="VHK58" s="202"/>
      <c r="VHL58" s="146"/>
      <c r="VHM58" s="98"/>
      <c r="VHN58" s="97"/>
      <c r="VHO58" s="97"/>
      <c r="VHP58" s="97"/>
      <c r="VHQ58" s="97"/>
      <c r="VHR58" s="79"/>
      <c r="VHS58" s="79"/>
      <c r="VHT58" s="137"/>
      <c r="VHU58" s="96"/>
      <c r="VHV58" s="79"/>
      <c r="VHW58" s="79"/>
      <c r="VHX58" s="79"/>
      <c r="VHY58" s="102"/>
      <c r="VHZ58" s="60"/>
      <c r="VIA58" s="61"/>
      <c r="VIB58" s="97"/>
      <c r="VIC58" s="97"/>
      <c r="VID58" s="97"/>
      <c r="VIE58" s="104"/>
      <c r="VIF58" s="97"/>
      <c r="VIG58" s="97"/>
      <c r="VIH58" s="97"/>
      <c r="VII58" s="145"/>
      <c r="VIJ58" s="202"/>
      <c r="VIK58" s="146"/>
      <c r="VIL58" s="98"/>
      <c r="VIM58" s="97"/>
      <c r="VIN58" s="97"/>
      <c r="VIO58" s="97"/>
      <c r="VIP58" s="97"/>
      <c r="VIQ58" s="79"/>
      <c r="VIR58" s="79"/>
      <c r="VIS58" s="137"/>
      <c r="VIT58" s="96"/>
      <c r="VIU58" s="79"/>
      <c r="VIV58" s="79"/>
      <c r="VIW58" s="79"/>
      <c r="VIX58" s="102"/>
      <c r="VIY58" s="60"/>
      <c r="VIZ58" s="61"/>
      <c r="VJA58" s="97"/>
      <c r="VJB58" s="97"/>
      <c r="VJC58" s="97"/>
      <c r="VJD58" s="104"/>
      <c r="VJE58" s="97"/>
      <c r="VJF58" s="97"/>
      <c r="VJG58" s="97"/>
      <c r="VJH58" s="145"/>
      <c r="VJI58" s="202"/>
      <c r="VJJ58" s="146"/>
      <c r="VJK58" s="98"/>
      <c r="VJL58" s="97"/>
      <c r="VJM58" s="97"/>
      <c r="VJN58" s="97"/>
      <c r="VJO58" s="97"/>
      <c r="VJP58" s="79"/>
      <c r="VJQ58" s="79"/>
      <c r="VJR58" s="137"/>
      <c r="VJS58" s="96"/>
      <c r="VJT58" s="79"/>
      <c r="VJU58" s="79"/>
      <c r="VJV58" s="79"/>
      <c r="VJW58" s="102"/>
      <c r="VJX58" s="60"/>
      <c r="VJY58" s="61"/>
      <c r="VJZ58" s="97"/>
      <c r="VKA58" s="97"/>
      <c r="VKB58" s="97"/>
      <c r="VKC58" s="104"/>
      <c r="VKD58" s="97"/>
      <c r="VKE58" s="97"/>
      <c r="VKF58" s="97"/>
      <c r="VKG58" s="145"/>
      <c r="VKH58" s="202"/>
      <c r="VKI58" s="146"/>
      <c r="VKJ58" s="98"/>
      <c r="VKK58" s="97"/>
      <c r="VKL58" s="97"/>
      <c r="VKM58" s="97"/>
      <c r="VKN58" s="97"/>
      <c r="VKO58" s="79"/>
      <c r="VKP58" s="79"/>
      <c r="VKQ58" s="137"/>
      <c r="VKR58" s="96"/>
      <c r="VKS58" s="79"/>
      <c r="VKT58" s="79"/>
      <c r="VKU58" s="79"/>
      <c r="VKV58" s="102"/>
      <c r="VKW58" s="60"/>
      <c r="VKX58" s="61"/>
      <c r="VKY58" s="97"/>
      <c r="VKZ58" s="97"/>
      <c r="VLA58" s="97"/>
      <c r="VLB58" s="104"/>
      <c r="VLC58" s="97"/>
      <c r="VLD58" s="97"/>
      <c r="VLE58" s="97"/>
      <c r="VLF58" s="145"/>
      <c r="VLG58" s="202"/>
      <c r="VLH58" s="146"/>
      <c r="VLI58" s="98"/>
      <c r="VLJ58" s="97"/>
      <c r="VLK58" s="97"/>
      <c r="VLL58" s="97"/>
      <c r="VLM58" s="97"/>
      <c r="VLN58" s="79"/>
      <c r="VLO58" s="79"/>
      <c r="VLP58" s="137"/>
      <c r="VLQ58" s="96"/>
      <c r="VLR58" s="79"/>
      <c r="VLS58" s="79"/>
      <c r="VLT58" s="79"/>
      <c r="VLU58" s="102"/>
      <c r="VLV58" s="60"/>
      <c r="VLW58" s="61"/>
      <c r="VLX58" s="97"/>
      <c r="VLY58" s="97"/>
      <c r="VLZ58" s="97"/>
      <c r="VMA58" s="104"/>
      <c r="VMB58" s="97"/>
      <c r="VMC58" s="97"/>
      <c r="VMD58" s="97"/>
      <c r="VME58" s="145"/>
      <c r="VMF58" s="202"/>
      <c r="VMG58" s="146"/>
      <c r="VMH58" s="98"/>
      <c r="VMI58" s="97"/>
      <c r="VMJ58" s="97"/>
      <c r="VMK58" s="97"/>
      <c r="VML58" s="97"/>
      <c r="VMM58" s="79"/>
      <c r="VMN58" s="79"/>
      <c r="VMO58" s="137"/>
      <c r="VMP58" s="96"/>
      <c r="VMQ58" s="79"/>
      <c r="VMR58" s="79"/>
      <c r="VMS58" s="79"/>
      <c r="VMT58" s="102"/>
      <c r="VMU58" s="60"/>
      <c r="VMV58" s="61"/>
      <c r="VMW58" s="97"/>
      <c r="VMX58" s="97"/>
      <c r="VMY58" s="97"/>
      <c r="VMZ58" s="104"/>
      <c r="VNA58" s="97"/>
      <c r="VNB58" s="97"/>
      <c r="VNC58" s="97"/>
      <c r="VND58" s="145"/>
      <c r="VNE58" s="202"/>
      <c r="VNF58" s="146"/>
      <c r="VNG58" s="98"/>
      <c r="VNH58" s="97"/>
      <c r="VNI58" s="97"/>
      <c r="VNJ58" s="97"/>
      <c r="VNK58" s="97"/>
      <c r="VNL58" s="79"/>
      <c r="VNM58" s="79"/>
      <c r="VNN58" s="137"/>
      <c r="VNO58" s="96"/>
      <c r="VNP58" s="79"/>
      <c r="VNQ58" s="79"/>
      <c r="VNR58" s="79"/>
      <c r="VNS58" s="102"/>
      <c r="VNT58" s="60"/>
      <c r="VNU58" s="61"/>
      <c r="VNV58" s="97"/>
      <c r="VNW58" s="97"/>
      <c r="VNX58" s="97"/>
      <c r="VNY58" s="104"/>
      <c r="VNZ58" s="97"/>
      <c r="VOA58" s="97"/>
      <c r="VOB58" s="97"/>
      <c r="VOC58" s="145"/>
      <c r="VOD58" s="202"/>
      <c r="VOE58" s="146"/>
      <c r="VOF58" s="98"/>
      <c r="VOG58" s="97"/>
      <c r="VOH58" s="97"/>
      <c r="VOI58" s="97"/>
      <c r="VOJ58" s="97"/>
      <c r="VOK58" s="79"/>
      <c r="VOL58" s="79"/>
      <c r="VOM58" s="137"/>
      <c r="VON58" s="96"/>
      <c r="VOO58" s="79"/>
      <c r="VOP58" s="79"/>
      <c r="VOQ58" s="79"/>
      <c r="VOR58" s="102"/>
      <c r="VOS58" s="60"/>
      <c r="VOT58" s="61"/>
      <c r="VOU58" s="97"/>
      <c r="VOV58" s="97"/>
      <c r="VOW58" s="97"/>
      <c r="VOX58" s="104"/>
      <c r="VOY58" s="97"/>
      <c r="VOZ58" s="97"/>
      <c r="VPA58" s="97"/>
      <c r="VPB58" s="145"/>
      <c r="VPC58" s="202"/>
      <c r="VPD58" s="146"/>
      <c r="VPE58" s="98"/>
      <c r="VPF58" s="97"/>
      <c r="VPG58" s="97"/>
      <c r="VPH58" s="97"/>
      <c r="VPI58" s="97"/>
      <c r="VPJ58" s="79"/>
      <c r="VPK58" s="79"/>
      <c r="VPL58" s="137"/>
      <c r="VPM58" s="96"/>
      <c r="VPN58" s="79"/>
      <c r="VPO58" s="79"/>
      <c r="VPP58" s="79"/>
      <c r="VPQ58" s="102"/>
      <c r="VPR58" s="60"/>
      <c r="VPS58" s="61"/>
      <c r="VPT58" s="97"/>
      <c r="VPU58" s="97"/>
      <c r="VPV58" s="97"/>
      <c r="VPW58" s="104"/>
      <c r="VPX58" s="97"/>
      <c r="VPY58" s="97"/>
      <c r="VPZ58" s="97"/>
      <c r="VQA58" s="145"/>
      <c r="VQB58" s="202"/>
      <c r="VQC58" s="146"/>
      <c r="VQD58" s="98"/>
      <c r="VQE58" s="97"/>
      <c r="VQF58" s="97"/>
      <c r="VQG58" s="97"/>
      <c r="VQH58" s="97"/>
      <c r="VQI58" s="79"/>
      <c r="VQJ58" s="79"/>
      <c r="VQK58" s="137"/>
      <c r="VQL58" s="96"/>
      <c r="VQM58" s="79"/>
      <c r="VQN58" s="79"/>
      <c r="VQO58" s="79"/>
      <c r="VQP58" s="102"/>
      <c r="VQQ58" s="60"/>
      <c r="VQR58" s="61"/>
      <c r="VQS58" s="97"/>
      <c r="VQT58" s="97"/>
      <c r="VQU58" s="97"/>
      <c r="VQV58" s="104"/>
      <c r="VQW58" s="97"/>
      <c r="VQX58" s="97"/>
      <c r="VQY58" s="97"/>
      <c r="VQZ58" s="145"/>
      <c r="VRA58" s="202"/>
      <c r="VRB58" s="146"/>
      <c r="VRC58" s="98"/>
      <c r="VRD58" s="97"/>
      <c r="VRE58" s="97"/>
      <c r="VRF58" s="97"/>
      <c r="VRG58" s="97"/>
      <c r="VRH58" s="79"/>
      <c r="VRI58" s="79"/>
      <c r="VRJ58" s="137"/>
      <c r="VRK58" s="96"/>
      <c r="VRL58" s="79"/>
      <c r="VRM58" s="79"/>
      <c r="VRN58" s="79"/>
      <c r="VRO58" s="102"/>
      <c r="VRP58" s="60"/>
      <c r="VRQ58" s="61"/>
      <c r="VRR58" s="97"/>
      <c r="VRS58" s="97"/>
      <c r="VRT58" s="97"/>
      <c r="VRU58" s="104"/>
      <c r="VRV58" s="97"/>
      <c r="VRW58" s="97"/>
      <c r="VRX58" s="97"/>
      <c r="VRY58" s="145"/>
      <c r="VRZ58" s="202"/>
      <c r="VSA58" s="146"/>
      <c r="VSB58" s="98"/>
      <c r="VSC58" s="97"/>
      <c r="VSD58" s="97"/>
      <c r="VSE58" s="97"/>
      <c r="VSF58" s="97"/>
      <c r="VSG58" s="79"/>
      <c r="VSH58" s="79"/>
      <c r="VSI58" s="137"/>
      <c r="VSJ58" s="96"/>
      <c r="VSK58" s="79"/>
      <c r="VSL58" s="79"/>
      <c r="VSM58" s="79"/>
      <c r="VSN58" s="102"/>
      <c r="VSO58" s="60"/>
      <c r="VSP58" s="61"/>
      <c r="VSQ58" s="97"/>
      <c r="VSR58" s="97"/>
      <c r="VSS58" s="97"/>
      <c r="VST58" s="104"/>
      <c r="VSU58" s="97"/>
      <c r="VSV58" s="97"/>
      <c r="VSW58" s="97"/>
      <c r="VSX58" s="145"/>
      <c r="VSY58" s="202"/>
      <c r="VSZ58" s="146"/>
      <c r="VTA58" s="98"/>
      <c r="VTB58" s="97"/>
      <c r="VTC58" s="97"/>
      <c r="VTD58" s="97"/>
      <c r="VTE58" s="97"/>
      <c r="VTF58" s="79"/>
      <c r="VTG58" s="79"/>
      <c r="VTH58" s="137"/>
      <c r="VTI58" s="96"/>
      <c r="VTJ58" s="79"/>
      <c r="VTK58" s="79"/>
      <c r="VTL58" s="79"/>
      <c r="VTM58" s="102"/>
      <c r="VTN58" s="60"/>
      <c r="VTO58" s="61"/>
      <c r="VTP58" s="97"/>
      <c r="VTQ58" s="97"/>
      <c r="VTR58" s="97"/>
      <c r="VTS58" s="104"/>
      <c r="VTT58" s="97"/>
      <c r="VTU58" s="97"/>
      <c r="VTV58" s="97"/>
      <c r="VTW58" s="145"/>
      <c r="VTX58" s="202"/>
      <c r="VTY58" s="146"/>
      <c r="VTZ58" s="98"/>
      <c r="VUA58" s="97"/>
      <c r="VUB58" s="97"/>
      <c r="VUC58" s="97"/>
      <c r="VUD58" s="97"/>
      <c r="VUE58" s="79"/>
      <c r="VUF58" s="79"/>
      <c r="VUG58" s="137"/>
      <c r="VUH58" s="96"/>
      <c r="VUI58" s="79"/>
      <c r="VUJ58" s="79"/>
      <c r="VUK58" s="79"/>
      <c r="VUL58" s="102"/>
      <c r="VUM58" s="60"/>
      <c r="VUN58" s="61"/>
      <c r="VUO58" s="97"/>
      <c r="VUP58" s="97"/>
      <c r="VUQ58" s="97"/>
      <c r="VUR58" s="104"/>
      <c r="VUS58" s="97"/>
      <c r="VUT58" s="97"/>
      <c r="VUU58" s="97"/>
      <c r="VUV58" s="145"/>
      <c r="VUW58" s="202"/>
      <c r="VUX58" s="146"/>
      <c r="VUY58" s="98"/>
      <c r="VUZ58" s="97"/>
      <c r="VVA58" s="97"/>
      <c r="VVB58" s="97"/>
      <c r="VVC58" s="97"/>
      <c r="VVD58" s="79"/>
      <c r="VVE58" s="79"/>
      <c r="VVF58" s="137"/>
      <c r="VVG58" s="96"/>
      <c r="VVH58" s="79"/>
      <c r="VVI58" s="79"/>
      <c r="VVJ58" s="79"/>
      <c r="VVK58" s="102"/>
      <c r="VVL58" s="60"/>
      <c r="VVM58" s="61"/>
      <c r="VVN58" s="97"/>
      <c r="VVO58" s="97"/>
      <c r="VVP58" s="97"/>
      <c r="VVQ58" s="104"/>
      <c r="VVR58" s="97"/>
      <c r="VVS58" s="97"/>
      <c r="VVT58" s="97"/>
      <c r="VVU58" s="145"/>
      <c r="VVV58" s="202"/>
      <c r="VVW58" s="146"/>
      <c r="VVX58" s="98"/>
      <c r="VVY58" s="97"/>
      <c r="VVZ58" s="97"/>
      <c r="VWA58" s="97"/>
      <c r="VWB58" s="97"/>
      <c r="VWC58" s="79"/>
      <c r="VWD58" s="79"/>
      <c r="VWE58" s="137"/>
      <c r="VWF58" s="96"/>
      <c r="VWG58" s="79"/>
      <c r="VWH58" s="79"/>
      <c r="VWI58" s="79"/>
      <c r="VWJ58" s="102"/>
      <c r="VWK58" s="60"/>
      <c r="VWL58" s="61"/>
      <c r="VWM58" s="97"/>
      <c r="VWN58" s="97"/>
      <c r="VWO58" s="97"/>
      <c r="VWP58" s="104"/>
      <c r="VWQ58" s="97"/>
      <c r="VWR58" s="97"/>
      <c r="VWS58" s="97"/>
      <c r="VWT58" s="145"/>
      <c r="VWU58" s="202"/>
      <c r="VWV58" s="146"/>
      <c r="VWW58" s="98"/>
      <c r="VWX58" s="97"/>
      <c r="VWY58" s="97"/>
      <c r="VWZ58" s="97"/>
      <c r="VXA58" s="97"/>
      <c r="VXB58" s="79"/>
      <c r="VXC58" s="79"/>
      <c r="VXD58" s="137"/>
      <c r="VXE58" s="96"/>
      <c r="VXF58" s="79"/>
      <c r="VXG58" s="79"/>
      <c r="VXH58" s="79"/>
      <c r="VXI58" s="102"/>
      <c r="VXJ58" s="60"/>
      <c r="VXK58" s="61"/>
      <c r="VXL58" s="97"/>
      <c r="VXM58" s="97"/>
      <c r="VXN58" s="97"/>
      <c r="VXO58" s="104"/>
      <c r="VXP58" s="97"/>
      <c r="VXQ58" s="97"/>
      <c r="VXR58" s="97"/>
      <c r="VXS58" s="145"/>
      <c r="VXT58" s="202"/>
      <c r="VXU58" s="146"/>
      <c r="VXV58" s="98"/>
      <c r="VXW58" s="97"/>
      <c r="VXX58" s="97"/>
      <c r="VXY58" s="97"/>
      <c r="VXZ58" s="97"/>
      <c r="VYA58" s="79"/>
      <c r="VYB58" s="79"/>
      <c r="VYC58" s="137"/>
      <c r="VYD58" s="96"/>
      <c r="VYE58" s="79"/>
      <c r="VYF58" s="79"/>
      <c r="VYG58" s="79"/>
      <c r="VYH58" s="102"/>
      <c r="VYI58" s="60"/>
      <c r="VYJ58" s="61"/>
      <c r="VYK58" s="97"/>
      <c r="VYL58" s="97"/>
      <c r="VYM58" s="97"/>
      <c r="VYN58" s="104"/>
      <c r="VYO58" s="97"/>
      <c r="VYP58" s="97"/>
      <c r="VYQ58" s="97"/>
      <c r="VYR58" s="145"/>
      <c r="VYS58" s="202"/>
      <c r="VYT58" s="146"/>
      <c r="VYU58" s="98"/>
      <c r="VYV58" s="97"/>
      <c r="VYW58" s="97"/>
      <c r="VYX58" s="97"/>
      <c r="VYY58" s="97"/>
      <c r="VYZ58" s="79"/>
      <c r="VZA58" s="79"/>
      <c r="VZB58" s="137"/>
      <c r="VZC58" s="96"/>
      <c r="VZD58" s="79"/>
      <c r="VZE58" s="79"/>
      <c r="VZF58" s="79"/>
      <c r="VZG58" s="102"/>
      <c r="VZH58" s="60"/>
      <c r="VZI58" s="61"/>
      <c r="VZJ58" s="97"/>
      <c r="VZK58" s="97"/>
      <c r="VZL58" s="97"/>
      <c r="VZM58" s="104"/>
      <c r="VZN58" s="97"/>
      <c r="VZO58" s="97"/>
      <c r="VZP58" s="97"/>
      <c r="VZQ58" s="145"/>
      <c r="VZR58" s="202"/>
      <c r="VZS58" s="146"/>
      <c r="VZT58" s="98"/>
      <c r="VZU58" s="97"/>
      <c r="VZV58" s="97"/>
      <c r="VZW58" s="97"/>
      <c r="VZX58" s="97"/>
      <c r="VZY58" s="79"/>
      <c r="VZZ58" s="79"/>
      <c r="WAA58" s="137"/>
      <c r="WAB58" s="96"/>
      <c r="WAC58" s="79"/>
      <c r="WAD58" s="79"/>
      <c r="WAE58" s="79"/>
      <c r="WAF58" s="102"/>
      <c r="WAG58" s="60"/>
      <c r="WAH58" s="61"/>
      <c r="WAI58" s="97"/>
      <c r="WAJ58" s="97"/>
      <c r="WAK58" s="97"/>
      <c r="WAL58" s="104"/>
      <c r="WAM58" s="97"/>
      <c r="WAN58" s="97"/>
      <c r="WAO58" s="97"/>
      <c r="WAP58" s="145"/>
      <c r="WAQ58" s="202"/>
      <c r="WAR58" s="146"/>
      <c r="WAS58" s="98"/>
      <c r="WAT58" s="97"/>
      <c r="WAU58" s="97"/>
      <c r="WAV58" s="97"/>
      <c r="WAW58" s="97"/>
      <c r="WAX58" s="79"/>
      <c r="WAY58" s="79"/>
      <c r="WAZ58" s="137"/>
      <c r="WBA58" s="96"/>
      <c r="WBB58" s="79"/>
      <c r="WBC58" s="79"/>
      <c r="WBD58" s="79"/>
      <c r="WBE58" s="102"/>
      <c r="WBF58" s="60"/>
      <c r="WBG58" s="61"/>
      <c r="WBH58" s="97"/>
      <c r="WBI58" s="97"/>
      <c r="WBJ58" s="97"/>
      <c r="WBK58" s="104"/>
      <c r="WBL58" s="97"/>
      <c r="WBM58" s="97"/>
      <c r="WBN58" s="97"/>
      <c r="WBO58" s="145"/>
      <c r="WBP58" s="202"/>
      <c r="WBQ58" s="146"/>
      <c r="WBR58" s="98"/>
      <c r="WBS58" s="97"/>
      <c r="WBT58" s="97"/>
      <c r="WBU58" s="97"/>
      <c r="WBV58" s="97"/>
      <c r="WBW58" s="79"/>
      <c r="WBX58" s="79"/>
      <c r="WBY58" s="137"/>
      <c r="WBZ58" s="96"/>
      <c r="WCA58" s="79"/>
      <c r="WCB58" s="79"/>
      <c r="WCC58" s="79"/>
      <c r="WCD58" s="102"/>
      <c r="WCE58" s="60"/>
      <c r="WCF58" s="61"/>
      <c r="WCG58" s="97"/>
      <c r="WCH58" s="97"/>
      <c r="WCI58" s="97"/>
      <c r="WCJ58" s="104"/>
      <c r="WCK58" s="97"/>
      <c r="WCL58" s="97"/>
      <c r="WCM58" s="97"/>
      <c r="WCN58" s="145"/>
      <c r="WCO58" s="202"/>
      <c r="WCP58" s="146"/>
      <c r="WCQ58" s="98"/>
      <c r="WCR58" s="97"/>
      <c r="WCS58" s="97"/>
      <c r="WCT58" s="97"/>
      <c r="WCU58" s="97"/>
      <c r="WCV58" s="79"/>
      <c r="WCW58" s="79"/>
      <c r="WCX58" s="137"/>
      <c r="WCY58" s="96"/>
      <c r="WCZ58" s="79"/>
      <c r="WDA58" s="79"/>
      <c r="WDB58" s="79"/>
      <c r="WDC58" s="102"/>
      <c r="WDD58" s="60"/>
      <c r="WDE58" s="61"/>
      <c r="WDF58" s="97"/>
      <c r="WDG58" s="97"/>
      <c r="WDH58" s="97"/>
      <c r="WDI58" s="104"/>
      <c r="WDJ58" s="97"/>
      <c r="WDK58" s="97"/>
      <c r="WDL58" s="97"/>
      <c r="WDM58" s="145"/>
      <c r="WDN58" s="202"/>
      <c r="WDO58" s="146"/>
      <c r="WDP58" s="98"/>
      <c r="WDQ58" s="97"/>
      <c r="WDR58" s="97"/>
      <c r="WDS58" s="97"/>
      <c r="WDT58" s="97"/>
      <c r="WDU58" s="79"/>
      <c r="WDV58" s="79"/>
      <c r="WDW58" s="137"/>
      <c r="WDX58" s="96"/>
      <c r="WDY58" s="79"/>
      <c r="WDZ58" s="79"/>
      <c r="WEA58" s="79"/>
      <c r="WEB58" s="102"/>
      <c r="WEC58" s="60"/>
      <c r="WED58" s="61"/>
      <c r="WEE58" s="97"/>
      <c r="WEF58" s="97"/>
      <c r="WEG58" s="97"/>
      <c r="WEH58" s="104"/>
      <c r="WEI58" s="97"/>
      <c r="WEJ58" s="97"/>
      <c r="WEK58" s="97"/>
      <c r="WEL58" s="145"/>
      <c r="WEM58" s="202"/>
      <c r="WEN58" s="146"/>
      <c r="WEO58" s="98"/>
      <c r="WEP58" s="97"/>
      <c r="WEQ58" s="97"/>
      <c r="WER58" s="97"/>
      <c r="WES58" s="97"/>
      <c r="WET58" s="79"/>
      <c r="WEU58" s="79"/>
      <c r="WEV58" s="137"/>
      <c r="WEW58" s="96"/>
      <c r="WEX58" s="79"/>
      <c r="WEY58" s="79"/>
      <c r="WEZ58" s="79"/>
      <c r="WFA58" s="102"/>
      <c r="WFB58" s="60"/>
      <c r="WFC58" s="61"/>
      <c r="WFD58" s="97"/>
      <c r="WFE58" s="97"/>
      <c r="WFF58" s="97"/>
      <c r="WFG58" s="104"/>
      <c r="WFH58" s="97"/>
      <c r="WFI58" s="97"/>
      <c r="WFJ58" s="97"/>
      <c r="WFK58" s="145"/>
      <c r="WFL58" s="202"/>
      <c r="WFM58" s="146"/>
      <c r="WFN58" s="98"/>
      <c r="WFO58" s="97"/>
      <c r="WFP58" s="97"/>
      <c r="WFQ58" s="97"/>
      <c r="WFR58" s="97"/>
      <c r="WFS58" s="79"/>
      <c r="WFT58" s="79"/>
      <c r="WFU58" s="137"/>
      <c r="WFV58" s="96"/>
      <c r="WFW58" s="79"/>
      <c r="WFX58" s="79"/>
      <c r="WFY58" s="79"/>
      <c r="WFZ58" s="102"/>
      <c r="WGA58" s="60"/>
      <c r="WGB58" s="61"/>
      <c r="WGC58" s="97"/>
      <c r="WGD58" s="97"/>
      <c r="WGE58" s="97"/>
      <c r="WGF58" s="104"/>
      <c r="WGG58" s="97"/>
      <c r="WGH58" s="97"/>
      <c r="WGI58" s="97"/>
      <c r="WGJ58" s="145"/>
      <c r="WGK58" s="202"/>
      <c r="WGL58" s="146"/>
      <c r="WGM58" s="98"/>
      <c r="WGN58" s="97"/>
      <c r="WGO58" s="97"/>
      <c r="WGP58" s="97"/>
      <c r="WGQ58" s="97"/>
      <c r="WGR58" s="79"/>
      <c r="WGS58" s="79"/>
      <c r="WGT58" s="137"/>
      <c r="WGU58" s="96"/>
      <c r="WGV58" s="79"/>
      <c r="WGW58" s="79"/>
      <c r="WGX58" s="79"/>
      <c r="WGY58" s="102"/>
      <c r="WGZ58" s="60"/>
      <c r="WHA58" s="61"/>
      <c r="WHB58" s="97"/>
      <c r="WHC58" s="97"/>
      <c r="WHD58" s="97"/>
      <c r="WHE58" s="104"/>
      <c r="WHF58" s="97"/>
      <c r="WHG58" s="97"/>
      <c r="WHH58" s="97"/>
      <c r="WHI58" s="145"/>
      <c r="WHJ58" s="202"/>
      <c r="WHK58" s="146"/>
      <c r="WHL58" s="98"/>
      <c r="WHM58" s="97"/>
      <c r="WHN58" s="97"/>
      <c r="WHO58" s="97"/>
      <c r="WHP58" s="97"/>
      <c r="WHQ58" s="79"/>
      <c r="WHR58" s="79"/>
      <c r="WHS58" s="137"/>
      <c r="WHT58" s="96"/>
      <c r="WHU58" s="79"/>
      <c r="WHV58" s="79"/>
      <c r="WHW58" s="79"/>
      <c r="WHX58" s="102"/>
      <c r="WHY58" s="60"/>
      <c r="WHZ58" s="61"/>
      <c r="WIA58" s="97"/>
      <c r="WIB58" s="97"/>
      <c r="WIC58" s="97"/>
      <c r="WID58" s="104"/>
      <c r="WIE58" s="97"/>
      <c r="WIF58" s="97"/>
      <c r="WIG58" s="97"/>
      <c r="WIH58" s="145"/>
      <c r="WII58" s="202"/>
      <c r="WIJ58" s="146"/>
      <c r="WIK58" s="98"/>
      <c r="WIL58" s="97"/>
      <c r="WIM58" s="97"/>
      <c r="WIN58" s="97"/>
      <c r="WIO58" s="97"/>
      <c r="WIP58" s="79"/>
      <c r="WIQ58" s="79"/>
      <c r="WIR58" s="137"/>
      <c r="WIS58" s="96"/>
      <c r="WIT58" s="79"/>
      <c r="WIU58" s="79"/>
      <c r="WIV58" s="79"/>
      <c r="WIW58" s="102"/>
      <c r="WIX58" s="60"/>
      <c r="WIY58" s="61"/>
      <c r="WIZ58" s="97"/>
      <c r="WJA58" s="97"/>
      <c r="WJB58" s="97"/>
      <c r="WJC58" s="104"/>
      <c r="WJD58" s="97"/>
      <c r="WJE58" s="97"/>
      <c r="WJF58" s="97"/>
      <c r="WJG58" s="145"/>
      <c r="WJH58" s="202"/>
      <c r="WJI58" s="146"/>
      <c r="WJJ58" s="98"/>
      <c r="WJK58" s="97"/>
      <c r="WJL58" s="97"/>
      <c r="WJM58" s="97"/>
      <c r="WJN58" s="97"/>
      <c r="WJO58" s="79"/>
      <c r="WJP58" s="79"/>
      <c r="WJQ58" s="137"/>
      <c r="WJR58" s="96"/>
      <c r="WJS58" s="79"/>
      <c r="WJT58" s="79"/>
      <c r="WJU58" s="79"/>
      <c r="WJV58" s="102"/>
      <c r="WJW58" s="60"/>
      <c r="WJX58" s="61"/>
      <c r="WJY58" s="97"/>
      <c r="WJZ58" s="97"/>
      <c r="WKA58" s="97"/>
      <c r="WKB58" s="104"/>
      <c r="WKC58" s="97"/>
      <c r="WKD58" s="97"/>
      <c r="WKE58" s="97"/>
      <c r="WKF58" s="145"/>
      <c r="WKG58" s="202"/>
      <c r="WKH58" s="146"/>
      <c r="WKI58" s="98"/>
      <c r="WKJ58" s="97"/>
      <c r="WKK58" s="97"/>
      <c r="WKL58" s="97"/>
      <c r="WKM58" s="97"/>
      <c r="WKN58" s="79"/>
      <c r="WKO58" s="79"/>
      <c r="WKP58" s="137"/>
      <c r="WKQ58" s="96"/>
      <c r="WKR58" s="79"/>
      <c r="WKS58" s="79"/>
      <c r="WKT58" s="79"/>
      <c r="WKU58" s="102"/>
      <c r="WKV58" s="60"/>
      <c r="WKW58" s="61"/>
      <c r="WKX58" s="97"/>
      <c r="WKY58" s="97"/>
      <c r="WKZ58" s="97"/>
      <c r="WLA58" s="104"/>
      <c r="WLB58" s="97"/>
      <c r="WLC58" s="97"/>
      <c r="WLD58" s="97"/>
      <c r="WLE58" s="145"/>
      <c r="WLF58" s="202"/>
      <c r="WLG58" s="146"/>
      <c r="WLH58" s="98"/>
      <c r="WLI58" s="97"/>
      <c r="WLJ58" s="97"/>
      <c r="WLK58" s="97"/>
      <c r="WLL58" s="97"/>
      <c r="WLM58" s="79"/>
      <c r="WLN58" s="79"/>
      <c r="WLO58" s="137"/>
      <c r="WLP58" s="96"/>
      <c r="WLQ58" s="79"/>
      <c r="WLR58" s="79"/>
      <c r="WLS58" s="79"/>
      <c r="WLT58" s="102"/>
      <c r="WLU58" s="60"/>
      <c r="WLV58" s="61"/>
      <c r="WLW58" s="97"/>
      <c r="WLX58" s="97"/>
      <c r="WLY58" s="97"/>
      <c r="WLZ58" s="104"/>
      <c r="WMA58" s="97"/>
      <c r="WMB58" s="97"/>
      <c r="WMC58" s="97"/>
      <c r="WMD58" s="145"/>
      <c r="WME58" s="202"/>
      <c r="WMF58" s="146"/>
      <c r="WMG58" s="98"/>
      <c r="WMH58" s="97"/>
      <c r="WMI58" s="97"/>
      <c r="WMJ58" s="97"/>
      <c r="WMK58" s="97"/>
      <c r="WML58" s="79"/>
      <c r="WMM58" s="79"/>
      <c r="WMN58" s="137"/>
      <c r="WMO58" s="96"/>
      <c r="WMP58" s="79"/>
      <c r="WMQ58" s="79"/>
      <c r="WMR58" s="79"/>
      <c r="WMS58" s="102"/>
      <c r="WMT58" s="60"/>
      <c r="WMU58" s="61"/>
      <c r="WMV58" s="97"/>
      <c r="WMW58" s="97"/>
      <c r="WMX58" s="97"/>
      <c r="WMY58" s="104"/>
      <c r="WMZ58" s="97"/>
      <c r="WNA58" s="97"/>
      <c r="WNB58" s="97"/>
      <c r="WNC58" s="145"/>
      <c r="WND58" s="202"/>
      <c r="WNE58" s="146"/>
      <c r="WNF58" s="98"/>
      <c r="WNG58" s="97"/>
      <c r="WNH58" s="97"/>
      <c r="WNI58" s="97"/>
      <c r="WNJ58" s="97"/>
      <c r="WNK58" s="79"/>
      <c r="WNL58" s="79"/>
      <c r="WNM58" s="137"/>
      <c r="WNN58" s="96"/>
      <c r="WNO58" s="79"/>
      <c r="WNP58" s="79"/>
      <c r="WNQ58" s="79"/>
      <c r="WNR58" s="102"/>
      <c r="WNS58" s="60"/>
      <c r="WNT58" s="61"/>
      <c r="WNU58" s="97"/>
      <c r="WNV58" s="97"/>
      <c r="WNW58" s="97"/>
      <c r="WNX58" s="104"/>
      <c r="WNY58" s="97"/>
      <c r="WNZ58" s="97"/>
      <c r="WOA58" s="97"/>
      <c r="WOB58" s="145"/>
      <c r="WOC58" s="202"/>
      <c r="WOD58" s="146"/>
      <c r="WOE58" s="98"/>
      <c r="WOF58" s="97"/>
      <c r="WOG58" s="97"/>
      <c r="WOH58" s="97"/>
      <c r="WOI58" s="97"/>
      <c r="WOJ58" s="79"/>
      <c r="WOK58" s="79"/>
      <c r="WOL58" s="137"/>
      <c r="WOM58" s="96"/>
      <c r="WON58" s="79"/>
      <c r="WOO58" s="79"/>
      <c r="WOP58" s="79"/>
      <c r="WOQ58" s="102"/>
      <c r="WOR58" s="60"/>
      <c r="WOS58" s="61"/>
      <c r="WOT58" s="97"/>
      <c r="WOU58" s="97"/>
      <c r="WOV58" s="97"/>
      <c r="WOW58" s="104"/>
      <c r="WOX58" s="97"/>
      <c r="WOY58" s="97"/>
      <c r="WOZ58" s="97"/>
      <c r="WPA58" s="145"/>
      <c r="WPB58" s="202"/>
      <c r="WPC58" s="146"/>
      <c r="WPD58" s="98"/>
      <c r="WPE58" s="97"/>
      <c r="WPF58" s="97"/>
      <c r="WPG58" s="97"/>
      <c r="WPH58" s="97"/>
      <c r="WPI58" s="79"/>
      <c r="WPJ58" s="79"/>
      <c r="WPK58" s="137"/>
      <c r="WPL58" s="96"/>
      <c r="WPM58" s="79"/>
      <c r="WPN58" s="79"/>
      <c r="WPO58" s="79"/>
      <c r="WPP58" s="102"/>
      <c r="WPQ58" s="60"/>
      <c r="WPR58" s="61"/>
      <c r="WPS58" s="97"/>
      <c r="WPT58" s="97"/>
      <c r="WPU58" s="97"/>
      <c r="WPV58" s="104"/>
      <c r="WPW58" s="97"/>
      <c r="WPX58" s="97"/>
      <c r="WPY58" s="97"/>
      <c r="WPZ58" s="145"/>
      <c r="WQA58" s="202"/>
      <c r="WQB58" s="146"/>
      <c r="WQC58" s="98"/>
      <c r="WQD58" s="97"/>
      <c r="WQE58" s="97"/>
      <c r="WQF58" s="97"/>
      <c r="WQG58" s="97"/>
      <c r="WQH58" s="79"/>
      <c r="WQI58" s="79"/>
      <c r="WQJ58" s="137"/>
      <c r="WQK58" s="96"/>
      <c r="WQL58" s="79"/>
      <c r="WQM58" s="79"/>
      <c r="WQN58" s="79"/>
      <c r="WQO58" s="102"/>
      <c r="WQP58" s="60"/>
      <c r="WQQ58" s="61"/>
      <c r="WQR58" s="97"/>
      <c r="WQS58" s="97"/>
      <c r="WQT58" s="97"/>
      <c r="WQU58" s="104"/>
      <c r="WQV58" s="97"/>
      <c r="WQW58" s="97"/>
      <c r="WQX58" s="97"/>
      <c r="WQY58" s="145"/>
      <c r="WQZ58" s="202"/>
      <c r="WRA58" s="146"/>
      <c r="WRB58" s="98"/>
      <c r="WRC58" s="97"/>
      <c r="WRD58" s="97"/>
      <c r="WRE58" s="97"/>
      <c r="WRF58" s="97"/>
      <c r="WRG58" s="79"/>
      <c r="WRH58" s="79"/>
      <c r="WRI58" s="137"/>
      <c r="WRJ58" s="96"/>
      <c r="WRK58" s="79"/>
      <c r="WRL58" s="79"/>
      <c r="WRM58" s="79"/>
      <c r="WRN58" s="102"/>
      <c r="WRO58" s="60"/>
      <c r="WRP58" s="61"/>
      <c r="WRQ58" s="97"/>
      <c r="WRR58" s="97"/>
      <c r="WRS58" s="97"/>
      <c r="WRT58" s="104"/>
      <c r="WRU58" s="97"/>
      <c r="WRV58" s="97"/>
      <c r="WRW58" s="97"/>
      <c r="WRX58" s="145"/>
      <c r="WRY58" s="202"/>
      <c r="WRZ58" s="146"/>
      <c r="WSA58" s="98"/>
      <c r="WSB58" s="97"/>
      <c r="WSC58" s="97"/>
      <c r="WSD58" s="97"/>
      <c r="WSE58" s="97"/>
      <c r="WSF58" s="79"/>
      <c r="WSG58" s="79"/>
      <c r="WSH58" s="137"/>
      <c r="WSI58" s="96"/>
      <c r="WSJ58" s="79"/>
      <c r="WSK58" s="79"/>
      <c r="WSL58" s="79"/>
      <c r="WSM58" s="102"/>
      <c r="WSN58" s="60"/>
      <c r="WSO58" s="61"/>
      <c r="WSP58" s="97"/>
      <c r="WSQ58" s="97"/>
      <c r="WSR58" s="97"/>
      <c r="WSS58" s="104"/>
      <c r="WST58" s="97"/>
      <c r="WSU58" s="97"/>
      <c r="WSV58" s="97"/>
      <c r="WSW58" s="145"/>
      <c r="WSX58" s="202"/>
      <c r="WSY58" s="146"/>
      <c r="WSZ58" s="98"/>
      <c r="WTA58" s="97"/>
      <c r="WTB58" s="97"/>
      <c r="WTC58" s="97"/>
      <c r="WTD58" s="97"/>
      <c r="WTE58" s="79"/>
      <c r="WTF58" s="79"/>
      <c r="WTG58" s="137"/>
      <c r="WTH58" s="96"/>
      <c r="WTI58" s="79"/>
      <c r="WTJ58" s="79"/>
      <c r="WTK58" s="79"/>
      <c r="WTL58" s="102"/>
      <c r="WTM58" s="60"/>
      <c r="WTN58" s="61"/>
      <c r="WTO58" s="97"/>
      <c r="WTP58" s="97"/>
      <c r="WTQ58" s="97"/>
      <c r="WTR58" s="104"/>
      <c r="WTS58" s="97"/>
      <c r="WTT58" s="97"/>
      <c r="WTU58" s="97"/>
      <c r="WTV58" s="145"/>
      <c r="WTW58" s="202"/>
      <c r="WTX58" s="146"/>
      <c r="WTY58" s="98"/>
      <c r="WTZ58" s="97"/>
      <c r="WUA58" s="97"/>
      <c r="WUB58" s="97"/>
      <c r="WUC58" s="97"/>
      <c r="WUD58" s="79"/>
      <c r="WUE58" s="79"/>
      <c r="WUF58" s="137"/>
      <c r="WUG58" s="96"/>
      <c r="WUH58" s="79"/>
      <c r="WUI58" s="79"/>
      <c r="WUJ58" s="79"/>
      <c r="WUK58" s="102"/>
      <c r="WUL58" s="60"/>
      <c r="WUM58" s="61"/>
      <c r="WUN58" s="97"/>
      <c r="WUO58" s="97"/>
      <c r="WUP58" s="97"/>
      <c r="WUQ58" s="104"/>
      <c r="WUR58" s="97"/>
      <c r="WUS58" s="97"/>
      <c r="WUT58" s="97"/>
      <c r="WUU58" s="145"/>
      <c r="WUV58" s="202"/>
      <c r="WUW58" s="146"/>
      <c r="WUX58" s="98"/>
      <c r="WUY58" s="97"/>
      <c r="WUZ58" s="97"/>
      <c r="WVA58" s="97"/>
      <c r="WVB58" s="97"/>
      <c r="WVC58" s="79"/>
      <c r="WVD58" s="79"/>
      <c r="WVE58" s="137"/>
      <c r="WVF58" s="96"/>
      <c r="WVG58" s="79"/>
      <c r="WVH58" s="79"/>
      <c r="WVI58" s="79"/>
      <c r="WVJ58" s="102"/>
      <c r="WVK58" s="60"/>
      <c r="WVL58" s="61"/>
      <c r="WVM58" s="97"/>
      <c r="WVN58" s="97"/>
      <c r="WVO58" s="97"/>
      <c r="WVP58" s="104"/>
      <c r="WVQ58" s="97"/>
      <c r="WVR58" s="97"/>
      <c r="WVS58" s="97"/>
      <c r="WVT58" s="145"/>
      <c r="WVU58" s="202"/>
      <c r="WVV58" s="146"/>
      <c r="WVW58" s="98"/>
      <c r="WVX58" s="97"/>
      <c r="WVY58" s="97"/>
      <c r="WVZ58" s="97"/>
      <c r="WWA58" s="97"/>
      <c r="WWB58" s="79"/>
      <c r="WWC58" s="79"/>
      <c r="WWD58" s="137"/>
      <c r="WWE58" s="96"/>
      <c r="WWF58" s="79"/>
      <c r="WWG58" s="79"/>
      <c r="WWH58" s="79"/>
      <c r="WWI58" s="102"/>
      <c r="WWJ58" s="60"/>
      <c r="WWK58" s="61"/>
      <c r="WWL58" s="97"/>
      <c r="WWM58" s="97"/>
      <c r="WWN58" s="97"/>
      <c r="WWO58" s="104"/>
      <c r="WWP58" s="97"/>
      <c r="WWQ58" s="97"/>
      <c r="WWR58" s="97"/>
      <c r="WWS58" s="145"/>
      <c r="WWT58" s="202"/>
      <c r="WWU58" s="146"/>
      <c r="WWV58" s="98"/>
      <c r="WWW58" s="97"/>
      <c r="WWX58" s="97"/>
      <c r="WWY58" s="97"/>
      <c r="WWZ58" s="97"/>
      <c r="WXA58" s="79"/>
      <c r="WXB58" s="79"/>
      <c r="WXC58" s="137"/>
      <c r="WXD58" s="96"/>
      <c r="WXE58" s="79"/>
      <c r="WXF58" s="79"/>
      <c r="WXG58" s="79"/>
      <c r="WXH58" s="102"/>
      <c r="WXI58" s="60"/>
      <c r="WXJ58" s="61"/>
      <c r="WXK58" s="97"/>
      <c r="WXL58" s="97"/>
      <c r="WXM58" s="97"/>
      <c r="WXN58" s="104"/>
      <c r="WXO58" s="97"/>
      <c r="WXP58" s="97"/>
      <c r="WXQ58" s="97"/>
      <c r="WXR58" s="145"/>
      <c r="WXS58" s="202"/>
      <c r="WXT58" s="146"/>
      <c r="WXU58" s="98"/>
      <c r="WXV58" s="97"/>
      <c r="WXW58" s="97"/>
      <c r="WXX58" s="97"/>
      <c r="WXY58" s="97"/>
      <c r="WXZ58" s="79"/>
      <c r="WYA58" s="79"/>
      <c r="WYB58" s="137"/>
      <c r="WYC58" s="96"/>
      <c r="WYD58" s="79"/>
      <c r="WYE58" s="79"/>
      <c r="WYF58" s="79"/>
      <c r="WYG58" s="102"/>
      <c r="WYH58" s="60"/>
      <c r="WYI58" s="61"/>
      <c r="WYJ58" s="97"/>
      <c r="WYK58" s="97"/>
      <c r="WYL58" s="97"/>
      <c r="WYM58" s="104"/>
      <c r="WYN58" s="97"/>
      <c r="WYO58" s="97"/>
      <c r="WYP58" s="97"/>
      <c r="WYQ58" s="145"/>
      <c r="WYR58" s="202"/>
      <c r="WYS58" s="146"/>
      <c r="WYT58" s="98"/>
      <c r="WYU58" s="97"/>
      <c r="WYV58" s="97"/>
      <c r="WYW58" s="97"/>
      <c r="WYX58" s="97"/>
      <c r="WYY58" s="79"/>
      <c r="WYZ58" s="79"/>
      <c r="WZA58" s="137"/>
      <c r="WZB58" s="96"/>
      <c r="WZC58" s="79"/>
      <c r="WZD58" s="79"/>
      <c r="WZE58" s="79"/>
      <c r="WZF58" s="102"/>
      <c r="WZG58" s="60"/>
      <c r="WZH58" s="61"/>
      <c r="WZI58" s="97"/>
      <c r="WZJ58" s="97"/>
      <c r="WZK58" s="97"/>
      <c r="WZL58" s="104"/>
      <c r="WZM58" s="97"/>
      <c r="WZN58" s="97"/>
      <c r="WZO58" s="97"/>
      <c r="WZP58" s="145"/>
      <c r="WZQ58" s="202"/>
      <c r="WZR58" s="146"/>
      <c r="WZS58" s="98"/>
      <c r="WZT58" s="97"/>
      <c r="WZU58" s="97"/>
      <c r="WZV58" s="97"/>
      <c r="WZW58" s="97"/>
      <c r="WZX58" s="79"/>
      <c r="WZY58" s="79"/>
      <c r="WZZ58" s="137"/>
      <c r="XAA58" s="96"/>
      <c r="XAB58" s="79"/>
      <c r="XAC58" s="79"/>
      <c r="XAD58" s="79"/>
      <c r="XAE58" s="102"/>
      <c r="XAF58" s="60"/>
      <c r="XAG58" s="61"/>
      <c r="XAH58" s="97"/>
      <c r="XAI58" s="97"/>
      <c r="XAJ58" s="97"/>
      <c r="XAK58" s="104"/>
      <c r="XAL58" s="97"/>
      <c r="XAM58" s="97"/>
      <c r="XAN58" s="97"/>
      <c r="XAO58" s="145"/>
      <c r="XAP58" s="202"/>
      <c r="XAQ58" s="146"/>
      <c r="XAR58" s="98"/>
      <c r="XAS58" s="97"/>
      <c r="XAT58" s="97"/>
      <c r="XAU58" s="97"/>
      <c r="XAV58" s="97"/>
      <c r="XAW58" s="79"/>
      <c r="XAX58" s="79"/>
      <c r="XAY58" s="137"/>
      <c r="XAZ58" s="96"/>
      <c r="XBA58" s="79"/>
      <c r="XBB58" s="79"/>
      <c r="XBC58" s="79"/>
      <c r="XBD58" s="102"/>
      <c r="XBE58" s="60"/>
      <c r="XBF58" s="61"/>
      <c r="XBG58" s="97"/>
      <c r="XBH58" s="97"/>
      <c r="XBI58" s="97"/>
      <c r="XBJ58" s="104"/>
      <c r="XBK58" s="97"/>
      <c r="XBL58" s="97"/>
      <c r="XBM58" s="97"/>
      <c r="XBN58" s="145"/>
      <c r="XBO58" s="202"/>
      <c r="XBP58" s="146"/>
      <c r="XBQ58" s="98"/>
      <c r="XBR58" s="97"/>
      <c r="XBS58" s="97"/>
      <c r="XBT58" s="97"/>
      <c r="XBU58" s="97"/>
      <c r="XBV58" s="79"/>
      <c r="XBW58" s="79"/>
      <c r="XBX58" s="137"/>
      <c r="XBY58" s="96"/>
      <c r="XBZ58" s="79"/>
      <c r="XCA58" s="79"/>
      <c r="XCB58" s="79"/>
      <c r="XCC58" s="102"/>
      <c r="XCD58" s="60"/>
      <c r="XCE58" s="61"/>
      <c r="XCF58" s="97"/>
      <c r="XCG58" s="97"/>
      <c r="XCH58" s="97"/>
      <c r="XCI58" s="104"/>
      <c r="XCJ58" s="97"/>
      <c r="XCK58" s="97"/>
      <c r="XCL58" s="97"/>
      <c r="XCM58" s="145"/>
      <c r="XCN58" s="202"/>
      <c r="XCO58" s="146"/>
      <c r="XCP58" s="98"/>
      <c r="XCQ58" s="97"/>
      <c r="XCR58" s="97"/>
      <c r="XCS58" s="97"/>
      <c r="XCT58" s="97"/>
      <c r="XCU58" s="79"/>
      <c r="XCV58" s="79"/>
      <c r="XCW58" s="137"/>
      <c r="XCX58" s="96"/>
      <c r="XCY58" s="79"/>
      <c r="XCZ58" s="79"/>
      <c r="XDA58" s="79"/>
      <c r="XDB58" s="102"/>
      <c r="XDC58" s="60"/>
      <c r="XDD58" s="61"/>
      <c r="XDE58" s="97"/>
      <c r="XDF58" s="97"/>
      <c r="XDG58" s="97"/>
      <c r="XDH58" s="104"/>
      <c r="XDI58" s="97"/>
      <c r="XDJ58" s="97"/>
      <c r="XDK58" s="97"/>
      <c r="XDL58" s="145"/>
      <c r="XDM58" s="202"/>
      <c r="XDN58" s="146"/>
      <c r="XDO58" s="98"/>
      <c r="XDP58" s="97"/>
      <c r="XDQ58" s="97"/>
      <c r="XDR58" s="97"/>
      <c r="XDS58" s="97"/>
      <c r="XDT58" s="79"/>
      <c r="XDU58" s="79"/>
      <c r="XDV58" s="137"/>
      <c r="XDW58" s="96"/>
      <c r="XDX58" s="79"/>
      <c r="XDY58" s="79"/>
      <c r="XDZ58" s="79"/>
      <c r="XEA58" s="102"/>
      <c r="XEB58" s="60"/>
      <c r="XEC58" s="61"/>
      <c r="XED58" s="97"/>
      <c r="XEE58" s="97"/>
      <c r="XEF58" s="97"/>
      <c r="XEG58" s="104"/>
      <c r="XEH58" s="97"/>
      <c r="XEI58" s="97"/>
      <c r="XEJ58" s="97"/>
      <c r="XEK58" s="145"/>
      <c r="XEL58" s="202"/>
      <c r="XEM58" s="146"/>
      <c r="XEN58" s="98"/>
      <c r="XEO58" s="97"/>
      <c r="XEP58" s="97"/>
      <c r="XEQ58" s="97"/>
      <c r="XER58" s="97"/>
      <c r="XES58" s="79"/>
      <c r="XET58" s="79"/>
      <c r="XEU58" s="137"/>
      <c r="XEV58" s="96"/>
      <c r="XEW58" s="79"/>
      <c r="XEX58" s="79"/>
      <c r="XEY58" s="79"/>
      <c r="XEZ58" s="102"/>
      <c r="XFA58" s="60"/>
      <c r="XFB58" s="61"/>
      <c r="XFC58" s="97"/>
      <c r="XFD58" s="97"/>
    </row>
    <row r="59" spans="1:16384" s="17" customFormat="1" ht="108" customHeight="1" x14ac:dyDescent="0.2">
      <c r="A59" s="96">
        <v>45574</v>
      </c>
      <c r="B59" s="79" t="s">
        <v>2454</v>
      </c>
      <c r="C59" s="79" t="s">
        <v>2455</v>
      </c>
      <c r="D59" s="79" t="s">
        <v>136</v>
      </c>
      <c r="E59" s="102" t="s">
        <v>389</v>
      </c>
      <c r="F59" s="60"/>
      <c r="G59" s="61">
        <v>2026</v>
      </c>
      <c r="H59" s="97" t="s">
        <v>740</v>
      </c>
      <c r="I59" s="97" t="str">
        <f t="shared" si="4"/>
        <v>VA</v>
      </c>
      <c r="J59" s="97" t="str">
        <f t="shared" si="5"/>
        <v>NC</v>
      </c>
      <c r="K59" s="104" t="str">
        <f t="shared" si="6"/>
        <v>Northeast, Southeast</v>
      </c>
      <c r="L59" s="97" t="str">
        <f>INDEX('State '!$A$1:$C$62,MATCH($I59,'State '!$B:$B,0),3)</f>
        <v>Northeast</v>
      </c>
      <c r="M59" s="97" t="str">
        <f>INDEX('State '!$A$1:$C$62,MATCH($J59,'State '!$B:$B,0),3)</f>
        <v>Southeast</v>
      </c>
      <c r="N59" s="97"/>
      <c r="O59" s="145">
        <v>370</v>
      </c>
      <c r="P59" s="158">
        <v>31</v>
      </c>
      <c r="Q59" s="146">
        <v>550</v>
      </c>
      <c r="R59" s="98">
        <v>30</v>
      </c>
      <c r="S59" s="97" t="s">
        <v>135</v>
      </c>
      <c r="T59" s="97" t="s">
        <v>381</v>
      </c>
      <c r="U59" s="97" t="s">
        <v>3559</v>
      </c>
      <c r="V59" s="97" t="s">
        <v>2178</v>
      </c>
      <c r="W59" s="79" t="s">
        <v>3437</v>
      </c>
      <c r="X59" s="79"/>
      <c r="Y59" s="137" t="s">
        <v>3560</v>
      </c>
    </row>
    <row r="60" spans="1:16384" s="17" customFormat="1" ht="51" x14ac:dyDescent="0.2">
      <c r="A60" s="96">
        <v>45569</v>
      </c>
      <c r="B60" s="79" t="s">
        <v>3367</v>
      </c>
      <c r="C60" s="79" t="s">
        <v>3368</v>
      </c>
      <c r="D60" s="79" t="s">
        <v>136</v>
      </c>
      <c r="E60" s="79" t="s">
        <v>139</v>
      </c>
      <c r="F60" s="60"/>
      <c r="G60" s="61">
        <v>2025</v>
      </c>
      <c r="H60" s="97" t="s">
        <v>0</v>
      </c>
      <c r="I60" s="97" t="str">
        <f t="shared" si="4"/>
        <v>LA</v>
      </c>
      <c r="J60" s="97" t="str">
        <f t="shared" si="5"/>
        <v>LA</v>
      </c>
      <c r="K60" s="104" t="str">
        <f t="shared" si="6"/>
        <v>South Central</v>
      </c>
      <c r="L60" s="97" t="str">
        <f>INDEX('State '!$A$1:$C$62,MATCH($I60,'State '!$B:$B,0),3)</f>
        <v>South Central</v>
      </c>
      <c r="M60" s="97" t="str">
        <f>INDEX('State '!$A$1:$C$62,MATCH($J60,'State '!$B:$B,0),3)</f>
        <v>South Central</v>
      </c>
      <c r="N60" s="97"/>
      <c r="O60" s="145"/>
      <c r="P60" s="158"/>
      <c r="Q60" s="146">
        <v>1700</v>
      </c>
      <c r="R60" s="98"/>
      <c r="S60" s="97" t="s">
        <v>138</v>
      </c>
      <c r="T60" s="97"/>
      <c r="U60" s="97"/>
      <c r="V60" s="97" t="s">
        <v>2175</v>
      </c>
      <c r="W60" s="79" t="s">
        <v>3561</v>
      </c>
      <c r="X60" s="79"/>
      <c r="Y60" s="195"/>
    </row>
    <row r="61" spans="1:16384" s="17" customFormat="1" ht="38.25" x14ac:dyDescent="0.2">
      <c r="A61" s="96">
        <v>44923</v>
      </c>
      <c r="B61" s="79" t="s">
        <v>2805</v>
      </c>
      <c r="C61" s="79" t="s">
        <v>2066</v>
      </c>
      <c r="D61" s="79" t="s">
        <v>1878</v>
      </c>
      <c r="E61" s="79" t="s">
        <v>139</v>
      </c>
      <c r="F61" s="60"/>
      <c r="G61" s="61" t="s">
        <v>382</v>
      </c>
      <c r="H61" s="97" t="s">
        <v>2806</v>
      </c>
      <c r="I61" s="97" t="str">
        <f t="shared" si="4"/>
        <v>IA</v>
      </c>
      <c r="J61" s="97" t="str">
        <f t="shared" si="5"/>
        <v>TX</v>
      </c>
      <c r="K61" s="104" t="str">
        <f t="shared" si="6"/>
        <v>Midwest, South Central</v>
      </c>
      <c r="L61" s="97" t="str">
        <f>INDEX('State '!$A$1:$C$62,MATCH($I61,'State '!$B:$B,0),3)</f>
        <v>Midwest</v>
      </c>
      <c r="M61" s="97" t="str">
        <f>INDEX('State '!$A$1:$C$62,MATCH($J61,'State '!$B:$B,0),3)</f>
        <v>South Central</v>
      </c>
      <c r="N61" s="97"/>
      <c r="O61" s="145">
        <v>145</v>
      </c>
      <c r="P61" s="158"/>
      <c r="Q61" s="146">
        <v>260</v>
      </c>
      <c r="R61" s="98"/>
      <c r="S61" s="97" t="s">
        <v>135</v>
      </c>
      <c r="T61" s="97" t="s">
        <v>381</v>
      </c>
      <c r="U61" s="97"/>
      <c r="V61" s="97" t="s">
        <v>2178</v>
      </c>
      <c r="W61" s="79" t="s">
        <v>2767</v>
      </c>
      <c r="X61" s="79" t="s">
        <v>2827</v>
      </c>
      <c r="Y61" s="195"/>
    </row>
    <row r="62" spans="1:16384" s="17" customFormat="1" x14ac:dyDescent="0.2">
      <c r="A62" s="96">
        <v>44295</v>
      </c>
      <c r="B62" s="80" t="s">
        <v>2227</v>
      </c>
      <c r="C62" s="80" t="s">
        <v>1994</v>
      </c>
      <c r="D62" s="80" t="s">
        <v>136</v>
      </c>
      <c r="E62" s="102" t="s">
        <v>2221</v>
      </c>
      <c r="F62" s="62"/>
      <c r="G62" s="110" t="s">
        <v>382</v>
      </c>
      <c r="H62" s="97" t="s">
        <v>532</v>
      </c>
      <c r="I62" s="97" t="str">
        <f t="shared" si="4"/>
        <v>AK</v>
      </c>
      <c r="J62" s="97" t="str">
        <f t="shared" si="5"/>
        <v>AK</v>
      </c>
      <c r="K62" s="104" t="str">
        <f t="shared" si="6"/>
        <v>Pacific</v>
      </c>
      <c r="L62" s="97" t="str">
        <f>INDEX('State '!$A$1:$C$62,MATCH($I62,'State '!$B:$B,0),3)</f>
        <v>Pacific</v>
      </c>
      <c r="M62" s="97" t="str">
        <f>INDEX('State '!$A$1:$C$62,MATCH($J62,'State '!$B:$B,0),3)</f>
        <v>Pacific</v>
      </c>
      <c r="N62" s="97"/>
      <c r="O62" s="145">
        <v>9970</v>
      </c>
      <c r="P62" s="61">
        <v>727</v>
      </c>
      <c r="Q62" s="108">
        <v>500</v>
      </c>
      <c r="R62" s="63">
        <v>36</v>
      </c>
      <c r="S62" s="103" t="s">
        <v>138</v>
      </c>
      <c r="T62" s="104" t="s">
        <v>187</v>
      </c>
      <c r="U62" s="105" t="s">
        <v>382</v>
      </c>
      <c r="V62" s="97" t="s">
        <v>2175</v>
      </c>
      <c r="W62" s="79"/>
      <c r="X62" s="79"/>
      <c r="Y62" s="195"/>
    </row>
    <row r="63" spans="1:16384" s="17" customFormat="1" ht="63.75" x14ac:dyDescent="0.2">
      <c r="A63" s="96">
        <v>45384</v>
      </c>
      <c r="B63" s="80" t="s">
        <v>2370</v>
      </c>
      <c r="C63" s="80" t="s">
        <v>230</v>
      </c>
      <c r="D63" s="80" t="s">
        <v>140</v>
      </c>
      <c r="E63" s="102" t="s">
        <v>2199</v>
      </c>
      <c r="F63" s="62"/>
      <c r="G63" s="110" t="s">
        <v>382</v>
      </c>
      <c r="H63" s="97" t="s">
        <v>2150</v>
      </c>
      <c r="I63" s="97" t="str">
        <f t="shared" si="4"/>
        <v>NY</v>
      </c>
      <c r="J63" s="97" t="str">
        <f t="shared" si="5"/>
        <v>ON</v>
      </c>
      <c r="K63" s="104" t="str">
        <f t="shared" si="6"/>
        <v>Northeast, Canada</v>
      </c>
      <c r="L63" s="97" t="str">
        <f>INDEX('State '!$A$1:$C$62,MATCH($I63,'State '!$B:$B,0),3)</f>
        <v>Northeast</v>
      </c>
      <c r="M63" s="97" t="str">
        <f>INDEX('State '!$A$1:$C$62,MATCH($J63,'State '!$B:$B,0),3)</f>
        <v>Canada</v>
      </c>
      <c r="N63" s="97"/>
      <c r="O63" s="145"/>
      <c r="P63" s="158">
        <v>2.1</v>
      </c>
      <c r="Q63" s="108">
        <v>350</v>
      </c>
      <c r="R63" s="63">
        <v>24</v>
      </c>
      <c r="S63" s="103" t="s">
        <v>135</v>
      </c>
      <c r="T63" s="104" t="s">
        <v>381</v>
      </c>
      <c r="U63" s="105" t="s">
        <v>2037</v>
      </c>
      <c r="V63" s="97" t="s">
        <v>2178</v>
      </c>
      <c r="W63" s="79" t="s">
        <v>3482</v>
      </c>
      <c r="X63" s="79"/>
      <c r="Y63" s="137" t="s">
        <v>2505</v>
      </c>
    </row>
    <row r="64" spans="1:16384" s="17" customFormat="1" ht="63.75" x14ac:dyDescent="0.2">
      <c r="A64" s="96">
        <v>45384</v>
      </c>
      <c r="B64" s="80" t="s">
        <v>2369</v>
      </c>
      <c r="C64" s="80" t="s">
        <v>201</v>
      </c>
      <c r="D64" s="80" t="s">
        <v>140</v>
      </c>
      <c r="E64" s="102" t="s">
        <v>2199</v>
      </c>
      <c r="F64" s="62"/>
      <c r="G64" s="110" t="s">
        <v>382</v>
      </c>
      <c r="H64" s="97" t="s">
        <v>388</v>
      </c>
      <c r="I64" s="97" t="str">
        <f t="shared" si="4"/>
        <v>PA</v>
      </c>
      <c r="J64" s="97" t="str">
        <f t="shared" si="5"/>
        <v>NY</v>
      </c>
      <c r="K64" s="104" t="str">
        <f t="shared" si="6"/>
        <v>Northeast</v>
      </c>
      <c r="L64" s="97" t="str">
        <f>INDEX('State '!$A$1:$C$62,MATCH($I64,'State '!$B:$B,0),3)</f>
        <v>Northeast</v>
      </c>
      <c r="M64" s="97" t="str">
        <f>INDEX('State '!$A$1:$C$62,MATCH($J64,'State '!$B:$B,0),3)</f>
        <v>Northeast</v>
      </c>
      <c r="N64" s="97"/>
      <c r="O64" s="145">
        <v>455</v>
      </c>
      <c r="P64" s="61">
        <v>101</v>
      </c>
      <c r="Q64" s="108">
        <v>497</v>
      </c>
      <c r="R64" s="63">
        <v>24</v>
      </c>
      <c r="S64" s="103" t="s">
        <v>135</v>
      </c>
      <c r="T64" s="104" t="s">
        <v>381</v>
      </c>
      <c r="U64" s="105" t="s">
        <v>2037</v>
      </c>
      <c r="V64" s="97" t="s">
        <v>2178</v>
      </c>
      <c r="W64" s="79" t="s">
        <v>3482</v>
      </c>
      <c r="X64" s="79"/>
      <c r="Y64" s="137" t="s">
        <v>2505</v>
      </c>
    </row>
    <row r="65" spans="1:16384" s="17" customFormat="1" ht="76.5" x14ac:dyDescent="0.2">
      <c r="A65" s="96">
        <v>45351</v>
      </c>
      <c r="B65" s="80" t="s">
        <v>3483</v>
      </c>
      <c r="C65" s="80" t="s">
        <v>260</v>
      </c>
      <c r="D65" s="80" t="s">
        <v>140</v>
      </c>
      <c r="E65" s="102" t="s">
        <v>137</v>
      </c>
      <c r="F65" s="62"/>
      <c r="G65" s="107">
        <v>2025</v>
      </c>
      <c r="H65" s="97" t="s">
        <v>3308</v>
      </c>
      <c r="I65" s="97" t="str">
        <f t="shared" si="4"/>
        <v>MN</v>
      </c>
      <c r="J65" s="97" t="str">
        <f t="shared" si="5"/>
        <v>WI</v>
      </c>
      <c r="K65" s="104" t="str">
        <f t="shared" si="6"/>
        <v>Midwest</v>
      </c>
      <c r="L65" s="97" t="str">
        <f>INDEX('State '!$A$1:$C$62,MATCH($I65,'State '!$B:$B,0),3)</f>
        <v>Midwest</v>
      </c>
      <c r="M65" s="97" t="str">
        <f>INDEX('State '!$A$1:$C$62,MATCH($J65,'State '!$B:$B,0),3)</f>
        <v>Midwest</v>
      </c>
      <c r="N65" s="97"/>
      <c r="O65" s="145">
        <v>60.7</v>
      </c>
      <c r="P65" s="158">
        <v>8.6199999999999992</v>
      </c>
      <c r="Q65" s="108">
        <v>46</v>
      </c>
      <c r="R65" s="63" t="s">
        <v>3484</v>
      </c>
      <c r="S65" s="103" t="s">
        <v>135</v>
      </c>
      <c r="T65" s="104" t="s">
        <v>381</v>
      </c>
      <c r="U65" s="105" t="s">
        <v>3485</v>
      </c>
      <c r="V65" s="97" t="s">
        <v>2178</v>
      </c>
      <c r="W65" s="79" t="s">
        <v>3486</v>
      </c>
      <c r="X65" s="79" t="s">
        <v>2830</v>
      </c>
      <c r="Y65" s="236"/>
    </row>
    <row r="66" spans="1:16384" s="17" customFormat="1" ht="25.5" x14ac:dyDescent="0.2">
      <c r="A66" s="96">
        <v>45656</v>
      </c>
      <c r="B66" s="194" t="s">
        <v>3170</v>
      </c>
      <c r="C66" s="194" t="s">
        <v>3166</v>
      </c>
      <c r="D66" s="194" t="s">
        <v>140</v>
      </c>
      <c r="E66" s="194" t="s">
        <v>2199</v>
      </c>
      <c r="F66" s="196"/>
      <c r="G66" s="198" t="s">
        <v>382</v>
      </c>
      <c r="H66" s="197" t="s">
        <v>3310</v>
      </c>
      <c r="I66" s="97" t="str">
        <f t="shared" si="4"/>
        <v>PA</v>
      </c>
      <c r="J66" s="97" t="str">
        <f t="shared" si="5"/>
        <v>OH</v>
      </c>
      <c r="K66" s="104" t="str">
        <f t="shared" si="6"/>
        <v>Northeast</v>
      </c>
      <c r="L66" s="97" t="str">
        <f>INDEX('State '!$A$1:$C$62,MATCH($I66,'State '!$B:$B,0),3)</f>
        <v>Northeast</v>
      </c>
      <c r="M66" s="97" t="str">
        <f>INDEX('State '!$A$1:$C$62,MATCH($J66,'State '!$B:$B,0),3)</f>
        <v>Northeast</v>
      </c>
      <c r="N66" s="97"/>
      <c r="O66" s="145">
        <v>104.5</v>
      </c>
      <c r="P66" s="158">
        <v>14</v>
      </c>
      <c r="Q66" s="200"/>
      <c r="R66" s="198">
        <v>24</v>
      </c>
      <c r="S66" s="197" t="s">
        <v>138</v>
      </c>
      <c r="T66" s="197" t="s">
        <v>2857</v>
      </c>
      <c r="U66" s="197"/>
      <c r="V66" s="97" t="s">
        <v>2175</v>
      </c>
      <c r="W66" s="79" t="s">
        <v>3171</v>
      </c>
      <c r="X66" s="79"/>
      <c r="Y66" s="207" t="s">
        <v>3452</v>
      </c>
    </row>
    <row r="67" spans="1:16384" s="17" customFormat="1" ht="114.75" x14ac:dyDescent="0.2">
      <c r="A67" s="96">
        <v>45572</v>
      </c>
      <c r="B67" s="194" t="s">
        <v>3266</v>
      </c>
      <c r="C67" s="194" t="s">
        <v>2727</v>
      </c>
      <c r="D67" s="194" t="s">
        <v>140</v>
      </c>
      <c r="E67" s="194" t="s">
        <v>3653</v>
      </c>
      <c r="F67" s="196">
        <v>45378</v>
      </c>
      <c r="G67" s="198">
        <v>2025</v>
      </c>
      <c r="H67" s="197" t="s">
        <v>3310</v>
      </c>
      <c r="I67" s="97" t="str">
        <f t="shared" ref="I67:I90" si="7">LEFT($H67,2)</f>
        <v>PA</v>
      </c>
      <c r="J67" s="97" t="str">
        <f t="shared" ref="J67:J90" si="8">RIGHT($H67,2)</f>
        <v>OH</v>
      </c>
      <c r="K67" s="104" t="str">
        <f t="shared" si="6"/>
        <v>Northeast</v>
      </c>
      <c r="L67" s="97" t="str">
        <f>INDEX('State '!$A$1:$C$62,MATCH($I67,'State '!$B:$B,0),3)</f>
        <v>Northeast</v>
      </c>
      <c r="M67" s="97" t="str">
        <f>INDEX('State '!$A$1:$C$62,MATCH($J67,'State '!$B:$B,0),3)</f>
        <v>Northeast</v>
      </c>
      <c r="N67" s="97"/>
      <c r="O67" s="158">
        <v>161</v>
      </c>
      <c r="P67" s="158">
        <v>5.5</v>
      </c>
      <c r="Q67" s="200">
        <v>350</v>
      </c>
      <c r="R67" s="198" t="s">
        <v>3205</v>
      </c>
      <c r="S67" s="197" t="s">
        <v>135</v>
      </c>
      <c r="T67" s="197" t="s">
        <v>381</v>
      </c>
      <c r="U67" s="105" t="s">
        <v>3267</v>
      </c>
      <c r="V67" s="97" t="s">
        <v>2178</v>
      </c>
      <c r="W67" s="79" t="s">
        <v>3654</v>
      </c>
      <c r="X67" s="79"/>
      <c r="Y67" s="137" t="s">
        <v>3652</v>
      </c>
    </row>
    <row r="68" spans="1:16384" s="17" customFormat="1" x14ac:dyDescent="0.2">
      <c r="A68" s="96">
        <v>44309</v>
      </c>
      <c r="B68" s="79" t="s">
        <v>2999</v>
      </c>
      <c r="C68" s="79" t="s">
        <v>3000</v>
      </c>
      <c r="D68" s="79" t="s">
        <v>136</v>
      </c>
      <c r="E68" s="79" t="s">
        <v>2221</v>
      </c>
      <c r="F68" s="60"/>
      <c r="G68" s="98" t="s">
        <v>382</v>
      </c>
      <c r="H68" s="97" t="s">
        <v>2</v>
      </c>
      <c r="I68" s="97" t="str">
        <f t="shared" si="7"/>
        <v>OR</v>
      </c>
      <c r="J68" s="97" t="str">
        <f t="shared" si="8"/>
        <v>OR</v>
      </c>
      <c r="K68" s="104" t="str">
        <f t="shared" si="6"/>
        <v>Pacific</v>
      </c>
      <c r="L68" s="97" t="str">
        <f>INDEX('State '!$A$1:$C$62,MATCH($I68,'State '!$B:$B,0),3)</f>
        <v>Pacific</v>
      </c>
      <c r="M68" s="97" t="str">
        <f>INDEX('State '!$A$1:$C$62,MATCH($J68,'State '!$B:$B,0),3)</f>
        <v>Pacific</v>
      </c>
      <c r="N68" s="97"/>
      <c r="O68" s="145"/>
      <c r="P68" s="158"/>
      <c r="Q68" s="146">
        <v>1200</v>
      </c>
      <c r="R68" s="98"/>
      <c r="S68" s="97" t="s">
        <v>135</v>
      </c>
      <c r="T68" s="97" t="s">
        <v>381</v>
      </c>
      <c r="U68" s="97" t="s">
        <v>3002</v>
      </c>
      <c r="V68" s="97" t="s">
        <v>2175</v>
      </c>
      <c r="W68" s="79" t="s">
        <v>3001</v>
      </c>
      <c r="X68" s="79" t="s">
        <v>2827</v>
      </c>
      <c r="Y68" s="195"/>
    </row>
    <row r="69" spans="1:16384" s="17" customFormat="1" ht="25.5" x14ac:dyDescent="0.2">
      <c r="A69" s="96">
        <v>44729</v>
      </c>
      <c r="B69" s="80" t="s">
        <v>2365</v>
      </c>
      <c r="C69" s="80" t="s">
        <v>2366</v>
      </c>
      <c r="D69" s="80" t="s">
        <v>136</v>
      </c>
      <c r="E69" s="102" t="s">
        <v>2221</v>
      </c>
      <c r="F69" s="62"/>
      <c r="G69" s="98" t="s">
        <v>382</v>
      </c>
      <c r="H69" s="97" t="s">
        <v>6</v>
      </c>
      <c r="I69" s="97" t="str">
        <f t="shared" si="7"/>
        <v>TX</v>
      </c>
      <c r="J69" s="97" t="str">
        <f t="shared" si="8"/>
        <v>TX</v>
      </c>
      <c r="K69" s="104" t="str">
        <f t="shared" si="6"/>
        <v>South Central</v>
      </c>
      <c r="L69" s="97" t="str">
        <f>INDEX('State '!$A$1:$C$62,MATCH($I69,'State '!$B:$B,0),3)</f>
        <v>South Central</v>
      </c>
      <c r="M69" s="97" t="str">
        <f>INDEX('State '!$A$1:$C$62,MATCH($J69,'State '!$B:$B,0),3)</f>
        <v>South Central</v>
      </c>
      <c r="N69" s="97"/>
      <c r="O69" s="145"/>
      <c r="P69" s="179"/>
      <c r="Q69" s="108">
        <v>1850</v>
      </c>
      <c r="R69" s="63"/>
      <c r="S69" s="103" t="s">
        <v>138</v>
      </c>
      <c r="T69" s="104"/>
      <c r="U69" s="105"/>
      <c r="V69" s="97" t="s">
        <v>2175</v>
      </c>
      <c r="W69" s="79" t="s">
        <v>2565</v>
      </c>
      <c r="X69" s="79"/>
      <c r="Y69" s="137" t="s">
        <v>2564</v>
      </c>
    </row>
    <row r="70" spans="1:16384" s="17" customFormat="1" ht="51" x14ac:dyDescent="0.2">
      <c r="A70" s="96">
        <v>45628</v>
      </c>
      <c r="B70" s="80" t="s">
        <v>3617</v>
      </c>
      <c r="C70" s="80" t="s">
        <v>3464</v>
      </c>
      <c r="D70" s="80" t="s">
        <v>136</v>
      </c>
      <c r="E70" s="102" t="s">
        <v>389</v>
      </c>
      <c r="F70" s="62"/>
      <c r="G70" s="98">
        <v>2027</v>
      </c>
      <c r="H70" s="97" t="s">
        <v>0</v>
      </c>
      <c r="I70" s="97" t="str">
        <f t="shared" si="7"/>
        <v>LA</v>
      </c>
      <c r="J70" s="97" t="str">
        <f t="shared" si="8"/>
        <v>LA</v>
      </c>
      <c r="K70" s="104" t="str">
        <f t="shared" si="6"/>
        <v>South Central</v>
      </c>
      <c r="L70" s="97" t="str">
        <f>INDEX('State '!$A$1:$C$62,MATCH($I70,'State '!$B:$B,0),3)</f>
        <v>South Central</v>
      </c>
      <c r="M70" s="97" t="str">
        <f>INDEX('State '!$A$1:$C$62,MATCH($J70,'State '!$B:$B,0),3)</f>
        <v>South Central</v>
      </c>
      <c r="N70" s="97"/>
      <c r="O70" s="145"/>
      <c r="P70" s="158">
        <v>170</v>
      </c>
      <c r="Q70" s="108">
        <v>1750</v>
      </c>
      <c r="R70" s="63">
        <v>36</v>
      </c>
      <c r="S70" s="103" t="s">
        <v>138</v>
      </c>
      <c r="T70" s="104"/>
      <c r="U70" s="105"/>
      <c r="V70" s="97" t="s">
        <v>2175</v>
      </c>
      <c r="W70" s="79" t="s">
        <v>3618</v>
      </c>
      <c r="X70" s="79"/>
      <c r="Y70" s="137" t="s">
        <v>3619</v>
      </c>
      <c r="Z70" s="96"/>
      <c r="AA70" s="80"/>
      <c r="AB70" s="80"/>
      <c r="AC70" s="80"/>
      <c r="AD70" s="102"/>
      <c r="AE70" s="62"/>
      <c r="AF70" s="98"/>
      <c r="AG70" s="97"/>
      <c r="AH70" s="97"/>
      <c r="AI70" s="97"/>
      <c r="AJ70" s="104"/>
      <c r="AK70" s="97"/>
      <c r="AL70" s="97"/>
      <c r="AM70" s="97"/>
      <c r="AN70" s="145"/>
      <c r="AO70" s="179"/>
      <c r="AP70" s="108"/>
      <c r="AQ70" s="63"/>
      <c r="AR70" s="103"/>
      <c r="AS70" s="104"/>
      <c r="AT70" s="105"/>
      <c r="AU70" s="97"/>
      <c r="AV70" s="79"/>
      <c r="AW70" s="79"/>
      <c r="AX70" s="137"/>
      <c r="AY70" s="96"/>
      <c r="AZ70" s="80"/>
      <c r="BA70" s="80"/>
      <c r="BB70" s="80"/>
      <c r="BC70" s="102"/>
      <c r="BD70" s="62"/>
      <c r="BE70" s="98"/>
      <c r="BF70" s="97"/>
      <c r="BG70" s="97"/>
      <c r="BH70" s="97"/>
      <c r="BI70" s="104"/>
      <c r="BJ70" s="97"/>
      <c r="BK70" s="97"/>
      <c r="BL70" s="97"/>
      <c r="BM70" s="145"/>
      <c r="BN70" s="179"/>
      <c r="BO70" s="108"/>
      <c r="BP70" s="63"/>
      <c r="BQ70" s="103"/>
      <c r="BR70" s="104"/>
      <c r="BS70" s="105"/>
      <c r="BT70" s="97"/>
      <c r="BU70" s="79"/>
      <c r="BV70" s="79"/>
      <c r="BW70" s="137"/>
      <c r="BX70" s="96"/>
      <c r="BY70" s="80"/>
      <c r="BZ70" s="80"/>
      <c r="CA70" s="80"/>
      <c r="CB70" s="102"/>
      <c r="CC70" s="62"/>
      <c r="CD70" s="98"/>
      <c r="CE70" s="97"/>
      <c r="CF70" s="97"/>
      <c r="CG70" s="97"/>
      <c r="CH70" s="104"/>
      <c r="CI70" s="97"/>
      <c r="CJ70" s="97"/>
      <c r="CK70" s="97"/>
      <c r="CL70" s="145"/>
      <c r="CM70" s="179"/>
      <c r="CN70" s="108"/>
      <c r="CO70" s="63"/>
      <c r="CP70" s="103"/>
      <c r="CQ70" s="104"/>
      <c r="CR70" s="105"/>
      <c r="CS70" s="97"/>
      <c r="CT70" s="79"/>
      <c r="CU70" s="79"/>
      <c r="CV70" s="137"/>
      <c r="CW70" s="96"/>
      <c r="CX70" s="80"/>
      <c r="CY70" s="80"/>
      <c r="CZ70" s="80"/>
      <c r="DA70" s="102"/>
      <c r="DB70" s="62"/>
      <c r="DC70" s="98"/>
      <c r="DD70" s="97"/>
      <c r="DE70" s="97"/>
      <c r="DF70" s="97"/>
      <c r="DG70" s="104"/>
      <c r="DH70" s="97"/>
      <c r="DI70" s="97"/>
      <c r="DJ70" s="97"/>
      <c r="DK70" s="145"/>
      <c r="DL70" s="179"/>
      <c r="DM70" s="108"/>
      <c r="DN70" s="63"/>
      <c r="DO70" s="103"/>
      <c r="DP70" s="104"/>
      <c r="DQ70" s="105"/>
      <c r="DR70" s="97"/>
      <c r="DS70" s="79"/>
      <c r="DT70" s="79"/>
      <c r="DU70" s="137"/>
      <c r="DV70" s="96"/>
      <c r="DW70" s="80"/>
      <c r="DX70" s="80"/>
      <c r="DY70" s="80"/>
      <c r="DZ70" s="102"/>
      <c r="EA70" s="62"/>
      <c r="EB70" s="98"/>
      <c r="EC70" s="97"/>
      <c r="ED70" s="97"/>
      <c r="EE70" s="97"/>
      <c r="EF70" s="104"/>
      <c r="EG70" s="97"/>
      <c r="EH70" s="97"/>
      <c r="EI70" s="97"/>
      <c r="EJ70" s="145"/>
      <c r="EK70" s="179"/>
      <c r="EL70" s="108"/>
      <c r="EM70" s="63"/>
      <c r="EN70" s="103"/>
      <c r="EO70" s="104"/>
      <c r="EP70" s="105"/>
      <c r="EQ70" s="97"/>
      <c r="ER70" s="79"/>
      <c r="ES70" s="79"/>
      <c r="ET70" s="137"/>
      <c r="EU70" s="96"/>
      <c r="EV70" s="80"/>
      <c r="EW70" s="80"/>
      <c r="EX70" s="80"/>
      <c r="EY70" s="102"/>
      <c r="EZ70" s="62"/>
      <c r="FA70" s="98"/>
      <c r="FB70" s="97"/>
      <c r="FC70" s="97"/>
      <c r="FD70" s="97"/>
      <c r="FE70" s="104"/>
      <c r="FF70" s="97"/>
      <c r="FG70" s="97"/>
      <c r="FH70" s="97"/>
      <c r="FI70" s="145"/>
      <c r="FJ70" s="179"/>
      <c r="FK70" s="108"/>
      <c r="FL70" s="63"/>
      <c r="FM70" s="103"/>
      <c r="FN70" s="104"/>
      <c r="FO70" s="105"/>
      <c r="FP70" s="97"/>
      <c r="FQ70" s="79"/>
      <c r="FR70" s="79"/>
      <c r="FS70" s="137"/>
      <c r="FT70" s="96"/>
      <c r="FU70" s="80"/>
      <c r="FV70" s="80"/>
      <c r="FW70" s="80"/>
      <c r="FX70" s="102"/>
      <c r="FY70" s="62"/>
      <c r="FZ70" s="98"/>
      <c r="GA70" s="97"/>
      <c r="GB70" s="97"/>
      <c r="GC70" s="97"/>
      <c r="GD70" s="104"/>
      <c r="GE70" s="97"/>
      <c r="GF70" s="97"/>
      <c r="GG70" s="97"/>
      <c r="GH70" s="145"/>
      <c r="GI70" s="179"/>
      <c r="GJ70" s="108"/>
      <c r="GK70" s="63"/>
      <c r="GL70" s="103"/>
      <c r="GM70" s="104"/>
      <c r="GN70" s="105"/>
      <c r="GO70" s="97"/>
      <c r="GP70" s="79"/>
      <c r="GQ70" s="79"/>
      <c r="GR70" s="137"/>
      <c r="GS70" s="96"/>
      <c r="GT70" s="80"/>
      <c r="GU70" s="80"/>
      <c r="GV70" s="80"/>
      <c r="GW70" s="102"/>
      <c r="GX70" s="62"/>
      <c r="GY70" s="98"/>
      <c r="GZ70" s="97"/>
      <c r="HA70" s="97"/>
      <c r="HB70" s="97"/>
      <c r="HC70" s="104"/>
      <c r="HD70" s="97"/>
      <c r="HE70" s="97"/>
      <c r="HF70" s="97"/>
      <c r="HG70" s="145"/>
      <c r="HH70" s="179"/>
      <c r="HI70" s="108"/>
      <c r="HJ70" s="63"/>
      <c r="HK70" s="103"/>
      <c r="HL70" s="104"/>
      <c r="HM70" s="105"/>
      <c r="HN70" s="97"/>
      <c r="HO70" s="79"/>
      <c r="HP70" s="79"/>
      <c r="HQ70" s="137"/>
      <c r="HR70" s="96"/>
      <c r="HS70" s="80"/>
      <c r="HT70" s="80"/>
      <c r="HU70" s="80"/>
      <c r="HV70" s="102"/>
      <c r="HW70" s="62"/>
      <c r="HX70" s="98"/>
      <c r="HY70" s="97"/>
      <c r="HZ70" s="97"/>
      <c r="IA70" s="97"/>
      <c r="IB70" s="104"/>
      <c r="IC70" s="97"/>
      <c r="ID70" s="97"/>
      <c r="IE70" s="97"/>
      <c r="IF70" s="145"/>
      <c r="IG70" s="179"/>
      <c r="IH70" s="108"/>
      <c r="II70" s="63"/>
      <c r="IJ70" s="103"/>
      <c r="IK70" s="104"/>
      <c r="IL70" s="105"/>
      <c r="IM70" s="97"/>
      <c r="IN70" s="79"/>
      <c r="IO70" s="79"/>
      <c r="IP70" s="137"/>
      <c r="IQ70" s="96"/>
      <c r="IR70" s="80"/>
      <c r="IS70" s="80"/>
      <c r="IT70" s="80"/>
      <c r="IU70" s="102"/>
      <c r="IV70" s="62"/>
      <c r="IW70" s="98"/>
      <c r="IX70" s="97"/>
      <c r="IY70" s="97"/>
      <c r="IZ70" s="97"/>
      <c r="JA70" s="104"/>
      <c r="JB70" s="97"/>
      <c r="JC70" s="97"/>
      <c r="JD70" s="97"/>
      <c r="JE70" s="145"/>
      <c r="JF70" s="179"/>
      <c r="JG70" s="108"/>
      <c r="JH70" s="63"/>
      <c r="JI70" s="103"/>
      <c r="JJ70" s="104"/>
      <c r="JK70" s="105"/>
      <c r="JL70" s="97"/>
      <c r="JM70" s="79"/>
      <c r="JN70" s="79"/>
      <c r="JO70" s="137"/>
      <c r="JP70" s="96"/>
      <c r="JQ70" s="80"/>
      <c r="JR70" s="80"/>
      <c r="JS70" s="80"/>
      <c r="JT70" s="102"/>
      <c r="JU70" s="62"/>
      <c r="JV70" s="98"/>
      <c r="JW70" s="97"/>
      <c r="JX70" s="97"/>
      <c r="JY70" s="97"/>
      <c r="JZ70" s="104"/>
      <c r="KA70" s="97"/>
      <c r="KB70" s="97"/>
      <c r="KC70" s="97"/>
      <c r="KD70" s="145"/>
      <c r="KE70" s="179"/>
      <c r="KF70" s="108"/>
      <c r="KG70" s="63"/>
      <c r="KH70" s="103"/>
      <c r="KI70" s="104"/>
      <c r="KJ70" s="105"/>
      <c r="KK70" s="97"/>
      <c r="KL70" s="79"/>
      <c r="KM70" s="79"/>
      <c r="KN70" s="137"/>
      <c r="KO70" s="96"/>
      <c r="KP70" s="80"/>
      <c r="KQ70" s="80"/>
      <c r="KR70" s="80"/>
      <c r="KS70" s="102"/>
      <c r="KT70" s="62"/>
      <c r="KU70" s="98"/>
      <c r="KV70" s="97"/>
      <c r="KW70" s="97"/>
      <c r="KX70" s="97"/>
      <c r="KY70" s="104"/>
      <c r="KZ70" s="97"/>
      <c r="LA70" s="97"/>
      <c r="LB70" s="97"/>
      <c r="LC70" s="145"/>
      <c r="LD70" s="179"/>
      <c r="LE70" s="108"/>
      <c r="LF70" s="63"/>
      <c r="LG70" s="103"/>
      <c r="LH70" s="104"/>
      <c r="LI70" s="105"/>
      <c r="LJ70" s="97"/>
      <c r="LK70" s="79"/>
      <c r="LL70" s="79"/>
      <c r="LM70" s="137"/>
      <c r="LN70" s="96"/>
      <c r="LO70" s="80"/>
      <c r="LP70" s="80"/>
      <c r="LQ70" s="80"/>
      <c r="LR70" s="102"/>
      <c r="LS70" s="62"/>
      <c r="LT70" s="98"/>
      <c r="LU70" s="97"/>
      <c r="LV70" s="97"/>
      <c r="LW70" s="97"/>
      <c r="LX70" s="104"/>
      <c r="LY70" s="97"/>
      <c r="LZ70" s="97"/>
      <c r="MA70" s="97"/>
      <c r="MB70" s="145"/>
      <c r="MC70" s="179"/>
      <c r="MD70" s="108"/>
      <c r="ME70" s="63"/>
      <c r="MF70" s="103"/>
      <c r="MG70" s="104"/>
      <c r="MH70" s="105"/>
      <c r="MI70" s="97"/>
      <c r="MJ70" s="79"/>
      <c r="MK70" s="79"/>
      <c r="ML70" s="137"/>
      <c r="MM70" s="96"/>
      <c r="MN70" s="80"/>
      <c r="MO70" s="80"/>
      <c r="MP70" s="80"/>
      <c r="MQ70" s="102"/>
      <c r="MR70" s="62"/>
      <c r="MS70" s="98"/>
      <c r="MT70" s="97"/>
      <c r="MU70" s="97"/>
      <c r="MV70" s="97"/>
      <c r="MW70" s="104"/>
      <c r="MX70" s="97"/>
      <c r="MY70" s="97"/>
      <c r="MZ70" s="97"/>
      <c r="NA70" s="145"/>
      <c r="NB70" s="179"/>
      <c r="NC70" s="108"/>
      <c r="ND70" s="63"/>
      <c r="NE70" s="103"/>
      <c r="NF70" s="104"/>
      <c r="NG70" s="105"/>
      <c r="NH70" s="97"/>
      <c r="NI70" s="79"/>
      <c r="NJ70" s="79"/>
      <c r="NK70" s="137"/>
      <c r="NL70" s="96"/>
      <c r="NM70" s="80"/>
      <c r="NN70" s="80"/>
      <c r="NO70" s="80"/>
      <c r="NP70" s="102"/>
      <c r="NQ70" s="62"/>
      <c r="NR70" s="98"/>
      <c r="NS70" s="97"/>
      <c r="NT70" s="97"/>
      <c r="NU70" s="97"/>
      <c r="NV70" s="104"/>
      <c r="NW70" s="97"/>
      <c r="NX70" s="97"/>
      <c r="NY70" s="97"/>
      <c r="NZ70" s="145"/>
      <c r="OA70" s="179"/>
      <c r="OB70" s="108"/>
      <c r="OC70" s="63"/>
      <c r="OD70" s="103"/>
      <c r="OE70" s="104"/>
      <c r="OF70" s="105"/>
      <c r="OG70" s="97"/>
      <c r="OH70" s="79"/>
      <c r="OI70" s="79"/>
      <c r="OJ70" s="137"/>
      <c r="OK70" s="96"/>
      <c r="OL70" s="80"/>
      <c r="OM70" s="80"/>
      <c r="ON70" s="80"/>
      <c r="OO70" s="102"/>
      <c r="OP70" s="62"/>
      <c r="OQ70" s="98"/>
      <c r="OR70" s="97"/>
      <c r="OS70" s="97"/>
      <c r="OT70" s="97"/>
      <c r="OU70" s="104"/>
      <c r="OV70" s="97"/>
      <c r="OW70" s="97"/>
      <c r="OX70" s="97"/>
      <c r="OY70" s="145"/>
      <c r="OZ70" s="179"/>
      <c r="PA70" s="108"/>
      <c r="PB70" s="63"/>
      <c r="PC70" s="103"/>
      <c r="PD70" s="104"/>
      <c r="PE70" s="105"/>
      <c r="PF70" s="97"/>
      <c r="PG70" s="79"/>
      <c r="PH70" s="79"/>
      <c r="PI70" s="137"/>
      <c r="PJ70" s="96"/>
      <c r="PK70" s="80"/>
      <c r="PL70" s="80"/>
      <c r="PM70" s="80"/>
      <c r="PN70" s="102"/>
      <c r="PO70" s="62"/>
      <c r="PP70" s="98"/>
      <c r="PQ70" s="97"/>
      <c r="PR70" s="97"/>
      <c r="PS70" s="97"/>
      <c r="PT70" s="104"/>
      <c r="PU70" s="97"/>
      <c r="PV70" s="97"/>
      <c r="PW70" s="97"/>
      <c r="PX70" s="145"/>
      <c r="PY70" s="179"/>
      <c r="PZ70" s="108"/>
      <c r="QA70" s="63"/>
      <c r="QB70" s="103"/>
      <c r="QC70" s="104"/>
      <c r="QD70" s="105"/>
      <c r="QE70" s="97"/>
      <c r="QF70" s="79"/>
      <c r="QG70" s="79"/>
      <c r="QH70" s="137"/>
      <c r="QI70" s="96"/>
      <c r="QJ70" s="80"/>
      <c r="QK70" s="80"/>
      <c r="QL70" s="80"/>
      <c r="QM70" s="102"/>
      <c r="QN70" s="62"/>
      <c r="QO70" s="98"/>
      <c r="QP70" s="97"/>
      <c r="QQ70" s="97"/>
      <c r="QR70" s="97"/>
      <c r="QS70" s="104"/>
      <c r="QT70" s="97"/>
      <c r="QU70" s="97"/>
      <c r="QV70" s="97"/>
      <c r="QW70" s="145"/>
      <c r="QX70" s="179"/>
      <c r="QY70" s="108"/>
      <c r="QZ70" s="63"/>
      <c r="RA70" s="103"/>
      <c r="RB70" s="104"/>
      <c r="RC70" s="105"/>
      <c r="RD70" s="97"/>
      <c r="RE70" s="79"/>
      <c r="RF70" s="79"/>
      <c r="RG70" s="137"/>
      <c r="RH70" s="96"/>
      <c r="RI70" s="80"/>
      <c r="RJ70" s="80"/>
      <c r="RK70" s="80"/>
      <c r="RL70" s="102"/>
      <c r="RM70" s="62"/>
      <c r="RN70" s="98"/>
      <c r="RO70" s="97"/>
      <c r="RP70" s="97"/>
      <c r="RQ70" s="97"/>
      <c r="RR70" s="104"/>
      <c r="RS70" s="97"/>
      <c r="RT70" s="97"/>
      <c r="RU70" s="97"/>
      <c r="RV70" s="145"/>
      <c r="RW70" s="179"/>
      <c r="RX70" s="108"/>
      <c r="RY70" s="63"/>
      <c r="RZ70" s="103"/>
      <c r="SA70" s="104"/>
      <c r="SB70" s="105"/>
      <c r="SC70" s="97"/>
      <c r="SD70" s="79"/>
      <c r="SE70" s="79"/>
      <c r="SF70" s="137"/>
      <c r="SG70" s="96"/>
      <c r="SH70" s="80"/>
      <c r="SI70" s="80"/>
      <c r="SJ70" s="80"/>
      <c r="SK70" s="102"/>
      <c r="SL70" s="62"/>
      <c r="SM70" s="98"/>
      <c r="SN70" s="97"/>
      <c r="SO70" s="97"/>
      <c r="SP70" s="97"/>
      <c r="SQ70" s="104"/>
      <c r="SR70" s="97"/>
      <c r="SS70" s="97"/>
      <c r="ST70" s="97"/>
      <c r="SU70" s="145"/>
      <c r="SV70" s="179"/>
      <c r="SW70" s="108"/>
      <c r="SX70" s="63"/>
      <c r="SY70" s="103"/>
      <c r="SZ70" s="104"/>
      <c r="TA70" s="105"/>
      <c r="TB70" s="97"/>
      <c r="TC70" s="79"/>
      <c r="TD70" s="79"/>
      <c r="TE70" s="137"/>
      <c r="TF70" s="96"/>
      <c r="TG70" s="80"/>
      <c r="TH70" s="80"/>
      <c r="TI70" s="80"/>
      <c r="TJ70" s="102"/>
      <c r="TK70" s="62"/>
      <c r="TL70" s="98"/>
      <c r="TM70" s="97"/>
      <c r="TN70" s="97"/>
      <c r="TO70" s="97"/>
      <c r="TP70" s="104"/>
      <c r="TQ70" s="97"/>
      <c r="TR70" s="97"/>
      <c r="TS70" s="97"/>
      <c r="TT70" s="145"/>
      <c r="TU70" s="179"/>
      <c r="TV70" s="108"/>
      <c r="TW70" s="63"/>
      <c r="TX70" s="103"/>
      <c r="TY70" s="104"/>
      <c r="TZ70" s="105"/>
      <c r="UA70" s="97"/>
      <c r="UB70" s="79"/>
      <c r="UC70" s="79"/>
      <c r="UD70" s="137"/>
      <c r="UE70" s="96"/>
      <c r="UF70" s="80"/>
      <c r="UG70" s="80"/>
      <c r="UH70" s="80"/>
      <c r="UI70" s="102"/>
      <c r="UJ70" s="62"/>
      <c r="UK70" s="98"/>
      <c r="UL70" s="97"/>
      <c r="UM70" s="97"/>
      <c r="UN70" s="97"/>
      <c r="UO70" s="104"/>
      <c r="UP70" s="97"/>
      <c r="UQ70" s="97"/>
      <c r="UR70" s="97"/>
      <c r="US70" s="145"/>
      <c r="UT70" s="179"/>
      <c r="UU70" s="108"/>
      <c r="UV70" s="63"/>
      <c r="UW70" s="103"/>
      <c r="UX70" s="104"/>
      <c r="UY70" s="105"/>
      <c r="UZ70" s="97"/>
      <c r="VA70" s="79"/>
      <c r="VB70" s="79"/>
      <c r="VC70" s="137"/>
      <c r="VD70" s="96"/>
      <c r="VE70" s="80"/>
      <c r="VF70" s="80"/>
      <c r="VG70" s="80"/>
      <c r="VH70" s="102"/>
      <c r="VI70" s="62"/>
      <c r="VJ70" s="98"/>
      <c r="VK70" s="97"/>
      <c r="VL70" s="97"/>
      <c r="VM70" s="97"/>
      <c r="VN70" s="104"/>
      <c r="VO70" s="97"/>
      <c r="VP70" s="97"/>
      <c r="VQ70" s="97"/>
      <c r="VR70" s="145"/>
      <c r="VS70" s="179"/>
      <c r="VT70" s="108"/>
      <c r="VU70" s="63"/>
      <c r="VV70" s="103"/>
      <c r="VW70" s="104"/>
      <c r="VX70" s="105"/>
      <c r="VY70" s="97"/>
      <c r="VZ70" s="79"/>
      <c r="WA70" s="79"/>
      <c r="WB70" s="137"/>
      <c r="WC70" s="96"/>
      <c r="WD70" s="80"/>
      <c r="WE70" s="80"/>
      <c r="WF70" s="80"/>
      <c r="WG70" s="102"/>
      <c r="WH70" s="62"/>
      <c r="WI70" s="98"/>
      <c r="WJ70" s="97"/>
      <c r="WK70" s="97"/>
      <c r="WL70" s="97"/>
      <c r="WM70" s="104"/>
      <c r="WN70" s="97"/>
      <c r="WO70" s="97"/>
      <c r="WP70" s="97"/>
      <c r="WQ70" s="145"/>
      <c r="WR70" s="179"/>
      <c r="WS70" s="108"/>
      <c r="WT70" s="63"/>
      <c r="WU70" s="103"/>
      <c r="WV70" s="104"/>
      <c r="WW70" s="105"/>
      <c r="WX70" s="97"/>
      <c r="WY70" s="79"/>
      <c r="WZ70" s="79"/>
      <c r="XA70" s="137"/>
      <c r="XB70" s="96"/>
      <c r="XC70" s="80"/>
      <c r="XD70" s="80"/>
      <c r="XE70" s="80"/>
      <c r="XF70" s="102"/>
      <c r="XG70" s="62"/>
      <c r="XH70" s="98"/>
      <c r="XI70" s="97"/>
      <c r="XJ70" s="97"/>
      <c r="XK70" s="97"/>
      <c r="XL70" s="104"/>
      <c r="XM70" s="97"/>
      <c r="XN70" s="97"/>
      <c r="XO70" s="97"/>
      <c r="XP70" s="145"/>
      <c r="XQ70" s="179"/>
      <c r="XR70" s="108"/>
      <c r="XS70" s="63"/>
      <c r="XT70" s="103"/>
      <c r="XU70" s="104"/>
      <c r="XV70" s="105"/>
      <c r="XW70" s="97"/>
      <c r="XX70" s="79"/>
      <c r="XY70" s="79"/>
      <c r="XZ70" s="137"/>
      <c r="YA70" s="96"/>
      <c r="YB70" s="80"/>
      <c r="YC70" s="80"/>
      <c r="YD70" s="80"/>
      <c r="YE70" s="102"/>
      <c r="YF70" s="62"/>
      <c r="YG70" s="98"/>
      <c r="YH70" s="97"/>
      <c r="YI70" s="97"/>
      <c r="YJ70" s="97"/>
      <c r="YK70" s="104"/>
      <c r="YL70" s="97"/>
      <c r="YM70" s="97"/>
      <c r="YN70" s="97"/>
      <c r="YO70" s="145"/>
      <c r="YP70" s="179"/>
      <c r="YQ70" s="108"/>
      <c r="YR70" s="63"/>
      <c r="YS70" s="103"/>
      <c r="YT70" s="104"/>
      <c r="YU70" s="105"/>
      <c r="YV70" s="97"/>
      <c r="YW70" s="79"/>
      <c r="YX70" s="79"/>
      <c r="YY70" s="137"/>
      <c r="YZ70" s="96"/>
      <c r="ZA70" s="80"/>
      <c r="ZB70" s="80"/>
      <c r="ZC70" s="80"/>
      <c r="ZD70" s="102"/>
      <c r="ZE70" s="62"/>
      <c r="ZF70" s="98"/>
      <c r="ZG70" s="97"/>
      <c r="ZH70" s="97"/>
      <c r="ZI70" s="97"/>
      <c r="ZJ70" s="104"/>
      <c r="ZK70" s="97"/>
      <c r="ZL70" s="97"/>
      <c r="ZM70" s="97"/>
      <c r="ZN70" s="145"/>
      <c r="ZO70" s="179"/>
      <c r="ZP70" s="108"/>
      <c r="ZQ70" s="63"/>
      <c r="ZR70" s="103"/>
      <c r="ZS70" s="104"/>
      <c r="ZT70" s="105"/>
      <c r="ZU70" s="97"/>
      <c r="ZV70" s="79"/>
      <c r="ZW70" s="79"/>
      <c r="ZX70" s="137"/>
      <c r="ZY70" s="96"/>
      <c r="ZZ70" s="80"/>
      <c r="AAA70" s="80"/>
      <c r="AAB70" s="80"/>
      <c r="AAC70" s="102"/>
      <c r="AAD70" s="62"/>
      <c r="AAE70" s="98"/>
      <c r="AAF70" s="97"/>
      <c r="AAG70" s="97"/>
      <c r="AAH70" s="97"/>
      <c r="AAI70" s="104"/>
      <c r="AAJ70" s="97"/>
      <c r="AAK70" s="97"/>
      <c r="AAL70" s="97"/>
      <c r="AAM70" s="145"/>
      <c r="AAN70" s="179"/>
      <c r="AAO70" s="108"/>
      <c r="AAP70" s="63"/>
      <c r="AAQ70" s="103"/>
      <c r="AAR70" s="104"/>
      <c r="AAS70" s="105"/>
      <c r="AAT70" s="97"/>
      <c r="AAU70" s="79"/>
      <c r="AAV70" s="79"/>
      <c r="AAW70" s="137"/>
      <c r="AAX70" s="96"/>
      <c r="AAY70" s="80"/>
      <c r="AAZ70" s="80"/>
      <c r="ABA70" s="80"/>
      <c r="ABB70" s="102"/>
      <c r="ABC70" s="62"/>
      <c r="ABD70" s="98"/>
      <c r="ABE70" s="97"/>
      <c r="ABF70" s="97"/>
      <c r="ABG70" s="97"/>
      <c r="ABH70" s="104"/>
      <c r="ABI70" s="97"/>
      <c r="ABJ70" s="97"/>
      <c r="ABK70" s="97"/>
      <c r="ABL70" s="145"/>
      <c r="ABM70" s="179"/>
      <c r="ABN70" s="108"/>
      <c r="ABO70" s="63"/>
      <c r="ABP70" s="103"/>
      <c r="ABQ70" s="104"/>
      <c r="ABR70" s="105"/>
      <c r="ABS70" s="97"/>
      <c r="ABT70" s="79"/>
      <c r="ABU70" s="79"/>
      <c r="ABV70" s="137"/>
      <c r="ABW70" s="96"/>
      <c r="ABX70" s="80"/>
      <c r="ABY70" s="80"/>
      <c r="ABZ70" s="80"/>
      <c r="ACA70" s="102"/>
      <c r="ACB70" s="62"/>
      <c r="ACC70" s="98"/>
      <c r="ACD70" s="97"/>
      <c r="ACE70" s="97"/>
      <c r="ACF70" s="97"/>
      <c r="ACG70" s="104"/>
      <c r="ACH70" s="97"/>
      <c r="ACI70" s="97"/>
      <c r="ACJ70" s="97"/>
      <c r="ACK70" s="145"/>
      <c r="ACL70" s="179"/>
      <c r="ACM70" s="108"/>
      <c r="ACN70" s="63"/>
      <c r="ACO70" s="103"/>
      <c r="ACP70" s="104"/>
      <c r="ACQ70" s="105"/>
      <c r="ACR70" s="97"/>
      <c r="ACS70" s="79"/>
      <c r="ACT70" s="79"/>
      <c r="ACU70" s="137"/>
      <c r="ACV70" s="96"/>
      <c r="ACW70" s="80"/>
      <c r="ACX70" s="80"/>
      <c r="ACY70" s="80"/>
      <c r="ACZ70" s="102"/>
      <c r="ADA70" s="62"/>
      <c r="ADB70" s="98"/>
      <c r="ADC70" s="97"/>
      <c r="ADD70" s="97"/>
      <c r="ADE70" s="97"/>
      <c r="ADF70" s="104"/>
      <c r="ADG70" s="97"/>
      <c r="ADH70" s="97"/>
      <c r="ADI70" s="97"/>
      <c r="ADJ70" s="145"/>
      <c r="ADK70" s="179"/>
      <c r="ADL70" s="108"/>
      <c r="ADM70" s="63"/>
      <c r="ADN70" s="103"/>
      <c r="ADO70" s="104"/>
      <c r="ADP70" s="105"/>
      <c r="ADQ70" s="97"/>
      <c r="ADR70" s="79"/>
      <c r="ADS70" s="79"/>
      <c r="ADT70" s="137"/>
      <c r="ADU70" s="96"/>
      <c r="ADV70" s="80"/>
      <c r="ADW70" s="80"/>
      <c r="ADX70" s="80"/>
      <c r="ADY70" s="102"/>
      <c r="ADZ70" s="62"/>
      <c r="AEA70" s="98"/>
      <c r="AEB70" s="97"/>
      <c r="AEC70" s="97"/>
      <c r="AED70" s="97"/>
      <c r="AEE70" s="104"/>
      <c r="AEF70" s="97"/>
      <c r="AEG70" s="97"/>
      <c r="AEH70" s="97"/>
      <c r="AEI70" s="145"/>
      <c r="AEJ70" s="179"/>
      <c r="AEK70" s="108"/>
      <c r="AEL70" s="63"/>
      <c r="AEM70" s="103"/>
      <c r="AEN70" s="104"/>
      <c r="AEO70" s="105"/>
      <c r="AEP70" s="97"/>
      <c r="AEQ70" s="79"/>
      <c r="AER70" s="79"/>
      <c r="AES70" s="137"/>
      <c r="AET70" s="96"/>
      <c r="AEU70" s="80"/>
      <c r="AEV70" s="80"/>
      <c r="AEW70" s="80"/>
      <c r="AEX70" s="102"/>
      <c r="AEY70" s="62"/>
      <c r="AEZ70" s="98"/>
      <c r="AFA70" s="97"/>
      <c r="AFB70" s="97"/>
      <c r="AFC70" s="97"/>
      <c r="AFD70" s="104"/>
      <c r="AFE70" s="97"/>
      <c r="AFF70" s="97"/>
      <c r="AFG70" s="97"/>
      <c r="AFH70" s="145"/>
      <c r="AFI70" s="179"/>
      <c r="AFJ70" s="108"/>
      <c r="AFK70" s="63"/>
      <c r="AFL70" s="103"/>
      <c r="AFM70" s="104"/>
      <c r="AFN70" s="105"/>
      <c r="AFO70" s="97"/>
      <c r="AFP70" s="79"/>
      <c r="AFQ70" s="79"/>
      <c r="AFR70" s="137"/>
      <c r="AFS70" s="96"/>
      <c r="AFT70" s="80"/>
      <c r="AFU70" s="80"/>
      <c r="AFV70" s="80"/>
      <c r="AFW70" s="102"/>
      <c r="AFX70" s="62"/>
      <c r="AFY70" s="98"/>
      <c r="AFZ70" s="97"/>
      <c r="AGA70" s="97"/>
      <c r="AGB70" s="97"/>
      <c r="AGC70" s="104"/>
      <c r="AGD70" s="97"/>
      <c r="AGE70" s="97"/>
      <c r="AGF70" s="97"/>
      <c r="AGG70" s="145"/>
      <c r="AGH70" s="179"/>
      <c r="AGI70" s="108"/>
      <c r="AGJ70" s="63"/>
      <c r="AGK70" s="103"/>
      <c r="AGL70" s="104"/>
      <c r="AGM70" s="105"/>
      <c r="AGN70" s="97"/>
      <c r="AGO70" s="79"/>
      <c r="AGP70" s="79"/>
      <c r="AGQ70" s="137"/>
      <c r="AGR70" s="96"/>
      <c r="AGS70" s="80"/>
      <c r="AGT70" s="80"/>
      <c r="AGU70" s="80"/>
      <c r="AGV70" s="102"/>
      <c r="AGW70" s="62"/>
      <c r="AGX70" s="98"/>
      <c r="AGY70" s="97"/>
      <c r="AGZ70" s="97"/>
      <c r="AHA70" s="97"/>
      <c r="AHB70" s="104"/>
      <c r="AHC70" s="97"/>
      <c r="AHD70" s="97"/>
      <c r="AHE70" s="97"/>
      <c r="AHF70" s="145"/>
      <c r="AHG70" s="179"/>
      <c r="AHH70" s="108"/>
      <c r="AHI70" s="63"/>
      <c r="AHJ70" s="103"/>
      <c r="AHK70" s="104"/>
      <c r="AHL70" s="105"/>
      <c r="AHM70" s="97"/>
      <c r="AHN70" s="79"/>
      <c r="AHO70" s="79"/>
      <c r="AHP70" s="137"/>
      <c r="AHQ70" s="96"/>
      <c r="AHR70" s="80"/>
      <c r="AHS70" s="80"/>
      <c r="AHT70" s="80"/>
      <c r="AHU70" s="102"/>
      <c r="AHV70" s="62"/>
      <c r="AHW70" s="98"/>
      <c r="AHX70" s="97"/>
      <c r="AHY70" s="97"/>
      <c r="AHZ70" s="97"/>
      <c r="AIA70" s="104"/>
      <c r="AIB70" s="97"/>
      <c r="AIC70" s="97"/>
      <c r="AID70" s="97"/>
      <c r="AIE70" s="145"/>
      <c r="AIF70" s="179"/>
      <c r="AIG70" s="108"/>
      <c r="AIH70" s="63"/>
      <c r="AII70" s="103"/>
      <c r="AIJ70" s="104"/>
      <c r="AIK70" s="105"/>
      <c r="AIL70" s="97"/>
      <c r="AIM70" s="79"/>
      <c r="AIN70" s="79"/>
      <c r="AIO70" s="137"/>
      <c r="AIP70" s="96"/>
      <c r="AIQ70" s="80"/>
      <c r="AIR70" s="80"/>
      <c r="AIS70" s="80"/>
      <c r="AIT70" s="102"/>
      <c r="AIU70" s="62"/>
      <c r="AIV70" s="98"/>
      <c r="AIW70" s="97"/>
      <c r="AIX70" s="97"/>
      <c r="AIY70" s="97"/>
      <c r="AIZ70" s="104"/>
      <c r="AJA70" s="97"/>
      <c r="AJB70" s="97"/>
      <c r="AJC70" s="97"/>
      <c r="AJD70" s="145"/>
      <c r="AJE70" s="179"/>
      <c r="AJF70" s="108"/>
      <c r="AJG70" s="63"/>
      <c r="AJH70" s="103"/>
      <c r="AJI70" s="104"/>
      <c r="AJJ70" s="105"/>
      <c r="AJK70" s="97"/>
      <c r="AJL70" s="79"/>
      <c r="AJM70" s="79"/>
      <c r="AJN70" s="137"/>
      <c r="AJO70" s="96"/>
      <c r="AJP70" s="80"/>
      <c r="AJQ70" s="80"/>
      <c r="AJR70" s="80"/>
      <c r="AJS70" s="102"/>
      <c r="AJT70" s="62"/>
      <c r="AJU70" s="98"/>
      <c r="AJV70" s="97"/>
      <c r="AJW70" s="97"/>
      <c r="AJX70" s="97"/>
      <c r="AJY70" s="104"/>
      <c r="AJZ70" s="97"/>
      <c r="AKA70" s="97"/>
      <c r="AKB70" s="97"/>
      <c r="AKC70" s="145"/>
      <c r="AKD70" s="179"/>
      <c r="AKE70" s="108"/>
      <c r="AKF70" s="63"/>
      <c r="AKG70" s="103"/>
      <c r="AKH70" s="104"/>
      <c r="AKI70" s="105"/>
      <c r="AKJ70" s="97"/>
      <c r="AKK70" s="79"/>
      <c r="AKL70" s="79"/>
      <c r="AKM70" s="137"/>
      <c r="AKN70" s="96"/>
      <c r="AKO70" s="80"/>
      <c r="AKP70" s="80"/>
      <c r="AKQ70" s="80"/>
      <c r="AKR70" s="102"/>
      <c r="AKS70" s="62"/>
      <c r="AKT70" s="98"/>
      <c r="AKU70" s="97"/>
      <c r="AKV70" s="97"/>
      <c r="AKW70" s="97"/>
      <c r="AKX70" s="104"/>
      <c r="AKY70" s="97"/>
      <c r="AKZ70" s="97"/>
      <c r="ALA70" s="97"/>
      <c r="ALB70" s="145"/>
      <c r="ALC70" s="179"/>
      <c r="ALD70" s="108"/>
      <c r="ALE70" s="63"/>
      <c r="ALF70" s="103"/>
      <c r="ALG70" s="104"/>
      <c r="ALH70" s="105"/>
      <c r="ALI70" s="97"/>
      <c r="ALJ70" s="79"/>
      <c r="ALK70" s="79"/>
      <c r="ALL70" s="137"/>
      <c r="ALM70" s="96"/>
      <c r="ALN70" s="80"/>
      <c r="ALO70" s="80"/>
      <c r="ALP70" s="80"/>
      <c r="ALQ70" s="102"/>
      <c r="ALR70" s="62"/>
      <c r="ALS70" s="98"/>
      <c r="ALT70" s="97"/>
      <c r="ALU70" s="97"/>
      <c r="ALV70" s="97"/>
      <c r="ALW70" s="104"/>
      <c r="ALX70" s="97"/>
      <c r="ALY70" s="97"/>
      <c r="ALZ70" s="97"/>
      <c r="AMA70" s="145"/>
      <c r="AMB70" s="179"/>
      <c r="AMC70" s="108"/>
      <c r="AMD70" s="63"/>
      <c r="AME70" s="103"/>
      <c r="AMF70" s="104"/>
      <c r="AMG70" s="105"/>
      <c r="AMH70" s="97"/>
      <c r="AMI70" s="79"/>
      <c r="AMJ70" s="79"/>
      <c r="AMK70" s="137"/>
      <c r="AML70" s="96"/>
      <c r="AMM70" s="80"/>
      <c r="AMN70" s="80"/>
      <c r="AMO70" s="80"/>
      <c r="AMP70" s="102"/>
      <c r="AMQ70" s="62"/>
      <c r="AMR70" s="98"/>
      <c r="AMS70" s="97"/>
      <c r="AMT70" s="97"/>
      <c r="AMU70" s="97"/>
      <c r="AMV70" s="104"/>
      <c r="AMW70" s="97"/>
      <c r="AMX70" s="97"/>
      <c r="AMY70" s="97"/>
      <c r="AMZ70" s="145"/>
      <c r="ANA70" s="179"/>
      <c r="ANB70" s="108"/>
      <c r="ANC70" s="63"/>
      <c r="AND70" s="103"/>
      <c r="ANE70" s="104"/>
      <c r="ANF70" s="105"/>
      <c r="ANG70" s="97"/>
      <c r="ANH70" s="79"/>
      <c r="ANI70" s="79"/>
      <c r="ANJ70" s="137"/>
      <c r="ANK70" s="96"/>
      <c r="ANL70" s="80"/>
      <c r="ANM70" s="80"/>
      <c r="ANN70" s="80"/>
      <c r="ANO70" s="102"/>
      <c r="ANP70" s="62"/>
      <c r="ANQ70" s="98"/>
      <c r="ANR70" s="97"/>
      <c r="ANS70" s="97"/>
      <c r="ANT70" s="97"/>
      <c r="ANU70" s="104"/>
      <c r="ANV70" s="97"/>
      <c r="ANW70" s="97"/>
      <c r="ANX70" s="97"/>
      <c r="ANY70" s="145"/>
      <c r="ANZ70" s="179"/>
      <c r="AOA70" s="108"/>
      <c r="AOB70" s="63"/>
      <c r="AOC70" s="103"/>
      <c r="AOD70" s="104"/>
      <c r="AOE70" s="105"/>
      <c r="AOF70" s="97"/>
      <c r="AOG70" s="79"/>
      <c r="AOH70" s="79"/>
      <c r="AOI70" s="137"/>
      <c r="AOJ70" s="96"/>
      <c r="AOK70" s="80"/>
      <c r="AOL70" s="80"/>
      <c r="AOM70" s="80"/>
      <c r="AON70" s="102"/>
      <c r="AOO70" s="62"/>
      <c r="AOP70" s="98"/>
      <c r="AOQ70" s="97"/>
      <c r="AOR70" s="97"/>
      <c r="AOS70" s="97"/>
      <c r="AOT70" s="104"/>
      <c r="AOU70" s="97"/>
      <c r="AOV70" s="97"/>
      <c r="AOW70" s="97"/>
      <c r="AOX70" s="145"/>
      <c r="AOY70" s="179"/>
      <c r="AOZ70" s="108"/>
      <c r="APA70" s="63"/>
      <c r="APB70" s="103"/>
      <c r="APC70" s="104"/>
      <c r="APD70" s="105"/>
      <c r="APE70" s="97"/>
      <c r="APF70" s="79"/>
      <c r="APG70" s="79"/>
      <c r="APH70" s="137"/>
      <c r="API70" s="96"/>
      <c r="APJ70" s="80"/>
      <c r="APK70" s="80"/>
      <c r="APL70" s="80"/>
      <c r="APM70" s="102"/>
      <c r="APN70" s="62"/>
      <c r="APO70" s="98"/>
      <c r="APP70" s="97"/>
      <c r="APQ70" s="97"/>
      <c r="APR70" s="97"/>
      <c r="APS70" s="104"/>
      <c r="APT70" s="97"/>
      <c r="APU70" s="97"/>
      <c r="APV70" s="97"/>
      <c r="APW70" s="145"/>
      <c r="APX70" s="179"/>
      <c r="APY70" s="108"/>
      <c r="APZ70" s="63"/>
      <c r="AQA70" s="103"/>
      <c r="AQB70" s="104"/>
      <c r="AQC70" s="105"/>
      <c r="AQD70" s="97"/>
      <c r="AQE70" s="79"/>
      <c r="AQF70" s="79"/>
      <c r="AQG70" s="137"/>
      <c r="AQH70" s="96"/>
      <c r="AQI70" s="80"/>
      <c r="AQJ70" s="80"/>
      <c r="AQK70" s="80"/>
      <c r="AQL70" s="102"/>
      <c r="AQM70" s="62"/>
      <c r="AQN70" s="98"/>
      <c r="AQO70" s="97"/>
      <c r="AQP70" s="97"/>
      <c r="AQQ70" s="97"/>
      <c r="AQR70" s="104"/>
      <c r="AQS70" s="97"/>
      <c r="AQT70" s="97"/>
      <c r="AQU70" s="97"/>
      <c r="AQV70" s="145"/>
      <c r="AQW70" s="179"/>
      <c r="AQX70" s="108"/>
      <c r="AQY70" s="63"/>
      <c r="AQZ70" s="103"/>
      <c r="ARA70" s="104"/>
      <c r="ARB70" s="105"/>
      <c r="ARC70" s="97"/>
      <c r="ARD70" s="79"/>
      <c r="ARE70" s="79"/>
      <c r="ARF70" s="137"/>
      <c r="ARG70" s="96"/>
      <c r="ARH70" s="80"/>
      <c r="ARI70" s="80"/>
      <c r="ARJ70" s="80"/>
      <c r="ARK70" s="102"/>
      <c r="ARL70" s="62"/>
      <c r="ARM70" s="98"/>
      <c r="ARN70" s="97"/>
      <c r="ARO70" s="97"/>
      <c r="ARP70" s="97"/>
      <c r="ARQ70" s="104"/>
      <c r="ARR70" s="97"/>
      <c r="ARS70" s="97"/>
      <c r="ART70" s="97"/>
      <c r="ARU70" s="145"/>
      <c r="ARV70" s="179"/>
      <c r="ARW70" s="108"/>
      <c r="ARX70" s="63"/>
      <c r="ARY70" s="103"/>
      <c r="ARZ70" s="104"/>
      <c r="ASA70" s="105"/>
      <c r="ASB70" s="97"/>
      <c r="ASC70" s="79"/>
      <c r="ASD70" s="79"/>
      <c r="ASE70" s="137"/>
      <c r="ASF70" s="96"/>
      <c r="ASG70" s="80"/>
      <c r="ASH70" s="80"/>
      <c r="ASI70" s="80"/>
      <c r="ASJ70" s="102"/>
      <c r="ASK70" s="62"/>
      <c r="ASL70" s="98"/>
      <c r="ASM70" s="97"/>
      <c r="ASN70" s="97"/>
      <c r="ASO70" s="97"/>
      <c r="ASP70" s="104"/>
      <c r="ASQ70" s="97"/>
      <c r="ASR70" s="97"/>
      <c r="ASS70" s="97"/>
      <c r="AST70" s="145"/>
      <c r="ASU70" s="179"/>
      <c r="ASV70" s="108"/>
      <c r="ASW70" s="63"/>
      <c r="ASX70" s="103"/>
      <c r="ASY70" s="104"/>
      <c r="ASZ70" s="105"/>
      <c r="ATA70" s="97"/>
      <c r="ATB70" s="79"/>
      <c r="ATC70" s="79"/>
      <c r="ATD70" s="137"/>
      <c r="ATE70" s="96"/>
      <c r="ATF70" s="80"/>
      <c r="ATG70" s="80"/>
      <c r="ATH70" s="80"/>
      <c r="ATI70" s="102"/>
      <c r="ATJ70" s="62"/>
      <c r="ATK70" s="98"/>
      <c r="ATL70" s="97"/>
      <c r="ATM70" s="97"/>
      <c r="ATN70" s="97"/>
      <c r="ATO70" s="104"/>
      <c r="ATP70" s="97"/>
      <c r="ATQ70" s="97"/>
      <c r="ATR70" s="97"/>
      <c r="ATS70" s="145"/>
      <c r="ATT70" s="179"/>
      <c r="ATU70" s="108"/>
      <c r="ATV70" s="63"/>
      <c r="ATW70" s="103"/>
      <c r="ATX70" s="104"/>
      <c r="ATY70" s="105"/>
      <c r="ATZ70" s="97"/>
      <c r="AUA70" s="79"/>
      <c r="AUB70" s="79"/>
      <c r="AUC70" s="137"/>
      <c r="AUD70" s="96"/>
      <c r="AUE70" s="80"/>
      <c r="AUF70" s="80"/>
      <c r="AUG70" s="80"/>
      <c r="AUH70" s="102"/>
      <c r="AUI70" s="62"/>
      <c r="AUJ70" s="98"/>
      <c r="AUK70" s="97"/>
      <c r="AUL70" s="97"/>
      <c r="AUM70" s="97"/>
      <c r="AUN70" s="104"/>
      <c r="AUO70" s="97"/>
      <c r="AUP70" s="97"/>
      <c r="AUQ70" s="97"/>
      <c r="AUR70" s="145"/>
      <c r="AUS70" s="179"/>
      <c r="AUT70" s="108"/>
      <c r="AUU70" s="63"/>
      <c r="AUV70" s="103"/>
      <c r="AUW70" s="104"/>
      <c r="AUX70" s="105"/>
      <c r="AUY70" s="97"/>
      <c r="AUZ70" s="79"/>
      <c r="AVA70" s="79"/>
      <c r="AVB70" s="137"/>
      <c r="AVC70" s="96"/>
      <c r="AVD70" s="80"/>
      <c r="AVE70" s="80"/>
      <c r="AVF70" s="80"/>
      <c r="AVG70" s="102"/>
      <c r="AVH70" s="62"/>
      <c r="AVI70" s="98"/>
      <c r="AVJ70" s="97"/>
      <c r="AVK70" s="97"/>
      <c r="AVL70" s="97"/>
      <c r="AVM70" s="104"/>
      <c r="AVN70" s="97"/>
      <c r="AVO70" s="97"/>
      <c r="AVP70" s="97"/>
      <c r="AVQ70" s="145"/>
      <c r="AVR70" s="179"/>
      <c r="AVS70" s="108"/>
      <c r="AVT70" s="63"/>
      <c r="AVU70" s="103"/>
      <c r="AVV70" s="104"/>
      <c r="AVW70" s="105"/>
      <c r="AVX70" s="97"/>
      <c r="AVY70" s="79"/>
      <c r="AVZ70" s="79"/>
      <c r="AWA70" s="137"/>
      <c r="AWB70" s="96"/>
      <c r="AWC70" s="80"/>
      <c r="AWD70" s="80"/>
      <c r="AWE70" s="80"/>
      <c r="AWF70" s="102"/>
      <c r="AWG70" s="62"/>
      <c r="AWH70" s="98"/>
      <c r="AWI70" s="97"/>
      <c r="AWJ70" s="97"/>
      <c r="AWK70" s="97"/>
      <c r="AWL70" s="104"/>
      <c r="AWM70" s="97"/>
      <c r="AWN70" s="97"/>
      <c r="AWO70" s="97"/>
      <c r="AWP70" s="145"/>
      <c r="AWQ70" s="179"/>
      <c r="AWR70" s="108"/>
      <c r="AWS70" s="63"/>
      <c r="AWT70" s="103"/>
      <c r="AWU70" s="104"/>
      <c r="AWV70" s="105"/>
      <c r="AWW70" s="97"/>
      <c r="AWX70" s="79"/>
      <c r="AWY70" s="79"/>
      <c r="AWZ70" s="137"/>
      <c r="AXA70" s="96"/>
      <c r="AXB70" s="80"/>
      <c r="AXC70" s="80"/>
      <c r="AXD70" s="80"/>
      <c r="AXE70" s="102"/>
      <c r="AXF70" s="62"/>
      <c r="AXG70" s="98"/>
      <c r="AXH70" s="97"/>
      <c r="AXI70" s="97"/>
      <c r="AXJ70" s="97"/>
      <c r="AXK70" s="104"/>
      <c r="AXL70" s="97"/>
      <c r="AXM70" s="97"/>
      <c r="AXN70" s="97"/>
      <c r="AXO70" s="145"/>
      <c r="AXP70" s="179"/>
      <c r="AXQ70" s="108"/>
      <c r="AXR70" s="63"/>
      <c r="AXS70" s="103"/>
      <c r="AXT70" s="104"/>
      <c r="AXU70" s="105"/>
      <c r="AXV70" s="97"/>
      <c r="AXW70" s="79"/>
      <c r="AXX70" s="79"/>
      <c r="AXY70" s="137"/>
      <c r="AXZ70" s="96"/>
      <c r="AYA70" s="80"/>
      <c r="AYB70" s="80"/>
      <c r="AYC70" s="80"/>
      <c r="AYD70" s="102"/>
      <c r="AYE70" s="62"/>
      <c r="AYF70" s="98"/>
      <c r="AYG70" s="97"/>
      <c r="AYH70" s="97"/>
      <c r="AYI70" s="97"/>
      <c r="AYJ70" s="104"/>
      <c r="AYK70" s="97"/>
      <c r="AYL70" s="97"/>
      <c r="AYM70" s="97"/>
      <c r="AYN70" s="145"/>
      <c r="AYO70" s="179"/>
      <c r="AYP70" s="108"/>
      <c r="AYQ70" s="63"/>
      <c r="AYR70" s="103"/>
      <c r="AYS70" s="104"/>
      <c r="AYT70" s="105"/>
      <c r="AYU70" s="97"/>
      <c r="AYV70" s="79"/>
      <c r="AYW70" s="79"/>
      <c r="AYX70" s="137"/>
      <c r="AYY70" s="96"/>
      <c r="AYZ70" s="80"/>
      <c r="AZA70" s="80"/>
      <c r="AZB70" s="80"/>
      <c r="AZC70" s="102"/>
      <c r="AZD70" s="62"/>
      <c r="AZE70" s="98"/>
      <c r="AZF70" s="97"/>
      <c r="AZG70" s="97"/>
      <c r="AZH70" s="97"/>
      <c r="AZI70" s="104"/>
      <c r="AZJ70" s="97"/>
      <c r="AZK70" s="97"/>
      <c r="AZL70" s="97"/>
      <c r="AZM70" s="145"/>
      <c r="AZN70" s="179"/>
      <c r="AZO70" s="108"/>
      <c r="AZP70" s="63"/>
      <c r="AZQ70" s="103"/>
      <c r="AZR70" s="104"/>
      <c r="AZS70" s="105"/>
      <c r="AZT70" s="97"/>
      <c r="AZU70" s="79"/>
      <c r="AZV70" s="79"/>
      <c r="AZW70" s="137"/>
      <c r="AZX70" s="96"/>
      <c r="AZY70" s="80"/>
      <c r="AZZ70" s="80"/>
      <c r="BAA70" s="80"/>
      <c r="BAB70" s="102"/>
      <c r="BAC70" s="62"/>
      <c r="BAD70" s="98"/>
      <c r="BAE70" s="97"/>
      <c r="BAF70" s="97"/>
      <c r="BAG70" s="97"/>
      <c r="BAH70" s="104"/>
      <c r="BAI70" s="97"/>
      <c r="BAJ70" s="97"/>
      <c r="BAK70" s="97"/>
      <c r="BAL70" s="145"/>
      <c r="BAM70" s="179"/>
      <c r="BAN70" s="108"/>
      <c r="BAO70" s="63"/>
      <c r="BAP70" s="103"/>
      <c r="BAQ70" s="104"/>
      <c r="BAR70" s="105"/>
      <c r="BAS70" s="97"/>
      <c r="BAT70" s="79"/>
      <c r="BAU70" s="79"/>
      <c r="BAV70" s="137"/>
      <c r="BAW70" s="96"/>
      <c r="BAX70" s="80"/>
      <c r="BAY70" s="80"/>
      <c r="BAZ70" s="80"/>
      <c r="BBA70" s="102"/>
      <c r="BBB70" s="62"/>
      <c r="BBC70" s="98"/>
      <c r="BBD70" s="97"/>
      <c r="BBE70" s="97"/>
      <c r="BBF70" s="97"/>
      <c r="BBG70" s="104"/>
      <c r="BBH70" s="97"/>
      <c r="BBI70" s="97"/>
      <c r="BBJ70" s="97"/>
      <c r="BBK70" s="145"/>
      <c r="BBL70" s="179"/>
      <c r="BBM70" s="108"/>
      <c r="BBN70" s="63"/>
      <c r="BBO70" s="103"/>
      <c r="BBP70" s="104"/>
      <c r="BBQ70" s="105"/>
      <c r="BBR70" s="97"/>
      <c r="BBS70" s="79"/>
      <c r="BBT70" s="79"/>
      <c r="BBU70" s="137"/>
      <c r="BBV70" s="96"/>
      <c r="BBW70" s="80"/>
      <c r="BBX70" s="80"/>
      <c r="BBY70" s="80"/>
      <c r="BBZ70" s="102"/>
      <c r="BCA70" s="62"/>
      <c r="BCB70" s="98"/>
      <c r="BCC70" s="97"/>
      <c r="BCD70" s="97"/>
      <c r="BCE70" s="97"/>
      <c r="BCF70" s="104"/>
      <c r="BCG70" s="97"/>
      <c r="BCH70" s="97"/>
      <c r="BCI70" s="97"/>
      <c r="BCJ70" s="145"/>
      <c r="BCK70" s="179"/>
      <c r="BCL70" s="108"/>
      <c r="BCM70" s="63"/>
      <c r="BCN70" s="103"/>
      <c r="BCO70" s="104"/>
      <c r="BCP70" s="105"/>
      <c r="BCQ70" s="97"/>
      <c r="BCR70" s="79"/>
      <c r="BCS70" s="79"/>
      <c r="BCT70" s="137"/>
      <c r="BCU70" s="96"/>
      <c r="BCV70" s="80"/>
      <c r="BCW70" s="80"/>
      <c r="BCX70" s="80"/>
      <c r="BCY70" s="102"/>
      <c r="BCZ70" s="62"/>
      <c r="BDA70" s="98"/>
      <c r="BDB70" s="97"/>
      <c r="BDC70" s="97"/>
      <c r="BDD70" s="97"/>
      <c r="BDE70" s="104"/>
      <c r="BDF70" s="97"/>
      <c r="BDG70" s="97"/>
      <c r="BDH70" s="97"/>
      <c r="BDI70" s="145"/>
      <c r="BDJ70" s="179"/>
      <c r="BDK70" s="108"/>
      <c r="BDL70" s="63"/>
      <c r="BDM70" s="103"/>
      <c r="BDN70" s="104"/>
      <c r="BDO70" s="105"/>
      <c r="BDP70" s="97"/>
      <c r="BDQ70" s="79"/>
      <c r="BDR70" s="79"/>
      <c r="BDS70" s="137"/>
      <c r="BDT70" s="96"/>
      <c r="BDU70" s="80"/>
      <c r="BDV70" s="80"/>
      <c r="BDW70" s="80"/>
      <c r="BDX70" s="102"/>
      <c r="BDY70" s="62"/>
      <c r="BDZ70" s="98"/>
      <c r="BEA70" s="97"/>
      <c r="BEB70" s="97"/>
      <c r="BEC70" s="97"/>
      <c r="BED70" s="104"/>
      <c r="BEE70" s="97"/>
      <c r="BEF70" s="97"/>
      <c r="BEG70" s="97"/>
      <c r="BEH70" s="145"/>
      <c r="BEI70" s="179"/>
      <c r="BEJ70" s="108"/>
      <c r="BEK70" s="63"/>
      <c r="BEL70" s="103"/>
      <c r="BEM70" s="104"/>
      <c r="BEN70" s="105"/>
      <c r="BEO70" s="97"/>
      <c r="BEP70" s="79"/>
      <c r="BEQ70" s="79"/>
      <c r="BER70" s="137"/>
      <c r="BES70" s="96"/>
      <c r="BET70" s="80"/>
      <c r="BEU70" s="80"/>
      <c r="BEV70" s="80"/>
      <c r="BEW70" s="102"/>
      <c r="BEX70" s="62"/>
      <c r="BEY70" s="98"/>
      <c r="BEZ70" s="97"/>
      <c r="BFA70" s="97"/>
      <c r="BFB70" s="97"/>
      <c r="BFC70" s="104"/>
      <c r="BFD70" s="97"/>
      <c r="BFE70" s="97"/>
      <c r="BFF70" s="97"/>
      <c r="BFG70" s="145"/>
      <c r="BFH70" s="179"/>
      <c r="BFI70" s="108"/>
      <c r="BFJ70" s="63"/>
      <c r="BFK70" s="103"/>
      <c r="BFL70" s="104"/>
      <c r="BFM70" s="105"/>
      <c r="BFN70" s="97"/>
      <c r="BFO70" s="79"/>
      <c r="BFP70" s="79"/>
      <c r="BFQ70" s="137"/>
      <c r="BFR70" s="96"/>
      <c r="BFS70" s="80"/>
      <c r="BFT70" s="80"/>
      <c r="BFU70" s="80"/>
      <c r="BFV70" s="102"/>
      <c r="BFW70" s="62"/>
      <c r="BFX70" s="98"/>
      <c r="BFY70" s="97"/>
      <c r="BFZ70" s="97"/>
      <c r="BGA70" s="97"/>
      <c r="BGB70" s="104"/>
      <c r="BGC70" s="97"/>
      <c r="BGD70" s="97"/>
      <c r="BGE70" s="97"/>
      <c r="BGF70" s="145"/>
      <c r="BGG70" s="179"/>
      <c r="BGH70" s="108"/>
      <c r="BGI70" s="63"/>
      <c r="BGJ70" s="103"/>
      <c r="BGK70" s="104"/>
      <c r="BGL70" s="105"/>
      <c r="BGM70" s="97"/>
      <c r="BGN70" s="79"/>
      <c r="BGO70" s="79"/>
      <c r="BGP70" s="137"/>
      <c r="BGQ70" s="96"/>
      <c r="BGR70" s="80"/>
      <c r="BGS70" s="80"/>
      <c r="BGT70" s="80"/>
      <c r="BGU70" s="102"/>
      <c r="BGV70" s="62"/>
      <c r="BGW70" s="98"/>
      <c r="BGX70" s="97"/>
      <c r="BGY70" s="97"/>
      <c r="BGZ70" s="97"/>
      <c r="BHA70" s="104"/>
      <c r="BHB70" s="97"/>
      <c r="BHC70" s="97"/>
      <c r="BHD70" s="97"/>
      <c r="BHE70" s="145"/>
      <c r="BHF70" s="179"/>
      <c r="BHG70" s="108"/>
      <c r="BHH70" s="63"/>
      <c r="BHI70" s="103"/>
      <c r="BHJ70" s="104"/>
      <c r="BHK70" s="105"/>
      <c r="BHL70" s="97"/>
      <c r="BHM70" s="79"/>
      <c r="BHN70" s="79"/>
      <c r="BHO70" s="137"/>
      <c r="BHP70" s="96"/>
      <c r="BHQ70" s="80"/>
      <c r="BHR70" s="80"/>
      <c r="BHS70" s="80"/>
      <c r="BHT70" s="102"/>
      <c r="BHU70" s="62"/>
      <c r="BHV70" s="98"/>
      <c r="BHW70" s="97"/>
      <c r="BHX70" s="97"/>
      <c r="BHY70" s="97"/>
      <c r="BHZ70" s="104"/>
      <c r="BIA70" s="97"/>
      <c r="BIB70" s="97"/>
      <c r="BIC70" s="97"/>
      <c r="BID70" s="145"/>
      <c r="BIE70" s="179"/>
      <c r="BIF70" s="108"/>
      <c r="BIG70" s="63"/>
      <c r="BIH70" s="103"/>
      <c r="BII70" s="104"/>
      <c r="BIJ70" s="105"/>
      <c r="BIK70" s="97"/>
      <c r="BIL70" s="79"/>
      <c r="BIM70" s="79"/>
      <c r="BIN70" s="137"/>
      <c r="BIO70" s="96"/>
      <c r="BIP70" s="80"/>
      <c r="BIQ70" s="80"/>
      <c r="BIR70" s="80"/>
      <c r="BIS70" s="102"/>
      <c r="BIT70" s="62"/>
      <c r="BIU70" s="98"/>
      <c r="BIV70" s="97"/>
      <c r="BIW70" s="97"/>
      <c r="BIX70" s="97"/>
      <c r="BIY70" s="104"/>
      <c r="BIZ70" s="97"/>
      <c r="BJA70" s="97"/>
      <c r="BJB70" s="97"/>
      <c r="BJC70" s="145"/>
      <c r="BJD70" s="179"/>
      <c r="BJE70" s="108"/>
      <c r="BJF70" s="63"/>
      <c r="BJG70" s="103"/>
      <c r="BJH70" s="104"/>
      <c r="BJI70" s="105"/>
      <c r="BJJ70" s="97"/>
      <c r="BJK70" s="79"/>
      <c r="BJL70" s="79"/>
      <c r="BJM70" s="137"/>
      <c r="BJN70" s="96"/>
      <c r="BJO70" s="80"/>
      <c r="BJP70" s="80"/>
      <c r="BJQ70" s="80"/>
      <c r="BJR70" s="102"/>
      <c r="BJS70" s="62"/>
      <c r="BJT70" s="98"/>
      <c r="BJU70" s="97"/>
      <c r="BJV70" s="97"/>
      <c r="BJW70" s="97"/>
      <c r="BJX70" s="104"/>
      <c r="BJY70" s="97"/>
      <c r="BJZ70" s="97"/>
      <c r="BKA70" s="97"/>
      <c r="BKB70" s="145"/>
      <c r="BKC70" s="179"/>
      <c r="BKD70" s="108"/>
      <c r="BKE70" s="63"/>
      <c r="BKF70" s="103"/>
      <c r="BKG70" s="104"/>
      <c r="BKH70" s="105"/>
      <c r="BKI70" s="97"/>
      <c r="BKJ70" s="79"/>
      <c r="BKK70" s="79"/>
      <c r="BKL70" s="137"/>
      <c r="BKM70" s="96"/>
      <c r="BKN70" s="80"/>
      <c r="BKO70" s="80"/>
      <c r="BKP70" s="80"/>
      <c r="BKQ70" s="102"/>
      <c r="BKR70" s="62"/>
      <c r="BKS70" s="98"/>
      <c r="BKT70" s="97"/>
      <c r="BKU70" s="97"/>
      <c r="BKV70" s="97"/>
      <c r="BKW70" s="104"/>
      <c r="BKX70" s="97"/>
      <c r="BKY70" s="97"/>
      <c r="BKZ70" s="97"/>
      <c r="BLA70" s="145"/>
      <c r="BLB70" s="179"/>
      <c r="BLC70" s="108"/>
      <c r="BLD70" s="63"/>
      <c r="BLE70" s="103"/>
      <c r="BLF70" s="104"/>
      <c r="BLG70" s="105"/>
      <c r="BLH70" s="97"/>
      <c r="BLI70" s="79"/>
      <c r="BLJ70" s="79"/>
      <c r="BLK70" s="137"/>
      <c r="BLL70" s="96"/>
      <c r="BLM70" s="80"/>
      <c r="BLN70" s="80"/>
      <c r="BLO70" s="80"/>
      <c r="BLP70" s="102"/>
      <c r="BLQ70" s="62"/>
      <c r="BLR70" s="98"/>
      <c r="BLS70" s="97"/>
      <c r="BLT70" s="97"/>
      <c r="BLU70" s="97"/>
      <c r="BLV70" s="104"/>
      <c r="BLW70" s="97"/>
      <c r="BLX70" s="97"/>
      <c r="BLY70" s="97"/>
      <c r="BLZ70" s="145"/>
      <c r="BMA70" s="179"/>
      <c r="BMB70" s="108"/>
      <c r="BMC70" s="63"/>
      <c r="BMD70" s="103"/>
      <c r="BME70" s="104"/>
      <c r="BMF70" s="105"/>
      <c r="BMG70" s="97"/>
      <c r="BMH70" s="79"/>
      <c r="BMI70" s="79"/>
      <c r="BMJ70" s="137"/>
      <c r="BMK70" s="96"/>
      <c r="BML70" s="80"/>
      <c r="BMM70" s="80"/>
      <c r="BMN70" s="80"/>
      <c r="BMO70" s="102"/>
      <c r="BMP70" s="62"/>
      <c r="BMQ70" s="98"/>
      <c r="BMR70" s="97"/>
      <c r="BMS70" s="97"/>
      <c r="BMT70" s="97"/>
      <c r="BMU70" s="104"/>
      <c r="BMV70" s="97"/>
      <c r="BMW70" s="97"/>
      <c r="BMX70" s="97"/>
      <c r="BMY70" s="145"/>
      <c r="BMZ70" s="179"/>
      <c r="BNA70" s="108"/>
      <c r="BNB70" s="63"/>
      <c r="BNC70" s="103"/>
      <c r="BND70" s="104"/>
      <c r="BNE70" s="105"/>
      <c r="BNF70" s="97"/>
      <c r="BNG70" s="79"/>
      <c r="BNH70" s="79"/>
      <c r="BNI70" s="137"/>
      <c r="BNJ70" s="96"/>
      <c r="BNK70" s="80"/>
      <c r="BNL70" s="80"/>
      <c r="BNM70" s="80"/>
      <c r="BNN70" s="102"/>
      <c r="BNO70" s="62"/>
      <c r="BNP70" s="98"/>
      <c r="BNQ70" s="97"/>
      <c r="BNR70" s="97"/>
      <c r="BNS70" s="97"/>
      <c r="BNT70" s="104"/>
      <c r="BNU70" s="97"/>
      <c r="BNV70" s="97"/>
      <c r="BNW70" s="97"/>
      <c r="BNX70" s="145"/>
      <c r="BNY70" s="179"/>
      <c r="BNZ70" s="108"/>
      <c r="BOA70" s="63"/>
      <c r="BOB70" s="103"/>
      <c r="BOC70" s="104"/>
      <c r="BOD70" s="105"/>
      <c r="BOE70" s="97"/>
      <c r="BOF70" s="79"/>
      <c r="BOG70" s="79"/>
      <c r="BOH70" s="137"/>
      <c r="BOI70" s="96"/>
      <c r="BOJ70" s="80"/>
      <c r="BOK70" s="80"/>
      <c r="BOL70" s="80"/>
      <c r="BOM70" s="102"/>
      <c r="BON70" s="62"/>
      <c r="BOO70" s="98"/>
      <c r="BOP70" s="97"/>
      <c r="BOQ70" s="97"/>
      <c r="BOR70" s="97"/>
      <c r="BOS70" s="104"/>
      <c r="BOT70" s="97"/>
      <c r="BOU70" s="97"/>
      <c r="BOV70" s="97"/>
      <c r="BOW70" s="145"/>
      <c r="BOX70" s="179"/>
      <c r="BOY70" s="108"/>
      <c r="BOZ70" s="63"/>
      <c r="BPA70" s="103"/>
      <c r="BPB70" s="104"/>
      <c r="BPC70" s="105"/>
      <c r="BPD70" s="97"/>
      <c r="BPE70" s="79"/>
      <c r="BPF70" s="79"/>
      <c r="BPG70" s="137"/>
      <c r="BPH70" s="96"/>
      <c r="BPI70" s="80"/>
      <c r="BPJ70" s="80"/>
      <c r="BPK70" s="80"/>
      <c r="BPL70" s="102"/>
      <c r="BPM70" s="62"/>
      <c r="BPN70" s="98"/>
      <c r="BPO70" s="97"/>
      <c r="BPP70" s="97"/>
      <c r="BPQ70" s="97"/>
      <c r="BPR70" s="104"/>
      <c r="BPS70" s="97"/>
      <c r="BPT70" s="97"/>
      <c r="BPU70" s="97"/>
      <c r="BPV70" s="145"/>
      <c r="BPW70" s="179"/>
      <c r="BPX70" s="108"/>
      <c r="BPY70" s="63"/>
      <c r="BPZ70" s="103"/>
      <c r="BQA70" s="104"/>
      <c r="BQB70" s="105"/>
      <c r="BQC70" s="97"/>
      <c r="BQD70" s="79"/>
      <c r="BQE70" s="79"/>
      <c r="BQF70" s="137"/>
      <c r="BQG70" s="96"/>
      <c r="BQH70" s="80"/>
      <c r="BQI70" s="80"/>
      <c r="BQJ70" s="80"/>
      <c r="BQK70" s="102"/>
      <c r="BQL70" s="62"/>
      <c r="BQM70" s="98"/>
      <c r="BQN70" s="97"/>
      <c r="BQO70" s="97"/>
      <c r="BQP70" s="97"/>
      <c r="BQQ70" s="104"/>
      <c r="BQR70" s="97"/>
      <c r="BQS70" s="97"/>
      <c r="BQT70" s="97"/>
      <c r="BQU70" s="145"/>
      <c r="BQV70" s="179"/>
      <c r="BQW70" s="108"/>
      <c r="BQX70" s="63"/>
      <c r="BQY70" s="103"/>
      <c r="BQZ70" s="104"/>
      <c r="BRA70" s="105"/>
      <c r="BRB70" s="97"/>
      <c r="BRC70" s="79"/>
      <c r="BRD70" s="79"/>
      <c r="BRE70" s="137"/>
      <c r="BRF70" s="96"/>
      <c r="BRG70" s="80"/>
      <c r="BRH70" s="80"/>
      <c r="BRI70" s="80"/>
      <c r="BRJ70" s="102"/>
      <c r="BRK70" s="62"/>
      <c r="BRL70" s="98"/>
      <c r="BRM70" s="97"/>
      <c r="BRN70" s="97"/>
      <c r="BRO70" s="97"/>
      <c r="BRP70" s="104"/>
      <c r="BRQ70" s="97"/>
      <c r="BRR70" s="97"/>
      <c r="BRS70" s="97"/>
      <c r="BRT70" s="145"/>
      <c r="BRU70" s="179"/>
      <c r="BRV70" s="108"/>
      <c r="BRW70" s="63"/>
      <c r="BRX70" s="103"/>
      <c r="BRY70" s="104"/>
      <c r="BRZ70" s="105"/>
      <c r="BSA70" s="97"/>
      <c r="BSB70" s="79"/>
      <c r="BSC70" s="79"/>
      <c r="BSD70" s="137"/>
      <c r="BSE70" s="96"/>
      <c r="BSF70" s="80"/>
      <c r="BSG70" s="80"/>
      <c r="BSH70" s="80"/>
      <c r="BSI70" s="102"/>
      <c r="BSJ70" s="62"/>
      <c r="BSK70" s="98"/>
      <c r="BSL70" s="97"/>
      <c r="BSM70" s="97"/>
      <c r="BSN70" s="97"/>
      <c r="BSO70" s="104"/>
      <c r="BSP70" s="97"/>
      <c r="BSQ70" s="97"/>
      <c r="BSR70" s="97"/>
      <c r="BSS70" s="145"/>
      <c r="BST70" s="179"/>
      <c r="BSU70" s="108"/>
      <c r="BSV70" s="63"/>
      <c r="BSW70" s="103"/>
      <c r="BSX70" s="104"/>
      <c r="BSY70" s="105"/>
      <c r="BSZ70" s="97"/>
      <c r="BTA70" s="79"/>
      <c r="BTB70" s="79"/>
      <c r="BTC70" s="137"/>
      <c r="BTD70" s="96"/>
      <c r="BTE70" s="80"/>
      <c r="BTF70" s="80"/>
      <c r="BTG70" s="80"/>
      <c r="BTH70" s="102"/>
      <c r="BTI70" s="62"/>
      <c r="BTJ70" s="98"/>
      <c r="BTK70" s="97"/>
      <c r="BTL70" s="97"/>
      <c r="BTM70" s="97"/>
      <c r="BTN70" s="104"/>
      <c r="BTO70" s="97"/>
      <c r="BTP70" s="97"/>
      <c r="BTQ70" s="97"/>
      <c r="BTR70" s="145"/>
      <c r="BTS70" s="179"/>
      <c r="BTT70" s="108"/>
      <c r="BTU70" s="63"/>
      <c r="BTV70" s="103"/>
      <c r="BTW70" s="104"/>
      <c r="BTX70" s="105"/>
      <c r="BTY70" s="97"/>
      <c r="BTZ70" s="79"/>
      <c r="BUA70" s="79"/>
      <c r="BUB70" s="137"/>
      <c r="BUC70" s="96"/>
      <c r="BUD70" s="80"/>
      <c r="BUE70" s="80"/>
      <c r="BUF70" s="80"/>
      <c r="BUG70" s="102"/>
      <c r="BUH70" s="62"/>
      <c r="BUI70" s="98"/>
      <c r="BUJ70" s="97"/>
      <c r="BUK70" s="97"/>
      <c r="BUL70" s="97"/>
      <c r="BUM70" s="104"/>
      <c r="BUN70" s="97"/>
      <c r="BUO70" s="97"/>
      <c r="BUP70" s="97"/>
      <c r="BUQ70" s="145"/>
      <c r="BUR70" s="179"/>
      <c r="BUS70" s="108"/>
      <c r="BUT70" s="63"/>
      <c r="BUU70" s="103"/>
      <c r="BUV70" s="104"/>
      <c r="BUW70" s="105"/>
      <c r="BUX70" s="97"/>
      <c r="BUY70" s="79"/>
      <c r="BUZ70" s="79"/>
      <c r="BVA70" s="137"/>
      <c r="BVB70" s="96"/>
      <c r="BVC70" s="80"/>
      <c r="BVD70" s="80"/>
      <c r="BVE70" s="80"/>
      <c r="BVF70" s="102"/>
      <c r="BVG70" s="62"/>
      <c r="BVH70" s="98"/>
      <c r="BVI70" s="97"/>
      <c r="BVJ70" s="97"/>
      <c r="BVK70" s="97"/>
      <c r="BVL70" s="104"/>
      <c r="BVM70" s="97"/>
      <c r="BVN70" s="97"/>
      <c r="BVO70" s="97"/>
      <c r="BVP70" s="145"/>
      <c r="BVQ70" s="179"/>
      <c r="BVR70" s="108"/>
      <c r="BVS70" s="63"/>
      <c r="BVT70" s="103"/>
      <c r="BVU70" s="104"/>
      <c r="BVV70" s="105"/>
      <c r="BVW70" s="97"/>
      <c r="BVX70" s="79"/>
      <c r="BVY70" s="79"/>
      <c r="BVZ70" s="137"/>
      <c r="BWA70" s="96"/>
      <c r="BWB70" s="80"/>
      <c r="BWC70" s="80"/>
      <c r="BWD70" s="80"/>
      <c r="BWE70" s="102"/>
      <c r="BWF70" s="62"/>
      <c r="BWG70" s="98"/>
      <c r="BWH70" s="97"/>
      <c r="BWI70" s="97"/>
      <c r="BWJ70" s="97"/>
      <c r="BWK70" s="104"/>
      <c r="BWL70" s="97"/>
      <c r="BWM70" s="97"/>
      <c r="BWN70" s="97"/>
      <c r="BWO70" s="145"/>
      <c r="BWP70" s="179"/>
      <c r="BWQ70" s="108"/>
      <c r="BWR70" s="63"/>
      <c r="BWS70" s="103"/>
      <c r="BWT70" s="104"/>
      <c r="BWU70" s="105"/>
      <c r="BWV70" s="97"/>
      <c r="BWW70" s="79"/>
      <c r="BWX70" s="79"/>
      <c r="BWY70" s="137"/>
      <c r="BWZ70" s="96"/>
      <c r="BXA70" s="80"/>
      <c r="BXB70" s="80"/>
      <c r="BXC70" s="80"/>
      <c r="BXD70" s="102"/>
      <c r="BXE70" s="62"/>
      <c r="BXF70" s="98"/>
      <c r="BXG70" s="97"/>
      <c r="BXH70" s="97"/>
      <c r="BXI70" s="97"/>
      <c r="BXJ70" s="104"/>
      <c r="BXK70" s="97"/>
      <c r="BXL70" s="97"/>
      <c r="BXM70" s="97"/>
      <c r="BXN70" s="145"/>
      <c r="BXO70" s="179"/>
      <c r="BXP70" s="108"/>
      <c r="BXQ70" s="63"/>
      <c r="BXR70" s="103"/>
      <c r="BXS70" s="104"/>
      <c r="BXT70" s="105"/>
      <c r="BXU70" s="97"/>
      <c r="BXV70" s="79"/>
      <c r="BXW70" s="79"/>
      <c r="BXX70" s="137"/>
      <c r="BXY70" s="96"/>
      <c r="BXZ70" s="80"/>
      <c r="BYA70" s="80"/>
      <c r="BYB70" s="80"/>
      <c r="BYC70" s="102"/>
      <c r="BYD70" s="62"/>
      <c r="BYE70" s="98"/>
      <c r="BYF70" s="97"/>
      <c r="BYG70" s="97"/>
      <c r="BYH70" s="97"/>
      <c r="BYI70" s="104"/>
      <c r="BYJ70" s="97"/>
      <c r="BYK70" s="97"/>
      <c r="BYL70" s="97"/>
      <c r="BYM70" s="145"/>
      <c r="BYN70" s="179"/>
      <c r="BYO70" s="108"/>
      <c r="BYP70" s="63"/>
      <c r="BYQ70" s="103"/>
      <c r="BYR70" s="104"/>
      <c r="BYS70" s="105"/>
      <c r="BYT70" s="97"/>
      <c r="BYU70" s="79"/>
      <c r="BYV70" s="79"/>
      <c r="BYW70" s="137"/>
      <c r="BYX70" s="96"/>
      <c r="BYY70" s="80"/>
      <c r="BYZ70" s="80"/>
      <c r="BZA70" s="80"/>
      <c r="BZB70" s="102"/>
      <c r="BZC70" s="62"/>
      <c r="BZD70" s="98"/>
      <c r="BZE70" s="97"/>
      <c r="BZF70" s="97"/>
      <c r="BZG70" s="97"/>
      <c r="BZH70" s="104"/>
      <c r="BZI70" s="97"/>
      <c r="BZJ70" s="97"/>
      <c r="BZK70" s="97"/>
      <c r="BZL70" s="145"/>
      <c r="BZM70" s="179"/>
      <c r="BZN70" s="108"/>
      <c r="BZO70" s="63"/>
      <c r="BZP70" s="103"/>
      <c r="BZQ70" s="104"/>
      <c r="BZR70" s="105"/>
      <c r="BZS70" s="97"/>
      <c r="BZT70" s="79"/>
      <c r="BZU70" s="79"/>
      <c r="BZV70" s="137"/>
      <c r="BZW70" s="96"/>
      <c r="BZX70" s="80"/>
      <c r="BZY70" s="80"/>
      <c r="BZZ70" s="80"/>
      <c r="CAA70" s="102"/>
      <c r="CAB70" s="62"/>
      <c r="CAC70" s="98"/>
      <c r="CAD70" s="97"/>
      <c r="CAE70" s="97"/>
      <c r="CAF70" s="97"/>
      <c r="CAG70" s="104"/>
      <c r="CAH70" s="97"/>
      <c r="CAI70" s="97"/>
      <c r="CAJ70" s="97"/>
      <c r="CAK70" s="145"/>
      <c r="CAL70" s="179"/>
      <c r="CAM70" s="108"/>
      <c r="CAN70" s="63"/>
      <c r="CAO70" s="103"/>
      <c r="CAP70" s="104"/>
      <c r="CAQ70" s="105"/>
      <c r="CAR70" s="97"/>
      <c r="CAS70" s="79"/>
      <c r="CAT70" s="79"/>
      <c r="CAU70" s="137"/>
      <c r="CAV70" s="96"/>
      <c r="CAW70" s="80"/>
      <c r="CAX70" s="80"/>
      <c r="CAY70" s="80"/>
      <c r="CAZ70" s="102"/>
      <c r="CBA70" s="62"/>
      <c r="CBB70" s="98"/>
      <c r="CBC70" s="97"/>
      <c r="CBD70" s="97"/>
      <c r="CBE70" s="97"/>
      <c r="CBF70" s="104"/>
      <c r="CBG70" s="97"/>
      <c r="CBH70" s="97"/>
      <c r="CBI70" s="97"/>
      <c r="CBJ70" s="145"/>
      <c r="CBK70" s="179"/>
      <c r="CBL70" s="108"/>
      <c r="CBM70" s="63"/>
      <c r="CBN70" s="103"/>
      <c r="CBO70" s="104"/>
      <c r="CBP70" s="105"/>
      <c r="CBQ70" s="97"/>
      <c r="CBR70" s="79"/>
      <c r="CBS70" s="79"/>
      <c r="CBT70" s="137"/>
      <c r="CBU70" s="96"/>
      <c r="CBV70" s="80"/>
      <c r="CBW70" s="80"/>
      <c r="CBX70" s="80"/>
      <c r="CBY70" s="102"/>
      <c r="CBZ70" s="62"/>
      <c r="CCA70" s="98"/>
      <c r="CCB70" s="97"/>
      <c r="CCC70" s="97"/>
      <c r="CCD70" s="97"/>
      <c r="CCE70" s="104"/>
      <c r="CCF70" s="97"/>
      <c r="CCG70" s="97"/>
      <c r="CCH70" s="97"/>
      <c r="CCI70" s="145"/>
      <c r="CCJ70" s="179"/>
      <c r="CCK70" s="108"/>
      <c r="CCL70" s="63"/>
      <c r="CCM70" s="103"/>
      <c r="CCN70" s="104"/>
      <c r="CCO70" s="105"/>
      <c r="CCP70" s="97"/>
      <c r="CCQ70" s="79"/>
      <c r="CCR70" s="79"/>
      <c r="CCS70" s="137"/>
      <c r="CCT70" s="96"/>
      <c r="CCU70" s="80"/>
      <c r="CCV70" s="80"/>
      <c r="CCW70" s="80"/>
      <c r="CCX70" s="102"/>
      <c r="CCY70" s="62"/>
      <c r="CCZ70" s="98"/>
      <c r="CDA70" s="97"/>
      <c r="CDB70" s="97"/>
      <c r="CDC70" s="97"/>
      <c r="CDD70" s="104"/>
      <c r="CDE70" s="97"/>
      <c r="CDF70" s="97"/>
      <c r="CDG70" s="97"/>
      <c r="CDH70" s="145"/>
      <c r="CDI70" s="179"/>
      <c r="CDJ70" s="108"/>
      <c r="CDK70" s="63"/>
      <c r="CDL70" s="103"/>
      <c r="CDM70" s="104"/>
      <c r="CDN70" s="105"/>
      <c r="CDO70" s="97"/>
      <c r="CDP70" s="79"/>
      <c r="CDQ70" s="79"/>
      <c r="CDR70" s="137"/>
      <c r="CDS70" s="96"/>
      <c r="CDT70" s="80"/>
      <c r="CDU70" s="80"/>
      <c r="CDV70" s="80"/>
      <c r="CDW70" s="102"/>
      <c r="CDX70" s="62"/>
      <c r="CDY70" s="98"/>
      <c r="CDZ70" s="97"/>
      <c r="CEA70" s="97"/>
      <c r="CEB70" s="97"/>
      <c r="CEC70" s="104"/>
      <c r="CED70" s="97"/>
      <c r="CEE70" s="97"/>
      <c r="CEF70" s="97"/>
      <c r="CEG70" s="145"/>
      <c r="CEH70" s="179"/>
      <c r="CEI70" s="108"/>
      <c r="CEJ70" s="63"/>
      <c r="CEK70" s="103"/>
      <c r="CEL70" s="104"/>
      <c r="CEM70" s="105"/>
      <c r="CEN70" s="97"/>
      <c r="CEO70" s="79"/>
      <c r="CEP70" s="79"/>
      <c r="CEQ70" s="137"/>
      <c r="CER70" s="96"/>
      <c r="CES70" s="80"/>
      <c r="CET70" s="80"/>
      <c r="CEU70" s="80"/>
      <c r="CEV70" s="102"/>
      <c r="CEW70" s="62"/>
      <c r="CEX70" s="98"/>
      <c r="CEY70" s="97"/>
      <c r="CEZ70" s="97"/>
      <c r="CFA70" s="97"/>
      <c r="CFB70" s="104"/>
      <c r="CFC70" s="97"/>
      <c r="CFD70" s="97"/>
      <c r="CFE70" s="97"/>
      <c r="CFF70" s="145"/>
      <c r="CFG70" s="179"/>
      <c r="CFH70" s="108"/>
      <c r="CFI70" s="63"/>
      <c r="CFJ70" s="103"/>
      <c r="CFK70" s="104"/>
      <c r="CFL70" s="105"/>
      <c r="CFM70" s="97"/>
      <c r="CFN70" s="79"/>
      <c r="CFO70" s="79"/>
      <c r="CFP70" s="137"/>
      <c r="CFQ70" s="96"/>
      <c r="CFR70" s="80"/>
      <c r="CFS70" s="80"/>
      <c r="CFT70" s="80"/>
      <c r="CFU70" s="102"/>
      <c r="CFV70" s="62"/>
      <c r="CFW70" s="98"/>
      <c r="CFX70" s="97"/>
      <c r="CFY70" s="97"/>
      <c r="CFZ70" s="97"/>
      <c r="CGA70" s="104"/>
      <c r="CGB70" s="97"/>
      <c r="CGC70" s="97"/>
      <c r="CGD70" s="97"/>
      <c r="CGE70" s="145"/>
      <c r="CGF70" s="179"/>
      <c r="CGG70" s="108"/>
      <c r="CGH70" s="63"/>
      <c r="CGI70" s="103"/>
      <c r="CGJ70" s="104"/>
      <c r="CGK70" s="105"/>
      <c r="CGL70" s="97"/>
      <c r="CGM70" s="79"/>
      <c r="CGN70" s="79"/>
      <c r="CGO70" s="137"/>
      <c r="CGP70" s="96"/>
      <c r="CGQ70" s="80"/>
      <c r="CGR70" s="80"/>
      <c r="CGS70" s="80"/>
      <c r="CGT70" s="102"/>
      <c r="CGU70" s="62"/>
      <c r="CGV70" s="98"/>
      <c r="CGW70" s="97"/>
      <c r="CGX70" s="97"/>
      <c r="CGY70" s="97"/>
      <c r="CGZ70" s="104"/>
      <c r="CHA70" s="97"/>
      <c r="CHB70" s="97"/>
      <c r="CHC70" s="97"/>
      <c r="CHD70" s="145"/>
      <c r="CHE70" s="179"/>
      <c r="CHF70" s="108"/>
      <c r="CHG70" s="63"/>
      <c r="CHH70" s="103"/>
      <c r="CHI70" s="104"/>
      <c r="CHJ70" s="105"/>
      <c r="CHK70" s="97"/>
      <c r="CHL70" s="79"/>
      <c r="CHM70" s="79"/>
      <c r="CHN70" s="137"/>
      <c r="CHO70" s="96"/>
      <c r="CHP70" s="80"/>
      <c r="CHQ70" s="80"/>
      <c r="CHR70" s="80"/>
      <c r="CHS70" s="102"/>
      <c r="CHT70" s="62"/>
      <c r="CHU70" s="98"/>
      <c r="CHV70" s="97"/>
      <c r="CHW70" s="97"/>
      <c r="CHX70" s="97"/>
      <c r="CHY70" s="104"/>
      <c r="CHZ70" s="97"/>
      <c r="CIA70" s="97"/>
      <c r="CIB70" s="97"/>
      <c r="CIC70" s="145"/>
      <c r="CID70" s="179"/>
      <c r="CIE70" s="108"/>
      <c r="CIF70" s="63"/>
      <c r="CIG70" s="103"/>
      <c r="CIH70" s="104"/>
      <c r="CII70" s="105"/>
      <c r="CIJ70" s="97"/>
      <c r="CIK70" s="79"/>
      <c r="CIL70" s="79"/>
      <c r="CIM70" s="137"/>
      <c r="CIN70" s="96"/>
      <c r="CIO70" s="80"/>
      <c r="CIP70" s="80"/>
      <c r="CIQ70" s="80"/>
      <c r="CIR70" s="102"/>
      <c r="CIS70" s="62"/>
      <c r="CIT70" s="98"/>
      <c r="CIU70" s="97"/>
      <c r="CIV70" s="97"/>
      <c r="CIW70" s="97"/>
      <c r="CIX70" s="104"/>
      <c r="CIY70" s="97"/>
      <c r="CIZ70" s="97"/>
      <c r="CJA70" s="97"/>
      <c r="CJB70" s="145"/>
      <c r="CJC70" s="179"/>
      <c r="CJD70" s="108"/>
      <c r="CJE70" s="63"/>
      <c r="CJF70" s="103"/>
      <c r="CJG70" s="104"/>
      <c r="CJH70" s="105"/>
      <c r="CJI70" s="97"/>
      <c r="CJJ70" s="79"/>
      <c r="CJK70" s="79"/>
      <c r="CJL70" s="137"/>
      <c r="CJM70" s="96"/>
      <c r="CJN70" s="80"/>
      <c r="CJO70" s="80"/>
      <c r="CJP70" s="80"/>
      <c r="CJQ70" s="102"/>
      <c r="CJR70" s="62"/>
      <c r="CJS70" s="98"/>
      <c r="CJT70" s="97"/>
      <c r="CJU70" s="97"/>
      <c r="CJV70" s="97"/>
      <c r="CJW70" s="104"/>
      <c r="CJX70" s="97"/>
      <c r="CJY70" s="97"/>
      <c r="CJZ70" s="97"/>
      <c r="CKA70" s="145"/>
      <c r="CKB70" s="179"/>
      <c r="CKC70" s="108"/>
      <c r="CKD70" s="63"/>
      <c r="CKE70" s="103"/>
      <c r="CKF70" s="104"/>
      <c r="CKG70" s="105"/>
      <c r="CKH70" s="97"/>
      <c r="CKI70" s="79"/>
      <c r="CKJ70" s="79"/>
      <c r="CKK70" s="137"/>
      <c r="CKL70" s="96"/>
      <c r="CKM70" s="80"/>
      <c r="CKN70" s="80"/>
      <c r="CKO70" s="80"/>
      <c r="CKP70" s="102"/>
      <c r="CKQ70" s="62"/>
      <c r="CKR70" s="98"/>
      <c r="CKS70" s="97"/>
      <c r="CKT70" s="97"/>
      <c r="CKU70" s="97"/>
      <c r="CKV70" s="104"/>
      <c r="CKW70" s="97"/>
      <c r="CKX70" s="97"/>
      <c r="CKY70" s="97"/>
      <c r="CKZ70" s="145"/>
      <c r="CLA70" s="179"/>
      <c r="CLB70" s="108"/>
      <c r="CLC70" s="63"/>
      <c r="CLD70" s="103"/>
      <c r="CLE70" s="104"/>
      <c r="CLF70" s="105"/>
      <c r="CLG70" s="97"/>
      <c r="CLH70" s="79"/>
      <c r="CLI70" s="79"/>
      <c r="CLJ70" s="137"/>
      <c r="CLK70" s="96"/>
      <c r="CLL70" s="80"/>
      <c r="CLM70" s="80"/>
      <c r="CLN70" s="80"/>
      <c r="CLO70" s="102"/>
      <c r="CLP70" s="62"/>
      <c r="CLQ70" s="98"/>
      <c r="CLR70" s="97"/>
      <c r="CLS70" s="97"/>
      <c r="CLT70" s="97"/>
      <c r="CLU70" s="104"/>
      <c r="CLV70" s="97"/>
      <c r="CLW70" s="97"/>
      <c r="CLX70" s="97"/>
      <c r="CLY70" s="145"/>
      <c r="CLZ70" s="179"/>
      <c r="CMA70" s="108"/>
      <c r="CMB70" s="63"/>
      <c r="CMC70" s="103"/>
      <c r="CMD70" s="104"/>
      <c r="CME70" s="105"/>
      <c r="CMF70" s="97"/>
      <c r="CMG70" s="79"/>
      <c r="CMH70" s="79"/>
      <c r="CMI70" s="137"/>
      <c r="CMJ70" s="96"/>
      <c r="CMK70" s="80"/>
      <c r="CML70" s="80"/>
      <c r="CMM70" s="80"/>
      <c r="CMN70" s="102"/>
      <c r="CMO70" s="62"/>
      <c r="CMP70" s="98"/>
      <c r="CMQ70" s="97"/>
      <c r="CMR70" s="97"/>
      <c r="CMS70" s="97"/>
      <c r="CMT70" s="104"/>
      <c r="CMU70" s="97"/>
      <c r="CMV70" s="97"/>
      <c r="CMW70" s="97"/>
      <c r="CMX70" s="145"/>
      <c r="CMY70" s="179"/>
      <c r="CMZ70" s="108"/>
      <c r="CNA70" s="63"/>
      <c r="CNB70" s="103"/>
      <c r="CNC70" s="104"/>
      <c r="CND70" s="105"/>
      <c r="CNE70" s="97"/>
      <c r="CNF70" s="79"/>
      <c r="CNG70" s="79"/>
      <c r="CNH70" s="137"/>
      <c r="CNI70" s="96"/>
      <c r="CNJ70" s="80"/>
      <c r="CNK70" s="80"/>
      <c r="CNL70" s="80"/>
      <c r="CNM70" s="102"/>
      <c r="CNN70" s="62"/>
      <c r="CNO70" s="98"/>
      <c r="CNP70" s="97"/>
      <c r="CNQ70" s="97"/>
      <c r="CNR70" s="97"/>
      <c r="CNS70" s="104"/>
      <c r="CNT70" s="97"/>
      <c r="CNU70" s="97"/>
      <c r="CNV70" s="97"/>
      <c r="CNW70" s="145"/>
      <c r="CNX70" s="179"/>
      <c r="CNY70" s="108"/>
      <c r="CNZ70" s="63"/>
      <c r="COA70" s="103"/>
      <c r="COB70" s="104"/>
      <c r="COC70" s="105"/>
      <c r="COD70" s="97"/>
      <c r="COE70" s="79"/>
      <c r="COF70" s="79"/>
      <c r="COG70" s="137"/>
      <c r="COH70" s="96"/>
      <c r="COI70" s="80"/>
      <c r="COJ70" s="80"/>
      <c r="COK70" s="80"/>
      <c r="COL70" s="102"/>
      <c r="COM70" s="62"/>
      <c r="CON70" s="98"/>
      <c r="COO70" s="97"/>
      <c r="COP70" s="97"/>
      <c r="COQ70" s="97"/>
      <c r="COR70" s="104"/>
      <c r="COS70" s="97"/>
      <c r="COT70" s="97"/>
      <c r="COU70" s="97"/>
      <c r="COV70" s="145"/>
      <c r="COW70" s="179"/>
      <c r="COX70" s="108"/>
      <c r="COY70" s="63"/>
      <c r="COZ70" s="103"/>
      <c r="CPA70" s="104"/>
      <c r="CPB70" s="105"/>
      <c r="CPC70" s="97"/>
      <c r="CPD70" s="79"/>
      <c r="CPE70" s="79"/>
      <c r="CPF70" s="137"/>
      <c r="CPG70" s="96"/>
      <c r="CPH70" s="80"/>
      <c r="CPI70" s="80"/>
      <c r="CPJ70" s="80"/>
      <c r="CPK70" s="102"/>
      <c r="CPL70" s="62"/>
      <c r="CPM70" s="98"/>
      <c r="CPN70" s="97"/>
      <c r="CPO70" s="97"/>
      <c r="CPP70" s="97"/>
      <c r="CPQ70" s="104"/>
      <c r="CPR70" s="97"/>
      <c r="CPS70" s="97"/>
      <c r="CPT70" s="97"/>
      <c r="CPU70" s="145"/>
      <c r="CPV70" s="179"/>
      <c r="CPW70" s="108"/>
      <c r="CPX70" s="63"/>
      <c r="CPY70" s="103"/>
      <c r="CPZ70" s="104"/>
      <c r="CQA70" s="105"/>
      <c r="CQB70" s="97"/>
      <c r="CQC70" s="79"/>
      <c r="CQD70" s="79"/>
      <c r="CQE70" s="137"/>
      <c r="CQF70" s="96"/>
      <c r="CQG70" s="80"/>
      <c r="CQH70" s="80"/>
      <c r="CQI70" s="80"/>
      <c r="CQJ70" s="102"/>
      <c r="CQK70" s="62"/>
      <c r="CQL70" s="98"/>
      <c r="CQM70" s="97"/>
      <c r="CQN70" s="97"/>
      <c r="CQO70" s="97"/>
      <c r="CQP70" s="104"/>
      <c r="CQQ70" s="97"/>
      <c r="CQR70" s="97"/>
      <c r="CQS70" s="97"/>
      <c r="CQT70" s="145"/>
      <c r="CQU70" s="179"/>
      <c r="CQV70" s="108"/>
      <c r="CQW70" s="63"/>
      <c r="CQX70" s="103"/>
      <c r="CQY70" s="104"/>
      <c r="CQZ70" s="105"/>
      <c r="CRA70" s="97"/>
      <c r="CRB70" s="79"/>
      <c r="CRC70" s="79"/>
      <c r="CRD70" s="137"/>
      <c r="CRE70" s="96"/>
      <c r="CRF70" s="80"/>
      <c r="CRG70" s="80"/>
      <c r="CRH70" s="80"/>
      <c r="CRI70" s="102"/>
      <c r="CRJ70" s="62"/>
      <c r="CRK70" s="98"/>
      <c r="CRL70" s="97"/>
      <c r="CRM70" s="97"/>
      <c r="CRN70" s="97"/>
      <c r="CRO70" s="104"/>
      <c r="CRP70" s="97"/>
      <c r="CRQ70" s="97"/>
      <c r="CRR70" s="97"/>
      <c r="CRS70" s="145"/>
      <c r="CRT70" s="179"/>
      <c r="CRU70" s="108"/>
      <c r="CRV70" s="63"/>
      <c r="CRW70" s="103"/>
      <c r="CRX70" s="104"/>
      <c r="CRY70" s="105"/>
      <c r="CRZ70" s="97"/>
      <c r="CSA70" s="79"/>
      <c r="CSB70" s="79"/>
      <c r="CSC70" s="137"/>
      <c r="CSD70" s="96"/>
      <c r="CSE70" s="80"/>
      <c r="CSF70" s="80"/>
      <c r="CSG70" s="80"/>
      <c r="CSH70" s="102"/>
      <c r="CSI70" s="62"/>
      <c r="CSJ70" s="98"/>
      <c r="CSK70" s="97"/>
      <c r="CSL70" s="97"/>
      <c r="CSM70" s="97"/>
      <c r="CSN70" s="104"/>
      <c r="CSO70" s="97"/>
      <c r="CSP70" s="97"/>
      <c r="CSQ70" s="97"/>
      <c r="CSR70" s="145"/>
      <c r="CSS70" s="179"/>
      <c r="CST70" s="108"/>
      <c r="CSU70" s="63"/>
      <c r="CSV70" s="103"/>
      <c r="CSW70" s="104"/>
      <c r="CSX70" s="105"/>
      <c r="CSY70" s="97"/>
      <c r="CSZ70" s="79"/>
      <c r="CTA70" s="79"/>
      <c r="CTB70" s="137"/>
      <c r="CTC70" s="96"/>
      <c r="CTD70" s="80"/>
      <c r="CTE70" s="80"/>
      <c r="CTF70" s="80"/>
      <c r="CTG70" s="102"/>
      <c r="CTH70" s="62"/>
      <c r="CTI70" s="98"/>
      <c r="CTJ70" s="97"/>
      <c r="CTK70" s="97"/>
      <c r="CTL70" s="97"/>
      <c r="CTM70" s="104"/>
      <c r="CTN70" s="97"/>
      <c r="CTO70" s="97"/>
      <c r="CTP70" s="97"/>
      <c r="CTQ70" s="145"/>
      <c r="CTR70" s="179"/>
      <c r="CTS70" s="108"/>
      <c r="CTT70" s="63"/>
      <c r="CTU70" s="103"/>
      <c r="CTV70" s="104"/>
      <c r="CTW70" s="105"/>
      <c r="CTX70" s="97"/>
      <c r="CTY70" s="79"/>
      <c r="CTZ70" s="79"/>
      <c r="CUA70" s="137"/>
      <c r="CUB70" s="96"/>
      <c r="CUC70" s="80"/>
      <c r="CUD70" s="80"/>
      <c r="CUE70" s="80"/>
      <c r="CUF70" s="102"/>
      <c r="CUG70" s="62"/>
      <c r="CUH70" s="98"/>
      <c r="CUI70" s="97"/>
      <c r="CUJ70" s="97"/>
      <c r="CUK70" s="97"/>
      <c r="CUL70" s="104"/>
      <c r="CUM70" s="97"/>
      <c r="CUN70" s="97"/>
      <c r="CUO70" s="97"/>
      <c r="CUP70" s="145"/>
      <c r="CUQ70" s="179"/>
      <c r="CUR70" s="108"/>
      <c r="CUS70" s="63"/>
      <c r="CUT70" s="103"/>
      <c r="CUU70" s="104"/>
      <c r="CUV70" s="105"/>
      <c r="CUW70" s="97"/>
      <c r="CUX70" s="79"/>
      <c r="CUY70" s="79"/>
      <c r="CUZ70" s="137"/>
      <c r="CVA70" s="96"/>
      <c r="CVB70" s="80"/>
      <c r="CVC70" s="80"/>
      <c r="CVD70" s="80"/>
      <c r="CVE70" s="102"/>
      <c r="CVF70" s="62"/>
      <c r="CVG70" s="98"/>
      <c r="CVH70" s="97"/>
      <c r="CVI70" s="97"/>
      <c r="CVJ70" s="97"/>
      <c r="CVK70" s="104"/>
      <c r="CVL70" s="97"/>
      <c r="CVM70" s="97"/>
      <c r="CVN70" s="97"/>
      <c r="CVO70" s="145"/>
      <c r="CVP70" s="179"/>
      <c r="CVQ70" s="108"/>
      <c r="CVR70" s="63"/>
      <c r="CVS70" s="103"/>
      <c r="CVT70" s="104"/>
      <c r="CVU70" s="105"/>
      <c r="CVV70" s="97"/>
      <c r="CVW70" s="79"/>
      <c r="CVX70" s="79"/>
      <c r="CVY70" s="137"/>
      <c r="CVZ70" s="96"/>
      <c r="CWA70" s="80"/>
      <c r="CWB70" s="80"/>
      <c r="CWC70" s="80"/>
      <c r="CWD70" s="102"/>
      <c r="CWE70" s="62"/>
      <c r="CWF70" s="98"/>
      <c r="CWG70" s="97"/>
      <c r="CWH70" s="97"/>
      <c r="CWI70" s="97"/>
      <c r="CWJ70" s="104"/>
      <c r="CWK70" s="97"/>
      <c r="CWL70" s="97"/>
      <c r="CWM70" s="97"/>
      <c r="CWN70" s="145"/>
      <c r="CWO70" s="179"/>
      <c r="CWP70" s="108"/>
      <c r="CWQ70" s="63"/>
      <c r="CWR70" s="103"/>
      <c r="CWS70" s="104"/>
      <c r="CWT70" s="105"/>
      <c r="CWU70" s="97"/>
      <c r="CWV70" s="79"/>
      <c r="CWW70" s="79"/>
      <c r="CWX70" s="137"/>
      <c r="CWY70" s="96"/>
      <c r="CWZ70" s="80"/>
      <c r="CXA70" s="80"/>
      <c r="CXB70" s="80"/>
      <c r="CXC70" s="102"/>
      <c r="CXD70" s="62"/>
      <c r="CXE70" s="98"/>
      <c r="CXF70" s="97"/>
      <c r="CXG70" s="97"/>
      <c r="CXH70" s="97"/>
      <c r="CXI70" s="104"/>
      <c r="CXJ70" s="97"/>
      <c r="CXK70" s="97"/>
      <c r="CXL70" s="97"/>
      <c r="CXM70" s="145"/>
      <c r="CXN70" s="179"/>
      <c r="CXO70" s="108"/>
      <c r="CXP70" s="63"/>
      <c r="CXQ70" s="103"/>
      <c r="CXR70" s="104"/>
      <c r="CXS70" s="105"/>
      <c r="CXT70" s="97"/>
      <c r="CXU70" s="79"/>
      <c r="CXV70" s="79"/>
      <c r="CXW70" s="137"/>
      <c r="CXX70" s="96"/>
      <c r="CXY70" s="80"/>
      <c r="CXZ70" s="80"/>
      <c r="CYA70" s="80"/>
      <c r="CYB70" s="102"/>
      <c r="CYC70" s="62"/>
      <c r="CYD70" s="98"/>
      <c r="CYE70" s="97"/>
      <c r="CYF70" s="97"/>
      <c r="CYG70" s="97"/>
      <c r="CYH70" s="104"/>
      <c r="CYI70" s="97"/>
      <c r="CYJ70" s="97"/>
      <c r="CYK70" s="97"/>
      <c r="CYL70" s="145"/>
      <c r="CYM70" s="179"/>
      <c r="CYN70" s="108"/>
      <c r="CYO70" s="63"/>
      <c r="CYP70" s="103"/>
      <c r="CYQ70" s="104"/>
      <c r="CYR70" s="105"/>
      <c r="CYS70" s="97"/>
      <c r="CYT70" s="79"/>
      <c r="CYU70" s="79"/>
      <c r="CYV70" s="137"/>
      <c r="CYW70" s="96"/>
      <c r="CYX70" s="80"/>
      <c r="CYY70" s="80"/>
      <c r="CYZ70" s="80"/>
      <c r="CZA70" s="102"/>
      <c r="CZB70" s="62"/>
      <c r="CZC70" s="98"/>
      <c r="CZD70" s="97"/>
      <c r="CZE70" s="97"/>
      <c r="CZF70" s="97"/>
      <c r="CZG70" s="104"/>
      <c r="CZH70" s="97"/>
      <c r="CZI70" s="97"/>
      <c r="CZJ70" s="97"/>
      <c r="CZK70" s="145"/>
      <c r="CZL70" s="179"/>
      <c r="CZM70" s="108"/>
      <c r="CZN70" s="63"/>
      <c r="CZO70" s="103"/>
      <c r="CZP70" s="104"/>
      <c r="CZQ70" s="105"/>
      <c r="CZR70" s="97"/>
      <c r="CZS70" s="79"/>
      <c r="CZT70" s="79"/>
      <c r="CZU70" s="137"/>
      <c r="CZV70" s="96"/>
      <c r="CZW70" s="80"/>
      <c r="CZX70" s="80"/>
      <c r="CZY70" s="80"/>
      <c r="CZZ70" s="102"/>
      <c r="DAA70" s="62"/>
      <c r="DAB70" s="98"/>
      <c r="DAC70" s="97"/>
      <c r="DAD70" s="97"/>
      <c r="DAE70" s="97"/>
      <c r="DAF70" s="104"/>
      <c r="DAG70" s="97"/>
      <c r="DAH70" s="97"/>
      <c r="DAI70" s="97"/>
      <c r="DAJ70" s="145"/>
      <c r="DAK70" s="179"/>
      <c r="DAL70" s="108"/>
      <c r="DAM70" s="63"/>
      <c r="DAN70" s="103"/>
      <c r="DAO70" s="104"/>
      <c r="DAP70" s="105"/>
      <c r="DAQ70" s="97"/>
      <c r="DAR70" s="79"/>
      <c r="DAS70" s="79"/>
      <c r="DAT70" s="137"/>
      <c r="DAU70" s="96"/>
      <c r="DAV70" s="80"/>
      <c r="DAW70" s="80"/>
      <c r="DAX70" s="80"/>
      <c r="DAY70" s="102"/>
      <c r="DAZ70" s="62"/>
      <c r="DBA70" s="98"/>
      <c r="DBB70" s="97"/>
      <c r="DBC70" s="97"/>
      <c r="DBD70" s="97"/>
      <c r="DBE70" s="104"/>
      <c r="DBF70" s="97"/>
      <c r="DBG70" s="97"/>
      <c r="DBH70" s="97"/>
      <c r="DBI70" s="145"/>
      <c r="DBJ70" s="179"/>
      <c r="DBK70" s="108"/>
      <c r="DBL70" s="63"/>
      <c r="DBM70" s="103"/>
      <c r="DBN70" s="104"/>
      <c r="DBO70" s="105"/>
      <c r="DBP70" s="97"/>
      <c r="DBQ70" s="79"/>
      <c r="DBR70" s="79"/>
      <c r="DBS70" s="137"/>
      <c r="DBT70" s="96"/>
      <c r="DBU70" s="80"/>
      <c r="DBV70" s="80"/>
      <c r="DBW70" s="80"/>
      <c r="DBX70" s="102"/>
      <c r="DBY70" s="62"/>
      <c r="DBZ70" s="98"/>
      <c r="DCA70" s="97"/>
      <c r="DCB70" s="97"/>
      <c r="DCC70" s="97"/>
      <c r="DCD70" s="104"/>
      <c r="DCE70" s="97"/>
      <c r="DCF70" s="97"/>
      <c r="DCG70" s="97"/>
      <c r="DCH70" s="145"/>
      <c r="DCI70" s="179"/>
      <c r="DCJ70" s="108"/>
      <c r="DCK70" s="63"/>
      <c r="DCL70" s="103"/>
      <c r="DCM70" s="104"/>
      <c r="DCN70" s="105"/>
      <c r="DCO70" s="97"/>
      <c r="DCP70" s="79"/>
      <c r="DCQ70" s="79"/>
      <c r="DCR70" s="137"/>
      <c r="DCS70" s="96"/>
      <c r="DCT70" s="80"/>
      <c r="DCU70" s="80"/>
      <c r="DCV70" s="80"/>
      <c r="DCW70" s="102"/>
      <c r="DCX70" s="62"/>
      <c r="DCY70" s="98"/>
      <c r="DCZ70" s="97"/>
      <c r="DDA70" s="97"/>
      <c r="DDB70" s="97"/>
      <c r="DDC70" s="104"/>
      <c r="DDD70" s="97"/>
      <c r="DDE70" s="97"/>
      <c r="DDF70" s="97"/>
      <c r="DDG70" s="145"/>
      <c r="DDH70" s="179"/>
      <c r="DDI70" s="108"/>
      <c r="DDJ70" s="63"/>
      <c r="DDK70" s="103"/>
      <c r="DDL70" s="104"/>
      <c r="DDM70" s="105"/>
      <c r="DDN70" s="97"/>
      <c r="DDO70" s="79"/>
      <c r="DDP70" s="79"/>
      <c r="DDQ70" s="137"/>
      <c r="DDR70" s="96"/>
      <c r="DDS70" s="80"/>
      <c r="DDT70" s="80"/>
      <c r="DDU70" s="80"/>
      <c r="DDV70" s="102"/>
      <c r="DDW70" s="62"/>
      <c r="DDX70" s="98"/>
      <c r="DDY70" s="97"/>
      <c r="DDZ70" s="97"/>
      <c r="DEA70" s="97"/>
      <c r="DEB70" s="104"/>
      <c r="DEC70" s="97"/>
      <c r="DED70" s="97"/>
      <c r="DEE70" s="97"/>
      <c r="DEF70" s="145"/>
      <c r="DEG70" s="179"/>
      <c r="DEH70" s="108"/>
      <c r="DEI70" s="63"/>
      <c r="DEJ70" s="103"/>
      <c r="DEK70" s="104"/>
      <c r="DEL70" s="105"/>
      <c r="DEM70" s="97"/>
      <c r="DEN70" s="79"/>
      <c r="DEO70" s="79"/>
      <c r="DEP70" s="137"/>
      <c r="DEQ70" s="96"/>
      <c r="DER70" s="80"/>
      <c r="DES70" s="80"/>
      <c r="DET70" s="80"/>
      <c r="DEU70" s="102"/>
      <c r="DEV70" s="62"/>
      <c r="DEW70" s="98"/>
      <c r="DEX70" s="97"/>
      <c r="DEY70" s="97"/>
      <c r="DEZ70" s="97"/>
      <c r="DFA70" s="104"/>
      <c r="DFB70" s="97"/>
      <c r="DFC70" s="97"/>
      <c r="DFD70" s="97"/>
      <c r="DFE70" s="145"/>
      <c r="DFF70" s="179"/>
      <c r="DFG70" s="108"/>
      <c r="DFH70" s="63"/>
      <c r="DFI70" s="103"/>
      <c r="DFJ70" s="104"/>
      <c r="DFK70" s="105"/>
      <c r="DFL70" s="97"/>
      <c r="DFM70" s="79"/>
      <c r="DFN70" s="79"/>
      <c r="DFO70" s="137"/>
      <c r="DFP70" s="96"/>
      <c r="DFQ70" s="80"/>
      <c r="DFR70" s="80"/>
      <c r="DFS70" s="80"/>
      <c r="DFT70" s="102"/>
      <c r="DFU70" s="62"/>
      <c r="DFV70" s="98"/>
      <c r="DFW70" s="97"/>
      <c r="DFX70" s="97"/>
      <c r="DFY70" s="97"/>
      <c r="DFZ70" s="104"/>
      <c r="DGA70" s="97"/>
      <c r="DGB70" s="97"/>
      <c r="DGC70" s="97"/>
      <c r="DGD70" s="145"/>
      <c r="DGE70" s="179"/>
      <c r="DGF70" s="108"/>
      <c r="DGG70" s="63"/>
      <c r="DGH70" s="103"/>
      <c r="DGI70" s="104"/>
      <c r="DGJ70" s="105"/>
      <c r="DGK70" s="97"/>
      <c r="DGL70" s="79"/>
      <c r="DGM70" s="79"/>
      <c r="DGN70" s="137"/>
      <c r="DGO70" s="96"/>
      <c r="DGP70" s="80"/>
      <c r="DGQ70" s="80"/>
      <c r="DGR70" s="80"/>
      <c r="DGS70" s="102"/>
      <c r="DGT70" s="62"/>
      <c r="DGU70" s="98"/>
      <c r="DGV70" s="97"/>
      <c r="DGW70" s="97"/>
      <c r="DGX70" s="97"/>
      <c r="DGY70" s="104"/>
      <c r="DGZ70" s="97"/>
      <c r="DHA70" s="97"/>
      <c r="DHB70" s="97"/>
      <c r="DHC70" s="145"/>
      <c r="DHD70" s="179"/>
      <c r="DHE70" s="108"/>
      <c r="DHF70" s="63"/>
      <c r="DHG70" s="103"/>
      <c r="DHH70" s="104"/>
      <c r="DHI70" s="105"/>
      <c r="DHJ70" s="97"/>
      <c r="DHK70" s="79"/>
      <c r="DHL70" s="79"/>
      <c r="DHM70" s="137"/>
      <c r="DHN70" s="96"/>
      <c r="DHO70" s="80"/>
      <c r="DHP70" s="80"/>
      <c r="DHQ70" s="80"/>
      <c r="DHR70" s="102"/>
      <c r="DHS70" s="62"/>
      <c r="DHT70" s="98"/>
      <c r="DHU70" s="97"/>
      <c r="DHV70" s="97"/>
      <c r="DHW70" s="97"/>
      <c r="DHX70" s="104"/>
      <c r="DHY70" s="97"/>
      <c r="DHZ70" s="97"/>
      <c r="DIA70" s="97"/>
      <c r="DIB70" s="145"/>
      <c r="DIC70" s="179"/>
      <c r="DID70" s="108"/>
      <c r="DIE70" s="63"/>
      <c r="DIF70" s="103"/>
      <c r="DIG70" s="104"/>
      <c r="DIH70" s="105"/>
      <c r="DII70" s="97"/>
      <c r="DIJ70" s="79"/>
      <c r="DIK70" s="79"/>
      <c r="DIL70" s="137"/>
      <c r="DIM70" s="96"/>
      <c r="DIN70" s="80"/>
      <c r="DIO70" s="80"/>
      <c r="DIP70" s="80"/>
      <c r="DIQ70" s="102"/>
      <c r="DIR70" s="62"/>
      <c r="DIS70" s="98"/>
      <c r="DIT70" s="97"/>
      <c r="DIU70" s="97"/>
      <c r="DIV70" s="97"/>
      <c r="DIW70" s="104"/>
      <c r="DIX70" s="97"/>
      <c r="DIY70" s="97"/>
      <c r="DIZ70" s="97"/>
      <c r="DJA70" s="145"/>
      <c r="DJB70" s="179"/>
      <c r="DJC70" s="108"/>
      <c r="DJD70" s="63"/>
      <c r="DJE70" s="103"/>
      <c r="DJF70" s="104"/>
      <c r="DJG70" s="105"/>
      <c r="DJH70" s="97"/>
      <c r="DJI70" s="79"/>
      <c r="DJJ70" s="79"/>
      <c r="DJK70" s="137"/>
      <c r="DJL70" s="96"/>
      <c r="DJM70" s="80"/>
      <c r="DJN70" s="80"/>
      <c r="DJO70" s="80"/>
      <c r="DJP70" s="102"/>
      <c r="DJQ70" s="62"/>
      <c r="DJR70" s="98"/>
      <c r="DJS70" s="97"/>
      <c r="DJT70" s="97"/>
      <c r="DJU70" s="97"/>
      <c r="DJV70" s="104"/>
      <c r="DJW70" s="97"/>
      <c r="DJX70" s="97"/>
      <c r="DJY70" s="97"/>
      <c r="DJZ70" s="145"/>
      <c r="DKA70" s="179"/>
      <c r="DKB70" s="108"/>
      <c r="DKC70" s="63"/>
      <c r="DKD70" s="103"/>
      <c r="DKE70" s="104"/>
      <c r="DKF70" s="105"/>
      <c r="DKG70" s="97"/>
      <c r="DKH70" s="79"/>
      <c r="DKI70" s="79"/>
      <c r="DKJ70" s="137"/>
      <c r="DKK70" s="96"/>
      <c r="DKL70" s="80"/>
      <c r="DKM70" s="80"/>
      <c r="DKN70" s="80"/>
      <c r="DKO70" s="102"/>
      <c r="DKP70" s="62"/>
      <c r="DKQ70" s="98"/>
      <c r="DKR70" s="97"/>
      <c r="DKS70" s="97"/>
      <c r="DKT70" s="97"/>
      <c r="DKU70" s="104"/>
      <c r="DKV70" s="97"/>
      <c r="DKW70" s="97"/>
      <c r="DKX70" s="97"/>
      <c r="DKY70" s="145"/>
      <c r="DKZ70" s="179"/>
      <c r="DLA70" s="108"/>
      <c r="DLB70" s="63"/>
      <c r="DLC70" s="103"/>
      <c r="DLD70" s="104"/>
      <c r="DLE70" s="105"/>
      <c r="DLF70" s="97"/>
      <c r="DLG70" s="79"/>
      <c r="DLH70" s="79"/>
      <c r="DLI70" s="137"/>
      <c r="DLJ70" s="96"/>
      <c r="DLK70" s="80"/>
      <c r="DLL70" s="80"/>
      <c r="DLM70" s="80"/>
      <c r="DLN70" s="102"/>
      <c r="DLO70" s="62"/>
      <c r="DLP70" s="98"/>
      <c r="DLQ70" s="97"/>
      <c r="DLR70" s="97"/>
      <c r="DLS70" s="97"/>
      <c r="DLT70" s="104"/>
      <c r="DLU70" s="97"/>
      <c r="DLV70" s="97"/>
      <c r="DLW70" s="97"/>
      <c r="DLX70" s="145"/>
      <c r="DLY70" s="179"/>
      <c r="DLZ70" s="108"/>
      <c r="DMA70" s="63"/>
      <c r="DMB70" s="103"/>
      <c r="DMC70" s="104"/>
      <c r="DMD70" s="105"/>
      <c r="DME70" s="97"/>
      <c r="DMF70" s="79"/>
      <c r="DMG70" s="79"/>
      <c r="DMH70" s="137"/>
      <c r="DMI70" s="96"/>
      <c r="DMJ70" s="80"/>
      <c r="DMK70" s="80"/>
      <c r="DML70" s="80"/>
      <c r="DMM70" s="102"/>
      <c r="DMN70" s="62"/>
      <c r="DMO70" s="98"/>
      <c r="DMP70" s="97"/>
      <c r="DMQ70" s="97"/>
      <c r="DMR70" s="97"/>
      <c r="DMS70" s="104"/>
      <c r="DMT70" s="97"/>
      <c r="DMU70" s="97"/>
      <c r="DMV70" s="97"/>
      <c r="DMW70" s="145"/>
      <c r="DMX70" s="179"/>
      <c r="DMY70" s="108"/>
      <c r="DMZ70" s="63"/>
      <c r="DNA70" s="103"/>
      <c r="DNB70" s="104"/>
      <c r="DNC70" s="105"/>
      <c r="DND70" s="97"/>
      <c r="DNE70" s="79"/>
      <c r="DNF70" s="79"/>
      <c r="DNG70" s="137"/>
      <c r="DNH70" s="96"/>
      <c r="DNI70" s="80"/>
      <c r="DNJ70" s="80"/>
      <c r="DNK70" s="80"/>
      <c r="DNL70" s="102"/>
      <c r="DNM70" s="62"/>
      <c r="DNN70" s="98"/>
      <c r="DNO70" s="97"/>
      <c r="DNP70" s="97"/>
      <c r="DNQ70" s="97"/>
      <c r="DNR70" s="104"/>
      <c r="DNS70" s="97"/>
      <c r="DNT70" s="97"/>
      <c r="DNU70" s="97"/>
      <c r="DNV70" s="145"/>
      <c r="DNW70" s="179"/>
      <c r="DNX70" s="108"/>
      <c r="DNY70" s="63"/>
      <c r="DNZ70" s="103"/>
      <c r="DOA70" s="104"/>
      <c r="DOB70" s="105"/>
      <c r="DOC70" s="97"/>
      <c r="DOD70" s="79"/>
      <c r="DOE70" s="79"/>
      <c r="DOF70" s="137"/>
      <c r="DOG70" s="96"/>
      <c r="DOH70" s="80"/>
      <c r="DOI70" s="80"/>
      <c r="DOJ70" s="80"/>
      <c r="DOK70" s="102"/>
      <c r="DOL70" s="62"/>
      <c r="DOM70" s="98"/>
      <c r="DON70" s="97"/>
      <c r="DOO70" s="97"/>
      <c r="DOP70" s="97"/>
      <c r="DOQ70" s="104"/>
      <c r="DOR70" s="97"/>
      <c r="DOS70" s="97"/>
      <c r="DOT70" s="97"/>
      <c r="DOU70" s="145"/>
      <c r="DOV70" s="179"/>
      <c r="DOW70" s="108"/>
      <c r="DOX70" s="63"/>
      <c r="DOY70" s="103"/>
      <c r="DOZ70" s="104"/>
      <c r="DPA70" s="105"/>
      <c r="DPB70" s="97"/>
      <c r="DPC70" s="79"/>
      <c r="DPD70" s="79"/>
      <c r="DPE70" s="137"/>
      <c r="DPF70" s="96"/>
      <c r="DPG70" s="80"/>
      <c r="DPH70" s="80"/>
      <c r="DPI70" s="80"/>
      <c r="DPJ70" s="102"/>
      <c r="DPK70" s="62"/>
      <c r="DPL70" s="98"/>
      <c r="DPM70" s="97"/>
      <c r="DPN70" s="97"/>
      <c r="DPO70" s="97"/>
      <c r="DPP70" s="104"/>
      <c r="DPQ70" s="97"/>
      <c r="DPR70" s="97"/>
      <c r="DPS70" s="97"/>
      <c r="DPT70" s="145"/>
      <c r="DPU70" s="179"/>
      <c r="DPV70" s="108"/>
      <c r="DPW70" s="63"/>
      <c r="DPX70" s="103"/>
      <c r="DPY70" s="104"/>
      <c r="DPZ70" s="105"/>
      <c r="DQA70" s="97"/>
      <c r="DQB70" s="79"/>
      <c r="DQC70" s="79"/>
      <c r="DQD70" s="137"/>
      <c r="DQE70" s="96"/>
      <c r="DQF70" s="80"/>
      <c r="DQG70" s="80"/>
      <c r="DQH70" s="80"/>
      <c r="DQI70" s="102"/>
      <c r="DQJ70" s="62"/>
      <c r="DQK70" s="98"/>
      <c r="DQL70" s="97"/>
      <c r="DQM70" s="97"/>
      <c r="DQN70" s="97"/>
      <c r="DQO70" s="104"/>
      <c r="DQP70" s="97"/>
      <c r="DQQ70" s="97"/>
      <c r="DQR70" s="97"/>
      <c r="DQS70" s="145"/>
      <c r="DQT70" s="179"/>
      <c r="DQU70" s="108"/>
      <c r="DQV70" s="63"/>
      <c r="DQW70" s="103"/>
      <c r="DQX70" s="104"/>
      <c r="DQY70" s="105"/>
      <c r="DQZ70" s="97"/>
      <c r="DRA70" s="79"/>
      <c r="DRB70" s="79"/>
      <c r="DRC70" s="137"/>
      <c r="DRD70" s="96"/>
      <c r="DRE70" s="80"/>
      <c r="DRF70" s="80"/>
      <c r="DRG70" s="80"/>
      <c r="DRH70" s="102"/>
      <c r="DRI70" s="62"/>
      <c r="DRJ70" s="98"/>
      <c r="DRK70" s="97"/>
      <c r="DRL70" s="97"/>
      <c r="DRM70" s="97"/>
      <c r="DRN70" s="104"/>
      <c r="DRO70" s="97"/>
      <c r="DRP70" s="97"/>
      <c r="DRQ70" s="97"/>
      <c r="DRR70" s="145"/>
      <c r="DRS70" s="179"/>
      <c r="DRT70" s="108"/>
      <c r="DRU70" s="63"/>
      <c r="DRV70" s="103"/>
      <c r="DRW70" s="104"/>
      <c r="DRX70" s="105"/>
      <c r="DRY70" s="97"/>
      <c r="DRZ70" s="79"/>
      <c r="DSA70" s="79"/>
      <c r="DSB70" s="137"/>
      <c r="DSC70" s="96"/>
      <c r="DSD70" s="80"/>
      <c r="DSE70" s="80"/>
      <c r="DSF70" s="80"/>
      <c r="DSG70" s="102"/>
      <c r="DSH70" s="62"/>
      <c r="DSI70" s="98"/>
      <c r="DSJ70" s="97"/>
      <c r="DSK70" s="97"/>
      <c r="DSL70" s="97"/>
      <c r="DSM70" s="104"/>
      <c r="DSN70" s="97"/>
      <c r="DSO70" s="97"/>
      <c r="DSP70" s="97"/>
      <c r="DSQ70" s="145"/>
      <c r="DSR70" s="179"/>
      <c r="DSS70" s="108"/>
      <c r="DST70" s="63"/>
      <c r="DSU70" s="103"/>
      <c r="DSV70" s="104"/>
      <c r="DSW70" s="105"/>
      <c r="DSX70" s="97"/>
      <c r="DSY70" s="79"/>
      <c r="DSZ70" s="79"/>
      <c r="DTA70" s="137"/>
      <c r="DTB70" s="96"/>
      <c r="DTC70" s="80"/>
      <c r="DTD70" s="80"/>
      <c r="DTE70" s="80"/>
      <c r="DTF70" s="102"/>
      <c r="DTG70" s="62"/>
      <c r="DTH70" s="98"/>
      <c r="DTI70" s="97"/>
      <c r="DTJ70" s="97"/>
      <c r="DTK70" s="97"/>
      <c r="DTL70" s="104"/>
      <c r="DTM70" s="97"/>
      <c r="DTN70" s="97"/>
      <c r="DTO70" s="97"/>
      <c r="DTP70" s="145"/>
      <c r="DTQ70" s="179"/>
      <c r="DTR70" s="108"/>
      <c r="DTS70" s="63"/>
      <c r="DTT70" s="103"/>
      <c r="DTU70" s="104"/>
      <c r="DTV70" s="105"/>
      <c r="DTW70" s="97"/>
      <c r="DTX70" s="79"/>
      <c r="DTY70" s="79"/>
      <c r="DTZ70" s="137"/>
      <c r="DUA70" s="96"/>
      <c r="DUB70" s="80"/>
      <c r="DUC70" s="80"/>
      <c r="DUD70" s="80"/>
      <c r="DUE70" s="102"/>
      <c r="DUF70" s="62"/>
      <c r="DUG70" s="98"/>
      <c r="DUH70" s="97"/>
      <c r="DUI70" s="97"/>
      <c r="DUJ70" s="97"/>
      <c r="DUK70" s="104"/>
      <c r="DUL70" s="97"/>
      <c r="DUM70" s="97"/>
      <c r="DUN70" s="97"/>
      <c r="DUO70" s="145"/>
      <c r="DUP70" s="179"/>
      <c r="DUQ70" s="108"/>
      <c r="DUR70" s="63"/>
      <c r="DUS70" s="103"/>
      <c r="DUT70" s="104"/>
      <c r="DUU70" s="105"/>
      <c r="DUV70" s="97"/>
      <c r="DUW70" s="79"/>
      <c r="DUX70" s="79"/>
      <c r="DUY70" s="137"/>
      <c r="DUZ70" s="96"/>
      <c r="DVA70" s="80"/>
      <c r="DVB70" s="80"/>
      <c r="DVC70" s="80"/>
      <c r="DVD70" s="102"/>
      <c r="DVE70" s="62"/>
      <c r="DVF70" s="98"/>
      <c r="DVG70" s="97"/>
      <c r="DVH70" s="97"/>
      <c r="DVI70" s="97"/>
      <c r="DVJ70" s="104"/>
      <c r="DVK70" s="97"/>
      <c r="DVL70" s="97"/>
      <c r="DVM70" s="97"/>
      <c r="DVN70" s="145"/>
      <c r="DVO70" s="179"/>
      <c r="DVP70" s="108"/>
      <c r="DVQ70" s="63"/>
      <c r="DVR70" s="103"/>
      <c r="DVS70" s="104"/>
      <c r="DVT70" s="105"/>
      <c r="DVU70" s="97"/>
      <c r="DVV70" s="79"/>
      <c r="DVW70" s="79"/>
      <c r="DVX70" s="137"/>
      <c r="DVY70" s="96"/>
      <c r="DVZ70" s="80"/>
      <c r="DWA70" s="80"/>
      <c r="DWB70" s="80"/>
      <c r="DWC70" s="102"/>
      <c r="DWD70" s="62"/>
      <c r="DWE70" s="98"/>
      <c r="DWF70" s="97"/>
      <c r="DWG70" s="97"/>
      <c r="DWH70" s="97"/>
      <c r="DWI70" s="104"/>
      <c r="DWJ70" s="97"/>
      <c r="DWK70" s="97"/>
      <c r="DWL70" s="97"/>
      <c r="DWM70" s="145"/>
      <c r="DWN70" s="179"/>
      <c r="DWO70" s="108"/>
      <c r="DWP70" s="63"/>
      <c r="DWQ70" s="103"/>
      <c r="DWR70" s="104"/>
      <c r="DWS70" s="105"/>
      <c r="DWT70" s="97"/>
      <c r="DWU70" s="79"/>
      <c r="DWV70" s="79"/>
      <c r="DWW70" s="137"/>
      <c r="DWX70" s="96"/>
      <c r="DWY70" s="80"/>
      <c r="DWZ70" s="80"/>
      <c r="DXA70" s="80"/>
      <c r="DXB70" s="102"/>
      <c r="DXC70" s="62"/>
      <c r="DXD70" s="98"/>
      <c r="DXE70" s="97"/>
      <c r="DXF70" s="97"/>
      <c r="DXG70" s="97"/>
      <c r="DXH70" s="104"/>
      <c r="DXI70" s="97"/>
      <c r="DXJ70" s="97"/>
      <c r="DXK70" s="97"/>
      <c r="DXL70" s="145"/>
      <c r="DXM70" s="179"/>
      <c r="DXN70" s="108"/>
      <c r="DXO70" s="63"/>
      <c r="DXP70" s="103"/>
      <c r="DXQ70" s="104"/>
      <c r="DXR70" s="105"/>
      <c r="DXS70" s="97"/>
      <c r="DXT70" s="79"/>
      <c r="DXU70" s="79"/>
      <c r="DXV70" s="137"/>
      <c r="DXW70" s="96"/>
      <c r="DXX70" s="80"/>
      <c r="DXY70" s="80"/>
      <c r="DXZ70" s="80"/>
      <c r="DYA70" s="102"/>
      <c r="DYB70" s="62"/>
      <c r="DYC70" s="98"/>
      <c r="DYD70" s="97"/>
      <c r="DYE70" s="97"/>
      <c r="DYF70" s="97"/>
      <c r="DYG70" s="104"/>
      <c r="DYH70" s="97"/>
      <c r="DYI70" s="97"/>
      <c r="DYJ70" s="97"/>
      <c r="DYK70" s="145"/>
      <c r="DYL70" s="179"/>
      <c r="DYM70" s="108"/>
      <c r="DYN70" s="63"/>
      <c r="DYO70" s="103"/>
      <c r="DYP70" s="104"/>
      <c r="DYQ70" s="105"/>
      <c r="DYR70" s="97"/>
      <c r="DYS70" s="79"/>
      <c r="DYT70" s="79"/>
      <c r="DYU70" s="137"/>
      <c r="DYV70" s="96"/>
      <c r="DYW70" s="80"/>
      <c r="DYX70" s="80"/>
      <c r="DYY70" s="80"/>
      <c r="DYZ70" s="102"/>
      <c r="DZA70" s="62"/>
      <c r="DZB70" s="98"/>
      <c r="DZC70" s="97"/>
      <c r="DZD70" s="97"/>
      <c r="DZE70" s="97"/>
      <c r="DZF70" s="104"/>
      <c r="DZG70" s="97"/>
      <c r="DZH70" s="97"/>
      <c r="DZI70" s="97"/>
      <c r="DZJ70" s="145"/>
      <c r="DZK70" s="179"/>
      <c r="DZL70" s="108"/>
      <c r="DZM70" s="63"/>
      <c r="DZN70" s="103"/>
      <c r="DZO70" s="104"/>
      <c r="DZP70" s="105"/>
      <c r="DZQ70" s="97"/>
      <c r="DZR70" s="79"/>
      <c r="DZS70" s="79"/>
      <c r="DZT70" s="137"/>
      <c r="DZU70" s="96"/>
      <c r="DZV70" s="80"/>
      <c r="DZW70" s="80"/>
      <c r="DZX70" s="80"/>
      <c r="DZY70" s="102"/>
      <c r="DZZ70" s="62"/>
      <c r="EAA70" s="98"/>
      <c r="EAB70" s="97"/>
      <c r="EAC70" s="97"/>
      <c r="EAD70" s="97"/>
      <c r="EAE70" s="104"/>
      <c r="EAF70" s="97"/>
      <c r="EAG70" s="97"/>
      <c r="EAH70" s="97"/>
      <c r="EAI70" s="145"/>
      <c r="EAJ70" s="179"/>
      <c r="EAK70" s="108"/>
      <c r="EAL70" s="63"/>
      <c r="EAM70" s="103"/>
      <c r="EAN70" s="104"/>
      <c r="EAO70" s="105"/>
      <c r="EAP70" s="97"/>
      <c r="EAQ70" s="79"/>
      <c r="EAR70" s="79"/>
      <c r="EAS70" s="137"/>
      <c r="EAT70" s="96"/>
      <c r="EAU70" s="80"/>
      <c r="EAV70" s="80"/>
      <c r="EAW70" s="80"/>
      <c r="EAX70" s="102"/>
      <c r="EAY70" s="62"/>
      <c r="EAZ70" s="98"/>
      <c r="EBA70" s="97"/>
      <c r="EBB70" s="97"/>
      <c r="EBC70" s="97"/>
      <c r="EBD70" s="104"/>
      <c r="EBE70" s="97"/>
      <c r="EBF70" s="97"/>
      <c r="EBG70" s="97"/>
      <c r="EBH70" s="145"/>
      <c r="EBI70" s="179"/>
      <c r="EBJ70" s="108"/>
      <c r="EBK70" s="63"/>
      <c r="EBL70" s="103"/>
      <c r="EBM70" s="104"/>
      <c r="EBN70" s="105"/>
      <c r="EBO70" s="97"/>
      <c r="EBP70" s="79"/>
      <c r="EBQ70" s="79"/>
      <c r="EBR70" s="137"/>
      <c r="EBS70" s="96"/>
      <c r="EBT70" s="80"/>
      <c r="EBU70" s="80"/>
      <c r="EBV70" s="80"/>
      <c r="EBW70" s="102"/>
      <c r="EBX70" s="62"/>
      <c r="EBY70" s="98"/>
      <c r="EBZ70" s="97"/>
      <c r="ECA70" s="97"/>
      <c r="ECB70" s="97"/>
      <c r="ECC70" s="104"/>
      <c r="ECD70" s="97"/>
      <c r="ECE70" s="97"/>
      <c r="ECF70" s="97"/>
      <c r="ECG70" s="145"/>
      <c r="ECH70" s="179"/>
      <c r="ECI70" s="108"/>
      <c r="ECJ70" s="63"/>
      <c r="ECK70" s="103"/>
      <c r="ECL70" s="104"/>
      <c r="ECM70" s="105"/>
      <c r="ECN70" s="97"/>
      <c r="ECO70" s="79"/>
      <c r="ECP70" s="79"/>
      <c r="ECQ70" s="137"/>
      <c r="ECR70" s="96"/>
      <c r="ECS70" s="80"/>
      <c r="ECT70" s="80"/>
      <c r="ECU70" s="80"/>
      <c r="ECV70" s="102"/>
      <c r="ECW70" s="62"/>
      <c r="ECX70" s="98"/>
      <c r="ECY70" s="97"/>
      <c r="ECZ70" s="97"/>
      <c r="EDA70" s="97"/>
      <c r="EDB70" s="104"/>
      <c r="EDC70" s="97"/>
      <c r="EDD70" s="97"/>
      <c r="EDE70" s="97"/>
      <c r="EDF70" s="145"/>
      <c r="EDG70" s="179"/>
      <c r="EDH70" s="108"/>
      <c r="EDI70" s="63"/>
      <c r="EDJ70" s="103"/>
      <c r="EDK70" s="104"/>
      <c r="EDL70" s="105"/>
      <c r="EDM70" s="97"/>
      <c r="EDN70" s="79"/>
      <c r="EDO70" s="79"/>
      <c r="EDP70" s="137"/>
      <c r="EDQ70" s="96"/>
      <c r="EDR70" s="80"/>
      <c r="EDS70" s="80"/>
      <c r="EDT70" s="80"/>
      <c r="EDU70" s="102"/>
      <c r="EDV70" s="62"/>
      <c r="EDW70" s="98"/>
      <c r="EDX70" s="97"/>
      <c r="EDY70" s="97"/>
      <c r="EDZ70" s="97"/>
      <c r="EEA70" s="104"/>
      <c r="EEB70" s="97"/>
      <c r="EEC70" s="97"/>
      <c r="EED70" s="97"/>
      <c r="EEE70" s="145"/>
      <c r="EEF70" s="179"/>
      <c r="EEG70" s="108"/>
      <c r="EEH70" s="63"/>
      <c r="EEI70" s="103"/>
      <c r="EEJ70" s="104"/>
      <c r="EEK70" s="105"/>
      <c r="EEL70" s="97"/>
      <c r="EEM70" s="79"/>
      <c r="EEN70" s="79"/>
      <c r="EEO70" s="137"/>
      <c r="EEP70" s="96"/>
      <c r="EEQ70" s="80"/>
      <c r="EER70" s="80"/>
      <c r="EES70" s="80"/>
      <c r="EET70" s="102"/>
      <c r="EEU70" s="62"/>
      <c r="EEV70" s="98"/>
      <c r="EEW70" s="97"/>
      <c r="EEX70" s="97"/>
      <c r="EEY70" s="97"/>
      <c r="EEZ70" s="104"/>
      <c r="EFA70" s="97"/>
      <c r="EFB70" s="97"/>
      <c r="EFC70" s="97"/>
      <c r="EFD70" s="145"/>
      <c r="EFE70" s="179"/>
      <c r="EFF70" s="108"/>
      <c r="EFG70" s="63"/>
      <c r="EFH70" s="103"/>
      <c r="EFI70" s="104"/>
      <c r="EFJ70" s="105"/>
      <c r="EFK70" s="97"/>
      <c r="EFL70" s="79"/>
      <c r="EFM70" s="79"/>
      <c r="EFN70" s="137"/>
      <c r="EFO70" s="96"/>
      <c r="EFP70" s="80"/>
      <c r="EFQ70" s="80"/>
      <c r="EFR70" s="80"/>
      <c r="EFS70" s="102"/>
      <c r="EFT70" s="62"/>
      <c r="EFU70" s="98"/>
      <c r="EFV70" s="97"/>
      <c r="EFW70" s="97"/>
      <c r="EFX70" s="97"/>
      <c r="EFY70" s="104"/>
      <c r="EFZ70" s="97"/>
      <c r="EGA70" s="97"/>
      <c r="EGB70" s="97"/>
      <c r="EGC70" s="145"/>
      <c r="EGD70" s="179"/>
      <c r="EGE70" s="108"/>
      <c r="EGF70" s="63"/>
      <c r="EGG70" s="103"/>
      <c r="EGH70" s="104"/>
      <c r="EGI70" s="105"/>
      <c r="EGJ70" s="97"/>
      <c r="EGK70" s="79"/>
      <c r="EGL70" s="79"/>
      <c r="EGM70" s="137"/>
      <c r="EGN70" s="96"/>
      <c r="EGO70" s="80"/>
      <c r="EGP70" s="80"/>
      <c r="EGQ70" s="80"/>
      <c r="EGR70" s="102"/>
      <c r="EGS70" s="62"/>
      <c r="EGT70" s="98"/>
      <c r="EGU70" s="97"/>
      <c r="EGV70" s="97"/>
      <c r="EGW70" s="97"/>
      <c r="EGX70" s="104"/>
      <c r="EGY70" s="97"/>
      <c r="EGZ70" s="97"/>
      <c r="EHA70" s="97"/>
      <c r="EHB70" s="145"/>
      <c r="EHC70" s="179"/>
      <c r="EHD70" s="108"/>
      <c r="EHE70" s="63"/>
      <c r="EHF70" s="103"/>
      <c r="EHG70" s="104"/>
      <c r="EHH70" s="105"/>
      <c r="EHI70" s="97"/>
      <c r="EHJ70" s="79"/>
      <c r="EHK70" s="79"/>
      <c r="EHL70" s="137"/>
      <c r="EHM70" s="96"/>
      <c r="EHN70" s="80"/>
      <c r="EHO70" s="80"/>
      <c r="EHP70" s="80"/>
      <c r="EHQ70" s="102"/>
      <c r="EHR70" s="62"/>
      <c r="EHS70" s="98"/>
      <c r="EHT70" s="97"/>
      <c r="EHU70" s="97"/>
      <c r="EHV70" s="97"/>
      <c r="EHW70" s="104"/>
      <c r="EHX70" s="97"/>
      <c r="EHY70" s="97"/>
      <c r="EHZ70" s="97"/>
      <c r="EIA70" s="145"/>
      <c r="EIB70" s="179"/>
      <c r="EIC70" s="108"/>
      <c r="EID70" s="63"/>
      <c r="EIE70" s="103"/>
      <c r="EIF70" s="104"/>
      <c r="EIG70" s="105"/>
      <c r="EIH70" s="97"/>
      <c r="EII70" s="79"/>
      <c r="EIJ70" s="79"/>
      <c r="EIK70" s="137"/>
      <c r="EIL70" s="96"/>
      <c r="EIM70" s="80"/>
      <c r="EIN70" s="80"/>
      <c r="EIO70" s="80"/>
      <c r="EIP70" s="102"/>
      <c r="EIQ70" s="62"/>
      <c r="EIR70" s="98"/>
      <c r="EIS70" s="97"/>
      <c r="EIT70" s="97"/>
      <c r="EIU70" s="97"/>
      <c r="EIV70" s="104"/>
      <c r="EIW70" s="97"/>
      <c r="EIX70" s="97"/>
      <c r="EIY70" s="97"/>
      <c r="EIZ70" s="145"/>
      <c r="EJA70" s="179"/>
      <c r="EJB70" s="108"/>
      <c r="EJC70" s="63"/>
      <c r="EJD70" s="103"/>
      <c r="EJE70" s="104"/>
      <c r="EJF70" s="105"/>
      <c r="EJG70" s="97"/>
      <c r="EJH70" s="79"/>
      <c r="EJI70" s="79"/>
      <c r="EJJ70" s="137"/>
      <c r="EJK70" s="96"/>
      <c r="EJL70" s="80"/>
      <c r="EJM70" s="80"/>
      <c r="EJN70" s="80"/>
      <c r="EJO70" s="102"/>
      <c r="EJP70" s="62"/>
      <c r="EJQ70" s="98"/>
      <c r="EJR70" s="97"/>
      <c r="EJS70" s="97"/>
      <c r="EJT70" s="97"/>
      <c r="EJU70" s="104"/>
      <c r="EJV70" s="97"/>
      <c r="EJW70" s="97"/>
      <c r="EJX70" s="97"/>
      <c r="EJY70" s="145"/>
      <c r="EJZ70" s="179"/>
      <c r="EKA70" s="108"/>
      <c r="EKB70" s="63"/>
      <c r="EKC70" s="103"/>
      <c r="EKD70" s="104"/>
      <c r="EKE70" s="105"/>
      <c r="EKF70" s="97"/>
      <c r="EKG70" s="79"/>
      <c r="EKH70" s="79"/>
      <c r="EKI70" s="137"/>
      <c r="EKJ70" s="96"/>
      <c r="EKK70" s="80"/>
      <c r="EKL70" s="80"/>
      <c r="EKM70" s="80"/>
      <c r="EKN70" s="102"/>
      <c r="EKO70" s="62"/>
      <c r="EKP70" s="98"/>
      <c r="EKQ70" s="97"/>
      <c r="EKR70" s="97"/>
      <c r="EKS70" s="97"/>
      <c r="EKT70" s="104"/>
      <c r="EKU70" s="97"/>
      <c r="EKV70" s="97"/>
      <c r="EKW70" s="97"/>
      <c r="EKX70" s="145"/>
      <c r="EKY70" s="179"/>
      <c r="EKZ70" s="108"/>
      <c r="ELA70" s="63"/>
      <c r="ELB70" s="103"/>
      <c r="ELC70" s="104"/>
      <c r="ELD70" s="105"/>
      <c r="ELE70" s="97"/>
      <c r="ELF70" s="79"/>
      <c r="ELG70" s="79"/>
      <c r="ELH70" s="137"/>
      <c r="ELI70" s="96"/>
      <c r="ELJ70" s="80"/>
      <c r="ELK70" s="80"/>
      <c r="ELL70" s="80"/>
      <c r="ELM70" s="102"/>
      <c r="ELN70" s="62"/>
      <c r="ELO70" s="98"/>
      <c r="ELP70" s="97"/>
      <c r="ELQ70" s="97"/>
      <c r="ELR70" s="97"/>
      <c r="ELS70" s="104"/>
      <c r="ELT70" s="97"/>
      <c r="ELU70" s="97"/>
      <c r="ELV70" s="97"/>
      <c r="ELW70" s="145"/>
      <c r="ELX70" s="179"/>
      <c r="ELY70" s="108"/>
      <c r="ELZ70" s="63"/>
      <c r="EMA70" s="103"/>
      <c r="EMB70" s="104"/>
      <c r="EMC70" s="105"/>
      <c r="EMD70" s="97"/>
      <c r="EME70" s="79"/>
      <c r="EMF70" s="79"/>
      <c r="EMG70" s="137"/>
      <c r="EMH70" s="96"/>
      <c r="EMI70" s="80"/>
      <c r="EMJ70" s="80"/>
      <c r="EMK70" s="80"/>
      <c r="EML70" s="102"/>
      <c r="EMM70" s="62"/>
      <c r="EMN70" s="98"/>
      <c r="EMO70" s="97"/>
      <c r="EMP70" s="97"/>
      <c r="EMQ70" s="97"/>
      <c r="EMR70" s="104"/>
      <c r="EMS70" s="97"/>
      <c r="EMT70" s="97"/>
      <c r="EMU70" s="97"/>
      <c r="EMV70" s="145"/>
      <c r="EMW70" s="179"/>
      <c r="EMX70" s="108"/>
      <c r="EMY70" s="63"/>
      <c r="EMZ70" s="103"/>
      <c r="ENA70" s="104"/>
      <c r="ENB70" s="105"/>
      <c r="ENC70" s="97"/>
      <c r="END70" s="79"/>
      <c r="ENE70" s="79"/>
      <c r="ENF70" s="137"/>
      <c r="ENG70" s="96"/>
      <c r="ENH70" s="80"/>
      <c r="ENI70" s="80"/>
      <c r="ENJ70" s="80"/>
      <c r="ENK70" s="102"/>
      <c r="ENL70" s="62"/>
      <c r="ENM70" s="98"/>
      <c r="ENN70" s="97"/>
      <c r="ENO70" s="97"/>
      <c r="ENP70" s="97"/>
      <c r="ENQ70" s="104"/>
      <c r="ENR70" s="97"/>
      <c r="ENS70" s="97"/>
      <c r="ENT70" s="97"/>
      <c r="ENU70" s="145"/>
      <c r="ENV70" s="179"/>
      <c r="ENW70" s="108"/>
      <c r="ENX70" s="63"/>
      <c r="ENY70" s="103"/>
      <c r="ENZ70" s="104"/>
      <c r="EOA70" s="105"/>
      <c r="EOB70" s="97"/>
      <c r="EOC70" s="79"/>
      <c r="EOD70" s="79"/>
      <c r="EOE70" s="137"/>
      <c r="EOF70" s="96"/>
      <c r="EOG70" s="80"/>
      <c r="EOH70" s="80"/>
      <c r="EOI70" s="80"/>
      <c r="EOJ70" s="102"/>
      <c r="EOK70" s="62"/>
      <c r="EOL70" s="98"/>
      <c r="EOM70" s="97"/>
      <c r="EON70" s="97"/>
      <c r="EOO70" s="97"/>
      <c r="EOP70" s="104"/>
      <c r="EOQ70" s="97"/>
      <c r="EOR70" s="97"/>
      <c r="EOS70" s="97"/>
      <c r="EOT70" s="145"/>
      <c r="EOU70" s="179"/>
      <c r="EOV70" s="108"/>
      <c r="EOW70" s="63"/>
      <c r="EOX70" s="103"/>
      <c r="EOY70" s="104"/>
      <c r="EOZ70" s="105"/>
      <c r="EPA70" s="97"/>
      <c r="EPB70" s="79"/>
      <c r="EPC70" s="79"/>
      <c r="EPD70" s="137"/>
      <c r="EPE70" s="96"/>
      <c r="EPF70" s="80"/>
      <c r="EPG70" s="80"/>
      <c r="EPH70" s="80"/>
      <c r="EPI70" s="102"/>
      <c r="EPJ70" s="62"/>
      <c r="EPK70" s="98"/>
      <c r="EPL70" s="97"/>
      <c r="EPM70" s="97"/>
      <c r="EPN70" s="97"/>
      <c r="EPO70" s="104"/>
      <c r="EPP70" s="97"/>
      <c r="EPQ70" s="97"/>
      <c r="EPR70" s="97"/>
      <c r="EPS70" s="145"/>
      <c r="EPT70" s="179"/>
      <c r="EPU70" s="108"/>
      <c r="EPV70" s="63"/>
      <c r="EPW70" s="103"/>
      <c r="EPX70" s="104"/>
      <c r="EPY70" s="105"/>
      <c r="EPZ70" s="97"/>
      <c r="EQA70" s="79"/>
      <c r="EQB70" s="79"/>
      <c r="EQC70" s="137"/>
      <c r="EQD70" s="96"/>
      <c r="EQE70" s="80"/>
      <c r="EQF70" s="80"/>
      <c r="EQG70" s="80"/>
      <c r="EQH70" s="102"/>
      <c r="EQI70" s="62"/>
      <c r="EQJ70" s="98"/>
      <c r="EQK70" s="97"/>
      <c r="EQL70" s="97"/>
      <c r="EQM70" s="97"/>
      <c r="EQN70" s="104"/>
      <c r="EQO70" s="97"/>
      <c r="EQP70" s="97"/>
      <c r="EQQ70" s="97"/>
      <c r="EQR70" s="145"/>
      <c r="EQS70" s="179"/>
      <c r="EQT70" s="108"/>
      <c r="EQU70" s="63"/>
      <c r="EQV70" s="103"/>
      <c r="EQW70" s="104"/>
      <c r="EQX70" s="105"/>
      <c r="EQY70" s="97"/>
      <c r="EQZ70" s="79"/>
      <c r="ERA70" s="79"/>
      <c r="ERB70" s="137"/>
      <c r="ERC70" s="96"/>
      <c r="ERD70" s="80"/>
      <c r="ERE70" s="80"/>
      <c r="ERF70" s="80"/>
      <c r="ERG70" s="102"/>
      <c r="ERH70" s="62"/>
      <c r="ERI70" s="98"/>
      <c r="ERJ70" s="97"/>
      <c r="ERK70" s="97"/>
      <c r="ERL70" s="97"/>
      <c r="ERM70" s="104"/>
      <c r="ERN70" s="97"/>
      <c r="ERO70" s="97"/>
      <c r="ERP70" s="97"/>
      <c r="ERQ70" s="145"/>
      <c r="ERR70" s="179"/>
      <c r="ERS70" s="108"/>
      <c r="ERT70" s="63"/>
      <c r="ERU70" s="103"/>
      <c r="ERV70" s="104"/>
      <c r="ERW70" s="105"/>
      <c r="ERX70" s="97"/>
      <c r="ERY70" s="79"/>
      <c r="ERZ70" s="79"/>
      <c r="ESA70" s="137"/>
      <c r="ESB70" s="96"/>
      <c r="ESC70" s="80"/>
      <c r="ESD70" s="80"/>
      <c r="ESE70" s="80"/>
      <c r="ESF70" s="102"/>
      <c r="ESG70" s="62"/>
      <c r="ESH70" s="98"/>
      <c r="ESI70" s="97"/>
      <c r="ESJ70" s="97"/>
      <c r="ESK70" s="97"/>
      <c r="ESL70" s="104"/>
      <c r="ESM70" s="97"/>
      <c r="ESN70" s="97"/>
      <c r="ESO70" s="97"/>
      <c r="ESP70" s="145"/>
      <c r="ESQ70" s="179"/>
      <c r="ESR70" s="108"/>
      <c r="ESS70" s="63"/>
      <c r="EST70" s="103"/>
      <c r="ESU70" s="104"/>
      <c r="ESV70" s="105"/>
      <c r="ESW70" s="97"/>
      <c r="ESX70" s="79"/>
      <c r="ESY70" s="79"/>
      <c r="ESZ70" s="137"/>
      <c r="ETA70" s="96"/>
      <c r="ETB70" s="80"/>
      <c r="ETC70" s="80"/>
      <c r="ETD70" s="80"/>
      <c r="ETE70" s="102"/>
      <c r="ETF70" s="62"/>
      <c r="ETG70" s="98"/>
      <c r="ETH70" s="97"/>
      <c r="ETI70" s="97"/>
      <c r="ETJ70" s="97"/>
      <c r="ETK70" s="104"/>
      <c r="ETL70" s="97"/>
      <c r="ETM70" s="97"/>
      <c r="ETN70" s="97"/>
      <c r="ETO70" s="145"/>
      <c r="ETP70" s="179"/>
      <c r="ETQ70" s="108"/>
      <c r="ETR70" s="63"/>
      <c r="ETS70" s="103"/>
      <c r="ETT70" s="104"/>
      <c r="ETU70" s="105"/>
      <c r="ETV70" s="97"/>
      <c r="ETW70" s="79"/>
      <c r="ETX70" s="79"/>
      <c r="ETY70" s="137"/>
      <c r="ETZ70" s="96"/>
      <c r="EUA70" s="80"/>
      <c r="EUB70" s="80"/>
      <c r="EUC70" s="80"/>
      <c r="EUD70" s="102"/>
      <c r="EUE70" s="62"/>
      <c r="EUF70" s="98"/>
      <c r="EUG70" s="97"/>
      <c r="EUH70" s="97"/>
      <c r="EUI70" s="97"/>
      <c r="EUJ70" s="104"/>
      <c r="EUK70" s="97"/>
      <c r="EUL70" s="97"/>
      <c r="EUM70" s="97"/>
      <c r="EUN70" s="145"/>
      <c r="EUO70" s="179"/>
      <c r="EUP70" s="108"/>
      <c r="EUQ70" s="63"/>
      <c r="EUR70" s="103"/>
      <c r="EUS70" s="104"/>
      <c r="EUT70" s="105"/>
      <c r="EUU70" s="97"/>
      <c r="EUV70" s="79"/>
      <c r="EUW70" s="79"/>
      <c r="EUX70" s="137"/>
      <c r="EUY70" s="96"/>
      <c r="EUZ70" s="80"/>
      <c r="EVA70" s="80"/>
      <c r="EVB70" s="80"/>
      <c r="EVC70" s="102"/>
      <c r="EVD70" s="62"/>
      <c r="EVE70" s="98"/>
      <c r="EVF70" s="97"/>
      <c r="EVG70" s="97"/>
      <c r="EVH70" s="97"/>
      <c r="EVI70" s="104"/>
      <c r="EVJ70" s="97"/>
      <c r="EVK70" s="97"/>
      <c r="EVL70" s="97"/>
      <c r="EVM70" s="145"/>
      <c r="EVN70" s="179"/>
      <c r="EVO70" s="108"/>
      <c r="EVP70" s="63"/>
      <c r="EVQ70" s="103"/>
      <c r="EVR70" s="104"/>
      <c r="EVS70" s="105"/>
      <c r="EVT70" s="97"/>
      <c r="EVU70" s="79"/>
      <c r="EVV70" s="79"/>
      <c r="EVW70" s="137"/>
      <c r="EVX70" s="96"/>
      <c r="EVY70" s="80"/>
      <c r="EVZ70" s="80"/>
      <c r="EWA70" s="80"/>
      <c r="EWB70" s="102"/>
      <c r="EWC70" s="62"/>
      <c r="EWD70" s="98"/>
      <c r="EWE70" s="97"/>
      <c r="EWF70" s="97"/>
      <c r="EWG70" s="97"/>
      <c r="EWH70" s="104"/>
      <c r="EWI70" s="97"/>
      <c r="EWJ70" s="97"/>
      <c r="EWK70" s="97"/>
      <c r="EWL70" s="145"/>
      <c r="EWM70" s="179"/>
      <c r="EWN70" s="108"/>
      <c r="EWO70" s="63"/>
      <c r="EWP70" s="103"/>
      <c r="EWQ70" s="104"/>
      <c r="EWR70" s="105"/>
      <c r="EWS70" s="97"/>
      <c r="EWT70" s="79"/>
      <c r="EWU70" s="79"/>
      <c r="EWV70" s="137"/>
      <c r="EWW70" s="96"/>
      <c r="EWX70" s="80"/>
      <c r="EWY70" s="80"/>
      <c r="EWZ70" s="80"/>
      <c r="EXA70" s="102"/>
      <c r="EXB70" s="62"/>
      <c r="EXC70" s="98"/>
      <c r="EXD70" s="97"/>
      <c r="EXE70" s="97"/>
      <c r="EXF70" s="97"/>
      <c r="EXG70" s="104"/>
      <c r="EXH70" s="97"/>
      <c r="EXI70" s="97"/>
      <c r="EXJ70" s="97"/>
      <c r="EXK70" s="145"/>
      <c r="EXL70" s="179"/>
      <c r="EXM70" s="108"/>
      <c r="EXN70" s="63"/>
      <c r="EXO70" s="103"/>
      <c r="EXP70" s="104"/>
      <c r="EXQ70" s="105"/>
      <c r="EXR70" s="97"/>
      <c r="EXS70" s="79"/>
      <c r="EXT70" s="79"/>
      <c r="EXU70" s="137"/>
      <c r="EXV70" s="96"/>
      <c r="EXW70" s="80"/>
      <c r="EXX70" s="80"/>
      <c r="EXY70" s="80"/>
      <c r="EXZ70" s="102"/>
      <c r="EYA70" s="62"/>
      <c r="EYB70" s="98"/>
      <c r="EYC70" s="97"/>
      <c r="EYD70" s="97"/>
      <c r="EYE70" s="97"/>
      <c r="EYF70" s="104"/>
      <c r="EYG70" s="97"/>
      <c r="EYH70" s="97"/>
      <c r="EYI70" s="97"/>
      <c r="EYJ70" s="145"/>
      <c r="EYK70" s="179"/>
      <c r="EYL70" s="108"/>
      <c r="EYM70" s="63"/>
      <c r="EYN70" s="103"/>
      <c r="EYO70" s="104"/>
      <c r="EYP70" s="105"/>
      <c r="EYQ70" s="97"/>
      <c r="EYR70" s="79"/>
      <c r="EYS70" s="79"/>
      <c r="EYT70" s="137"/>
      <c r="EYU70" s="96"/>
      <c r="EYV70" s="80"/>
      <c r="EYW70" s="80"/>
      <c r="EYX70" s="80"/>
      <c r="EYY70" s="102"/>
      <c r="EYZ70" s="62"/>
      <c r="EZA70" s="98"/>
      <c r="EZB70" s="97"/>
      <c r="EZC70" s="97"/>
      <c r="EZD70" s="97"/>
      <c r="EZE70" s="104"/>
      <c r="EZF70" s="97"/>
      <c r="EZG70" s="97"/>
      <c r="EZH70" s="97"/>
      <c r="EZI70" s="145"/>
      <c r="EZJ70" s="179"/>
      <c r="EZK70" s="108"/>
      <c r="EZL70" s="63"/>
      <c r="EZM70" s="103"/>
      <c r="EZN70" s="104"/>
      <c r="EZO70" s="105"/>
      <c r="EZP70" s="97"/>
      <c r="EZQ70" s="79"/>
      <c r="EZR70" s="79"/>
      <c r="EZS70" s="137"/>
      <c r="EZT70" s="96"/>
      <c r="EZU70" s="80"/>
      <c r="EZV70" s="80"/>
      <c r="EZW70" s="80"/>
      <c r="EZX70" s="102"/>
      <c r="EZY70" s="62"/>
      <c r="EZZ70" s="98"/>
      <c r="FAA70" s="97"/>
      <c r="FAB70" s="97"/>
      <c r="FAC70" s="97"/>
      <c r="FAD70" s="104"/>
      <c r="FAE70" s="97"/>
      <c r="FAF70" s="97"/>
      <c r="FAG70" s="97"/>
      <c r="FAH70" s="145"/>
      <c r="FAI70" s="179"/>
      <c r="FAJ70" s="108"/>
      <c r="FAK70" s="63"/>
      <c r="FAL70" s="103"/>
      <c r="FAM70" s="104"/>
      <c r="FAN70" s="105"/>
      <c r="FAO70" s="97"/>
      <c r="FAP70" s="79"/>
      <c r="FAQ70" s="79"/>
      <c r="FAR70" s="137"/>
      <c r="FAS70" s="96"/>
      <c r="FAT70" s="80"/>
      <c r="FAU70" s="80"/>
      <c r="FAV70" s="80"/>
      <c r="FAW70" s="102"/>
      <c r="FAX70" s="62"/>
      <c r="FAY70" s="98"/>
      <c r="FAZ70" s="97"/>
      <c r="FBA70" s="97"/>
      <c r="FBB70" s="97"/>
      <c r="FBC70" s="104"/>
      <c r="FBD70" s="97"/>
      <c r="FBE70" s="97"/>
      <c r="FBF70" s="97"/>
      <c r="FBG70" s="145"/>
      <c r="FBH70" s="179"/>
      <c r="FBI70" s="108"/>
      <c r="FBJ70" s="63"/>
      <c r="FBK70" s="103"/>
      <c r="FBL70" s="104"/>
      <c r="FBM70" s="105"/>
      <c r="FBN70" s="97"/>
      <c r="FBO70" s="79"/>
      <c r="FBP70" s="79"/>
      <c r="FBQ70" s="137"/>
      <c r="FBR70" s="96"/>
      <c r="FBS70" s="80"/>
      <c r="FBT70" s="80"/>
      <c r="FBU70" s="80"/>
      <c r="FBV70" s="102"/>
      <c r="FBW70" s="62"/>
      <c r="FBX70" s="98"/>
      <c r="FBY70" s="97"/>
      <c r="FBZ70" s="97"/>
      <c r="FCA70" s="97"/>
      <c r="FCB70" s="104"/>
      <c r="FCC70" s="97"/>
      <c r="FCD70" s="97"/>
      <c r="FCE70" s="97"/>
      <c r="FCF70" s="145"/>
      <c r="FCG70" s="179"/>
      <c r="FCH70" s="108"/>
      <c r="FCI70" s="63"/>
      <c r="FCJ70" s="103"/>
      <c r="FCK70" s="104"/>
      <c r="FCL70" s="105"/>
      <c r="FCM70" s="97"/>
      <c r="FCN70" s="79"/>
      <c r="FCO70" s="79"/>
      <c r="FCP70" s="137"/>
      <c r="FCQ70" s="96"/>
      <c r="FCR70" s="80"/>
      <c r="FCS70" s="80"/>
      <c r="FCT70" s="80"/>
      <c r="FCU70" s="102"/>
      <c r="FCV70" s="62"/>
      <c r="FCW70" s="98"/>
      <c r="FCX70" s="97"/>
      <c r="FCY70" s="97"/>
      <c r="FCZ70" s="97"/>
      <c r="FDA70" s="104"/>
      <c r="FDB70" s="97"/>
      <c r="FDC70" s="97"/>
      <c r="FDD70" s="97"/>
      <c r="FDE70" s="145"/>
      <c r="FDF70" s="179"/>
      <c r="FDG70" s="108"/>
      <c r="FDH70" s="63"/>
      <c r="FDI70" s="103"/>
      <c r="FDJ70" s="104"/>
      <c r="FDK70" s="105"/>
      <c r="FDL70" s="97"/>
      <c r="FDM70" s="79"/>
      <c r="FDN70" s="79"/>
      <c r="FDO70" s="137"/>
      <c r="FDP70" s="96"/>
      <c r="FDQ70" s="80"/>
      <c r="FDR70" s="80"/>
      <c r="FDS70" s="80"/>
      <c r="FDT70" s="102"/>
      <c r="FDU70" s="62"/>
      <c r="FDV70" s="98"/>
      <c r="FDW70" s="97"/>
      <c r="FDX70" s="97"/>
      <c r="FDY70" s="97"/>
      <c r="FDZ70" s="104"/>
      <c r="FEA70" s="97"/>
      <c r="FEB70" s="97"/>
      <c r="FEC70" s="97"/>
      <c r="FED70" s="145"/>
      <c r="FEE70" s="179"/>
      <c r="FEF70" s="108"/>
      <c r="FEG70" s="63"/>
      <c r="FEH70" s="103"/>
      <c r="FEI70" s="104"/>
      <c r="FEJ70" s="105"/>
      <c r="FEK70" s="97"/>
      <c r="FEL70" s="79"/>
      <c r="FEM70" s="79"/>
      <c r="FEN70" s="137"/>
      <c r="FEO70" s="96"/>
      <c r="FEP70" s="80"/>
      <c r="FEQ70" s="80"/>
      <c r="FER70" s="80"/>
      <c r="FES70" s="102"/>
      <c r="FET70" s="62"/>
      <c r="FEU70" s="98"/>
      <c r="FEV70" s="97"/>
      <c r="FEW70" s="97"/>
      <c r="FEX70" s="97"/>
      <c r="FEY70" s="104"/>
      <c r="FEZ70" s="97"/>
      <c r="FFA70" s="97"/>
      <c r="FFB70" s="97"/>
      <c r="FFC70" s="145"/>
      <c r="FFD70" s="179"/>
      <c r="FFE70" s="108"/>
      <c r="FFF70" s="63"/>
      <c r="FFG70" s="103"/>
      <c r="FFH70" s="104"/>
      <c r="FFI70" s="105"/>
      <c r="FFJ70" s="97"/>
      <c r="FFK70" s="79"/>
      <c r="FFL70" s="79"/>
      <c r="FFM70" s="137"/>
      <c r="FFN70" s="96"/>
      <c r="FFO70" s="80"/>
      <c r="FFP70" s="80"/>
      <c r="FFQ70" s="80"/>
      <c r="FFR70" s="102"/>
      <c r="FFS70" s="62"/>
      <c r="FFT70" s="98"/>
      <c r="FFU70" s="97"/>
      <c r="FFV70" s="97"/>
      <c r="FFW70" s="97"/>
      <c r="FFX70" s="104"/>
      <c r="FFY70" s="97"/>
      <c r="FFZ70" s="97"/>
      <c r="FGA70" s="97"/>
      <c r="FGB70" s="145"/>
      <c r="FGC70" s="179"/>
      <c r="FGD70" s="108"/>
      <c r="FGE70" s="63"/>
      <c r="FGF70" s="103"/>
      <c r="FGG70" s="104"/>
      <c r="FGH70" s="105"/>
      <c r="FGI70" s="97"/>
      <c r="FGJ70" s="79"/>
      <c r="FGK70" s="79"/>
      <c r="FGL70" s="137"/>
      <c r="FGM70" s="96"/>
      <c r="FGN70" s="80"/>
      <c r="FGO70" s="80"/>
      <c r="FGP70" s="80"/>
      <c r="FGQ70" s="102"/>
      <c r="FGR70" s="62"/>
      <c r="FGS70" s="98"/>
      <c r="FGT70" s="97"/>
      <c r="FGU70" s="97"/>
      <c r="FGV70" s="97"/>
      <c r="FGW70" s="104"/>
      <c r="FGX70" s="97"/>
      <c r="FGY70" s="97"/>
      <c r="FGZ70" s="97"/>
      <c r="FHA70" s="145"/>
      <c r="FHB70" s="179"/>
      <c r="FHC70" s="108"/>
      <c r="FHD70" s="63"/>
      <c r="FHE70" s="103"/>
      <c r="FHF70" s="104"/>
      <c r="FHG70" s="105"/>
      <c r="FHH70" s="97"/>
      <c r="FHI70" s="79"/>
      <c r="FHJ70" s="79"/>
      <c r="FHK70" s="137"/>
      <c r="FHL70" s="96"/>
      <c r="FHM70" s="80"/>
      <c r="FHN70" s="80"/>
      <c r="FHO70" s="80"/>
      <c r="FHP70" s="102"/>
      <c r="FHQ70" s="62"/>
      <c r="FHR70" s="98"/>
      <c r="FHS70" s="97"/>
      <c r="FHT70" s="97"/>
      <c r="FHU70" s="97"/>
      <c r="FHV70" s="104"/>
      <c r="FHW70" s="97"/>
      <c r="FHX70" s="97"/>
      <c r="FHY70" s="97"/>
      <c r="FHZ70" s="145"/>
      <c r="FIA70" s="179"/>
      <c r="FIB70" s="108"/>
      <c r="FIC70" s="63"/>
      <c r="FID70" s="103"/>
      <c r="FIE70" s="104"/>
      <c r="FIF70" s="105"/>
      <c r="FIG70" s="97"/>
      <c r="FIH70" s="79"/>
      <c r="FII70" s="79"/>
      <c r="FIJ70" s="137"/>
      <c r="FIK70" s="96"/>
      <c r="FIL70" s="80"/>
      <c r="FIM70" s="80"/>
      <c r="FIN70" s="80"/>
      <c r="FIO70" s="102"/>
      <c r="FIP70" s="62"/>
      <c r="FIQ70" s="98"/>
      <c r="FIR70" s="97"/>
      <c r="FIS70" s="97"/>
      <c r="FIT70" s="97"/>
      <c r="FIU70" s="104"/>
      <c r="FIV70" s="97"/>
      <c r="FIW70" s="97"/>
      <c r="FIX70" s="97"/>
      <c r="FIY70" s="145"/>
      <c r="FIZ70" s="179"/>
      <c r="FJA70" s="108"/>
      <c r="FJB70" s="63"/>
      <c r="FJC70" s="103"/>
      <c r="FJD70" s="104"/>
      <c r="FJE70" s="105"/>
      <c r="FJF70" s="97"/>
      <c r="FJG70" s="79"/>
      <c r="FJH70" s="79"/>
      <c r="FJI70" s="137"/>
      <c r="FJJ70" s="96"/>
      <c r="FJK70" s="80"/>
      <c r="FJL70" s="80"/>
      <c r="FJM70" s="80"/>
      <c r="FJN70" s="102"/>
      <c r="FJO70" s="62"/>
      <c r="FJP70" s="98"/>
      <c r="FJQ70" s="97"/>
      <c r="FJR70" s="97"/>
      <c r="FJS70" s="97"/>
      <c r="FJT70" s="104"/>
      <c r="FJU70" s="97"/>
      <c r="FJV70" s="97"/>
      <c r="FJW70" s="97"/>
      <c r="FJX70" s="145"/>
      <c r="FJY70" s="179"/>
      <c r="FJZ70" s="108"/>
      <c r="FKA70" s="63"/>
      <c r="FKB70" s="103"/>
      <c r="FKC70" s="104"/>
      <c r="FKD70" s="105"/>
      <c r="FKE70" s="97"/>
      <c r="FKF70" s="79"/>
      <c r="FKG70" s="79"/>
      <c r="FKH70" s="137"/>
      <c r="FKI70" s="96"/>
      <c r="FKJ70" s="80"/>
      <c r="FKK70" s="80"/>
      <c r="FKL70" s="80"/>
      <c r="FKM70" s="102"/>
      <c r="FKN70" s="62"/>
      <c r="FKO70" s="98"/>
      <c r="FKP70" s="97"/>
      <c r="FKQ70" s="97"/>
      <c r="FKR70" s="97"/>
      <c r="FKS70" s="104"/>
      <c r="FKT70" s="97"/>
      <c r="FKU70" s="97"/>
      <c r="FKV70" s="97"/>
      <c r="FKW70" s="145"/>
      <c r="FKX70" s="179"/>
      <c r="FKY70" s="108"/>
      <c r="FKZ70" s="63"/>
      <c r="FLA70" s="103"/>
      <c r="FLB70" s="104"/>
      <c r="FLC70" s="105"/>
      <c r="FLD70" s="97"/>
      <c r="FLE70" s="79"/>
      <c r="FLF70" s="79"/>
      <c r="FLG70" s="137"/>
      <c r="FLH70" s="96"/>
      <c r="FLI70" s="80"/>
      <c r="FLJ70" s="80"/>
      <c r="FLK70" s="80"/>
      <c r="FLL70" s="102"/>
      <c r="FLM70" s="62"/>
      <c r="FLN70" s="98"/>
      <c r="FLO70" s="97"/>
      <c r="FLP70" s="97"/>
      <c r="FLQ70" s="97"/>
      <c r="FLR70" s="104"/>
      <c r="FLS70" s="97"/>
      <c r="FLT70" s="97"/>
      <c r="FLU70" s="97"/>
      <c r="FLV70" s="145"/>
      <c r="FLW70" s="179"/>
      <c r="FLX70" s="108"/>
      <c r="FLY70" s="63"/>
      <c r="FLZ70" s="103"/>
      <c r="FMA70" s="104"/>
      <c r="FMB70" s="105"/>
      <c r="FMC70" s="97"/>
      <c r="FMD70" s="79"/>
      <c r="FME70" s="79"/>
      <c r="FMF70" s="137"/>
      <c r="FMG70" s="96"/>
      <c r="FMH70" s="80"/>
      <c r="FMI70" s="80"/>
      <c r="FMJ70" s="80"/>
      <c r="FMK70" s="102"/>
      <c r="FML70" s="62"/>
      <c r="FMM70" s="98"/>
      <c r="FMN70" s="97"/>
      <c r="FMO70" s="97"/>
      <c r="FMP70" s="97"/>
      <c r="FMQ70" s="104"/>
      <c r="FMR70" s="97"/>
      <c r="FMS70" s="97"/>
      <c r="FMT70" s="97"/>
      <c r="FMU70" s="145"/>
      <c r="FMV70" s="179"/>
      <c r="FMW70" s="108"/>
      <c r="FMX70" s="63"/>
      <c r="FMY70" s="103"/>
      <c r="FMZ70" s="104"/>
      <c r="FNA70" s="105"/>
      <c r="FNB70" s="97"/>
      <c r="FNC70" s="79"/>
      <c r="FND70" s="79"/>
      <c r="FNE70" s="137"/>
      <c r="FNF70" s="96"/>
      <c r="FNG70" s="80"/>
      <c r="FNH70" s="80"/>
      <c r="FNI70" s="80"/>
      <c r="FNJ70" s="102"/>
      <c r="FNK70" s="62"/>
      <c r="FNL70" s="98"/>
      <c r="FNM70" s="97"/>
      <c r="FNN70" s="97"/>
      <c r="FNO70" s="97"/>
      <c r="FNP70" s="104"/>
      <c r="FNQ70" s="97"/>
      <c r="FNR70" s="97"/>
      <c r="FNS70" s="97"/>
      <c r="FNT70" s="145"/>
      <c r="FNU70" s="179"/>
      <c r="FNV70" s="108"/>
      <c r="FNW70" s="63"/>
      <c r="FNX70" s="103"/>
      <c r="FNY70" s="104"/>
      <c r="FNZ70" s="105"/>
      <c r="FOA70" s="97"/>
      <c r="FOB70" s="79"/>
      <c r="FOC70" s="79"/>
      <c r="FOD70" s="137"/>
      <c r="FOE70" s="96"/>
      <c r="FOF70" s="80"/>
      <c r="FOG70" s="80"/>
      <c r="FOH70" s="80"/>
      <c r="FOI70" s="102"/>
      <c r="FOJ70" s="62"/>
      <c r="FOK70" s="98"/>
      <c r="FOL70" s="97"/>
      <c r="FOM70" s="97"/>
      <c r="FON70" s="97"/>
      <c r="FOO70" s="104"/>
      <c r="FOP70" s="97"/>
      <c r="FOQ70" s="97"/>
      <c r="FOR70" s="97"/>
      <c r="FOS70" s="145"/>
      <c r="FOT70" s="179"/>
      <c r="FOU70" s="108"/>
      <c r="FOV70" s="63"/>
      <c r="FOW70" s="103"/>
      <c r="FOX70" s="104"/>
      <c r="FOY70" s="105"/>
      <c r="FOZ70" s="97"/>
      <c r="FPA70" s="79"/>
      <c r="FPB70" s="79"/>
      <c r="FPC70" s="137"/>
      <c r="FPD70" s="96"/>
      <c r="FPE70" s="80"/>
      <c r="FPF70" s="80"/>
      <c r="FPG70" s="80"/>
      <c r="FPH70" s="102"/>
      <c r="FPI70" s="62"/>
      <c r="FPJ70" s="98"/>
      <c r="FPK70" s="97"/>
      <c r="FPL70" s="97"/>
      <c r="FPM70" s="97"/>
      <c r="FPN70" s="104"/>
      <c r="FPO70" s="97"/>
      <c r="FPP70" s="97"/>
      <c r="FPQ70" s="97"/>
      <c r="FPR70" s="145"/>
      <c r="FPS70" s="179"/>
      <c r="FPT70" s="108"/>
      <c r="FPU70" s="63"/>
      <c r="FPV70" s="103"/>
      <c r="FPW70" s="104"/>
      <c r="FPX70" s="105"/>
      <c r="FPY70" s="97"/>
      <c r="FPZ70" s="79"/>
      <c r="FQA70" s="79"/>
      <c r="FQB70" s="137"/>
      <c r="FQC70" s="96"/>
      <c r="FQD70" s="80"/>
      <c r="FQE70" s="80"/>
      <c r="FQF70" s="80"/>
      <c r="FQG70" s="102"/>
      <c r="FQH70" s="62"/>
      <c r="FQI70" s="98"/>
      <c r="FQJ70" s="97"/>
      <c r="FQK70" s="97"/>
      <c r="FQL70" s="97"/>
      <c r="FQM70" s="104"/>
      <c r="FQN70" s="97"/>
      <c r="FQO70" s="97"/>
      <c r="FQP70" s="97"/>
      <c r="FQQ70" s="145"/>
      <c r="FQR70" s="179"/>
      <c r="FQS70" s="108"/>
      <c r="FQT70" s="63"/>
      <c r="FQU70" s="103"/>
      <c r="FQV70" s="104"/>
      <c r="FQW70" s="105"/>
      <c r="FQX70" s="97"/>
      <c r="FQY70" s="79"/>
      <c r="FQZ70" s="79"/>
      <c r="FRA70" s="137"/>
      <c r="FRB70" s="96"/>
      <c r="FRC70" s="80"/>
      <c r="FRD70" s="80"/>
      <c r="FRE70" s="80"/>
      <c r="FRF70" s="102"/>
      <c r="FRG70" s="62"/>
      <c r="FRH70" s="98"/>
      <c r="FRI70" s="97"/>
      <c r="FRJ70" s="97"/>
      <c r="FRK70" s="97"/>
      <c r="FRL70" s="104"/>
      <c r="FRM70" s="97"/>
      <c r="FRN70" s="97"/>
      <c r="FRO70" s="97"/>
      <c r="FRP70" s="145"/>
      <c r="FRQ70" s="179"/>
      <c r="FRR70" s="108"/>
      <c r="FRS70" s="63"/>
      <c r="FRT70" s="103"/>
      <c r="FRU70" s="104"/>
      <c r="FRV70" s="105"/>
      <c r="FRW70" s="97"/>
      <c r="FRX70" s="79"/>
      <c r="FRY70" s="79"/>
      <c r="FRZ70" s="137"/>
      <c r="FSA70" s="96"/>
      <c r="FSB70" s="80"/>
      <c r="FSC70" s="80"/>
      <c r="FSD70" s="80"/>
      <c r="FSE70" s="102"/>
      <c r="FSF70" s="62"/>
      <c r="FSG70" s="98"/>
      <c r="FSH70" s="97"/>
      <c r="FSI70" s="97"/>
      <c r="FSJ70" s="97"/>
      <c r="FSK70" s="104"/>
      <c r="FSL70" s="97"/>
      <c r="FSM70" s="97"/>
      <c r="FSN70" s="97"/>
      <c r="FSO70" s="145"/>
      <c r="FSP70" s="179"/>
      <c r="FSQ70" s="108"/>
      <c r="FSR70" s="63"/>
      <c r="FSS70" s="103"/>
      <c r="FST70" s="104"/>
      <c r="FSU70" s="105"/>
      <c r="FSV70" s="97"/>
      <c r="FSW70" s="79"/>
      <c r="FSX70" s="79"/>
      <c r="FSY70" s="137"/>
      <c r="FSZ70" s="96"/>
      <c r="FTA70" s="80"/>
      <c r="FTB70" s="80"/>
      <c r="FTC70" s="80"/>
      <c r="FTD70" s="102"/>
      <c r="FTE70" s="62"/>
      <c r="FTF70" s="98"/>
      <c r="FTG70" s="97"/>
      <c r="FTH70" s="97"/>
      <c r="FTI70" s="97"/>
      <c r="FTJ70" s="104"/>
      <c r="FTK70" s="97"/>
      <c r="FTL70" s="97"/>
      <c r="FTM70" s="97"/>
      <c r="FTN70" s="145"/>
      <c r="FTO70" s="179"/>
      <c r="FTP70" s="108"/>
      <c r="FTQ70" s="63"/>
      <c r="FTR70" s="103"/>
      <c r="FTS70" s="104"/>
      <c r="FTT70" s="105"/>
      <c r="FTU70" s="97"/>
      <c r="FTV70" s="79"/>
      <c r="FTW70" s="79"/>
      <c r="FTX70" s="137"/>
      <c r="FTY70" s="96"/>
      <c r="FTZ70" s="80"/>
      <c r="FUA70" s="80"/>
      <c r="FUB70" s="80"/>
      <c r="FUC70" s="102"/>
      <c r="FUD70" s="62"/>
      <c r="FUE70" s="98"/>
      <c r="FUF70" s="97"/>
      <c r="FUG70" s="97"/>
      <c r="FUH70" s="97"/>
      <c r="FUI70" s="104"/>
      <c r="FUJ70" s="97"/>
      <c r="FUK70" s="97"/>
      <c r="FUL70" s="97"/>
      <c r="FUM70" s="145"/>
      <c r="FUN70" s="179"/>
      <c r="FUO70" s="108"/>
      <c r="FUP70" s="63"/>
      <c r="FUQ70" s="103"/>
      <c r="FUR70" s="104"/>
      <c r="FUS70" s="105"/>
      <c r="FUT70" s="97"/>
      <c r="FUU70" s="79"/>
      <c r="FUV70" s="79"/>
      <c r="FUW70" s="137"/>
      <c r="FUX70" s="96"/>
      <c r="FUY70" s="80"/>
      <c r="FUZ70" s="80"/>
      <c r="FVA70" s="80"/>
      <c r="FVB70" s="102"/>
      <c r="FVC70" s="62"/>
      <c r="FVD70" s="98"/>
      <c r="FVE70" s="97"/>
      <c r="FVF70" s="97"/>
      <c r="FVG70" s="97"/>
      <c r="FVH70" s="104"/>
      <c r="FVI70" s="97"/>
      <c r="FVJ70" s="97"/>
      <c r="FVK70" s="97"/>
      <c r="FVL70" s="145"/>
      <c r="FVM70" s="179"/>
      <c r="FVN70" s="108"/>
      <c r="FVO70" s="63"/>
      <c r="FVP70" s="103"/>
      <c r="FVQ70" s="104"/>
      <c r="FVR70" s="105"/>
      <c r="FVS70" s="97"/>
      <c r="FVT70" s="79"/>
      <c r="FVU70" s="79"/>
      <c r="FVV70" s="137"/>
      <c r="FVW70" s="96"/>
      <c r="FVX70" s="80"/>
      <c r="FVY70" s="80"/>
      <c r="FVZ70" s="80"/>
      <c r="FWA70" s="102"/>
      <c r="FWB70" s="62"/>
      <c r="FWC70" s="98"/>
      <c r="FWD70" s="97"/>
      <c r="FWE70" s="97"/>
      <c r="FWF70" s="97"/>
      <c r="FWG70" s="104"/>
      <c r="FWH70" s="97"/>
      <c r="FWI70" s="97"/>
      <c r="FWJ70" s="97"/>
      <c r="FWK70" s="145"/>
      <c r="FWL70" s="179"/>
      <c r="FWM70" s="108"/>
      <c r="FWN70" s="63"/>
      <c r="FWO70" s="103"/>
      <c r="FWP70" s="104"/>
      <c r="FWQ70" s="105"/>
      <c r="FWR70" s="97"/>
      <c r="FWS70" s="79"/>
      <c r="FWT70" s="79"/>
      <c r="FWU70" s="137"/>
      <c r="FWV70" s="96"/>
      <c r="FWW70" s="80"/>
      <c r="FWX70" s="80"/>
      <c r="FWY70" s="80"/>
      <c r="FWZ70" s="102"/>
      <c r="FXA70" s="62"/>
      <c r="FXB70" s="98"/>
      <c r="FXC70" s="97"/>
      <c r="FXD70" s="97"/>
      <c r="FXE70" s="97"/>
      <c r="FXF70" s="104"/>
      <c r="FXG70" s="97"/>
      <c r="FXH70" s="97"/>
      <c r="FXI70" s="97"/>
      <c r="FXJ70" s="145"/>
      <c r="FXK70" s="179"/>
      <c r="FXL70" s="108"/>
      <c r="FXM70" s="63"/>
      <c r="FXN70" s="103"/>
      <c r="FXO70" s="104"/>
      <c r="FXP70" s="105"/>
      <c r="FXQ70" s="97"/>
      <c r="FXR70" s="79"/>
      <c r="FXS70" s="79"/>
      <c r="FXT70" s="137"/>
      <c r="FXU70" s="96"/>
      <c r="FXV70" s="80"/>
      <c r="FXW70" s="80"/>
      <c r="FXX70" s="80"/>
      <c r="FXY70" s="102"/>
      <c r="FXZ70" s="62"/>
      <c r="FYA70" s="98"/>
      <c r="FYB70" s="97"/>
      <c r="FYC70" s="97"/>
      <c r="FYD70" s="97"/>
      <c r="FYE70" s="104"/>
      <c r="FYF70" s="97"/>
      <c r="FYG70" s="97"/>
      <c r="FYH70" s="97"/>
      <c r="FYI70" s="145"/>
      <c r="FYJ70" s="179"/>
      <c r="FYK70" s="108"/>
      <c r="FYL70" s="63"/>
      <c r="FYM70" s="103"/>
      <c r="FYN70" s="104"/>
      <c r="FYO70" s="105"/>
      <c r="FYP70" s="97"/>
      <c r="FYQ70" s="79"/>
      <c r="FYR70" s="79"/>
      <c r="FYS70" s="137"/>
      <c r="FYT70" s="96"/>
      <c r="FYU70" s="80"/>
      <c r="FYV70" s="80"/>
      <c r="FYW70" s="80"/>
      <c r="FYX70" s="102"/>
      <c r="FYY70" s="62"/>
      <c r="FYZ70" s="98"/>
      <c r="FZA70" s="97"/>
      <c r="FZB70" s="97"/>
      <c r="FZC70" s="97"/>
      <c r="FZD70" s="104"/>
      <c r="FZE70" s="97"/>
      <c r="FZF70" s="97"/>
      <c r="FZG70" s="97"/>
      <c r="FZH70" s="145"/>
      <c r="FZI70" s="179"/>
      <c r="FZJ70" s="108"/>
      <c r="FZK70" s="63"/>
      <c r="FZL70" s="103"/>
      <c r="FZM70" s="104"/>
      <c r="FZN70" s="105"/>
      <c r="FZO70" s="97"/>
      <c r="FZP70" s="79"/>
      <c r="FZQ70" s="79"/>
      <c r="FZR70" s="137"/>
      <c r="FZS70" s="96"/>
      <c r="FZT70" s="80"/>
      <c r="FZU70" s="80"/>
      <c r="FZV70" s="80"/>
      <c r="FZW70" s="102"/>
      <c r="FZX70" s="62"/>
      <c r="FZY70" s="98"/>
      <c r="FZZ70" s="97"/>
      <c r="GAA70" s="97"/>
      <c r="GAB70" s="97"/>
      <c r="GAC70" s="104"/>
      <c r="GAD70" s="97"/>
      <c r="GAE70" s="97"/>
      <c r="GAF70" s="97"/>
      <c r="GAG70" s="145"/>
      <c r="GAH70" s="179"/>
      <c r="GAI70" s="108"/>
      <c r="GAJ70" s="63"/>
      <c r="GAK70" s="103"/>
      <c r="GAL70" s="104"/>
      <c r="GAM70" s="105"/>
      <c r="GAN70" s="97"/>
      <c r="GAO70" s="79"/>
      <c r="GAP70" s="79"/>
      <c r="GAQ70" s="137"/>
      <c r="GAR70" s="96"/>
      <c r="GAS70" s="80"/>
      <c r="GAT70" s="80"/>
      <c r="GAU70" s="80"/>
      <c r="GAV70" s="102"/>
      <c r="GAW70" s="62"/>
      <c r="GAX70" s="98"/>
      <c r="GAY70" s="97"/>
      <c r="GAZ70" s="97"/>
      <c r="GBA70" s="97"/>
      <c r="GBB70" s="104"/>
      <c r="GBC70" s="97"/>
      <c r="GBD70" s="97"/>
      <c r="GBE70" s="97"/>
      <c r="GBF70" s="145"/>
      <c r="GBG70" s="179"/>
      <c r="GBH70" s="108"/>
      <c r="GBI70" s="63"/>
      <c r="GBJ70" s="103"/>
      <c r="GBK70" s="104"/>
      <c r="GBL70" s="105"/>
      <c r="GBM70" s="97"/>
      <c r="GBN70" s="79"/>
      <c r="GBO70" s="79"/>
      <c r="GBP70" s="137"/>
      <c r="GBQ70" s="96"/>
      <c r="GBR70" s="80"/>
      <c r="GBS70" s="80"/>
      <c r="GBT70" s="80"/>
      <c r="GBU70" s="102"/>
      <c r="GBV70" s="62"/>
      <c r="GBW70" s="98"/>
      <c r="GBX70" s="97"/>
      <c r="GBY70" s="97"/>
      <c r="GBZ70" s="97"/>
      <c r="GCA70" s="104"/>
      <c r="GCB70" s="97"/>
      <c r="GCC70" s="97"/>
      <c r="GCD70" s="97"/>
      <c r="GCE70" s="145"/>
      <c r="GCF70" s="179"/>
      <c r="GCG70" s="108"/>
      <c r="GCH70" s="63"/>
      <c r="GCI70" s="103"/>
      <c r="GCJ70" s="104"/>
      <c r="GCK70" s="105"/>
      <c r="GCL70" s="97"/>
      <c r="GCM70" s="79"/>
      <c r="GCN70" s="79"/>
      <c r="GCO70" s="137"/>
      <c r="GCP70" s="96"/>
      <c r="GCQ70" s="80"/>
      <c r="GCR70" s="80"/>
      <c r="GCS70" s="80"/>
      <c r="GCT70" s="102"/>
      <c r="GCU70" s="62"/>
      <c r="GCV70" s="98"/>
      <c r="GCW70" s="97"/>
      <c r="GCX70" s="97"/>
      <c r="GCY70" s="97"/>
      <c r="GCZ70" s="104"/>
      <c r="GDA70" s="97"/>
      <c r="GDB70" s="97"/>
      <c r="GDC70" s="97"/>
      <c r="GDD70" s="145"/>
      <c r="GDE70" s="179"/>
      <c r="GDF70" s="108"/>
      <c r="GDG70" s="63"/>
      <c r="GDH70" s="103"/>
      <c r="GDI70" s="104"/>
      <c r="GDJ70" s="105"/>
      <c r="GDK70" s="97"/>
      <c r="GDL70" s="79"/>
      <c r="GDM70" s="79"/>
      <c r="GDN70" s="137"/>
      <c r="GDO70" s="96"/>
      <c r="GDP70" s="80"/>
      <c r="GDQ70" s="80"/>
      <c r="GDR70" s="80"/>
      <c r="GDS70" s="102"/>
      <c r="GDT70" s="62"/>
      <c r="GDU70" s="98"/>
      <c r="GDV70" s="97"/>
      <c r="GDW70" s="97"/>
      <c r="GDX70" s="97"/>
      <c r="GDY70" s="104"/>
      <c r="GDZ70" s="97"/>
      <c r="GEA70" s="97"/>
      <c r="GEB70" s="97"/>
      <c r="GEC70" s="145"/>
      <c r="GED70" s="179"/>
      <c r="GEE70" s="108"/>
      <c r="GEF70" s="63"/>
      <c r="GEG70" s="103"/>
      <c r="GEH70" s="104"/>
      <c r="GEI70" s="105"/>
      <c r="GEJ70" s="97"/>
      <c r="GEK70" s="79"/>
      <c r="GEL70" s="79"/>
      <c r="GEM70" s="137"/>
      <c r="GEN70" s="96"/>
      <c r="GEO70" s="80"/>
      <c r="GEP70" s="80"/>
      <c r="GEQ70" s="80"/>
      <c r="GER70" s="102"/>
      <c r="GES70" s="62"/>
      <c r="GET70" s="98"/>
      <c r="GEU70" s="97"/>
      <c r="GEV70" s="97"/>
      <c r="GEW70" s="97"/>
      <c r="GEX70" s="104"/>
      <c r="GEY70" s="97"/>
      <c r="GEZ70" s="97"/>
      <c r="GFA70" s="97"/>
      <c r="GFB70" s="145"/>
      <c r="GFC70" s="179"/>
      <c r="GFD70" s="108"/>
      <c r="GFE70" s="63"/>
      <c r="GFF70" s="103"/>
      <c r="GFG70" s="104"/>
      <c r="GFH70" s="105"/>
      <c r="GFI70" s="97"/>
      <c r="GFJ70" s="79"/>
      <c r="GFK70" s="79"/>
      <c r="GFL70" s="137"/>
      <c r="GFM70" s="96"/>
      <c r="GFN70" s="80"/>
      <c r="GFO70" s="80"/>
      <c r="GFP70" s="80"/>
      <c r="GFQ70" s="102"/>
      <c r="GFR70" s="62"/>
      <c r="GFS70" s="98"/>
      <c r="GFT70" s="97"/>
      <c r="GFU70" s="97"/>
      <c r="GFV70" s="97"/>
      <c r="GFW70" s="104"/>
      <c r="GFX70" s="97"/>
      <c r="GFY70" s="97"/>
      <c r="GFZ70" s="97"/>
      <c r="GGA70" s="145"/>
      <c r="GGB70" s="179"/>
      <c r="GGC70" s="108"/>
      <c r="GGD70" s="63"/>
      <c r="GGE70" s="103"/>
      <c r="GGF70" s="104"/>
      <c r="GGG70" s="105"/>
      <c r="GGH70" s="97"/>
      <c r="GGI70" s="79"/>
      <c r="GGJ70" s="79"/>
      <c r="GGK70" s="137"/>
      <c r="GGL70" s="96"/>
      <c r="GGM70" s="80"/>
      <c r="GGN70" s="80"/>
      <c r="GGO70" s="80"/>
      <c r="GGP70" s="102"/>
      <c r="GGQ70" s="62"/>
      <c r="GGR70" s="98"/>
      <c r="GGS70" s="97"/>
      <c r="GGT70" s="97"/>
      <c r="GGU70" s="97"/>
      <c r="GGV70" s="104"/>
      <c r="GGW70" s="97"/>
      <c r="GGX70" s="97"/>
      <c r="GGY70" s="97"/>
      <c r="GGZ70" s="145"/>
      <c r="GHA70" s="179"/>
      <c r="GHB70" s="108"/>
      <c r="GHC70" s="63"/>
      <c r="GHD70" s="103"/>
      <c r="GHE70" s="104"/>
      <c r="GHF70" s="105"/>
      <c r="GHG70" s="97"/>
      <c r="GHH70" s="79"/>
      <c r="GHI70" s="79"/>
      <c r="GHJ70" s="137"/>
      <c r="GHK70" s="96"/>
      <c r="GHL70" s="80"/>
      <c r="GHM70" s="80"/>
      <c r="GHN70" s="80"/>
      <c r="GHO70" s="102"/>
      <c r="GHP70" s="62"/>
      <c r="GHQ70" s="98"/>
      <c r="GHR70" s="97"/>
      <c r="GHS70" s="97"/>
      <c r="GHT70" s="97"/>
      <c r="GHU70" s="104"/>
      <c r="GHV70" s="97"/>
      <c r="GHW70" s="97"/>
      <c r="GHX70" s="97"/>
      <c r="GHY70" s="145"/>
      <c r="GHZ70" s="179"/>
      <c r="GIA70" s="108"/>
      <c r="GIB70" s="63"/>
      <c r="GIC70" s="103"/>
      <c r="GID70" s="104"/>
      <c r="GIE70" s="105"/>
      <c r="GIF70" s="97"/>
      <c r="GIG70" s="79"/>
      <c r="GIH70" s="79"/>
      <c r="GII70" s="137"/>
      <c r="GIJ70" s="96"/>
      <c r="GIK70" s="80"/>
      <c r="GIL70" s="80"/>
      <c r="GIM70" s="80"/>
      <c r="GIN70" s="102"/>
      <c r="GIO70" s="62"/>
      <c r="GIP70" s="98"/>
      <c r="GIQ70" s="97"/>
      <c r="GIR70" s="97"/>
      <c r="GIS70" s="97"/>
      <c r="GIT70" s="104"/>
      <c r="GIU70" s="97"/>
      <c r="GIV70" s="97"/>
      <c r="GIW70" s="97"/>
      <c r="GIX70" s="145"/>
      <c r="GIY70" s="179"/>
      <c r="GIZ70" s="108"/>
      <c r="GJA70" s="63"/>
      <c r="GJB70" s="103"/>
      <c r="GJC70" s="104"/>
      <c r="GJD70" s="105"/>
      <c r="GJE70" s="97"/>
      <c r="GJF70" s="79"/>
      <c r="GJG70" s="79"/>
      <c r="GJH70" s="137"/>
      <c r="GJI70" s="96"/>
      <c r="GJJ70" s="80"/>
      <c r="GJK70" s="80"/>
      <c r="GJL70" s="80"/>
      <c r="GJM70" s="102"/>
      <c r="GJN70" s="62"/>
      <c r="GJO70" s="98"/>
      <c r="GJP70" s="97"/>
      <c r="GJQ70" s="97"/>
      <c r="GJR70" s="97"/>
      <c r="GJS70" s="104"/>
      <c r="GJT70" s="97"/>
      <c r="GJU70" s="97"/>
      <c r="GJV70" s="97"/>
      <c r="GJW70" s="145"/>
      <c r="GJX70" s="179"/>
      <c r="GJY70" s="108"/>
      <c r="GJZ70" s="63"/>
      <c r="GKA70" s="103"/>
      <c r="GKB70" s="104"/>
      <c r="GKC70" s="105"/>
      <c r="GKD70" s="97"/>
      <c r="GKE70" s="79"/>
      <c r="GKF70" s="79"/>
      <c r="GKG70" s="137"/>
      <c r="GKH70" s="96"/>
      <c r="GKI70" s="80"/>
      <c r="GKJ70" s="80"/>
      <c r="GKK70" s="80"/>
      <c r="GKL70" s="102"/>
      <c r="GKM70" s="62"/>
      <c r="GKN70" s="98"/>
      <c r="GKO70" s="97"/>
      <c r="GKP70" s="97"/>
      <c r="GKQ70" s="97"/>
      <c r="GKR70" s="104"/>
      <c r="GKS70" s="97"/>
      <c r="GKT70" s="97"/>
      <c r="GKU70" s="97"/>
      <c r="GKV70" s="145"/>
      <c r="GKW70" s="179"/>
      <c r="GKX70" s="108"/>
      <c r="GKY70" s="63"/>
      <c r="GKZ70" s="103"/>
      <c r="GLA70" s="104"/>
      <c r="GLB70" s="105"/>
      <c r="GLC70" s="97"/>
      <c r="GLD70" s="79"/>
      <c r="GLE70" s="79"/>
      <c r="GLF70" s="137"/>
      <c r="GLG70" s="96"/>
      <c r="GLH70" s="80"/>
      <c r="GLI70" s="80"/>
      <c r="GLJ70" s="80"/>
      <c r="GLK70" s="102"/>
      <c r="GLL70" s="62"/>
      <c r="GLM70" s="98"/>
      <c r="GLN70" s="97"/>
      <c r="GLO70" s="97"/>
      <c r="GLP70" s="97"/>
      <c r="GLQ70" s="104"/>
      <c r="GLR70" s="97"/>
      <c r="GLS70" s="97"/>
      <c r="GLT70" s="97"/>
      <c r="GLU70" s="145"/>
      <c r="GLV70" s="179"/>
      <c r="GLW70" s="108"/>
      <c r="GLX70" s="63"/>
      <c r="GLY70" s="103"/>
      <c r="GLZ70" s="104"/>
      <c r="GMA70" s="105"/>
      <c r="GMB70" s="97"/>
      <c r="GMC70" s="79"/>
      <c r="GMD70" s="79"/>
      <c r="GME70" s="137"/>
      <c r="GMF70" s="96"/>
      <c r="GMG70" s="80"/>
      <c r="GMH70" s="80"/>
      <c r="GMI70" s="80"/>
      <c r="GMJ70" s="102"/>
      <c r="GMK70" s="62"/>
      <c r="GML70" s="98"/>
      <c r="GMM70" s="97"/>
      <c r="GMN70" s="97"/>
      <c r="GMO70" s="97"/>
      <c r="GMP70" s="104"/>
      <c r="GMQ70" s="97"/>
      <c r="GMR70" s="97"/>
      <c r="GMS70" s="97"/>
      <c r="GMT70" s="145"/>
      <c r="GMU70" s="179"/>
      <c r="GMV70" s="108"/>
      <c r="GMW70" s="63"/>
      <c r="GMX70" s="103"/>
      <c r="GMY70" s="104"/>
      <c r="GMZ70" s="105"/>
      <c r="GNA70" s="97"/>
      <c r="GNB70" s="79"/>
      <c r="GNC70" s="79"/>
      <c r="GND70" s="137"/>
      <c r="GNE70" s="96"/>
      <c r="GNF70" s="80"/>
      <c r="GNG70" s="80"/>
      <c r="GNH70" s="80"/>
      <c r="GNI70" s="102"/>
      <c r="GNJ70" s="62"/>
      <c r="GNK70" s="98"/>
      <c r="GNL70" s="97"/>
      <c r="GNM70" s="97"/>
      <c r="GNN70" s="97"/>
      <c r="GNO70" s="104"/>
      <c r="GNP70" s="97"/>
      <c r="GNQ70" s="97"/>
      <c r="GNR70" s="97"/>
      <c r="GNS70" s="145"/>
      <c r="GNT70" s="179"/>
      <c r="GNU70" s="108"/>
      <c r="GNV70" s="63"/>
      <c r="GNW70" s="103"/>
      <c r="GNX70" s="104"/>
      <c r="GNY70" s="105"/>
      <c r="GNZ70" s="97"/>
      <c r="GOA70" s="79"/>
      <c r="GOB70" s="79"/>
      <c r="GOC70" s="137"/>
      <c r="GOD70" s="96"/>
      <c r="GOE70" s="80"/>
      <c r="GOF70" s="80"/>
      <c r="GOG70" s="80"/>
      <c r="GOH70" s="102"/>
      <c r="GOI70" s="62"/>
      <c r="GOJ70" s="98"/>
      <c r="GOK70" s="97"/>
      <c r="GOL70" s="97"/>
      <c r="GOM70" s="97"/>
      <c r="GON70" s="104"/>
      <c r="GOO70" s="97"/>
      <c r="GOP70" s="97"/>
      <c r="GOQ70" s="97"/>
      <c r="GOR70" s="145"/>
      <c r="GOS70" s="179"/>
      <c r="GOT70" s="108"/>
      <c r="GOU70" s="63"/>
      <c r="GOV70" s="103"/>
      <c r="GOW70" s="104"/>
      <c r="GOX70" s="105"/>
      <c r="GOY70" s="97"/>
      <c r="GOZ70" s="79"/>
      <c r="GPA70" s="79"/>
      <c r="GPB70" s="137"/>
      <c r="GPC70" s="96"/>
      <c r="GPD70" s="80"/>
      <c r="GPE70" s="80"/>
      <c r="GPF70" s="80"/>
      <c r="GPG70" s="102"/>
      <c r="GPH70" s="62"/>
      <c r="GPI70" s="98"/>
      <c r="GPJ70" s="97"/>
      <c r="GPK70" s="97"/>
      <c r="GPL70" s="97"/>
      <c r="GPM70" s="104"/>
      <c r="GPN70" s="97"/>
      <c r="GPO70" s="97"/>
      <c r="GPP70" s="97"/>
      <c r="GPQ70" s="145"/>
      <c r="GPR70" s="179"/>
      <c r="GPS70" s="108"/>
      <c r="GPT70" s="63"/>
      <c r="GPU70" s="103"/>
      <c r="GPV70" s="104"/>
      <c r="GPW70" s="105"/>
      <c r="GPX70" s="97"/>
      <c r="GPY70" s="79"/>
      <c r="GPZ70" s="79"/>
      <c r="GQA70" s="137"/>
      <c r="GQB70" s="96"/>
      <c r="GQC70" s="80"/>
      <c r="GQD70" s="80"/>
      <c r="GQE70" s="80"/>
      <c r="GQF70" s="102"/>
      <c r="GQG70" s="62"/>
      <c r="GQH70" s="98"/>
      <c r="GQI70" s="97"/>
      <c r="GQJ70" s="97"/>
      <c r="GQK70" s="97"/>
      <c r="GQL70" s="104"/>
      <c r="GQM70" s="97"/>
      <c r="GQN70" s="97"/>
      <c r="GQO70" s="97"/>
      <c r="GQP70" s="145"/>
      <c r="GQQ70" s="179"/>
      <c r="GQR70" s="108"/>
      <c r="GQS70" s="63"/>
      <c r="GQT70" s="103"/>
      <c r="GQU70" s="104"/>
      <c r="GQV70" s="105"/>
      <c r="GQW70" s="97"/>
      <c r="GQX70" s="79"/>
      <c r="GQY70" s="79"/>
      <c r="GQZ70" s="137"/>
      <c r="GRA70" s="96"/>
      <c r="GRB70" s="80"/>
      <c r="GRC70" s="80"/>
      <c r="GRD70" s="80"/>
      <c r="GRE70" s="102"/>
      <c r="GRF70" s="62"/>
      <c r="GRG70" s="98"/>
      <c r="GRH70" s="97"/>
      <c r="GRI70" s="97"/>
      <c r="GRJ70" s="97"/>
      <c r="GRK70" s="104"/>
      <c r="GRL70" s="97"/>
      <c r="GRM70" s="97"/>
      <c r="GRN70" s="97"/>
      <c r="GRO70" s="145"/>
      <c r="GRP70" s="179"/>
      <c r="GRQ70" s="108"/>
      <c r="GRR70" s="63"/>
      <c r="GRS70" s="103"/>
      <c r="GRT70" s="104"/>
      <c r="GRU70" s="105"/>
      <c r="GRV70" s="97"/>
      <c r="GRW70" s="79"/>
      <c r="GRX70" s="79"/>
      <c r="GRY70" s="137"/>
      <c r="GRZ70" s="96"/>
      <c r="GSA70" s="80"/>
      <c r="GSB70" s="80"/>
      <c r="GSC70" s="80"/>
      <c r="GSD70" s="102"/>
      <c r="GSE70" s="62"/>
      <c r="GSF70" s="98"/>
      <c r="GSG70" s="97"/>
      <c r="GSH70" s="97"/>
      <c r="GSI70" s="97"/>
      <c r="GSJ70" s="104"/>
      <c r="GSK70" s="97"/>
      <c r="GSL70" s="97"/>
      <c r="GSM70" s="97"/>
      <c r="GSN70" s="145"/>
      <c r="GSO70" s="179"/>
      <c r="GSP70" s="108"/>
      <c r="GSQ70" s="63"/>
      <c r="GSR70" s="103"/>
      <c r="GSS70" s="104"/>
      <c r="GST70" s="105"/>
      <c r="GSU70" s="97"/>
      <c r="GSV70" s="79"/>
      <c r="GSW70" s="79"/>
      <c r="GSX70" s="137"/>
      <c r="GSY70" s="96"/>
      <c r="GSZ70" s="80"/>
      <c r="GTA70" s="80"/>
      <c r="GTB70" s="80"/>
      <c r="GTC70" s="102"/>
      <c r="GTD70" s="62"/>
      <c r="GTE70" s="98"/>
      <c r="GTF70" s="97"/>
      <c r="GTG70" s="97"/>
      <c r="GTH70" s="97"/>
      <c r="GTI70" s="104"/>
      <c r="GTJ70" s="97"/>
      <c r="GTK70" s="97"/>
      <c r="GTL70" s="97"/>
      <c r="GTM70" s="145"/>
      <c r="GTN70" s="179"/>
      <c r="GTO70" s="108"/>
      <c r="GTP70" s="63"/>
      <c r="GTQ70" s="103"/>
      <c r="GTR70" s="104"/>
      <c r="GTS70" s="105"/>
      <c r="GTT70" s="97"/>
      <c r="GTU70" s="79"/>
      <c r="GTV70" s="79"/>
      <c r="GTW70" s="137"/>
      <c r="GTX70" s="96"/>
      <c r="GTY70" s="80"/>
      <c r="GTZ70" s="80"/>
      <c r="GUA70" s="80"/>
      <c r="GUB70" s="102"/>
      <c r="GUC70" s="62"/>
      <c r="GUD70" s="98"/>
      <c r="GUE70" s="97"/>
      <c r="GUF70" s="97"/>
      <c r="GUG70" s="97"/>
      <c r="GUH70" s="104"/>
      <c r="GUI70" s="97"/>
      <c r="GUJ70" s="97"/>
      <c r="GUK70" s="97"/>
      <c r="GUL70" s="145"/>
      <c r="GUM70" s="179"/>
      <c r="GUN70" s="108"/>
      <c r="GUO70" s="63"/>
      <c r="GUP70" s="103"/>
      <c r="GUQ70" s="104"/>
      <c r="GUR70" s="105"/>
      <c r="GUS70" s="97"/>
      <c r="GUT70" s="79"/>
      <c r="GUU70" s="79"/>
      <c r="GUV70" s="137"/>
      <c r="GUW70" s="96"/>
      <c r="GUX70" s="80"/>
      <c r="GUY70" s="80"/>
      <c r="GUZ70" s="80"/>
      <c r="GVA70" s="102"/>
      <c r="GVB70" s="62"/>
      <c r="GVC70" s="98"/>
      <c r="GVD70" s="97"/>
      <c r="GVE70" s="97"/>
      <c r="GVF70" s="97"/>
      <c r="GVG70" s="104"/>
      <c r="GVH70" s="97"/>
      <c r="GVI70" s="97"/>
      <c r="GVJ70" s="97"/>
      <c r="GVK70" s="145"/>
      <c r="GVL70" s="179"/>
      <c r="GVM70" s="108"/>
      <c r="GVN70" s="63"/>
      <c r="GVO70" s="103"/>
      <c r="GVP70" s="104"/>
      <c r="GVQ70" s="105"/>
      <c r="GVR70" s="97"/>
      <c r="GVS70" s="79"/>
      <c r="GVT70" s="79"/>
      <c r="GVU70" s="137"/>
      <c r="GVV70" s="96"/>
      <c r="GVW70" s="80"/>
      <c r="GVX70" s="80"/>
      <c r="GVY70" s="80"/>
      <c r="GVZ70" s="102"/>
      <c r="GWA70" s="62"/>
      <c r="GWB70" s="98"/>
      <c r="GWC70" s="97"/>
      <c r="GWD70" s="97"/>
      <c r="GWE70" s="97"/>
      <c r="GWF70" s="104"/>
      <c r="GWG70" s="97"/>
      <c r="GWH70" s="97"/>
      <c r="GWI70" s="97"/>
      <c r="GWJ70" s="145"/>
      <c r="GWK70" s="179"/>
      <c r="GWL70" s="108"/>
      <c r="GWM70" s="63"/>
      <c r="GWN70" s="103"/>
      <c r="GWO70" s="104"/>
      <c r="GWP70" s="105"/>
      <c r="GWQ70" s="97"/>
      <c r="GWR70" s="79"/>
      <c r="GWS70" s="79"/>
      <c r="GWT70" s="137"/>
      <c r="GWU70" s="96"/>
      <c r="GWV70" s="80"/>
      <c r="GWW70" s="80"/>
      <c r="GWX70" s="80"/>
      <c r="GWY70" s="102"/>
      <c r="GWZ70" s="62"/>
      <c r="GXA70" s="98"/>
      <c r="GXB70" s="97"/>
      <c r="GXC70" s="97"/>
      <c r="GXD70" s="97"/>
      <c r="GXE70" s="104"/>
      <c r="GXF70" s="97"/>
      <c r="GXG70" s="97"/>
      <c r="GXH70" s="97"/>
      <c r="GXI70" s="145"/>
      <c r="GXJ70" s="179"/>
      <c r="GXK70" s="108"/>
      <c r="GXL70" s="63"/>
      <c r="GXM70" s="103"/>
      <c r="GXN70" s="104"/>
      <c r="GXO70" s="105"/>
      <c r="GXP70" s="97"/>
      <c r="GXQ70" s="79"/>
      <c r="GXR70" s="79"/>
      <c r="GXS70" s="137"/>
      <c r="GXT70" s="96"/>
      <c r="GXU70" s="80"/>
      <c r="GXV70" s="80"/>
      <c r="GXW70" s="80"/>
      <c r="GXX70" s="102"/>
      <c r="GXY70" s="62"/>
      <c r="GXZ70" s="98"/>
      <c r="GYA70" s="97"/>
      <c r="GYB70" s="97"/>
      <c r="GYC70" s="97"/>
      <c r="GYD70" s="104"/>
      <c r="GYE70" s="97"/>
      <c r="GYF70" s="97"/>
      <c r="GYG70" s="97"/>
      <c r="GYH70" s="145"/>
      <c r="GYI70" s="179"/>
      <c r="GYJ70" s="108"/>
      <c r="GYK70" s="63"/>
      <c r="GYL70" s="103"/>
      <c r="GYM70" s="104"/>
      <c r="GYN70" s="105"/>
      <c r="GYO70" s="97"/>
      <c r="GYP70" s="79"/>
      <c r="GYQ70" s="79"/>
      <c r="GYR70" s="137"/>
      <c r="GYS70" s="96"/>
      <c r="GYT70" s="80"/>
      <c r="GYU70" s="80"/>
      <c r="GYV70" s="80"/>
      <c r="GYW70" s="102"/>
      <c r="GYX70" s="62"/>
      <c r="GYY70" s="98"/>
      <c r="GYZ70" s="97"/>
      <c r="GZA70" s="97"/>
      <c r="GZB70" s="97"/>
      <c r="GZC70" s="104"/>
      <c r="GZD70" s="97"/>
      <c r="GZE70" s="97"/>
      <c r="GZF70" s="97"/>
      <c r="GZG70" s="145"/>
      <c r="GZH70" s="179"/>
      <c r="GZI70" s="108"/>
      <c r="GZJ70" s="63"/>
      <c r="GZK70" s="103"/>
      <c r="GZL70" s="104"/>
      <c r="GZM70" s="105"/>
      <c r="GZN70" s="97"/>
      <c r="GZO70" s="79"/>
      <c r="GZP70" s="79"/>
      <c r="GZQ70" s="137"/>
      <c r="GZR70" s="96"/>
      <c r="GZS70" s="80"/>
      <c r="GZT70" s="80"/>
      <c r="GZU70" s="80"/>
      <c r="GZV70" s="102"/>
      <c r="GZW70" s="62"/>
      <c r="GZX70" s="98"/>
      <c r="GZY70" s="97"/>
      <c r="GZZ70" s="97"/>
      <c r="HAA70" s="97"/>
      <c r="HAB70" s="104"/>
      <c r="HAC70" s="97"/>
      <c r="HAD70" s="97"/>
      <c r="HAE70" s="97"/>
      <c r="HAF70" s="145"/>
      <c r="HAG70" s="179"/>
      <c r="HAH70" s="108"/>
      <c r="HAI70" s="63"/>
      <c r="HAJ70" s="103"/>
      <c r="HAK70" s="104"/>
      <c r="HAL70" s="105"/>
      <c r="HAM70" s="97"/>
      <c r="HAN70" s="79"/>
      <c r="HAO70" s="79"/>
      <c r="HAP70" s="137"/>
      <c r="HAQ70" s="96"/>
      <c r="HAR70" s="80"/>
      <c r="HAS70" s="80"/>
      <c r="HAT70" s="80"/>
      <c r="HAU70" s="102"/>
      <c r="HAV70" s="62"/>
      <c r="HAW70" s="98"/>
      <c r="HAX70" s="97"/>
      <c r="HAY70" s="97"/>
      <c r="HAZ70" s="97"/>
      <c r="HBA70" s="104"/>
      <c r="HBB70" s="97"/>
      <c r="HBC70" s="97"/>
      <c r="HBD70" s="97"/>
      <c r="HBE70" s="145"/>
      <c r="HBF70" s="179"/>
      <c r="HBG70" s="108"/>
      <c r="HBH70" s="63"/>
      <c r="HBI70" s="103"/>
      <c r="HBJ70" s="104"/>
      <c r="HBK70" s="105"/>
      <c r="HBL70" s="97"/>
      <c r="HBM70" s="79"/>
      <c r="HBN70" s="79"/>
      <c r="HBO70" s="137"/>
      <c r="HBP70" s="96"/>
      <c r="HBQ70" s="80"/>
      <c r="HBR70" s="80"/>
      <c r="HBS70" s="80"/>
      <c r="HBT70" s="102"/>
      <c r="HBU70" s="62"/>
      <c r="HBV70" s="98"/>
      <c r="HBW70" s="97"/>
      <c r="HBX70" s="97"/>
      <c r="HBY70" s="97"/>
      <c r="HBZ70" s="104"/>
      <c r="HCA70" s="97"/>
      <c r="HCB70" s="97"/>
      <c r="HCC70" s="97"/>
      <c r="HCD70" s="145"/>
      <c r="HCE70" s="179"/>
      <c r="HCF70" s="108"/>
      <c r="HCG70" s="63"/>
      <c r="HCH70" s="103"/>
      <c r="HCI70" s="104"/>
      <c r="HCJ70" s="105"/>
      <c r="HCK70" s="97"/>
      <c r="HCL70" s="79"/>
      <c r="HCM70" s="79"/>
      <c r="HCN70" s="137"/>
      <c r="HCO70" s="96"/>
      <c r="HCP70" s="80"/>
      <c r="HCQ70" s="80"/>
      <c r="HCR70" s="80"/>
      <c r="HCS70" s="102"/>
      <c r="HCT70" s="62"/>
      <c r="HCU70" s="98"/>
      <c r="HCV70" s="97"/>
      <c r="HCW70" s="97"/>
      <c r="HCX70" s="97"/>
      <c r="HCY70" s="104"/>
      <c r="HCZ70" s="97"/>
      <c r="HDA70" s="97"/>
      <c r="HDB70" s="97"/>
      <c r="HDC70" s="145"/>
      <c r="HDD70" s="179"/>
      <c r="HDE70" s="108"/>
      <c r="HDF70" s="63"/>
      <c r="HDG70" s="103"/>
      <c r="HDH70" s="104"/>
      <c r="HDI70" s="105"/>
      <c r="HDJ70" s="97"/>
      <c r="HDK70" s="79"/>
      <c r="HDL70" s="79"/>
      <c r="HDM70" s="137"/>
      <c r="HDN70" s="96"/>
      <c r="HDO70" s="80"/>
      <c r="HDP70" s="80"/>
      <c r="HDQ70" s="80"/>
      <c r="HDR70" s="102"/>
      <c r="HDS70" s="62"/>
      <c r="HDT70" s="98"/>
      <c r="HDU70" s="97"/>
      <c r="HDV70" s="97"/>
      <c r="HDW70" s="97"/>
      <c r="HDX70" s="104"/>
      <c r="HDY70" s="97"/>
      <c r="HDZ70" s="97"/>
      <c r="HEA70" s="97"/>
      <c r="HEB70" s="145"/>
      <c r="HEC70" s="179"/>
      <c r="HED70" s="108"/>
      <c r="HEE70" s="63"/>
      <c r="HEF70" s="103"/>
      <c r="HEG70" s="104"/>
      <c r="HEH70" s="105"/>
      <c r="HEI70" s="97"/>
      <c r="HEJ70" s="79"/>
      <c r="HEK70" s="79"/>
      <c r="HEL70" s="137"/>
      <c r="HEM70" s="96"/>
      <c r="HEN70" s="80"/>
      <c r="HEO70" s="80"/>
      <c r="HEP70" s="80"/>
      <c r="HEQ70" s="102"/>
      <c r="HER70" s="62"/>
      <c r="HES70" s="98"/>
      <c r="HET70" s="97"/>
      <c r="HEU70" s="97"/>
      <c r="HEV70" s="97"/>
      <c r="HEW70" s="104"/>
      <c r="HEX70" s="97"/>
      <c r="HEY70" s="97"/>
      <c r="HEZ70" s="97"/>
      <c r="HFA70" s="145"/>
      <c r="HFB70" s="179"/>
      <c r="HFC70" s="108"/>
      <c r="HFD70" s="63"/>
      <c r="HFE70" s="103"/>
      <c r="HFF70" s="104"/>
      <c r="HFG70" s="105"/>
      <c r="HFH70" s="97"/>
      <c r="HFI70" s="79"/>
      <c r="HFJ70" s="79"/>
      <c r="HFK70" s="137"/>
      <c r="HFL70" s="96"/>
      <c r="HFM70" s="80"/>
      <c r="HFN70" s="80"/>
      <c r="HFO70" s="80"/>
      <c r="HFP70" s="102"/>
      <c r="HFQ70" s="62"/>
      <c r="HFR70" s="98"/>
      <c r="HFS70" s="97"/>
      <c r="HFT70" s="97"/>
      <c r="HFU70" s="97"/>
      <c r="HFV70" s="104"/>
      <c r="HFW70" s="97"/>
      <c r="HFX70" s="97"/>
      <c r="HFY70" s="97"/>
      <c r="HFZ70" s="145"/>
      <c r="HGA70" s="179"/>
      <c r="HGB70" s="108"/>
      <c r="HGC70" s="63"/>
      <c r="HGD70" s="103"/>
      <c r="HGE70" s="104"/>
      <c r="HGF70" s="105"/>
      <c r="HGG70" s="97"/>
      <c r="HGH70" s="79"/>
      <c r="HGI70" s="79"/>
      <c r="HGJ70" s="137"/>
      <c r="HGK70" s="96"/>
      <c r="HGL70" s="80"/>
      <c r="HGM70" s="80"/>
      <c r="HGN70" s="80"/>
      <c r="HGO70" s="102"/>
      <c r="HGP70" s="62"/>
      <c r="HGQ70" s="98"/>
      <c r="HGR70" s="97"/>
      <c r="HGS70" s="97"/>
      <c r="HGT70" s="97"/>
      <c r="HGU70" s="104"/>
      <c r="HGV70" s="97"/>
      <c r="HGW70" s="97"/>
      <c r="HGX70" s="97"/>
      <c r="HGY70" s="145"/>
      <c r="HGZ70" s="179"/>
      <c r="HHA70" s="108"/>
      <c r="HHB70" s="63"/>
      <c r="HHC70" s="103"/>
      <c r="HHD70" s="104"/>
      <c r="HHE70" s="105"/>
      <c r="HHF70" s="97"/>
      <c r="HHG70" s="79"/>
      <c r="HHH70" s="79"/>
      <c r="HHI70" s="137"/>
      <c r="HHJ70" s="96"/>
      <c r="HHK70" s="80"/>
      <c r="HHL70" s="80"/>
      <c r="HHM70" s="80"/>
      <c r="HHN70" s="102"/>
      <c r="HHO70" s="62"/>
      <c r="HHP70" s="98"/>
      <c r="HHQ70" s="97"/>
      <c r="HHR70" s="97"/>
      <c r="HHS70" s="97"/>
      <c r="HHT70" s="104"/>
      <c r="HHU70" s="97"/>
      <c r="HHV70" s="97"/>
      <c r="HHW70" s="97"/>
      <c r="HHX70" s="145"/>
      <c r="HHY70" s="179"/>
      <c r="HHZ70" s="108"/>
      <c r="HIA70" s="63"/>
      <c r="HIB70" s="103"/>
      <c r="HIC70" s="104"/>
      <c r="HID70" s="105"/>
      <c r="HIE70" s="97"/>
      <c r="HIF70" s="79"/>
      <c r="HIG70" s="79"/>
      <c r="HIH70" s="137"/>
      <c r="HII70" s="96"/>
      <c r="HIJ70" s="80"/>
      <c r="HIK70" s="80"/>
      <c r="HIL70" s="80"/>
      <c r="HIM70" s="102"/>
      <c r="HIN70" s="62"/>
      <c r="HIO70" s="98"/>
      <c r="HIP70" s="97"/>
      <c r="HIQ70" s="97"/>
      <c r="HIR70" s="97"/>
      <c r="HIS70" s="104"/>
      <c r="HIT70" s="97"/>
      <c r="HIU70" s="97"/>
      <c r="HIV70" s="97"/>
      <c r="HIW70" s="145"/>
      <c r="HIX70" s="179"/>
      <c r="HIY70" s="108"/>
      <c r="HIZ70" s="63"/>
      <c r="HJA70" s="103"/>
      <c r="HJB70" s="104"/>
      <c r="HJC70" s="105"/>
      <c r="HJD70" s="97"/>
      <c r="HJE70" s="79"/>
      <c r="HJF70" s="79"/>
      <c r="HJG70" s="137"/>
      <c r="HJH70" s="96"/>
      <c r="HJI70" s="80"/>
      <c r="HJJ70" s="80"/>
      <c r="HJK70" s="80"/>
      <c r="HJL70" s="102"/>
      <c r="HJM70" s="62"/>
      <c r="HJN70" s="98"/>
      <c r="HJO70" s="97"/>
      <c r="HJP70" s="97"/>
      <c r="HJQ70" s="97"/>
      <c r="HJR70" s="104"/>
      <c r="HJS70" s="97"/>
      <c r="HJT70" s="97"/>
      <c r="HJU70" s="97"/>
      <c r="HJV70" s="145"/>
      <c r="HJW70" s="179"/>
      <c r="HJX70" s="108"/>
      <c r="HJY70" s="63"/>
      <c r="HJZ70" s="103"/>
      <c r="HKA70" s="104"/>
      <c r="HKB70" s="105"/>
      <c r="HKC70" s="97"/>
      <c r="HKD70" s="79"/>
      <c r="HKE70" s="79"/>
      <c r="HKF70" s="137"/>
      <c r="HKG70" s="96"/>
      <c r="HKH70" s="80"/>
      <c r="HKI70" s="80"/>
      <c r="HKJ70" s="80"/>
      <c r="HKK70" s="102"/>
      <c r="HKL70" s="62"/>
      <c r="HKM70" s="98"/>
      <c r="HKN70" s="97"/>
      <c r="HKO70" s="97"/>
      <c r="HKP70" s="97"/>
      <c r="HKQ70" s="104"/>
      <c r="HKR70" s="97"/>
      <c r="HKS70" s="97"/>
      <c r="HKT70" s="97"/>
      <c r="HKU70" s="145"/>
      <c r="HKV70" s="179"/>
      <c r="HKW70" s="108"/>
      <c r="HKX70" s="63"/>
      <c r="HKY70" s="103"/>
      <c r="HKZ70" s="104"/>
      <c r="HLA70" s="105"/>
      <c r="HLB70" s="97"/>
      <c r="HLC70" s="79"/>
      <c r="HLD70" s="79"/>
      <c r="HLE70" s="137"/>
      <c r="HLF70" s="96"/>
      <c r="HLG70" s="80"/>
      <c r="HLH70" s="80"/>
      <c r="HLI70" s="80"/>
      <c r="HLJ70" s="102"/>
      <c r="HLK70" s="62"/>
      <c r="HLL70" s="98"/>
      <c r="HLM70" s="97"/>
      <c r="HLN70" s="97"/>
      <c r="HLO70" s="97"/>
      <c r="HLP70" s="104"/>
      <c r="HLQ70" s="97"/>
      <c r="HLR70" s="97"/>
      <c r="HLS70" s="97"/>
      <c r="HLT70" s="145"/>
      <c r="HLU70" s="179"/>
      <c r="HLV70" s="108"/>
      <c r="HLW70" s="63"/>
      <c r="HLX70" s="103"/>
      <c r="HLY70" s="104"/>
      <c r="HLZ70" s="105"/>
      <c r="HMA70" s="97"/>
      <c r="HMB70" s="79"/>
      <c r="HMC70" s="79"/>
      <c r="HMD70" s="137"/>
      <c r="HME70" s="96"/>
      <c r="HMF70" s="80"/>
      <c r="HMG70" s="80"/>
      <c r="HMH70" s="80"/>
      <c r="HMI70" s="102"/>
      <c r="HMJ70" s="62"/>
      <c r="HMK70" s="98"/>
      <c r="HML70" s="97"/>
      <c r="HMM70" s="97"/>
      <c r="HMN70" s="97"/>
      <c r="HMO70" s="104"/>
      <c r="HMP70" s="97"/>
      <c r="HMQ70" s="97"/>
      <c r="HMR70" s="97"/>
      <c r="HMS70" s="145"/>
      <c r="HMT70" s="179"/>
      <c r="HMU70" s="108"/>
      <c r="HMV70" s="63"/>
      <c r="HMW70" s="103"/>
      <c r="HMX70" s="104"/>
      <c r="HMY70" s="105"/>
      <c r="HMZ70" s="97"/>
      <c r="HNA70" s="79"/>
      <c r="HNB70" s="79"/>
      <c r="HNC70" s="137"/>
      <c r="HND70" s="96"/>
      <c r="HNE70" s="80"/>
      <c r="HNF70" s="80"/>
      <c r="HNG70" s="80"/>
      <c r="HNH70" s="102"/>
      <c r="HNI70" s="62"/>
      <c r="HNJ70" s="98"/>
      <c r="HNK70" s="97"/>
      <c r="HNL70" s="97"/>
      <c r="HNM70" s="97"/>
      <c r="HNN70" s="104"/>
      <c r="HNO70" s="97"/>
      <c r="HNP70" s="97"/>
      <c r="HNQ70" s="97"/>
      <c r="HNR70" s="145"/>
      <c r="HNS70" s="179"/>
      <c r="HNT70" s="108"/>
      <c r="HNU70" s="63"/>
      <c r="HNV70" s="103"/>
      <c r="HNW70" s="104"/>
      <c r="HNX70" s="105"/>
      <c r="HNY70" s="97"/>
      <c r="HNZ70" s="79"/>
      <c r="HOA70" s="79"/>
      <c r="HOB70" s="137"/>
      <c r="HOC70" s="96"/>
      <c r="HOD70" s="80"/>
      <c r="HOE70" s="80"/>
      <c r="HOF70" s="80"/>
      <c r="HOG70" s="102"/>
      <c r="HOH70" s="62"/>
      <c r="HOI70" s="98"/>
      <c r="HOJ70" s="97"/>
      <c r="HOK70" s="97"/>
      <c r="HOL70" s="97"/>
      <c r="HOM70" s="104"/>
      <c r="HON70" s="97"/>
      <c r="HOO70" s="97"/>
      <c r="HOP70" s="97"/>
      <c r="HOQ70" s="145"/>
      <c r="HOR70" s="179"/>
      <c r="HOS70" s="108"/>
      <c r="HOT70" s="63"/>
      <c r="HOU70" s="103"/>
      <c r="HOV70" s="104"/>
      <c r="HOW70" s="105"/>
      <c r="HOX70" s="97"/>
      <c r="HOY70" s="79"/>
      <c r="HOZ70" s="79"/>
      <c r="HPA70" s="137"/>
      <c r="HPB70" s="96"/>
      <c r="HPC70" s="80"/>
      <c r="HPD70" s="80"/>
      <c r="HPE70" s="80"/>
      <c r="HPF70" s="102"/>
      <c r="HPG70" s="62"/>
      <c r="HPH70" s="98"/>
      <c r="HPI70" s="97"/>
      <c r="HPJ70" s="97"/>
      <c r="HPK70" s="97"/>
      <c r="HPL70" s="104"/>
      <c r="HPM70" s="97"/>
      <c r="HPN70" s="97"/>
      <c r="HPO70" s="97"/>
      <c r="HPP70" s="145"/>
      <c r="HPQ70" s="179"/>
      <c r="HPR70" s="108"/>
      <c r="HPS70" s="63"/>
      <c r="HPT70" s="103"/>
      <c r="HPU70" s="104"/>
      <c r="HPV70" s="105"/>
      <c r="HPW70" s="97"/>
      <c r="HPX70" s="79"/>
      <c r="HPY70" s="79"/>
      <c r="HPZ70" s="137"/>
      <c r="HQA70" s="96"/>
      <c r="HQB70" s="80"/>
      <c r="HQC70" s="80"/>
      <c r="HQD70" s="80"/>
      <c r="HQE70" s="102"/>
      <c r="HQF70" s="62"/>
      <c r="HQG70" s="98"/>
      <c r="HQH70" s="97"/>
      <c r="HQI70" s="97"/>
      <c r="HQJ70" s="97"/>
      <c r="HQK70" s="104"/>
      <c r="HQL70" s="97"/>
      <c r="HQM70" s="97"/>
      <c r="HQN70" s="97"/>
      <c r="HQO70" s="145"/>
      <c r="HQP70" s="179"/>
      <c r="HQQ70" s="108"/>
      <c r="HQR70" s="63"/>
      <c r="HQS70" s="103"/>
      <c r="HQT70" s="104"/>
      <c r="HQU70" s="105"/>
      <c r="HQV70" s="97"/>
      <c r="HQW70" s="79"/>
      <c r="HQX70" s="79"/>
      <c r="HQY70" s="137"/>
      <c r="HQZ70" s="96"/>
      <c r="HRA70" s="80"/>
      <c r="HRB70" s="80"/>
      <c r="HRC70" s="80"/>
      <c r="HRD70" s="102"/>
      <c r="HRE70" s="62"/>
      <c r="HRF70" s="98"/>
      <c r="HRG70" s="97"/>
      <c r="HRH70" s="97"/>
      <c r="HRI70" s="97"/>
      <c r="HRJ70" s="104"/>
      <c r="HRK70" s="97"/>
      <c r="HRL70" s="97"/>
      <c r="HRM70" s="97"/>
      <c r="HRN70" s="145"/>
      <c r="HRO70" s="179"/>
      <c r="HRP70" s="108"/>
      <c r="HRQ70" s="63"/>
      <c r="HRR70" s="103"/>
      <c r="HRS70" s="104"/>
      <c r="HRT70" s="105"/>
      <c r="HRU70" s="97"/>
      <c r="HRV70" s="79"/>
      <c r="HRW70" s="79"/>
      <c r="HRX70" s="137"/>
      <c r="HRY70" s="96"/>
      <c r="HRZ70" s="80"/>
      <c r="HSA70" s="80"/>
      <c r="HSB70" s="80"/>
      <c r="HSC70" s="102"/>
      <c r="HSD70" s="62"/>
      <c r="HSE70" s="98"/>
      <c r="HSF70" s="97"/>
      <c r="HSG70" s="97"/>
      <c r="HSH70" s="97"/>
      <c r="HSI70" s="104"/>
      <c r="HSJ70" s="97"/>
      <c r="HSK70" s="97"/>
      <c r="HSL70" s="97"/>
      <c r="HSM70" s="145"/>
      <c r="HSN70" s="179"/>
      <c r="HSO70" s="108"/>
      <c r="HSP70" s="63"/>
      <c r="HSQ70" s="103"/>
      <c r="HSR70" s="104"/>
      <c r="HSS70" s="105"/>
      <c r="HST70" s="97"/>
      <c r="HSU70" s="79"/>
      <c r="HSV70" s="79"/>
      <c r="HSW70" s="137"/>
      <c r="HSX70" s="96"/>
      <c r="HSY70" s="80"/>
      <c r="HSZ70" s="80"/>
      <c r="HTA70" s="80"/>
      <c r="HTB70" s="102"/>
      <c r="HTC70" s="62"/>
      <c r="HTD70" s="98"/>
      <c r="HTE70" s="97"/>
      <c r="HTF70" s="97"/>
      <c r="HTG70" s="97"/>
      <c r="HTH70" s="104"/>
      <c r="HTI70" s="97"/>
      <c r="HTJ70" s="97"/>
      <c r="HTK70" s="97"/>
      <c r="HTL70" s="145"/>
      <c r="HTM70" s="179"/>
      <c r="HTN70" s="108"/>
      <c r="HTO70" s="63"/>
      <c r="HTP70" s="103"/>
      <c r="HTQ70" s="104"/>
      <c r="HTR70" s="105"/>
      <c r="HTS70" s="97"/>
      <c r="HTT70" s="79"/>
      <c r="HTU70" s="79"/>
      <c r="HTV70" s="137"/>
      <c r="HTW70" s="96"/>
      <c r="HTX70" s="80"/>
      <c r="HTY70" s="80"/>
      <c r="HTZ70" s="80"/>
      <c r="HUA70" s="102"/>
      <c r="HUB70" s="62"/>
      <c r="HUC70" s="98"/>
      <c r="HUD70" s="97"/>
      <c r="HUE70" s="97"/>
      <c r="HUF70" s="97"/>
      <c r="HUG70" s="104"/>
      <c r="HUH70" s="97"/>
      <c r="HUI70" s="97"/>
      <c r="HUJ70" s="97"/>
      <c r="HUK70" s="145"/>
      <c r="HUL70" s="179"/>
      <c r="HUM70" s="108"/>
      <c r="HUN70" s="63"/>
      <c r="HUO70" s="103"/>
      <c r="HUP70" s="104"/>
      <c r="HUQ70" s="105"/>
      <c r="HUR70" s="97"/>
      <c r="HUS70" s="79"/>
      <c r="HUT70" s="79"/>
      <c r="HUU70" s="137"/>
      <c r="HUV70" s="96"/>
      <c r="HUW70" s="80"/>
      <c r="HUX70" s="80"/>
      <c r="HUY70" s="80"/>
      <c r="HUZ70" s="102"/>
      <c r="HVA70" s="62"/>
      <c r="HVB70" s="98"/>
      <c r="HVC70" s="97"/>
      <c r="HVD70" s="97"/>
      <c r="HVE70" s="97"/>
      <c r="HVF70" s="104"/>
      <c r="HVG70" s="97"/>
      <c r="HVH70" s="97"/>
      <c r="HVI70" s="97"/>
      <c r="HVJ70" s="145"/>
      <c r="HVK70" s="179"/>
      <c r="HVL70" s="108"/>
      <c r="HVM70" s="63"/>
      <c r="HVN70" s="103"/>
      <c r="HVO70" s="104"/>
      <c r="HVP70" s="105"/>
      <c r="HVQ70" s="97"/>
      <c r="HVR70" s="79"/>
      <c r="HVS70" s="79"/>
      <c r="HVT70" s="137"/>
      <c r="HVU70" s="96"/>
      <c r="HVV70" s="80"/>
      <c r="HVW70" s="80"/>
      <c r="HVX70" s="80"/>
      <c r="HVY70" s="102"/>
      <c r="HVZ70" s="62"/>
      <c r="HWA70" s="98"/>
      <c r="HWB70" s="97"/>
      <c r="HWC70" s="97"/>
      <c r="HWD70" s="97"/>
      <c r="HWE70" s="104"/>
      <c r="HWF70" s="97"/>
      <c r="HWG70" s="97"/>
      <c r="HWH70" s="97"/>
      <c r="HWI70" s="145"/>
      <c r="HWJ70" s="179"/>
      <c r="HWK70" s="108"/>
      <c r="HWL70" s="63"/>
      <c r="HWM70" s="103"/>
      <c r="HWN70" s="104"/>
      <c r="HWO70" s="105"/>
      <c r="HWP70" s="97"/>
      <c r="HWQ70" s="79"/>
      <c r="HWR70" s="79"/>
      <c r="HWS70" s="137"/>
      <c r="HWT70" s="96"/>
      <c r="HWU70" s="80"/>
      <c r="HWV70" s="80"/>
      <c r="HWW70" s="80"/>
      <c r="HWX70" s="102"/>
      <c r="HWY70" s="62"/>
      <c r="HWZ70" s="98"/>
      <c r="HXA70" s="97"/>
      <c r="HXB70" s="97"/>
      <c r="HXC70" s="97"/>
      <c r="HXD70" s="104"/>
      <c r="HXE70" s="97"/>
      <c r="HXF70" s="97"/>
      <c r="HXG70" s="97"/>
      <c r="HXH70" s="145"/>
      <c r="HXI70" s="179"/>
      <c r="HXJ70" s="108"/>
      <c r="HXK70" s="63"/>
      <c r="HXL70" s="103"/>
      <c r="HXM70" s="104"/>
      <c r="HXN70" s="105"/>
      <c r="HXO70" s="97"/>
      <c r="HXP70" s="79"/>
      <c r="HXQ70" s="79"/>
      <c r="HXR70" s="137"/>
      <c r="HXS70" s="96"/>
      <c r="HXT70" s="80"/>
      <c r="HXU70" s="80"/>
      <c r="HXV70" s="80"/>
      <c r="HXW70" s="102"/>
      <c r="HXX70" s="62"/>
      <c r="HXY70" s="98"/>
      <c r="HXZ70" s="97"/>
      <c r="HYA70" s="97"/>
      <c r="HYB70" s="97"/>
      <c r="HYC70" s="104"/>
      <c r="HYD70" s="97"/>
      <c r="HYE70" s="97"/>
      <c r="HYF70" s="97"/>
      <c r="HYG70" s="145"/>
      <c r="HYH70" s="179"/>
      <c r="HYI70" s="108"/>
      <c r="HYJ70" s="63"/>
      <c r="HYK70" s="103"/>
      <c r="HYL70" s="104"/>
      <c r="HYM70" s="105"/>
      <c r="HYN70" s="97"/>
      <c r="HYO70" s="79"/>
      <c r="HYP70" s="79"/>
      <c r="HYQ70" s="137"/>
      <c r="HYR70" s="96"/>
      <c r="HYS70" s="80"/>
      <c r="HYT70" s="80"/>
      <c r="HYU70" s="80"/>
      <c r="HYV70" s="102"/>
      <c r="HYW70" s="62"/>
      <c r="HYX70" s="98"/>
      <c r="HYY70" s="97"/>
      <c r="HYZ70" s="97"/>
      <c r="HZA70" s="97"/>
      <c r="HZB70" s="104"/>
      <c r="HZC70" s="97"/>
      <c r="HZD70" s="97"/>
      <c r="HZE70" s="97"/>
      <c r="HZF70" s="145"/>
      <c r="HZG70" s="179"/>
      <c r="HZH70" s="108"/>
      <c r="HZI70" s="63"/>
      <c r="HZJ70" s="103"/>
      <c r="HZK70" s="104"/>
      <c r="HZL70" s="105"/>
      <c r="HZM70" s="97"/>
      <c r="HZN70" s="79"/>
      <c r="HZO70" s="79"/>
      <c r="HZP70" s="137"/>
      <c r="HZQ70" s="96"/>
      <c r="HZR70" s="80"/>
      <c r="HZS70" s="80"/>
      <c r="HZT70" s="80"/>
      <c r="HZU70" s="102"/>
      <c r="HZV70" s="62"/>
      <c r="HZW70" s="98"/>
      <c r="HZX70" s="97"/>
      <c r="HZY70" s="97"/>
      <c r="HZZ70" s="97"/>
      <c r="IAA70" s="104"/>
      <c r="IAB70" s="97"/>
      <c r="IAC70" s="97"/>
      <c r="IAD70" s="97"/>
      <c r="IAE70" s="145"/>
      <c r="IAF70" s="179"/>
      <c r="IAG70" s="108"/>
      <c r="IAH70" s="63"/>
      <c r="IAI70" s="103"/>
      <c r="IAJ70" s="104"/>
      <c r="IAK70" s="105"/>
      <c r="IAL70" s="97"/>
      <c r="IAM70" s="79"/>
      <c r="IAN70" s="79"/>
      <c r="IAO70" s="137"/>
      <c r="IAP70" s="96"/>
      <c r="IAQ70" s="80"/>
      <c r="IAR70" s="80"/>
      <c r="IAS70" s="80"/>
      <c r="IAT70" s="102"/>
      <c r="IAU70" s="62"/>
      <c r="IAV70" s="98"/>
      <c r="IAW70" s="97"/>
      <c r="IAX70" s="97"/>
      <c r="IAY70" s="97"/>
      <c r="IAZ70" s="104"/>
      <c r="IBA70" s="97"/>
      <c r="IBB70" s="97"/>
      <c r="IBC70" s="97"/>
      <c r="IBD70" s="145"/>
      <c r="IBE70" s="179"/>
      <c r="IBF70" s="108"/>
      <c r="IBG70" s="63"/>
      <c r="IBH70" s="103"/>
      <c r="IBI70" s="104"/>
      <c r="IBJ70" s="105"/>
      <c r="IBK70" s="97"/>
      <c r="IBL70" s="79"/>
      <c r="IBM70" s="79"/>
      <c r="IBN70" s="137"/>
      <c r="IBO70" s="96"/>
      <c r="IBP70" s="80"/>
      <c r="IBQ70" s="80"/>
      <c r="IBR70" s="80"/>
      <c r="IBS70" s="102"/>
      <c r="IBT70" s="62"/>
      <c r="IBU70" s="98"/>
      <c r="IBV70" s="97"/>
      <c r="IBW70" s="97"/>
      <c r="IBX70" s="97"/>
      <c r="IBY70" s="104"/>
      <c r="IBZ70" s="97"/>
      <c r="ICA70" s="97"/>
      <c r="ICB70" s="97"/>
      <c r="ICC70" s="145"/>
      <c r="ICD70" s="179"/>
      <c r="ICE70" s="108"/>
      <c r="ICF70" s="63"/>
      <c r="ICG70" s="103"/>
      <c r="ICH70" s="104"/>
      <c r="ICI70" s="105"/>
      <c r="ICJ70" s="97"/>
      <c r="ICK70" s="79"/>
      <c r="ICL70" s="79"/>
      <c r="ICM70" s="137"/>
      <c r="ICN70" s="96"/>
      <c r="ICO70" s="80"/>
      <c r="ICP70" s="80"/>
      <c r="ICQ70" s="80"/>
      <c r="ICR70" s="102"/>
      <c r="ICS70" s="62"/>
      <c r="ICT70" s="98"/>
      <c r="ICU70" s="97"/>
      <c r="ICV70" s="97"/>
      <c r="ICW70" s="97"/>
      <c r="ICX70" s="104"/>
      <c r="ICY70" s="97"/>
      <c r="ICZ70" s="97"/>
      <c r="IDA70" s="97"/>
      <c r="IDB70" s="145"/>
      <c r="IDC70" s="179"/>
      <c r="IDD70" s="108"/>
      <c r="IDE70" s="63"/>
      <c r="IDF70" s="103"/>
      <c r="IDG70" s="104"/>
      <c r="IDH70" s="105"/>
      <c r="IDI70" s="97"/>
      <c r="IDJ70" s="79"/>
      <c r="IDK70" s="79"/>
      <c r="IDL70" s="137"/>
      <c r="IDM70" s="96"/>
      <c r="IDN70" s="80"/>
      <c r="IDO70" s="80"/>
      <c r="IDP70" s="80"/>
      <c r="IDQ70" s="102"/>
      <c r="IDR70" s="62"/>
      <c r="IDS70" s="98"/>
      <c r="IDT70" s="97"/>
      <c r="IDU70" s="97"/>
      <c r="IDV70" s="97"/>
      <c r="IDW70" s="104"/>
      <c r="IDX70" s="97"/>
      <c r="IDY70" s="97"/>
      <c r="IDZ70" s="97"/>
      <c r="IEA70" s="145"/>
      <c r="IEB70" s="179"/>
      <c r="IEC70" s="108"/>
      <c r="IED70" s="63"/>
      <c r="IEE70" s="103"/>
      <c r="IEF70" s="104"/>
      <c r="IEG70" s="105"/>
      <c r="IEH70" s="97"/>
      <c r="IEI70" s="79"/>
      <c r="IEJ70" s="79"/>
      <c r="IEK70" s="137"/>
      <c r="IEL70" s="96"/>
      <c r="IEM70" s="80"/>
      <c r="IEN70" s="80"/>
      <c r="IEO70" s="80"/>
      <c r="IEP70" s="102"/>
      <c r="IEQ70" s="62"/>
      <c r="IER70" s="98"/>
      <c r="IES70" s="97"/>
      <c r="IET70" s="97"/>
      <c r="IEU70" s="97"/>
      <c r="IEV70" s="104"/>
      <c r="IEW70" s="97"/>
      <c r="IEX70" s="97"/>
      <c r="IEY70" s="97"/>
      <c r="IEZ70" s="145"/>
      <c r="IFA70" s="179"/>
      <c r="IFB70" s="108"/>
      <c r="IFC70" s="63"/>
      <c r="IFD70" s="103"/>
      <c r="IFE70" s="104"/>
      <c r="IFF70" s="105"/>
      <c r="IFG70" s="97"/>
      <c r="IFH70" s="79"/>
      <c r="IFI70" s="79"/>
      <c r="IFJ70" s="137"/>
      <c r="IFK70" s="96"/>
      <c r="IFL70" s="80"/>
      <c r="IFM70" s="80"/>
      <c r="IFN70" s="80"/>
      <c r="IFO70" s="102"/>
      <c r="IFP70" s="62"/>
      <c r="IFQ70" s="98"/>
      <c r="IFR70" s="97"/>
      <c r="IFS70" s="97"/>
      <c r="IFT70" s="97"/>
      <c r="IFU70" s="104"/>
      <c r="IFV70" s="97"/>
      <c r="IFW70" s="97"/>
      <c r="IFX70" s="97"/>
      <c r="IFY70" s="145"/>
      <c r="IFZ70" s="179"/>
      <c r="IGA70" s="108"/>
      <c r="IGB70" s="63"/>
      <c r="IGC70" s="103"/>
      <c r="IGD70" s="104"/>
      <c r="IGE70" s="105"/>
      <c r="IGF70" s="97"/>
      <c r="IGG70" s="79"/>
      <c r="IGH70" s="79"/>
      <c r="IGI70" s="137"/>
      <c r="IGJ70" s="96"/>
      <c r="IGK70" s="80"/>
      <c r="IGL70" s="80"/>
      <c r="IGM70" s="80"/>
      <c r="IGN70" s="102"/>
      <c r="IGO70" s="62"/>
      <c r="IGP70" s="98"/>
      <c r="IGQ70" s="97"/>
      <c r="IGR70" s="97"/>
      <c r="IGS70" s="97"/>
      <c r="IGT70" s="104"/>
      <c r="IGU70" s="97"/>
      <c r="IGV70" s="97"/>
      <c r="IGW70" s="97"/>
      <c r="IGX70" s="145"/>
      <c r="IGY70" s="179"/>
      <c r="IGZ70" s="108"/>
      <c r="IHA70" s="63"/>
      <c r="IHB70" s="103"/>
      <c r="IHC70" s="104"/>
      <c r="IHD70" s="105"/>
      <c r="IHE70" s="97"/>
      <c r="IHF70" s="79"/>
      <c r="IHG70" s="79"/>
      <c r="IHH70" s="137"/>
      <c r="IHI70" s="96"/>
      <c r="IHJ70" s="80"/>
      <c r="IHK70" s="80"/>
      <c r="IHL70" s="80"/>
      <c r="IHM70" s="102"/>
      <c r="IHN70" s="62"/>
      <c r="IHO70" s="98"/>
      <c r="IHP70" s="97"/>
      <c r="IHQ70" s="97"/>
      <c r="IHR70" s="97"/>
      <c r="IHS70" s="104"/>
      <c r="IHT70" s="97"/>
      <c r="IHU70" s="97"/>
      <c r="IHV70" s="97"/>
      <c r="IHW70" s="145"/>
      <c r="IHX70" s="179"/>
      <c r="IHY70" s="108"/>
      <c r="IHZ70" s="63"/>
      <c r="IIA70" s="103"/>
      <c r="IIB70" s="104"/>
      <c r="IIC70" s="105"/>
      <c r="IID70" s="97"/>
      <c r="IIE70" s="79"/>
      <c r="IIF70" s="79"/>
      <c r="IIG70" s="137"/>
      <c r="IIH70" s="96"/>
      <c r="III70" s="80"/>
      <c r="IIJ70" s="80"/>
      <c r="IIK70" s="80"/>
      <c r="IIL70" s="102"/>
      <c r="IIM70" s="62"/>
      <c r="IIN70" s="98"/>
      <c r="IIO70" s="97"/>
      <c r="IIP70" s="97"/>
      <c r="IIQ70" s="97"/>
      <c r="IIR70" s="104"/>
      <c r="IIS70" s="97"/>
      <c r="IIT70" s="97"/>
      <c r="IIU70" s="97"/>
      <c r="IIV70" s="145"/>
      <c r="IIW70" s="179"/>
      <c r="IIX70" s="108"/>
      <c r="IIY70" s="63"/>
      <c r="IIZ70" s="103"/>
      <c r="IJA70" s="104"/>
      <c r="IJB70" s="105"/>
      <c r="IJC70" s="97"/>
      <c r="IJD70" s="79"/>
      <c r="IJE70" s="79"/>
      <c r="IJF70" s="137"/>
      <c r="IJG70" s="96"/>
      <c r="IJH70" s="80"/>
      <c r="IJI70" s="80"/>
      <c r="IJJ70" s="80"/>
      <c r="IJK70" s="102"/>
      <c r="IJL70" s="62"/>
      <c r="IJM70" s="98"/>
      <c r="IJN70" s="97"/>
      <c r="IJO70" s="97"/>
      <c r="IJP70" s="97"/>
      <c r="IJQ70" s="104"/>
      <c r="IJR70" s="97"/>
      <c r="IJS70" s="97"/>
      <c r="IJT70" s="97"/>
      <c r="IJU70" s="145"/>
      <c r="IJV70" s="179"/>
      <c r="IJW70" s="108"/>
      <c r="IJX70" s="63"/>
      <c r="IJY70" s="103"/>
      <c r="IJZ70" s="104"/>
      <c r="IKA70" s="105"/>
      <c r="IKB70" s="97"/>
      <c r="IKC70" s="79"/>
      <c r="IKD70" s="79"/>
      <c r="IKE70" s="137"/>
      <c r="IKF70" s="96"/>
      <c r="IKG70" s="80"/>
      <c r="IKH70" s="80"/>
      <c r="IKI70" s="80"/>
      <c r="IKJ70" s="102"/>
      <c r="IKK70" s="62"/>
      <c r="IKL70" s="98"/>
      <c r="IKM70" s="97"/>
      <c r="IKN70" s="97"/>
      <c r="IKO70" s="97"/>
      <c r="IKP70" s="104"/>
      <c r="IKQ70" s="97"/>
      <c r="IKR70" s="97"/>
      <c r="IKS70" s="97"/>
      <c r="IKT70" s="145"/>
      <c r="IKU70" s="179"/>
      <c r="IKV70" s="108"/>
      <c r="IKW70" s="63"/>
      <c r="IKX70" s="103"/>
      <c r="IKY70" s="104"/>
      <c r="IKZ70" s="105"/>
      <c r="ILA70" s="97"/>
      <c r="ILB70" s="79"/>
      <c r="ILC70" s="79"/>
      <c r="ILD70" s="137"/>
      <c r="ILE70" s="96"/>
      <c r="ILF70" s="80"/>
      <c r="ILG70" s="80"/>
      <c r="ILH70" s="80"/>
      <c r="ILI70" s="102"/>
      <c r="ILJ70" s="62"/>
      <c r="ILK70" s="98"/>
      <c r="ILL70" s="97"/>
      <c r="ILM70" s="97"/>
      <c r="ILN70" s="97"/>
      <c r="ILO70" s="104"/>
      <c r="ILP70" s="97"/>
      <c r="ILQ70" s="97"/>
      <c r="ILR70" s="97"/>
      <c r="ILS70" s="145"/>
      <c r="ILT70" s="179"/>
      <c r="ILU70" s="108"/>
      <c r="ILV70" s="63"/>
      <c r="ILW70" s="103"/>
      <c r="ILX70" s="104"/>
      <c r="ILY70" s="105"/>
      <c r="ILZ70" s="97"/>
      <c r="IMA70" s="79"/>
      <c r="IMB70" s="79"/>
      <c r="IMC70" s="137"/>
      <c r="IMD70" s="96"/>
      <c r="IME70" s="80"/>
      <c r="IMF70" s="80"/>
      <c r="IMG70" s="80"/>
      <c r="IMH70" s="102"/>
      <c r="IMI70" s="62"/>
      <c r="IMJ70" s="98"/>
      <c r="IMK70" s="97"/>
      <c r="IML70" s="97"/>
      <c r="IMM70" s="97"/>
      <c r="IMN70" s="104"/>
      <c r="IMO70" s="97"/>
      <c r="IMP70" s="97"/>
      <c r="IMQ70" s="97"/>
      <c r="IMR70" s="145"/>
      <c r="IMS70" s="179"/>
      <c r="IMT70" s="108"/>
      <c r="IMU70" s="63"/>
      <c r="IMV70" s="103"/>
      <c r="IMW70" s="104"/>
      <c r="IMX70" s="105"/>
      <c r="IMY70" s="97"/>
      <c r="IMZ70" s="79"/>
      <c r="INA70" s="79"/>
      <c r="INB70" s="137"/>
      <c r="INC70" s="96"/>
      <c r="IND70" s="80"/>
      <c r="INE70" s="80"/>
      <c r="INF70" s="80"/>
      <c r="ING70" s="102"/>
      <c r="INH70" s="62"/>
      <c r="INI70" s="98"/>
      <c r="INJ70" s="97"/>
      <c r="INK70" s="97"/>
      <c r="INL70" s="97"/>
      <c r="INM70" s="104"/>
      <c r="INN70" s="97"/>
      <c r="INO70" s="97"/>
      <c r="INP70" s="97"/>
      <c r="INQ70" s="145"/>
      <c r="INR70" s="179"/>
      <c r="INS70" s="108"/>
      <c r="INT70" s="63"/>
      <c r="INU70" s="103"/>
      <c r="INV70" s="104"/>
      <c r="INW70" s="105"/>
      <c r="INX70" s="97"/>
      <c r="INY70" s="79"/>
      <c r="INZ70" s="79"/>
      <c r="IOA70" s="137"/>
      <c r="IOB70" s="96"/>
      <c r="IOC70" s="80"/>
      <c r="IOD70" s="80"/>
      <c r="IOE70" s="80"/>
      <c r="IOF70" s="102"/>
      <c r="IOG70" s="62"/>
      <c r="IOH70" s="98"/>
      <c r="IOI70" s="97"/>
      <c r="IOJ70" s="97"/>
      <c r="IOK70" s="97"/>
      <c r="IOL70" s="104"/>
      <c r="IOM70" s="97"/>
      <c r="ION70" s="97"/>
      <c r="IOO70" s="97"/>
      <c r="IOP70" s="145"/>
      <c r="IOQ70" s="179"/>
      <c r="IOR70" s="108"/>
      <c r="IOS70" s="63"/>
      <c r="IOT70" s="103"/>
      <c r="IOU70" s="104"/>
      <c r="IOV70" s="105"/>
      <c r="IOW70" s="97"/>
      <c r="IOX70" s="79"/>
      <c r="IOY70" s="79"/>
      <c r="IOZ70" s="137"/>
      <c r="IPA70" s="96"/>
      <c r="IPB70" s="80"/>
      <c r="IPC70" s="80"/>
      <c r="IPD70" s="80"/>
      <c r="IPE70" s="102"/>
      <c r="IPF70" s="62"/>
      <c r="IPG70" s="98"/>
      <c r="IPH70" s="97"/>
      <c r="IPI70" s="97"/>
      <c r="IPJ70" s="97"/>
      <c r="IPK70" s="104"/>
      <c r="IPL70" s="97"/>
      <c r="IPM70" s="97"/>
      <c r="IPN70" s="97"/>
      <c r="IPO70" s="145"/>
      <c r="IPP70" s="179"/>
      <c r="IPQ70" s="108"/>
      <c r="IPR70" s="63"/>
      <c r="IPS70" s="103"/>
      <c r="IPT70" s="104"/>
      <c r="IPU70" s="105"/>
      <c r="IPV70" s="97"/>
      <c r="IPW70" s="79"/>
      <c r="IPX70" s="79"/>
      <c r="IPY70" s="137"/>
      <c r="IPZ70" s="96"/>
      <c r="IQA70" s="80"/>
      <c r="IQB70" s="80"/>
      <c r="IQC70" s="80"/>
      <c r="IQD70" s="102"/>
      <c r="IQE70" s="62"/>
      <c r="IQF70" s="98"/>
      <c r="IQG70" s="97"/>
      <c r="IQH70" s="97"/>
      <c r="IQI70" s="97"/>
      <c r="IQJ70" s="104"/>
      <c r="IQK70" s="97"/>
      <c r="IQL70" s="97"/>
      <c r="IQM70" s="97"/>
      <c r="IQN70" s="145"/>
      <c r="IQO70" s="179"/>
      <c r="IQP70" s="108"/>
      <c r="IQQ70" s="63"/>
      <c r="IQR70" s="103"/>
      <c r="IQS70" s="104"/>
      <c r="IQT70" s="105"/>
      <c r="IQU70" s="97"/>
      <c r="IQV70" s="79"/>
      <c r="IQW70" s="79"/>
      <c r="IQX70" s="137"/>
      <c r="IQY70" s="96"/>
      <c r="IQZ70" s="80"/>
      <c r="IRA70" s="80"/>
      <c r="IRB70" s="80"/>
      <c r="IRC70" s="102"/>
      <c r="IRD70" s="62"/>
      <c r="IRE70" s="98"/>
      <c r="IRF70" s="97"/>
      <c r="IRG70" s="97"/>
      <c r="IRH70" s="97"/>
      <c r="IRI70" s="104"/>
      <c r="IRJ70" s="97"/>
      <c r="IRK70" s="97"/>
      <c r="IRL70" s="97"/>
      <c r="IRM70" s="145"/>
      <c r="IRN70" s="179"/>
      <c r="IRO70" s="108"/>
      <c r="IRP70" s="63"/>
      <c r="IRQ70" s="103"/>
      <c r="IRR70" s="104"/>
      <c r="IRS70" s="105"/>
      <c r="IRT70" s="97"/>
      <c r="IRU70" s="79"/>
      <c r="IRV70" s="79"/>
      <c r="IRW70" s="137"/>
      <c r="IRX70" s="96"/>
      <c r="IRY70" s="80"/>
      <c r="IRZ70" s="80"/>
      <c r="ISA70" s="80"/>
      <c r="ISB70" s="102"/>
      <c r="ISC70" s="62"/>
      <c r="ISD70" s="98"/>
      <c r="ISE70" s="97"/>
      <c r="ISF70" s="97"/>
      <c r="ISG70" s="97"/>
      <c r="ISH70" s="104"/>
      <c r="ISI70" s="97"/>
      <c r="ISJ70" s="97"/>
      <c r="ISK70" s="97"/>
      <c r="ISL70" s="145"/>
      <c r="ISM70" s="179"/>
      <c r="ISN70" s="108"/>
      <c r="ISO70" s="63"/>
      <c r="ISP70" s="103"/>
      <c r="ISQ70" s="104"/>
      <c r="ISR70" s="105"/>
      <c r="ISS70" s="97"/>
      <c r="IST70" s="79"/>
      <c r="ISU70" s="79"/>
      <c r="ISV70" s="137"/>
      <c r="ISW70" s="96"/>
      <c r="ISX70" s="80"/>
      <c r="ISY70" s="80"/>
      <c r="ISZ70" s="80"/>
      <c r="ITA70" s="102"/>
      <c r="ITB70" s="62"/>
      <c r="ITC70" s="98"/>
      <c r="ITD70" s="97"/>
      <c r="ITE70" s="97"/>
      <c r="ITF70" s="97"/>
      <c r="ITG70" s="104"/>
      <c r="ITH70" s="97"/>
      <c r="ITI70" s="97"/>
      <c r="ITJ70" s="97"/>
      <c r="ITK70" s="145"/>
      <c r="ITL70" s="179"/>
      <c r="ITM70" s="108"/>
      <c r="ITN70" s="63"/>
      <c r="ITO70" s="103"/>
      <c r="ITP70" s="104"/>
      <c r="ITQ70" s="105"/>
      <c r="ITR70" s="97"/>
      <c r="ITS70" s="79"/>
      <c r="ITT70" s="79"/>
      <c r="ITU70" s="137"/>
      <c r="ITV70" s="96"/>
      <c r="ITW70" s="80"/>
      <c r="ITX70" s="80"/>
      <c r="ITY70" s="80"/>
      <c r="ITZ70" s="102"/>
      <c r="IUA70" s="62"/>
      <c r="IUB70" s="98"/>
      <c r="IUC70" s="97"/>
      <c r="IUD70" s="97"/>
      <c r="IUE70" s="97"/>
      <c r="IUF70" s="104"/>
      <c r="IUG70" s="97"/>
      <c r="IUH70" s="97"/>
      <c r="IUI70" s="97"/>
      <c r="IUJ70" s="145"/>
      <c r="IUK70" s="179"/>
      <c r="IUL70" s="108"/>
      <c r="IUM70" s="63"/>
      <c r="IUN70" s="103"/>
      <c r="IUO70" s="104"/>
      <c r="IUP70" s="105"/>
      <c r="IUQ70" s="97"/>
      <c r="IUR70" s="79"/>
      <c r="IUS70" s="79"/>
      <c r="IUT70" s="137"/>
      <c r="IUU70" s="96"/>
      <c r="IUV70" s="80"/>
      <c r="IUW70" s="80"/>
      <c r="IUX70" s="80"/>
      <c r="IUY70" s="102"/>
      <c r="IUZ70" s="62"/>
      <c r="IVA70" s="98"/>
      <c r="IVB70" s="97"/>
      <c r="IVC70" s="97"/>
      <c r="IVD70" s="97"/>
      <c r="IVE70" s="104"/>
      <c r="IVF70" s="97"/>
      <c r="IVG70" s="97"/>
      <c r="IVH70" s="97"/>
      <c r="IVI70" s="145"/>
      <c r="IVJ70" s="179"/>
      <c r="IVK70" s="108"/>
      <c r="IVL70" s="63"/>
      <c r="IVM70" s="103"/>
      <c r="IVN70" s="104"/>
      <c r="IVO70" s="105"/>
      <c r="IVP70" s="97"/>
      <c r="IVQ70" s="79"/>
      <c r="IVR70" s="79"/>
      <c r="IVS70" s="137"/>
      <c r="IVT70" s="96"/>
      <c r="IVU70" s="80"/>
      <c r="IVV70" s="80"/>
      <c r="IVW70" s="80"/>
      <c r="IVX70" s="102"/>
      <c r="IVY70" s="62"/>
      <c r="IVZ70" s="98"/>
      <c r="IWA70" s="97"/>
      <c r="IWB70" s="97"/>
      <c r="IWC70" s="97"/>
      <c r="IWD70" s="104"/>
      <c r="IWE70" s="97"/>
      <c r="IWF70" s="97"/>
      <c r="IWG70" s="97"/>
      <c r="IWH70" s="145"/>
      <c r="IWI70" s="179"/>
      <c r="IWJ70" s="108"/>
      <c r="IWK70" s="63"/>
      <c r="IWL70" s="103"/>
      <c r="IWM70" s="104"/>
      <c r="IWN70" s="105"/>
      <c r="IWO70" s="97"/>
      <c r="IWP70" s="79"/>
      <c r="IWQ70" s="79"/>
      <c r="IWR70" s="137"/>
      <c r="IWS70" s="96"/>
      <c r="IWT70" s="80"/>
      <c r="IWU70" s="80"/>
      <c r="IWV70" s="80"/>
      <c r="IWW70" s="102"/>
      <c r="IWX70" s="62"/>
      <c r="IWY70" s="98"/>
      <c r="IWZ70" s="97"/>
      <c r="IXA70" s="97"/>
      <c r="IXB70" s="97"/>
      <c r="IXC70" s="104"/>
      <c r="IXD70" s="97"/>
      <c r="IXE70" s="97"/>
      <c r="IXF70" s="97"/>
      <c r="IXG70" s="145"/>
      <c r="IXH70" s="179"/>
      <c r="IXI70" s="108"/>
      <c r="IXJ70" s="63"/>
      <c r="IXK70" s="103"/>
      <c r="IXL70" s="104"/>
      <c r="IXM70" s="105"/>
      <c r="IXN70" s="97"/>
      <c r="IXO70" s="79"/>
      <c r="IXP70" s="79"/>
      <c r="IXQ70" s="137"/>
      <c r="IXR70" s="96"/>
      <c r="IXS70" s="80"/>
      <c r="IXT70" s="80"/>
      <c r="IXU70" s="80"/>
      <c r="IXV70" s="102"/>
      <c r="IXW70" s="62"/>
      <c r="IXX70" s="98"/>
      <c r="IXY70" s="97"/>
      <c r="IXZ70" s="97"/>
      <c r="IYA70" s="97"/>
      <c r="IYB70" s="104"/>
      <c r="IYC70" s="97"/>
      <c r="IYD70" s="97"/>
      <c r="IYE70" s="97"/>
      <c r="IYF70" s="145"/>
      <c r="IYG70" s="179"/>
      <c r="IYH70" s="108"/>
      <c r="IYI70" s="63"/>
      <c r="IYJ70" s="103"/>
      <c r="IYK70" s="104"/>
      <c r="IYL70" s="105"/>
      <c r="IYM70" s="97"/>
      <c r="IYN70" s="79"/>
      <c r="IYO70" s="79"/>
      <c r="IYP70" s="137"/>
      <c r="IYQ70" s="96"/>
      <c r="IYR70" s="80"/>
      <c r="IYS70" s="80"/>
      <c r="IYT70" s="80"/>
      <c r="IYU70" s="102"/>
      <c r="IYV70" s="62"/>
      <c r="IYW70" s="98"/>
      <c r="IYX70" s="97"/>
      <c r="IYY70" s="97"/>
      <c r="IYZ70" s="97"/>
      <c r="IZA70" s="104"/>
      <c r="IZB70" s="97"/>
      <c r="IZC70" s="97"/>
      <c r="IZD70" s="97"/>
      <c r="IZE70" s="145"/>
      <c r="IZF70" s="179"/>
      <c r="IZG70" s="108"/>
      <c r="IZH70" s="63"/>
      <c r="IZI70" s="103"/>
      <c r="IZJ70" s="104"/>
      <c r="IZK70" s="105"/>
      <c r="IZL70" s="97"/>
      <c r="IZM70" s="79"/>
      <c r="IZN70" s="79"/>
      <c r="IZO70" s="137"/>
      <c r="IZP70" s="96"/>
      <c r="IZQ70" s="80"/>
      <c r="IZR70" s="80"/>
      <c r="IZS70" s="80"/>
      <c r="IZT70" s="102"/>
      <c r="IZU70" s="62"/>
      <c r="IZV70" s="98"/>
      <c r="IZW70" s="97"/>
      <c r="IZX70" s="97"/>
      <c r="IZY70" s="97"/>
      <c r="IZZ70" s="104"/>
      <c r="JAA70" s="97"/>
      <c r="JAB70" s="97"/>
      <c r="JAC70" s="97"/>
      <c r="JAD70" s="145"/>
      <c r="JAE70" s="179"/>
      <c r="JAF70" s="108"/>
      <c r="JAG70" s="63"/>
      <c r="JAH70" s="103"/>
      <c r="JAI70" s="104"/>
      <c r="JAJ70" s="105"/>
      <c r="JAK70" s="97"/>
      <c r="JAL70" s="79"/>
      <c r="JAM70" s="79"/>
      <c r="JAN70" s="137"/>
      <c r="JAO70" s="96"/>
      <c r="JAP70" s="80"/>
      <c r="JAQ70" s="80"/>
      <c r="JAR70" s="80"/>
      <c r="JAS70" s="102"/>
      <c r="JAT70" s="62"/>
      <c r="JAU70" s="98"/>
      <c r="JAV70" s="97"/>
      <c r="JAW70" s="97"/>
      <c r="JAX70" s="97"/>
      <c r="JAY70" s="104"/>
      <c r="JAZ70" s="97"/>
      <c r="JBA70" s="97"/>
      <c r="JBB70" s="97"/>
      <c r="JBC70" s="145"/>
      <c r="JBD70" s="179"/>
      <c r="JBE70" s="108"/>
      <c r="JBF70" s="63"/>
      <c r="JBG70" s="103"/>
      <c r="JBH70" s="104"/>
      <c r="JBI70" s="105"/>
      <c r="JBJ70" s="97"/>
      <c r="JBK70" s="79"/>
      <c r="JBL70" s="79"/>
      <c r="JBM70" s="137"/>
      <c r="JBN70" s="96"/>
      <c r="JBO70" s="80"/>
      <c r="JBP70" s="80"/>
      <c r="JBQ70" s="80"/>
      <c r="JBR70" s="102"/>
      <c r="JBS70" s="62"/>
      <c r="JBT70" s="98"/>
      <c r="JBU70" s="97"/>
      <c r="JBV70" s="97"/>
      <c r="JBW70" s="97"/>
      <c r="JBX70" s="104"/>
      <c r="JBY70" s="97"/>
      <c r="JBZ70" s="97"/>
      <c r="JCA70" s="97"/>
      <c r="JCB70" s="145"/>
      <c r="JCC70" s="179"/>
      <c r="JCD70" s="108"/>
      <c r="JCE70" s="63"/>
      <c r="JCF70" s="103"/>
      <c r="JCG70" s="104"/>
      <c r="JCH70" s="105"/>
      <c r="JCI70" s="97"/>
      <c r="JCJ70" s="79"/>
      <c r="JCK70" s="79"/>
      <c r="JCL70" s="137"/>
      <c r="JCM70" s="96"/>
      <c r="JCN70" s="80"/>
      <c r="JCO70" s="80"/>
      <c r="JCP70" s="80"/>
      <c r="JCQ70" s="102"/>
      <c r="JCR70" s="62"/>
      <c r="JCS70" s="98"/>
      <c r="JCT70" s="97"/>
      <c r="JCU70" s="97"/>
      <c r="JCV70" s="97"/>
      <c r="JCW70" s="104"/>
      <c r="JCX70" s="97"/>
      <c r="JCY70" s="97"/>
      <c r="JCZ70" s="97"/>
      <c r="JDA70" s="145"/>
      <c r="JDB70" s="179"/>
      <c r="JDC70" s="108"/>
      <c r="JDD70" s="63"/>
      <c r="JDE70" s="103"/>
      <c r="JDF70" s="104"/>
      <c r="JDG70" s="105"/>
      <c r="JDH70" s="97"/>
      <c r="JDI70" s="79"/>
      <c r="JDJ70" s="79"/>
      <c r="JDK70" s="137"/>
      <c r="JDL70" s="96"/>
      <c r="JDM70" s="80"/>
      <c r="JDN70" s="80"/>
      <c r="JDO70" s="80"/>
      <c r="JDP70" s="102"/>
      <c r="JDQ70" s="62"/>
      <c r="JDR70" s="98"/>
      <c r="JDS70" s="97"/>
      <c r="JDT70" s="97"/>
      <c r="JDU70" s="97"/>
      <c r="JDV70" s="104"/>
      <c r="JDW70" s="97"/>
      <c r="JDX70" s="97"/>
      <c r="JDY70" s="97"/>
      <c r="JDZ70" s="145"/>
      <c r="JEA70" s="179"/>
      <c r="JEB70" s="108"/>
      <c r="JEC70" s="63"/>
      <c r="JED70" s="103"/>
      <c r="JEE70" s="104"/>
      <c r="JEF70" s="105"/>
      <c r="JEG70" s="97"/>
      <c r="JEH70" s="79"/>
      <c r="JEI70" s="79"/>
      <c r="JEJ70" s="137"/>
      <c r="JEK70" s="96"/>
      <c r="JEL70" s="80"/>
      <c r="JEM70" s="80"/>
      <c r="JEN70" s="80"/>
      <c r="JEO70" s="102"/>
      <c r="JEP70" s="62"/>
      <c r="JEQ70" s="98"/>
      <c r="JER70" s="97"/>
      <c r="JES70" s="97"/>
      <c r="JET70" s="97"/>
      <c r="JEU70" s="104"/>
      <c r="JEV70" s="97"/>
      <c r="JEW70" s="97"/>
      <c r="JEX70" s="97"/>
      <c r="JEY70" s="145"/>
      <c r="JEZ70" s="179"/>
      <c r="JFA70" s="108"/>
      <c r="JFB70" s="63"/>
      <c r="JFC70" s="103"/>
      <c r="JFD70" s="104"/>
      <c r="JFE70" s="105"/>
      <c r="JFF70" s="97"/>
      <c r="JFG70" s="79"/>
      <c r="JFH70" s="79"/>
      <c r="JFI70" s="137"/>
      <c r="JFJ70" s="96"/>
      <c r="JFK70" s="80"/>
      <c r="JFL70" s="80"/>
      <c r="JFM70" s="80"/>
      <c r="JFN70" s="102"/>
      <c r="JFO70" s="62"/>
      <c r="JFP70" s="98"/>
      <c r="JFQ70" s="97"/>
      <c r="JFR70" s="97"/>
      <c r="JFS70" s="97"/>
      <c r="JFT70" s="104"/>
      <c r="JFU70" s="97"/>
      <c r="JFV70" s="97"/>
      <c r="JFW70" s="97"/>
      <c r="JFX70" s="145"/>
      <c r="JFY70" s="179"/>
      <c r="JFZ70" s="108"/>
      <c r="JGA70" s="63"/>
      <c r="JGB70" s="103"/>
      <c r="JGC70" s="104"/>
      <c r="JGD70" s="105"/>
      <c r="JGE70" s="97"/>
      <c r="JGF70" s="79"/>
      <c r="JGG70" s="79"/>
      <c r="JGH70" s="137"/>
      <c r="JGI70" s="96"/>
      <c r="JGJ70" s="80"/>
      <c r="JGK70" s="80"/>
      <c r="JGL70" s="80"/>
      <c r="JGM70" s="102"/>
      <c r="JGN70" s="62"/>
      <c r="JGO70" s="98"/>
      <c r="JGP70" s="97"/>
      <c r="JGQ70" s="97"/>
      <c r="JGR70" s="97"/>
      <c r="JGS70" s="104"/>
      <c r="JGT70" s="97"/>
      <c r="JGU70" s="97"/>
      <c r="JGV70" s="97"/>
      <c r="JGW70" s="145"/>
      <c r="JGX70" s="179"/>
      <c r="JGY70" s="108"/>
      <c r="JGZ70" s="63"/>
      <c r="JHA70" s="103"/>
      <c r="JHB70" s="104"/>
      <c r="JHC70" s="105"/>
      <c r="JHD70" s="97"/>
      <c r="JHE70" s="79"/>
      <c r="JHF70" s="79"/>
      <c r="JHG70" s="137"/>
      <c r="JHH70" s="96"/>
      <c r="JHI70" s="80"/>
      <c r="JHJ70" s="80"/>
      <c r="JHK70" s="80"/>
      <c r="JHL70" s="102"/>
      <c r="JHM70" s="62"/>
      <c r="JHN70" s="98"/>
      <c r="JHO70" s="97"/>
      <c r="JHP70" s="97"/>
      <c r="JHQ70" s="97"/>
      <c r="JHR70" s="104"/>
      <c r="JHS70" s="97"/>
      <c r="JHT70" s="97"/>
      <c r="JHU70" s="97"/>
      <c r="JHV70" s="145"/>
      <c r="JHW70" s="179"/>
      <c r="JHX70" s="108"/>
      <c r="JHY70" s="63"/>
      <c r="JHZ70" s="103"/>
      <c r="JIA70" s="104"/>
      <c r="JIB70" s="105"/>
      <c r="JIC70" s="97"/>
      <c r="JID70" s="79"/>
      <c r="JIE70" s="79"/>
      <c r="JIF70" s="137"/>
      <c r="JIG70" s="96"/>
      <c r="JIH70" s="80"/>
      <c r="JII70" s="80"/>
      <c r="JIJ70" s="80"/>
      <c r="JIK70" s="102"/>
      <c r="JIL70" s="62"/>
      <c r="JIM70" s="98"/>
      <c r="JIN70" s="97"/>
      <c r="JIO70" s="97"/>
      <c r="JIP70" s="97"/>
      <c r="JIQ70" s="104"/>
      <c r="JIR70" s="97"/>
      <c r="JIS70" s="97"/>
      <c r="JIT70" s="97"/>
      <c r="JIU70" s="145"/>
      <c r="JIV70" s="179"/>
      <c r="JIW70" s="108"/>
      <c r="JIX70" s="63"/>
      <c r="JIY70" s="103"/>
      <c r="JIZ70" s="104"/>
      <c r="JJA70" s="105"/>
      <c r="JJB70" s="97"/>
      <c r="JJC70" s="79"/>
      <c r="JJD70" s="79"/>
      <c r="JJE70" s="137"/>
      <c r="JJF70" s="96"/>
      <c r="JJG70" s="80"/>
      <c r="JJH70" s="80"/>
      <c r="JJI70" s="80"/>
      <c r="JJJ70" s="102"/>
      <c r="JJK70" s="62"/>
      <c r="JJL70" s="98"/>
      <c r="JJM70" s="97"/>
      <c r="JJN70" s="97"/>
      <c r="JJO70" s="97"/>
      <c r="JJP70" s="104"/>
      <c r="JJQ70" s="97"/>
      <c r="JJR70" s="97"/>
      <c r="JJS70" s="97"/>
      <c r="JJT70" s="145"/>
      <c r="JJU70" s="179"/>
      <c r="JJV70" s="108"/>
      <c r="JJW70" s="63"/>
      <c r="JJX70" s="103"/>
      <c r="JJY70" s="104"/>
      <c r="JJZ70" s="105"/>
      <c r="JKA70" s="97"/>
      <c r="JKB70" s="79"/>
      <c r="JKC70" s="79"/>
      <c r="JKD70" s="137"/>
      <c r="JKE70" s="96"/>
      <c r="JKF70" s="80"/>
      <c r="JKG70" s="80"/>
      <c r="JKH70" s="80"/>
      <c r="JKI70" s="102"/>
      <c r="JKJ70" s="62"/>
      <c r="JKK70" s="98"/>
      <c r="JKL70" s="97"/>
      <c r="JKM70" s="97"/>
      <c r="JKN70" s="97"/>
      <c r="JKO70" s="104"/>
      <c r="JKP70" s="97"/>
      <c r="JKQ70" s="97"/>
      <c r="JKR70" s="97"/>
      <c r="JKS70" s="145"/>
      <c r="JKT70" s="179"/>
      <c r="JKU70" s="108"/>
      <c r="JKV70" s="63"/>
      <c r="JKW70" s="103"/>
      <c r="JKX70" s="104"/>
      <c r="JKY70" s="105"/>
      <c r="JKZ70" s="97"/>
      <c r="JLA70" s="79"/>
      <c r="JLB70" s="79"/>
      <c r="JLC70" s="137"/>
      <c r="JLD70" s="96"/>
      <c r="JLE70" s="80"/>
      <c r="JLF70" s="80"/>
      <c r="JLG70" s="80"/>
      <c r="JLH70" s="102"/>
      <c r="JLI70" s="62"/>
      <c r="JLJ70" s="98"/>
      <c r="JLK70" s="97"/>
      <c r="JLL70" s="97"/>
      <c r="JLM70" s="97"/>
      <c r="JLN70" s="104"/>
      <c r="JLO70" s="97"/>
      <c r="JLP70" s="97"/>
      <c r="JLQ70" s="97"/>
      <c r="JLR70" s="145"/>
      <c r="JLS70" s="179"/>
      <c r="JLT70" s="108"/>
      <c r="JLU70" s="63"/>
      <c r="JLV70" s="103"/>
      <c r="JLW70" s="104"/>
      <c r="JLX70" s="105"/>
      <c r="JLY70" s="97"/>
      <c r="JLZ70" s="79"/>
      <c r="JMA70" s="79"/>
      <c r="JMB70" s="137"/>
      <c r="JMC70" s="96"/>
      <c r="JMD70" s="80"/>
      <c r="JME70" s="80"/>
      <c r="JMF70" s="80"/>
      <c r="JMG70" s="102"/>
      <c r="JMH70" s="62"/>
      <c r="JMI70" s="98"/>
      <c r="JMJ70" s="97"/>
      <c r="JMK70" s="97"/>
      <c r="JML70" s="97"/>
      <c r="JMM70" s="104"/>
      <c r="JMN70" s="97"/>
      <c r="JMO70" s="97"/>
      <c r="JMP70" s="97"/>
      <c r="JMQ70" s="145"/>
      <c r="JMR70" s="179"/>
      <c r="JMS70" s="108"/>
      <c r="JMT70" s="63"/>
      <c r="JMU70" s="103"/>
      <c r="JMV70" s="104"/>
      <c r="JMW70" s="105"/>
      <c r="JMX70" s="97"/>
      <c r="JMY70" s="79"/>
      <c r="JMZ70" s="79"/>
      <c r="JNA70" s="137"/>
      <c r="JNB70" s="96"/>
      <c r="JNC70" s="80"/>
      <c r="JND70" s="80"/>
      <c r="JNE70" s="80"/>
      <c r="JNF70" s="102"/>
      <c r="JNG70" s="62"/>
      <c r="JNH70" s="98"/>
      <c r="JNI70" s="97"/>
      <c r="JNJ70" s="97"/>
      <c r="JNK70" s="97"/>
      <c r="JNL70" s="104"/>
      <c r="JNM70" s="97"/>
      <c r="JNN70" s="97"/>
      <c r="JNO70" s="97"/>
      <c r="JNP70" s="145"/>
      <c r="JNQ70" s="179"/>
      <c r="JNR70" s="108"/>
      <c r="JNS70" s="63"/>
      <c r="JNT70" s="103"/>
      <c r="JNU70" s="104"/>
      <c r="JNV70" s="105"/>
      <c r="JNW70" s="97"/>
      <c r="JNX70" s="79"/>
      <c r="JNY70" s="79"/>
      <c r="JNZ70" s="137"/>
      <c r="JOA70" s="96"/>
      <c r="JOB70" s="80"/>
      <c r="JOC70" s="80"/>
      <c r="JOD70" s="80"/>
      <c r="JOE70" s="102"/>
      <c r="JOF70" s="62"/>
      <c r="JOG70" s="98"/>
      <c r="JOH70" s="97"/>
      <c r="JOI70" s="97"/>
      <c r="JOJ70" s="97"/>
      <c r="JOK70" s="104"/>
      <c r="JOL70" s="97"/>
      <c r="JOM70" s="97"/>
      <c r="JON70" s="97"/>
      <c r="JOO70" s="145"/>
      <c r="JOP70" s="179"/>
      <c r="JOQ70" s="108"/>
      <c r="JOR70" s="63"/>
      <c r="JOS70" s="103"/>
      <c r="JOT70" s="104"/>
      <c r="JOU70" s="105"/>
      <c r="JOV70" s="97"/>
      <c r="JOW70" s="79"/>
      <c r="JOX70" s="79"/>
      <c r="JOY70" s="137"/>
      <c r="JOZ70" s="96"/>
      <c r="JPA70" s="80"/>
      <c r="JPB70" s="80"/>
      <c r="JPC70" s="80"/>
      <c r="JPD70" s="102"/>
      <c r="JPE70" s="62"/>
      <c r="JPF70" s="98"/>
      <c r="JPG70" s="97"/>
      <c r="JPH70" s="97"/>
      <c r="JPI70" s="97"/>
      <c r="JPJ70" s="104"/>
      <c r="JPK70" s="97"/>
      <c r="JPL70" s="97"/>
      <c r="JPM70" s="97"/>
      <c r="JPN70" s="145"/>
      <c r="JPO70" s="179"/>
      <c r="JPP70" s="108"/>
      <c r="JPQ70" s="63"/>
      <c r="JPR70" s="103"/>
      <c r="JPS70" s="104"/>
      <c r="JPT70" s="105"/>
      <c r="JPU70" s="97"/>
      <c r="JPV70" s="79"/>
      <c r="JPW70" s="79"/>
      <c r="JPX70" s="137"/>
      <c r="JPY70" s="96"/>
      <c r="JPZ70" s="80"/>
      <c r="JQA70" s="80"/>
      <c r="JQB70" s="80"/>
      <c r="JQC70" s="102"/>
      <c r="JQD70" s="62"/>
      <c r="JQE70" s="98"/>
      <c r="JQF70" s="97"/>
      <c r="JQG70" s="97"/>
      <c r="JQH70" s="97"/>
      <c r="JQI70" s="104"/>
      <c r="JQJ70" s="97"/>
      <c r="JQK70" s="97"/>
      <c r="JQL70" s="97"/>
      <c r="JQM70" s="145"/>
      <c r="JQN70" s="179"/>
      <c r="JQO70" s="108"/>
      <c r="JQP70" s="63"/>
      <c r="JQQ70" s="103"/>
      <c r="JQR70" s="104"/>
      <c r="JQS70" s="105"/>
      <c r="JQT70" s="97"/>
      <c r="JQU70" s="79"/>
      <c r="JQV70" s="79"/>
      <c r="JQW70" s="137"/>
      <c r="JQX70" s="96"/>
      <c r="JQY70" s="80"/>
      <c r="JQZ70" s="80"/>
      <c r="JRA70" s="80"/>
      <c r="JRB70" s="102"/>
      <c r="JRC70" s="62"/>
      <c r="JRD70" s="98"/>
      <c r="JRE70" s="97"/>
      <c r="JRF70" s="97"/>
      <c r="JRG70" s="97"/>
      <c r="JRH70" s="104"/>
      <c r="JRI70" s="97"/>
      <c r="JRJ70" s="97"/>
      <c r="JRK70" s="97"/>
      <c r="JRL70" s="145"/>
      <c r="JRM70" s="179"/>
      <c r="JRN70" s="108"/>
      <c r="JRO70" s="63"/>
      <c r="JRP70" s="103"/>
      <c r="JRQ70" s="104"/>
      <c r="JRR70" s="105"/>
      <c r="JRS70" s="97"/>
      <c r="JRT70" s="79"/>
      <c r="JRU70" s="79"/>
      <c r="JRV70" s="137"/>
      <c r="JRW70" s="96"/>
      <c r="JRX70" s="80"/>
      <c r="JRY70" s="80"/>
      <c r="JRZ70" s="80"/>
      <c r="JSA70" s="102"/>
      <c r="JSB70" s="62"/>
      <c r="JSC70" s="98"/>
      <c r="JSD70" s="97"/>
      <c r="JSE70" s="97"/>
      <c r="JSF70" s="97"/>
      <c r="JSG70" s="104"/>
      <c r="JSH70" s="97"/>
      <c r="JSI70" s="97"/>
      <c r="JSJ70" s="97"/>
      <c r="JSK70" s="145"/>
      <c r="JSL70" s="179"/>
      <c r="JSM70" s="108"/>
      <c r="JSN70" s="63"/>
      <c r="JSO70" s="103"/>
      <c r="JSP70" s="104"/>
      <c r="JSQ70" s="105"/>
      <c r="JSR70" s="97"/>
      <c r="JSS70" s="79"/>
      <c r="JST70" s="79"/>
      <c r="JSU70" s="137"/>
      <c r="JSV70" s="96"/>
      <c r="JSW70" s="80"/>
      <c r="JSX70" s="80"/>
      <c r="JSY70" s="80"/>
      <c r="JSZ70" s="102"/>
      <c r="JTA70" s="62"/>
      <c r="JTB70" s="98"/>
      <c r="JTC70" s="97"/>
      <c r="JTD70" s="97"/>
      <c r="JTE70" s="97"/>
      <c r="JTF70" s="104"/>
      <c r="JTG70" s="97"/>
      <c r="JTH70" s="97"/>
      <c r="JTI70" s="97"/>
      <c r="JTJ70" s="145"/>
      <c r="JTK70" s="179"/>
      <c r="JTL70" s="108"/>
      <c r="JTM70" s="63"/>
      <c r="JTN70" s="103"/>
      <c r="JTO70" s="104"/>
      <c r="JTP70" s="105"/>
      <c r="JTQ70" s="97"/>
      <c r="JTR70" s="79"/>
      <c r="JTS70" s="79"/>
      <c r="JTT70" s="137"/>
      <c r="JTU70" s="96"/>
      <c r="JTV70" s="80"/>
      <c r="JTW70" s="80"/>
      <c r="JTX70" s="80"/>
      <c r="JTY70" s="102"/>
      <c r="JTZ70" s="62"/>
      <c r="JUA70" s="98"/>
      <c r="JUB70" s="97"/>
      <c r="JUC70" s="97"/>
      <c r="JUD70" s="97"/>
      <c r="JUE70" s="104"/>
      <c r="JUF70" s="97"/>
      <c r="JUG70" s="97"/>
      <c r="JUH70" s="97"/>
      <c r="JUI70" s="145"/>
      <c r="JUJ70" s="179"/>
      <c r="JUK70" s="108"/>
      <c r="JUL70" s="63"/>
      <c r="JUM70" s="103"/>
      <c r="JUN70" s="104"/>
      <c r="JUO70" s="105"/>
      <c r="JUP70" s="97"/>
      <c r="JUQ70" s="79"/>
      <c r="JUR70" s="79"/>
      <c r="JUS70" s="137"/>
      <c r="JUT70" s="96"/>
      <c r="JUU70" s="80"/>
      <c r="JUV70" s="80"/>
      <c r="JUW70" s="80"/>
      <c r="JUX70" s="102"/>
      <c r="JUY70" s="62"/>
      <c r="JUZ70" s="98"/>
      <c r="JVA70" s="97"/>
      <c r="JVB70" s="97"/>
      <c r="JVC70" s="97"/>
      <c r="JVD70" s="104"/>
      <c r="JVE70" s="97"/>
      <c r="JVF70" s="97"/>
      <c r="JVG70" s="97"/>
      <c r="JVH70" s="145"/>
      <c r="JVI70" s="179"/>
      <c r="JVJ70" s="108"/>
      <c r="JVK70" s="63"/>
      <c r="JVL70" s="103"/>
      <c r="JVM70" s="104"/>
      <c r="JVN70" s="105"/>
      <c r="JVO70" s="97"/>
      <c r="JVP70" s="79"/>
      <c r="JVQ70" s="79"/>
      <c r="JVR70" s="137"/>
      <c r="JVS70" s="96"/>
      <c r="JVT70" s="80"/>
      <c r="JVU70" s="80"/>
      <c r="JVV70" s="80"/>
      <c r="JVW70" s="102"/>
      <c r="JVX70" s="62"/>
      <c r="JVY70" s="98"/>
      <c r="JVZ70" s="97"/>
      <c r="JWA70" s="97"/>
      <c r="JWB70" s="97"/>
      <c r="JWC70" s="104"/>
      <c r="JWD70" s="97"/>
      <c r="JWE70" s="97"/>
      <c r="JWF70" s="97"/>
      <c r="JWG70" s="145"/>
      <c r="JWH70" s="179"/>
      <c r="JWI70" s="108"/>
      <c r="JWJ70" s="63"/>
      <c r="JWK70" s="103"/>
      <c r="JWL70" s="104"/>
      <c r="JWM70" s="105"/>
      <c r="JWN70" s="97"/>
      <c r="JWO70" s="79"/>
      <c r="JWP70" s="79"/>
      <c r="JWQ70" s="137"/>
      <c r="JWR70" s="96"/>
      <c r="JWS70" s="80"/>
      <c r="JWT70" s="80"/>
      <c r="JWU70" s="80"/>
      <c r="JWV70" s="102"/>
      <c r="JWW70" s="62"/>
      <c r="JWX70" s="98"/>
      <c r="JWY70" s="97"/>
      <c r="JWZ70" s="97"/>
      <c r="JXA70" s="97"/>
      <c r="JXB70" s="104"/>
      <c r="JXC70" s="97"/>
      <c r="JXD70" s="97"/>
      <c r="JXE70" s="97"/>
      <c r="JXF70" s="145"/>
      <c r="JXG70" s="179"/>
      <c r="JXH70" s="108"/>
      <c r="JXI70" s="63"/>
      <c r="JXJ70" s="103"/>
      <c r="JXK70" s="104"/>
      <c r="JXL70" s="105"/>
      <c r="JXM70" s="97"/>
      <c r="JXN70" s="79"/>
      <c r="JXO70" s="79"/>
      <c r="JXP70" s="137"/>
      <c r="JXQ70" s="96"/>
      <c r="JXR70" s="80"/>
      <c r="JXS70" s="80"/>
      <c r="JXT70" s="80"/>
      <c r="JXU70" s="102"/>
      <c r="JXV70" s="62"/>
      <c r="JXW70" s="98"/>
      <c r="JXX70" s="97"/>
      <c r="JXY70" s="97"/>
      <c r="JXZ70" s="97"/>
      <c r="JYA70" s="104"/>
      <c r="JYB70" s="97"/>
      <c r="JYC70" s="97"/>
      <c r="JYD70" s="97"/>
      <c r="JYE70" s="145"/>
      <c r="JYF70" s="179"/>
      <c r="JYG70" s="108"/>
      <c r="JYH70" s="63"/>
      <c r="JYI70" s="103"/>
      <c r="JYJ70" s="104"/>
      <c r="JYK70" s="105"/>
      <c r="JYL70" s="97"/>
      <c r="JYM70" s="79"/>
      <c r="JYN70" s="79"/>
      <c r="JYO70" s="137"/>
      <c r="JYP70" s="96"/>
      <c r="JYQ70" s="80"/>
      <c r="JYR70" s="80"/>
      <c r="JYS70" s="80"/>
      <c r="JYT70" s="102"/>
      <c r="JYU70" s="62"/>
      <c r="JYV70" s="98"/>
      <c r="JYW70" s="97"/>
      <c r="JYX70" s="97"/>
      <c r="JYY70" s="97"/>
      <c r="JYZ70" s="104"/>
      <c r="JZA70" s="97"/>
      <c r="JZB70" s="97"/>
      <c r="JZC70" s="97"/>
      <c r="JZD70" s="145"/>
      <c r="JZE70" s="179"/>
      <c r="JZF70" s="108"/>
      <c r="JZG70" s="63"/>
      <c r="JZH70" s="103"/>
      <c r="JZI70" s="104"/>
      <c r="JZJ70" s="105"/>
      <c r="JZK70" s="97"/>
      <c r="JZL70" s="79"/>
      <c r="JZM70" s="79"/>
      <c r="JZN70" s="137"/>
      <c r="JZO70" s="96"/>
      <c r="JZP70" s="80"/>
      <c r="JZQ70" s="80"/>
      <c r="JZR70" s="80"/>
      <c r="JZS70" s="102"/>
      <c r="JZT70" s="62"/>
      <c r="JZU70" s="98"/>
      <c r="JZV70" s="97"/>
      <c r="JZW70" s="97"/>
      <c r="JZX70" s="97"/>
      <c r="JZY70" s="104"/>
      <c r="JZZ70" s="97"/>
      <c r="KAA70" s="97"/>
      <c r="KAB70" s="97"/>
      <c r="KAC70" s="145"/>
      <c r="KAD70" s="179"/>
      <c r="KAE70" s="108"/>
      <c r="KAF70" s="63"/>
      <c r="KAG70" s="103"/>
      <c r="KAH70" s="104"/>
      <c r="KAI70" s="105"/>
      <c r="KAJ70" s="97"/>
      <c r="KAK70" s="79"/>
      <c r="KAL70" s="79"/>
      <c r="KAM70" s="137"/>
      <c r="KAN70" s="96"/>
      <c r="KAO70" s="80"/>
      <c r="KAP70" s="80"/>
      <c r="KAQ70" s="80"/>
      <c r="KAR70" s="102"/>
      <c r="KAS70" s="62"/>
      <c r="KAT70" s="98"/>
      <c r="KAU70" s="97"/>
      <c r="KAV70" s="97"/>
      <c r="KAW70" s="97"/>
      <c r="KAX70" s="104"/>
      <c r="KAY70" s="97"/>
      <c r="KAZ70" s="97"/>
      <c r="KBA70" s="97"/>
      <c r="KBB70" s="145"/>
      <c r="KBC70" s="179"/>
      <c r="KBD70" s="108"/>
      <c r="KBE70" s="63"/>
      <c r="KBF70" s="103"/>
      <c r="KBG70" s="104"/>
      <c r="KBH70" s="105"/>
      <c r="KBI70" s="97"/>
      <c r="KBJ70" s="79"/>
      <c r="KBK70" s="79"/>
      <c r="KBL70" s="137"/>
      <c r="KBM70" s="96"/>
      <c r="KBN70" s="80"/>
      <c r="KBO70" s="80"/>
      <c r="KBP70" s="80"/>
      <c r="KBQ70" s="102"/>
      <c r="KBR70" s="62"/>
      <c r="KBS70" s="98"/>
      <c r="KBT70" s="97"/>
      <c r="KBU70" s="97"/>
      <c r="KBV70" s="97"/>
      <c r="KBW70" s="104"/>
      <c r="KBX70" s="97"/>
      <c r="KBY70" s="97"/>
      <c r="KBZ70" s="97"/>
      <c r="KCA70" s="145"/>
      <c r="KCB70" s="179"/>
      <c r="KCC70" s="108"/>
      <c r="KCD70" s="63"/>
      <c r="KCE70" s="103"/>
      <c r="KCF70" s="104"/>
      <c r="KCG70" s="105"/>
      <c r="KCH70" s="97"/>
      <c r="KCI70" s="79"/>
      <c r="KCJ70" s="79"/>
      <c r="KCK70" s="137"/>
      <c r="KCL70" s="96"/>
      <c r="KCM70" s="80"/>
      <c r="KCN70" s="80"/>
      <c r="KCO70" s="80"/>
      <c r="KCP70" s="102"/>
      <c r="KCQ70" s="62"/>
      <c r="KCR70" s="98"/>
      <c r="KCS70" s="97"/>
      <c r="KCT70" s="97"/>
      <c r="KCU70" s="97"/>
      <c r="KCV70" s="104"/>
      <c r="KCW70" s="97"/>
      <c r="KCX70" s="97"/>
      <c r="KCY70" s="97"/>
      <c r="KCZ70" s="145"/>
      <c r="KDA70" s="179"/>
      <c r="KDB70" s="108"/>
      <c r="KDC70" s="63"/>
      <c r="KDD70" s="103"/>
      <c r="KDE70" s="104"/>
      <c r="KDF70" s="105"/>
      <c r="KDG70" s="97"/>
      <c r="KDH70" s="79"/>
      <c r="KDI70" s="79"/>
      <c r="KDJ70" s="137"/>
      <c r="KDK70" s="96"/>
      <c r="KDL70" s="80"/>
      <c r="KDM70" s="80"/>
      <c r="KDN70" s="80"/>
      <c r="KDO70" s="102"/>
      <c r="KDP70" s="62"/>
      <c r="KDQ70" s="98"/>
      <c r="KDR70" s="97"/>
      <c r="KDS70" s="97"/>
      <c r="KDT70" s="97"/>
      <c r="KDU70" s="104"/>
      <c r="KDV70" s="97"/>
      <c r="KDW70" s="97"/>
      <c r="KDX70" s="97"/>
      <c r="KDY70" s="145"/>
      <c r="KDZ70" s="179"/>
      <c r="KEA70" s="108"/>
      <c r="KEB70" s="63"/>
      <c r="KEC70" s="103"/>
      <c r="KED70" s="104"/>
      <c r="KEE70" s="105"/>
      <c r="KEF70" s="97"/>
      <c r="KEG70" s="79"/>
      <c r="KEH70" s="79"/>
      <c r="KEI70" s="137"/>
      <c r="KEJ70" s="96"/>
      <c r="KEK70" s="80"/>
      <c r="KEL70" s="80"/>
      <c r="KEM70" s="80"/>
      <c r="KEN70" s="102"/>
      <c r="KEO70" s="62"/>
      <c r="KEP70" s="98"/>
      <c r="KEQ70" s="97"/>
      <c r="KER70" s="97"/>
      <c r="KES70" s="97"/>
      <c r="KET70" s="104"/>
      <c r="KEU70" s="97"/>
      <c r="KEV70" s="97"/>
      <c r="KEW70" s="97"/>
      <c r="KEX70" s="145"/>
      <c r="KEY70" s="179"/>
      <c r="KEZ70" s="108"/>
      <c r="KFA70" s="63"/>
      <c r="KFB70" s="103"/>
      <c r="KFC70" s="104"/>
      <c r="KFD70" s="105"/>
      <c r="KFE70" s="97"/>
      <c r="KFF70" s="79"/>
      <c r="KFG70" s="79"/>
      <c r="KFH70" s="137"/>
      <c r="KFI70" s="96"/>
      <c r="KFJ70" s="80"/>
      <c r="KFK70" s="80"/>
      <c r="KFL70" s="80"/>
      <c r="KFM70" s="102"/>
      <c r="KFN70" s="62"/>
      <c r="KFO70" s="98"/>
      <c r="KFP70" s="97"/>
      <c r="KFQ70" s="97"/>
      <c r="KFR70" s="97"/>
      <c r="KFS70" s="104"/>
      <c r="KFT70" s="97"/>
      <c r="KFU70" s="97"/>
      <c r="KFV70" s="97"/>
      <c r="KFW70" s="145"/>
      <c r="KFX70" s="179"/>
      <c r="KFY70" s="108"/>
      <c r="KFZ70" s="63"/>
      <c r="KGA70" s="103"/>
      <c r="KGB70" s="104"/>
      <c r="KGC70" s="105"/>
      <c r="KGD70" s="97"/>
      <c r="KGE70" s="79"/>
      <c r="KGF70" s="79"/>
      <c r="KGG70" s="137"/>
      <c r="KGH70" s="96"/>
      <c r="KGI70" s="80"/>
      <c r="KGJ70" s="80"/>
      <c r="KGK70" s="80"/>
      <c r="KGL70" s="102"/>
      <c r="KGM70" s="62"/>
      <c r="KGN70" s="98"/>
      <c r="KGO70" s="97"/>
      <c r="KGP70" s="97"/>
      <c r="KGQ70" s="97"/>
      <c r="KGR70" s="104"/>
      <c r="KGS70" s="97"/>
      <c r="KGT70" s="97"/>
      <c r="KGU70" s="97"/>
      <c r="KGV70" s="145"/>
      <c r="KGW70" s="179"/>
      <c r="KGX70" s="108"/>
      <c r="KGY70" s="63"/>
      <c r="KGZ70" s="103"/>
      <c r="KHA70" s="104"/>
      <c r="KHB70" s="105"/>
      <c r="KHC70" s="97"/>
      <c r="KHD70" s="79"/>
      <c r="KHE70" s="79"/>
      <c r="KHF70" s="137"/>
      <c r="KHG70" s="96"/>
      <c r="KHH70" s="80"/>
      <c r="KHI70" s="80"/>
      <c r="KHJ70" s="80"/>
      <c r="KHK70" s="102"/>
      <c r="KHL70" s="62"/>
      <c r="KHM70" s="98"/>
      <c r="KHN70" s="97"/>
      <c r="KHO70" s="97"/>
      <c r="KHP70" s="97"/>
      <c r="KHQ70" s="104"/>
      <c r="KHR70" s="97"/>
      <c r="KHS70" s="97"/>
      <c r="KHT70" s="97"/>
      <c r="KHU70" s="145"/>
      <c r="KHV70" s="179"/>
      <c r="KHW70" s="108"/>
      <c r="KHX70" s="63"/>
      <c r="KHY70" s="103"/>
      <c r="KHZ70" s="104"/>
      <c r="KIA70" s="105"/>
      <c r="KIB70" s="97"/>
      <c r="KIC70" s="79"/>
      <c r="KID70" s="79"/>
      <c r="KIE70" s="137"/>
      <c r="KIF70" s="96"/>
      <c r="KIG70" s="80"/>
      <c r="KIH70" s="80"/>
      <c r="KII70" s="80"/>
      <c r="KIJ70" s="102"/>
      <c r="KIK70" s="62"/>
      <c r="KIL70" s="98"/>
      <c r="KIM70" s="97"/>
      <c r="KIN70" s="97"/>
      <c r="KIO70" s="97"/>
      <c r="KIP70" s="104"/>
      <c r="KIQ70" s="97"/>
      <c r="KIR70" s="97"/>
      <c r="KIS70" s="97"/>
      <c r="KIT70" s="145"/>
      <c r="KIU70" s="179"/>
      <c r="KIV70" s="108"/>
      <c r="KIW70" s="63"/>
      <c r="KIX70" s="103"/>
      <c r="KIY70" s="104"/>
      <c r="KIZ70" s="105"/>
      <c r="KJA70" s="97"/>
      <c r="KJB70" s="79"/>
      <c r="KJC70" s="79"/>
      <c r="KJD70" s="137"/>
      <c r="KJE70" s="96"/>
      <c r="KJF70" s="80"/>
      <c r="KJG70" s="80"/>
      <c r="KJH70" s="80"/>
      <c r="KJI70" s="102"/>
      <c r="KJJ70" s="62"/>
      <c r="KJK70" s="98"/>
      <c r="KJL70" s="97"/>
      <c r="KJM70" s="97"/>
      <c r="KJN70" s="97"/>
      <c r="KJO70" s="104"/>
      <c r="KJP70" s="97"/>
      <c r="KJQ70" s="97"/>
      <c r="KJR70" s="97"/>
      <c r="KJS70" s="145"/>
      <c r="KJT70" s="179"/>
      <c r="KJU70" s="108"/>
      <c r="KJV70" s="63"/>
      <c r="KJW70" s="103"/>
      <c r="KJX70" s="104"/>
      <c r="KJY70" s="105"/>
      <c r="KJZ70" s="97"/>
      <c r="KKA70" s="79"/>
      <c r="KKB70" s="79"/>
      <c r="KKC70" s="137"/>
      <c r="KKD70" s="96"/>
      <c r="KKE70" s="80"/>
      <c r="KKF70" s="80"/>
      <c r="KKG70" s="80"/>
      <c r="KKH70" s="102"/>
      <c r="KKI70" s="62"/>
      <c r="KKJ70" s="98"/>
      <c r="KKK70" s="97"/>
      <c r="KKL70" s="97"/>
      <c r="KKM70" s="97"/>
      <c r="KKN70" s="104"/>
      <c r="KKO70" s="97"/>
      <c r="KKP70" s="97"/>
      <c r="KKQ70" s="97"/>
      <c r="KKR70" s="145"/>
      <c r="KKS70" s="179"/>
      <c r="KKT70" s="108"/>
      <c r="KKU70" s="63"/>
      <c r="KKV70" s="103"/>
      <c r="KKW70" s="104"/>
      <c r="KKX70" s="105"/>
      <c r="KKY70" s="97"/>
      <c r="KKZ70" s="79"/>
      <c r="KLA70" s="79"/>
      <c r="KLB70" s="137"/>
      <c r="KLC70" s="96"/>
      <c r="KLD70" s="80"/>
      <c r="KLE70" s="80"/>
      <c r="KLF70" s="80"/>
      <c r="KLG70" s="102"/>
      <c r="KLH70" s="62"/>
      <c r="KLI70" s="98"/>
      <c r="KLJ70" s="97"/>
      <c r="KLK70" s="97"/>
      <c r="KLL70" s="97"/>
      <c r="KLM70" s="104"/>
      <c r="KLN70" s="97"/>
      <c r="KLO70" s="97"/>
      <c r="KLP70" s="97"/>
      <c r="KLQ70" s="145"/>
      <c r="KLR70" s="179"/>
      <c r="KLS70" s="108"/>
      <c r="KLT70" s="63"/>
      <c r="KLU70" s="103"/>
      <c r="KLV70" s="104"/>
      <c r="KLW70" s="105"/>
      <c r="KLX70" s="97"/>
      <c r="KLY70" s="79"/>
      <c r="KLZ70" s="79"/>
      <c r="KMA70" s="137"/>
      <c r="KMB70" s="96"/>
      <c r="KMC70" s="80"/>
      <c r="KMD70" s="80"/>
      <c r="KME70" s="80"/>
      <c r="KMF70" s="102"/>
      <c r="KMG70" s="62"/>
      <c r="KMH70" s="98"/>
      <c r="KMI70" s="97"/>
      <c r="KMJ70" s="97"/>
      <c r="KMK70" s="97"/>
      <c r="KML70" s="104"/>
      <c r="KMM70" s="97"/>
      <c r="KMN70" s="97"/>
      <c r="KMO70" s="97"/>
      <c r="KMP70" s="145"/>
      <c r="KMQ70" s="179"/>
      <c r="KMR70" s="108"/>
      <c r="KMS70" s="63"/>
      <c r="KMT70" s="103"/>
      <c r="KMU70" s="104"/>
      <c r="KMV70" s="105"/>
      <c r="KMW70" s="97"/>
      <c r="KMX70" s="79"/>
      <c r="KMY70" s="79"/>
      <c r="KMZ70" s="137"/>
      <c r="KNA70" s="96"/>
      <c r="KNB70" s="80"/>
      <c r="KNC70" s="80"/>
      <c r="KND70" s="80"/>
      <c r="KNE70" s="102"/>
      <c r="KNF70" s="62"/>
      <c r="KNG70" s="98"/>
      <c r="KNH70" s="97"/>
      <c r="KNI70" s="97"/>
      <c r="KNJ70" s="97"/>
      <c r="KNK70" s="104"/>
      <c r="KNL70" s="97"/>
      <c r="KNM70" s="97"/>
      <c r="KNN70" s="97"/>
      <c r="KNO70" s="145"/>
      <c r="KNP70" s="179"/>
      <c r="KNQ70" s="108"/>
      <c r="KNR70" s="63"/>
      <c r="KNS70" s="103"/>
      <c r="KNT70" s="104"/>
      <c r="KNU70" s="105"/>
      <c r="KNV70" s="97"/>
      <c r="KNW70" s="79"/>
      <c r="KNX70" s="79"/>
      <c r="KNY70" s="137"/>
      <c r="KNZ70" s="96"/>
      <c r="KOA70" s="80"/>
      <c r="KOB70" s="80"/>
      <c r="KOC70" s="80"/>
      <c r="KOD70" s="102"/>
      <c r="KOE70" s="62"/>
      <c r="KOF70" s="98"/>
      <c r="KOG70" s="97"/>
      <c r="KOH70" s="97"/>
      <c r="KOI70" s="97"/>
      <c r="KOJ70" s="104"/>
      <c r="KOK70" s="97"/>
      <c r="KOL70" s="97"/>
      <c r="KOM70" s="97"/>
      <c r="KON70" s="145"/>
      <c r="KOO70" s="179"/>
      <c r="KOP70" s="108"/>
      <c r="KOQ70" s="63"/>
      <c r="KOR70" s="103"/>
      <c r="KOS70" s="104"/>
      <c r="KOT70" s="105"/>
      <c r="KOU70" s="97"/>
      <c r="KOV70" s="79"/>
      <c r="KOW70" s="79"/>
      <c r="KOX70" s="137"/>
      <c r="KOY70" s="96"/>
      <c r="KOZ70" s="80"/>
      <c r="KPA70" s="80"/>
      <c r="KPB70" s="80"/>
      <c r="KPC70" s="102"/>
      <c r="KPD70" s="62"/>
      <c r="KPE70" s="98"/>
      <c r="KPF70" s="97"/>
      <c r="KPG70" s="97"/>
      <c r="KPH70" s="97"/>
      <c r="KPI70" s="104"/>
      <c r="KPJ70" s="97"/>
      <c r="KPK70" s="97"/>
      <c r="KPL70" s="97"/>
      <c r="KPM70" s="145"/>
      <c r="KPN70" s="179"/>
      <c r="KPO70" s="108"/>
      <c r="KPP70" s="63"/>
      <c r="KPQ70" s="103"/>
      <c r="KPR70" s="104"/>
      <c r="KPS70" s="105"/>
      <c r="KPT70" s="97"/>
      <c r="KPU70" s="79"/>
      <c r="KPV70" s="79"/>
      <c r="KPW70" s="137"/>
      <c r="KPX70" s="96"/>
      <c r="KPY70" s="80"/>
      <c r="KPZ70" s="80"/>
      <c r="KQA70" s="80"/>
      <c r="KQB70" s="102"/>
      <c r="KQC70" s="62"/>
      <c r="KQD70" s="98"/>
      <c r="KQE70" s="97"/>
      <c r="KQF70" s="97"/>
      <c r="KQG70" s="97"/>
      <c r="KQH70" s="104"/>
      <c r="KQI70" s="97"/>
      <c r="KQJ70" s="97"/>
      <c r="KQK70" s="97"/>
      <c r="KQL70" s="145"/>
      <c r="KQM70" s="179"/>
      <c r="KQN70" s="108"/>
      <c r="KQO70" s="63"/>
      <c r="KQP70" s="103"/>
      <c r="KQQ70" s="104"/>
      <c r="KQR70" s="105"/>
      <c r="KQS70" s="97"/>
      <c r="KQT70" s="79"/>
      <c r="KQU70" s="79"/>
      <c r="KQV70" s="137"/>
      <c r="KQW70" s="96"/>
      <c r="KQX70" s="80"/>
      <c r="KQY70" s="80"/>
      <c r="KQZ70" s="80"/>
      <c r="KRA70" s="102"/>
      <c r="KRB70" s="62"/>
      <c r="KRC70" s="98"/>
      <c r="KRD70" s="97"/>
      <c r="KRE70" s="97"/>
      <c r="KRF70" s="97"/>
      <c r="KRG70" s="104"/>
      <c r="KRH70" s="97"/>
      <c r="KRI70" s="97"/>
      <c r="KRJ70" s="97"/>
      <c r="KRK70" s="145"/>
      <c r="KRL70" s="179"/>
      <c r="KRM70" s="108"/>
      <c r="KRN70" s="63"/>
      <c r="KRO70" s="103"/>
      <c r="KRP70" s="104"/>
      <c r="KRQ70" s="105"/>
      <c r="KRR70" s="97"/>
      <c r="KRS70" s="79"/>
      <c r="KRT70" s="79"/>
      <c r="KRU70" s="137"/>
      <c r="KRV70" s="96"/>
      <c r="KRW70" s="80"/>
      <c r="KRX70" s="80"/>
      <c r="KRY70" s="80"/>
      <c r="KRZ70" s="102"/>
      <c r="KSA70" s="62"/>
      <c r="KSB70" s="98"/>
      <c r="KSC70" s="97"/>
      <c r="KSD70" s="97"/>
      <c r="KSE70" s="97"/>
      <c r="KSF70" s="104"/>
      <c r="KSG70" s="97"/>
      <c r="KSH70" s="97"/>
      <c r="KSI70" s="97"/>
      <c r="KSJ70" s="145"/>
      <c r="KSK70" s="179"/>
      <c r="KSL70" s="108"/>
      <c r="KSM70" s="63"/>
      <c r="KSN70" s="103"/>
      <c r="KSO70" s="104"/>
      <c r="KSP70" s="105"/>
      <c r="KSQ70" s="97"/>
      <c r="KSR70" s="79"/>
      <c r="KSS70" s="79"/>
      <c r="KST70" s="137"/>
      <c r="KSU70" s="96"/>
      <c r="KSV70" s="80"/>
      <c r="KSW70" s="80"/>
      <c r="KSX70" s="80"/>
      <c r="KSY70" s="102"/>
      <c r="KSZ70" s="62"/>
      <c r="KTA70" s="98"/>
      <c r="KTB70" s="97"/>
      <c r="KTC70" s="97"/>
      <c r="KTD70" s="97"/>
      <c r="KTE70" s="104"/>
      <c r="KTF70" s="97"/>
      <c r="KTG70" s="97"/>
      <c r="KTH70" s="97"/>
      <c r="KTI70" s="145"/>
      <c r="KTJ70" s="179"/>
      <c r="KTK70" s="108"/>
      <c r="KTL70" s="63"/>
      <c r="KTM70" s="103"/>
      <c r="KTN70" s="104"/>
      <c r="KTO70" s="105"/>
      <c r="KTP70" s="97"/>
      <c r="KTQ70" s="79"/>
      <c r="KTR70" s="79"/>
      <c r="KTS70" s="137"/>
      <c r="KTT70" s="96"/>
      <c r="KTU70" s="80"/>
      <c r="KTV70" s="80"/>
      <c r="KTW70" s="80"/>
      <c r="KTX70" s="102"/>
      <c r="KTY70" s="62"/>
      <c r="KTZ70" s="98"/>
      <c r="KUA70" s="97"/>
      <c r="KUB70" s="97"/>
      <c r="KUC70" s="97"/>
      <c r="KUD70" s="104"/>
      <c r="KUE70" s="97"/>
      <c r="KUF70" s="97"/>
      <c r="KUG70" s="97"/>
      <c r="KUH70" s="145"/>
      <c r="KUI70" s="179"/>
      <c r="KUJ70" s="108"/>
      <c r="KUK70" s="63"/>
      <c r="KUL70" s="103"/>
      <c r="KUM70" s="104"/>
      <c r="KUN70" s="105"/>
      <c r="KUO70" s="97"/>
      <c r="KUP70" s="79"/>
      <c r="KUQ70" s="79"/>
      <c r="KUR70" s="137"/>
      <c r="KUS70" s="96"/>
      <c r="KUT70" s="80"/>
      <c r="KUU70" s="80"/>
      <c r="KUV70" s="80"/>
      <c r="KUW70" s="102"/>
      <c r="KUX70" s="62"/>
      <c r="KUY70" s="98"/>
      <c r="KUZ70" s="97"/>
      <c r="KVA70" s="97"/>
      <c r="KVB70" s="97"/>
      <c r="KVC70" s="104"/>
      <c r="KVD70" s="97"/>
      <c r="KVE70" s="97"/>
      <c r="KVF70" s="97"/>
      <c r="KVG70" s="145"/>
      <c r="KVH70" s="179"/>
      <c r="KVI70" s="108"/>
      <c r="KVJ70" s="63"/>
      <c r="KVK70" s="103"/>
      <c r="KVL70" s="104"/>
      <c r="KVM70" s="105"/>
      <c r="KVN70" s="97"/>
      <c r="KVO70" s="79"/>
      <c r="KVP70" s="79"/>
      <c r="KVQ70" s="137"/>
      <c r="KVR70" s="96"/>
      <c r="KVS70" s="80"/>
      <c r="KVT70" s="80"/>
      <c r="KVU70" s="80"/>
      <c r="KVV70" s="102"/>
      <c r="KVW70" s="62"/>
      <c r="KVX70" s="98"/>
      <c r="KVY70" s="97"/>
      <c r="KVZ70" s="97"/>
      <c r="KWA70" s="97"/>
      <c r="KWB70" s="104"/>
      <c r="KWC70" s="97"/>
      <c r="KWD70" s="97"/>
      <c r="KWE70" s="97"/>
      <c r="KWF70" s="145"/>
      <c r="KWG70" s="179"/>
      <c r="KWH70" s="108"/>
      <c r="KWI70" s="63"/>
      <c r="KWJ70" s="103"/>
      <c r="KWK70" s="104"/>
      <c r="KWL70" s="105"/>
      <c r="KWM70" s="97"/>
      <c r="KWN70" s="79"/>
      <c r="KWO70" s="79"/>
      <c r="KWP70" s="137"/>
      <c r="KWQ70" s="96"/>
      <c r="KWR70" s="80"/>
      <c r="KWS70" s="80"/>
      <c r="KWT70" s="80"/>
      <c r="KWU70" s="102"/>
      <c r="KWV70" s="62"/>
      <c r="KWW70" s="98"/>
      <c r="KWX70" s="97"/>
      <c r="KWY70" s="97"/>
      <c r="KWZ70" s="97"/>
      <c r="KXA70" s="104"/>
      <c r="KXB70" s="97"/>
      <c r="KXC70" s="97"/>
      <c r="KXD70" s="97"/>
      <c r="KXE70" s="145"/>
      <c r="KXF70" s="179"/>
      <c r="KXG70" s="108"/>
      <c r="KXH70" s="63"/>
      <c r="KXI70" s="103"/>
      <c r="KXJ70" s="104"/>
      <c r="KXK70" s="105"/>
      <c r="KXL70" s="97"/>
      <c r="KXM70" s="79"/>
      <c r="KXN70" s="79"/>
      <c r="KXO70" s="137"/>
      <c r="KXP70" s="96"/>
      <c r="KXQ70" s="80"/>
      <c r="KXR70" s="80"/>
      <c r="KXS70" s="80"/>
      <c r="KXT70" s="102"/>
      <c r="KXU70" s="62"/>
      <c r="KXV70" s="98"/>
      <c r="KXW70" s="97"/>
      <c r="KXX70" s="97"/>
      <c r="KXY70" s="97"/>
      <c r="KXZ70" s="104"/>
      <c r="KYA70" s="97"/>
      <c r="KYB70" s="97"/>
      <c r="KYC70" s="97"/>
      <c r="KYD70" s="145"/>
      <c r="KYE70" s="179"/>
      <c r="KYF70" s="108"/>
      <c r="KYG70" s="63"/>
      <c r="KYH70" s="103"/>
      <c r="KYI70" s="104"/>
      <c r="KYJ70" s="105"/>
      <c r="KYK70" s="97"/>
      <c r="KYL70" s="79"/>
      <c r="KYM70" s="79"/>
      <c r="KYN70" s="137"/>
      <c r="KYO70" s="96"/>
      <c r="KYP70" s="80"/>
      <c r="KYQ70" s="80"/>
      <c r="KYR70" s="80"/>
      <c r="KYS70" s="102"/>
      <c r="KYT70" s="62"/>
      <c r="KYU70" s="98"/>
      <c r="KYV70" s="97"/>
      <c r="KYW70" s="97"/>
      <c r="KYX70" s="97"/>
      <c r="KYY70" s="104"/>
      <c r="KYZ70" s="97"/>
      <c r="KZA70" s="97"/>
      <c r="KZB70" s="97"/>
      <c r="KZC70" s="145"/>
      <c r="KZD70" s="179"/>
      <c r="KZE70" s="108"/>
      <c r="KZF70" s="63"/>
      <c r="KZG70" s="103"/>
      <c r="KZH70" s="104"/>
      <c r="KZI70" s="105"/>
      <c r="KZJ70" s="97"/>
      <c r="KZK70" s="79"/>
      <c r="KZL70" s="79"/>
      <c r="KZM70" s="137"/>
      <c r="KZN70" s="96"/>
      <c r="KZO70" s="80"/>
      <c r="KZP70" s="80"/>
      <c r="KZQ70" s="80"/>
      <c r="KZR70" s="102"/>
      <c r="KZS70" s="62"/>
      <c r="KZT70" s="98"/>
      <c r="KZU70" s="97"/>
      <c r="KZV70" s="97"/>
      <c r="KZW70" s="97"/>
      <c r="KZX70" s="104"/>
      <c r="KZY70" s="97"/>
      <c r="KZZ70" s="97"/>
      <c r="LAA70" s="97"/>
      <c r="LAB70" s="145"/>
      <c r="LAC70" s="179"/>
      <c r="LAD70" s="108"/>
      <c r="LAE70" s="63"/>
      <c r="LAF70" s="103"/>
      <c r="LAG70" s="104"/>
      <c r="LAH70" s="105"/>
      <c r="LAI70" s="97"/>
      <c r="LAJ70" s="79"/>
      <c r="LAK70" s="79"/>
      <c r="LAL70" s="137"/>
      <c r="LAM70" s="96"/>
      <c r="LAN70" s="80"/>
      <c r="LAO70" s="80"/>
      <c r="LAP70" s="80"/>
      <c r="LAQ70" s="102"/>
      <c r="LAR70" s="62"/>
      <c r="LAS70" s="98"/>
      <c r="LAT70" s="97"/>
      <c r="LAU70" s="97"/>
      <c r="LAV70" s="97"/>
      <c r="LAW70" s="104"/>
      <c r="LAX70" s="97"/>
      <c r="LAY70" s="97"/>
      <c r="LAZ70" s="97"/>
      <c r="LBA70" s="145"/>
      <c r="LBB70" s="179"/>
      <c r="LBC70" s="108"/>
      <c r="LBD70" s="63"/>
      <c r="LBE70" s="103"/>
      <c r="LBF70" s="104"/>
      <c r="LBG70" s="105"/>
      <c r="LBH70" s="97"/>
      <c r="LBI70" s="79"/>
      <c r="LBJ70" s="79"/>
      <c r="LBK70" s="137"/>
      <c r="LBL70" s="96"/>
      <c r="LBM70" s="80"/>
      <c r="LBN70" s="80"/>
      <c r="LBO70" s="80"/>
      <c r="LBP70" s="102"/>
      <c r="LBQ70" s="62"/>
      <c r="LBR70" s="98"/>
      <c r="LBS70" s="97"/>
      <c r="LBT70" s="97"/>
      <c r="LBU70" s="97"/>
      <c r="LBV70" s="104"/>
      <c r="LBW70" s="97"/>
      <c r="LBX70" s="97"/>
      <c r="LBY70" s="97"/>
      <c r="LBZ70" s="145"/>
      <c r="LCA70" s="179"/>
      <c r="LCB70" s="108"/>
      <c r="LCC70" s="63"/>
      <c r="LCD70" s="103"/>
      <c r="LCE70" s="104"/>
      <c r="LCF70" s="105"/>
      <c r="LCG70" s="97"/>
      <c r="LCH70" s="79"/>
      <c r="LCI70" s="79"/>
      <c r="LCJ70" s="137"/>
      <c r="LCK70" s="96"/>
      <c r="LCL70" s="80"/>
      <c r="LCM70" s="80"/>
      <c r="LCN70" s="80"/>
      <c r="LCO70" s="102"/>
      <c r="LCP70" s="62"/>
      <c r="LCQ70" s="98"/>
      <c r="LCR70" s="97"/>
      <c r="LCS70" s="97"/>
      <c r="LCT70" s="97"/>
      <c r="LCU70" s="104"/>
      <c r="LCV70" s="97"/>
      <c r="LCW70" s="97"/>
      <c r="LCX70" s="97"/>
      <c r="LCY70" s="145"/>
      <c r="LCZ70" s="179"/>
      <c r="LDA70" s="108"/>
      <c r="LDB70" s="63"/>
      <c r="LDC70" s="103"/>
      <c r="LDD70" s="104"/>
      <c r="LDE70" s="105"/>
      <c r="LDF70" s="97"/>
      <c r="LDG70" s="79"/>
      <c r="LDH70" s="79"/>
      <c r="LDI70" s="137"/>
      <c r="LDJ70" s="96"/>
      <c r="LDK70" s="80"/>
      <c r="LDL70" s="80"/>
      <c r="LDM70" s="80"/>
      <c r="LDN70" s="102"/>
      <c r="LDO70" s="62"/>
      <c r="LDP70" s="98"/>
      <c r="LDQ70" s="97"/>
      <c r="LDR70" s="97"/>
      <c r="LDS70" s="97"/>
      <c r="LDT70" s="104"/>
      <c r="LDU70" s="97"/>
      <c r="LDV70" s="97"/>
      <c r="LDW70" s="97"/>
      <c r="LDX70" s="145"/>
      <c r="LDY70" s="179"/>
      <c r="LDZ70" s="108"/>
      <c r="LEA70" s="63"/>
      <c r="LEB70" s="103"/>
      <c r="LEC70" s="104"/>
      <c r="LED70" s="105"/>
      <c r="LEE70" s="97"/>
      <c r="LEF70" s="79"/>
      <c r="LEG70" s="79"/>
      <c r="LEH70" s="137"/>
      <c r="LEI70" s="96"/>
      <c r="LEJ70" s="80"/>
      <c r="LEK70" s="80"/>
      <c r="LEL70" s="80"/>
      <c r="LEM70" s="102"/>
      <c r="LEN70" s="62"/>
      <c r="LEO70" s="98"/>
      <c r="LEP70" s="97"/>
      <c r="LEQ70" s="97"/>
      <c r="LER70" s="97"/>
      <c r="LES70" s="104"/>
      <c r="LET70" s="97"/>
      <c r="LEU70" s="97"/>
      <c r="LEV70" s="97"/>
      <c r="LEW70" s="145"/>
      <c r="LEX70" s="179"/>
      <c r="LEY70" s="108"/>
      <c r="LEZ70" s="63"/>
      <c r="LFA70" s="103"/>
      <c r="LFB70" s="104"/>
      <c r="LFC70" s="105"/>
      <c r="LFD70" s="97"/>
      <c r="LFE70" s="79"/>
      <c r="LFF70" s="79"/>
      <c r="LFG70" s="137"/>
      <c r="LFH70" s="96"/>
      <c r="LFI70" s="80"/>
      <c r="LFJ70" s="80"/>
      <c r="LFK70" s="80"/>
      <c r="LFL70" s="102"/>
      <c r="LFM70" s="62"/>
      <c r="LFN70" s="98"/>
      <c r="LFO70" s="97"/>
      <c r="LFP70" s="97"/>
      <c r="LFQ70" s="97"/>
      <c r="LFR70" s="104"/>
      <c r="LFS70" s="97"/>
      <c r="LFT70" s="97"/>
      <c r="LFU70" s="97"/>
      <c r="LFV70" s="145"/>
      <c r="LFW70" s="179"/>
      <c r="LFX70" s="108"/>
      <c r="LFY70" s="63"/>
      <c r="LFZ70" s="103"/>
      <c r="LGA70" s="104"/>
      <c r="LGB70" s="105"/>
      <c r="LGC70" s="97"/>
      <c r="LGD70" s="79"/>
      <c r="LGE70" s="79"/>
      <c r="LGF70" s="137"/>
      <c r="LGG70" s="96"/>
      <c r="LGH70" s="80"/>
      <c r="LGI70" s="80"/>
      <c r="LGJ70" s="80"/>
      <c r="LGK70" s="102"/>
      <c r="LGL70" s="62"/>
      <c r="LGM70" s="98"/>
      <c r="LGN70" s="97"/>
      <c r="LGO70" s="97"/>
      <c r="LGP70" s="97"/>
      <c r="LGQ70" s="104"/>
      <c r="LGR70" s="97"/>
      <c r="LGS70" s="97"/>
      <c r="LGT70" s="97"/>
      <c r="LGU70" s="145"/>
      <c r="LGV70" s="179"/>
      <c r="LGW70" s="108"/>
      <c r="LGX70" s="63"/>
      <c r="LGY70" s="103"/>
      <c r="LGZ70" s="104"/>
      <c r="LHA70" s="105"/>
      <c r="LHB70" s="97"/>
      <c r="LHC70" s="79"/>
      <c r="LHD70" s="79"/>
      <c r="LHE70" s="137"/>
      <c r="LHF70" s="96"/>
      <c r="LHG70" s="80"/>
      <c r="LHH70" s="80"/>
      <c r="LHI70" s="80"/>
      <c r="LHJ70" s="102"/>
      <c r="LHK70" s="62"/>
      <c r="LHL70" s="98"/>
      <c r="LHM70" s="97"/>
      <c r="LHN70" s="97"/>
      <c r="LHO70" s="97"/>
      <c r="LHP70" s="104"/>
      <c r="LHQ70" s="97"/>
      <c r="LHR70" s="97"/>
      <c r="LHS70" s="97"/>
      <c r="LHT70" s="145"/>
      <c r="LHU70" s="179"/>
      <c r="LHV70" s="108"/>
      <c r="LHW70" s="63"/>
      <c r="LHX70" s="103"/>
      <c r="LHY70" s="104"/>
      <c r="LHZ70" s="105"/>
      <c r="LIA70" s="97"/>
      <c r="LIB70" s="79"/>
      <c r="LIC70" s="79"/>
      <c r="LID70" s="137"/>
      <c r="LIE70" s="96"/>
      <c r="LIF70" s="80"/>
      <c r="LIG70" s="80"/>
      <c r="LIH70" s="80"/>
      <c r="LII70" s="102"/>
      <c r="LIJ70" s="62"/>
      <c r="LIK70" s="98"/>
      <c r="LIL70" s="97"/>
      <c r="LIM70" s="97"/>
      <c r="LIN70" s="97"/>
      <c r="LIO70" s="104"/>
      <c r="LIP70" s="97"/>
      <c r="LIQ70" s="97"/>
      <c r="LIR70" s="97"/>
      <c r="LIS70" s="145"/>
      <c r="LIT70" s="179"/>
      <c r="LIU70" s="108"/>
      <c r="LIV70" s="63"/>
      <c r="LIW70" s="103"/>
      <c r="LIX70" s="104"/>
      <c r="LIY70" s="105"/>
      <c r="LIZ70" s="97"/>
      <c r="LJA70" s="79"/>
      <c r="LJB70" s="79"/>
      <c r="LJC70" s="137"/>
      <c r="LJD70" s="96"/>
      <c r="LJE70" s="80"/>
      <c r="LJF70" s="80"/>
      <c r="LJG70" s="80"/>
      <c r="LJH70" s="102"/>
      <c r="LJI70" s="62"/>
      <c r="LJJ70" s="98"/>
      <c r="LJK70" s="97"/>
      <c r="LJL70" s="97"/>
      <c r="LJM70" s="97"/>
      <c r="LJN70" s="104"/>
      <c r="LJO70" s="97"/>
      <c r="LJP70" s="97"/>
      <c r="LJQ70" s="97"/>
      <c r="LJR70" s="145"/>
      <c r="LJS70" s="179"/>
      <c r="LJT70" s="108"/>
      <c r="LJU70" s="63"/>
      <c r="LJV70" s="103"/>
      <c r="LJW70" s="104"/>
      <c r="LJX70" s="105"/>
      <c r="LJY70" s="97"/>
      <c r="LJZ70" s="79"/>
      <c r="LKA70" s="79"/>
      <c r="LKB70" s="137"/>
      <c r="LKC70" s="96"/>
      <c r="LKD70" s="80"/>
      <c r="LKE70" s="80"/>
      <c r="LKF70" s="80"/>
      <c r="LKG70" s="102"/>
      <c r="LKH70" s="62"/>
      <c r="LKI70" s="98"/>
      <c r="LKJ70" s="97"/>
      <c r="LKK70" s="97"/>
      <c r="LKL70" s="97"/>
      <c r="LKM70" s="104"/>
      <c r="LKN70" s="97"/>
      <c r="LKO70" s="97"/>
      <c r="LKP70" s="97"/>
      <c r="LKQ70" s="145"/>
      <c r="LKR70" s="179"/>
      <c r="LKS70" s="108"/>
      <c r="LKT70" s="63"/>
      <c r="LKU70" s="103"/>
      <c r="LKV70" s="104"/>
      <c r="LKW70" s="105"/>
      <c r="LKX70" s="97"/>
      <c r="LKY70" s="79"/>
      <c r="LKZ70" s="79"/>
      <c r="LLA70" s="137"/>
      <c r="LLB70" s="96"/>
      <c r="LLC70" s="80"/>
      <c r="LLD70" s="80"/>
      <c r="LLE70" s="80"/>
      <c r="LLF70" s="102"/>
      <c r="LLG70" s="62"/>
      <c r="LLH70" s="98"/>
      <c r="LLI70" s="97"/>
      <c r="LLJ70" s="97"/>
      <c r="LLK70" s="97"/>
      <c r="LLL70" s="104"/>
      <c r="LLM70" s="97"/>
      <c r="LLN70" s="97"/>
      <c r="LLO70" s="97"/>
      <c r="LLP70" s="145"/>
      <c r="LLQ70" s="179"/>
      <c r="LLR70" s="108"/>
      <c r="LLS70" s="63"/>
      <c r="LLT70" s="103"/>
      <c r="LLU70" s="104"/>
      <c r="LLV70" s="105"/>
      <c r="LLW70" s="97"/>
      <c r="LLX70" s="79"/>
      <c r="LLY70" s="79"/>
      <c r="LLZ70" s="137"/>
      <c r="LMA70" s="96"/>
      <c r="LMB70" s="80"/>
      <c r="LMC70" s="80"/>
      <c r="LMD70" s="80"/>
      <c r="LME70" s="102"/>
      <c r="LMF70" s="62"/>
      <c r="LMG70" s="98"/>
      <c r="LMH70" s="97"/>
      <c r="LMI70" s="97"/>
      <c r="LMJ70" s="97"/>
      <c r="LMK70" s="104"/>
      <c r="LML70" s="97"/>
      <c r="LMM70" s="97"/>
      <c r="LMN70" s="97"/>
      <c r="LMO70" s="145"/>
      <c r="LMP70" s="179"/>
      <c r="LMQ70" s="108"/>
      <c r="LMR70" s="63"/>
      <c r="LMS70" s="103"/>
      <c r="LMT70" s="104"/>
      <c r="LMU70" s="105"/>
      <c r="LMV70" s="97"/>
      <c r="LMW70" s="79"/>
      <c r="LMX70" s="79"/>
      <c r="LMY70" s="137"/>
      <c r="LMZ70" s="96"/>
      <c r="LNA70" s="80"/>
      <c r="LNB70" s="80"/>
      <c r="LNC70" s="80"/>
      <c r="LND70" s="102"/>
      <c r="LNE70" s="62"/>
      <c r="LNF70" s="98"/>
      <c r="LNG70" s="97"/>
      <c r="LNH70" s="97"/>
      <c r="LNI70" s="97"/>
      <c r="LNJ70" s="104"/>
      <c r="LNK70" s="97"/>
      <c r="LNL70" s="97"/>
      <c r="LNM70" s="97"/>
      <c r="LNN70" s="145"/>
      <c r="LNO70" s="179"/>
      <c r="LNP70" s="108"/>
      <c r="LNQ70" s="63"/>
      <c r="LNR70" s="103"/>
      <c r="LNS70" s="104"/>
      <c r="LNT70" s="105"/>
      <c r="LNU70" s="97"/>
      <c r="LNV70" s="79"/>
      <c r="LNW70" s="79"/>
      <c r="LNX70" s="137"/>
      <c r="LNY70" s="96"/>
      <c r="LNZ70" s="80"/>
      <c r="LOA70" s="80"/>
      <c r="LOB70" s="80"/>
      <c r="LOC70" s="102"/>
      <c r="LOD70" s="62"/>
      <c r="LOE70" s="98"/>
      <c r="LOF70" s="97"/>
      <c r="LOG70" s="97"/>
      <c r="LOH70" s="97"/>
      <c r="LOI70" s="104"/>
      <c r="LOJ70" s="97"/>
      <c r="LOK70" s="97"/>
      <c r="LOL70" s="97"/>
      <c r="LOM70" s="145"/>
      <c r="LON70" s="179"/>
      <c r="LOO70" s="108"/>
      <c r="LOP70" s="63"/>
      <c r="LOQ70" s="103"/>
      <c r="LOR70" s="104"/>
      <c r="LOS70" s="105"/>
      <c r="LOT70" s="97"/>
      <c r="LOU70" s="79"/>
      <c r="LOV70" s="79"/>
      <c r="LOW70" s="137"/>
      <c r="LOX70" s="96"/>
      <c r="LOY70" s="80"/>
      <c r="LOZ70" s="80"/>
      <c r="LPA70" s="80"/>
      <c r="LPB70" s="102"/>
      <c r="LPC70" s="62"/>
      <c r="LPD70" s="98"/>
      <c r="LPE70" s="97"/>
      <c r="LPF70" s="97"/>
      <c r="LPG70" s="97"/>
      <c r="LPH70" s="104"/>
      <c r="LPI70" s="97"/>
      <c r="LPJ70" s="97"/>
      <c r="LPK70" s="97"/>
      <c r="LPL70" s="145"/>
      <c r="LPM70" s="179"/>
      <c r="LPN70" s="108"/>
      <c r="LPO70" s="63"/>
      <c r="LPP70" s="103"/>
      <c r="LPQ70" s="104"/>
      <c r="LPR70" s="105"/>
      <c r="LPS70" s="97"/>
      <c r="LPT70" s="79"/>
      <c r="LPU70" s="79"/>
      <c r="LPV70" s="137"/>
      <c r="LPW70" s="96"/>
      <c r="LPX70" s="80"/>
      <c r="LPY70" s="80"/>
      <c r="LPZ70" s="80"/>
      <c r="LQA70" s="102"/>
      <c r="LQB70" s="62"/>
      <c r="LQC70" s="98"/>
      <c r="LQD70" s="97"/>
      <c r="LQE70" s="97"/>
      <c r="LQF70" s="97"/>
      <c r="LQG70" s="104"/>
      <c r="LQH70" s="97"/>
      <c r="LQI70" s="97"/>
      <c r="LQJ70" s="97"/>
      <c r="LQK70" s="145"/>
      <c r="LQL70" s="179"/>
      <c r="LQM70" s="108"/>
      <c r="LQN70" s="63"/>
      <c r="LQO70" s="103"/>
      <c r="LQP70" s="104"/>
      <c r="LQQ70" s="105"/>
      <c r="LQR70" s="97"/>
      <c r="LQS70" s="79"/>
      <c r="LQT70" s="79"/>
      <c r="LQU70" s="137"/>
      <c r="LQV70" s="96"/>
      <c r="LQW70" s="80"/>
      <c r="LQX70" s="80"/>
      <c r="LQY70" s="80"/>
      <c r="LQZ70" s="102"/>
      <c r="LRA70" s="62"/>
      <c r="LRB70" s="98"/>
      <c r="LRC70" s="97"/>
      <c r="LRD70" s="97"/>
      <c r="LRE70" s="97"/>
      <c r="LRF70" s="104"/>
      <c r="LRG70" s="97"/>
      <c r="LRH70" s="97"/>
      <c r="LRI70" s="97"/>
      <c r="LRJ70" s="145"/>
      <c r="LRK70" s="179"/>
      <c r="LRL70" s="108"/>
      <c r="LRM70" s="63"/>
      <c r="LRN70" s="103"/>
      <c r="LRO70" s="104"/>
      <c r="LRP70" s="105"/>
      <c r="LRQ70" s="97"/>
      <c r="LRR70" s="79"/>
      <c r="LRS70" s="79"/>
      <c r="LRT70" s="137"/>
      <c r="LRU70" s="96"/>
      <c r="LRV70" s="80"/>
      <c r="LRW70" s="80"/>
      <c r="LRX70" s="80"/>
      <c r="LRY70" s="102"/>
      <c r="LRZ70" s="62"/>
      <c r="LSA70" s="98"/>
      <c r="LSB70" s="97"/>
      <c r="LSC70" s="97"/>
      <c r="LSD70" s="97"/>
      <c r="LSE70" s="104"/>
      <c r="LSF70" s="97"/>
      <c r="LSG70" s="97"/>
      <c r="LSH70" s="97"/>
      <c r="LSI70" s="145"/>
      <c r="LSJ70" s="179"/>
      <c r="LSK70" s="108"/>
      <c r="LSL70" s="63"/>
      <c r="LSM70" s="103"/>
      <c r="LSN70" s="104"/>
      <c r="LSO70" s="105"/>
      <c r="LSP70" s="97"/>
      <c r="LSQ70" s="79"/>
      <c r="LSR70" s="79"/>
      <c r="LSS70" s="137"/>
      <c r="LST70" s="96"/>
      <c r="LSU70" s="80"/>
      <c r="LSV70" s="80"/>
      <c r="LSW70" s="80"/>
      <c r="LSX70" s="102"/>
      <c r="LSY70" s="62"/>
      <c r="LSZ70" s="98"/>
      <c r="LTA70" s="97"/>
      <c r="LTB70" s="97"/>
      <c r="LTC70" s="97"/>
      <c r="LTD70" s="104"/>
      <c r="LTE70" s="97"/>
      <c r="LTF70" s="97"/>
      <c r="LTG70" s="97"/>
      <c r="LTH70" s="145"/>
      <c r="LTI70" s="179"/>
      <c r="LTJ70" s="108"/>
      <c r="LTK70" s="63"/>
      <c r="LTL70" s="103"/>
      <c r="LTM70" s="104"/>
      <c r="LTN70" s="105"/>
      <c r="LTO70" s="97"/>
      <c r="LTP70" s="79"/>
      <c r="LTQ70" s="79"/>
      <c r="LTR70" s="137"/>
      <c r="LTS70" s="96"/>
      <c r="LTT70" s="80"/>
      <c r="LTU70" s="80"/>
      <c r="LTV70" s="80"/>
      <c r="LTW70" s="102"/>
      <c r="LTX70" s="62"/>
      <c r="LTY70" s="98"/>
      <c r="LTZ70" s="97"/>
      <c r="LUA70" s="97"/>
      <c r="LUB70" s="97"/>
      <c r="LUC70" s="104"/>
      <c r="LUD70" s="97"/>
      <c r="LUE70" s="97"/>
      <c r="LUF70" s="97"/>
      <c r="LUG70" s="145"/>
      <c r="LUH70" s="179"/>
      <c r="LUI70" s="108"/>
      <c r="LUJ70" s="63"/>
      <c r="LUK70" s="103"/>
      <c r="LUL70" s="104"/>
      <c r="LUM70" s="105"/>
      <c r="LUN70" s="97"/>
      <c r="LUO70" s="79"/>
      <c r="LUP70" s="79"/>
      <c r="LUQ70" s="137"/>
      <c r="LUR70" s="96"/>
      <c r="LUS70" s="80"/>
      <c r="LUT70" s="80"/>
      <c r="LUU70" s="80"/>
      <c r="LUV70" s="102"/>
      <c r="LUW70" s="62"/>
      <c r="LUX70" s="98"/>
      <c r="LUY70" s="97"/>
      <c r="LUZ70" s="97"/>
      <c r="LVA70" s="97"/>
      <c r="LVB70" s="104"/>
      <c r="LVC70" s="97"/>
      <c r="LVD70" s="97"/>
      <c r="LVE70" s="97"/>
      <c r="LVF70" s="145"/>
      <c r="LVG70" s="179"/>
      <c r="LVH70" s="108"/>
      <c r="LVI70" s="63"/>
      <c r="LVJ70" s="103"/>
      <c r="LVK70" s="104"/>
      <c r="LVL70" s="105"/>
      <c r="LVM70" s="97"/>
      <c r="LVN70" s="79"/>
      <c r="LVO70" s="79"/>
      <c r="LVP70" s="137"/>
      <c r="LVQ70" s="96"/>
      <c r="LVR70" s="80"/>
      <c r="LVS70" s="80"/>
      <c r="LVT70" s="80"/>
      <c r="LVU70" s="102"/>
      <c r="LVV70" s="62"/>
      <c r="LVW70" s="98"/>
      <c r="LVX70" s="97"/>
      <c r="LVY70" s="97"/>
      <c r="LVZ70" s="97"/>
      <c r="LWA70" s="104"/>
      <c r="LWB70" s="97"/>
      <c r="LWC70" s="97"/>
      <c r="LWD70" s="97"/>
      <c r="LWE70" s="145"/>
      <c r="LWF70" s="179"/>
      <c r="LWG70" s="108"/>
      <c r="LWH70" s="63"/>
      <c r="LWI70" s="103"/>
      <c r="LWJ70" s="104"/>
      <c r="LWK70" s="105"/>
      <c r="LWL70" s="97"/>
      <c r="LWM70" s="79"/>
      <c r="LWN70" s="79"/>
      <c r="LWO70" s="137"/>
      <c r="LWP70" s="96"/>
      <c r="LWQ70" s="80"/>
      <c r="LWR70" s="80"/>
      <c r="LWS70" s="80"/>
      <c r="LWT70" s="102"/>
      <c r="LWU70" s="62"/>
      <c r="LWV70" s="98"/>
      <c r="LWW70" s="97"/>
      <c r="LWX70" s="97"/>
      <c r="LWY70" s="97"/>
      <c r="LWZ70" s="104"/>
      <c r="LXA70" s="97"/>
      <c r="LXB70" s="97"/>
      <c r="LXC70" s="97"/>
      <c r="LXD70" s="145"/>
      <c r="LXE70" s="179"/>
      <c r="LXF70" s="108"/>
      <c r="LXG70" s="63"/>
      <c r="LXH70" s="103"/>
      <c r="LXI70" s="104"/>
      <c r="LXJ70" s="105"/>
      <c r="LXK70" s="97"/>
      <c r="LXL70" s="79"/>
      <c r="LXM70" s="79"/>
      <c r="LXN70" s="137"/>
      <c r="LXO70" s="96"/>
      <c r="LXP70" s="80"/>
      <c r="LXQ70" s="80"/>
      <c r="LXR70" s="80"/>
      <c r="LXS70" s="102"/>
      <c r="LXT70" s="62"/>
      <c r="LXU70" s="98"/>
      <c r="LXV70" s="97"/>
      <c r="LXW70" s="97"/>
      <c r="LXX70" s="97"/>
      <c r="LXY70" s="104"/>
      <c r="LXZ70" s="97"/>
      <c r="LYA70" s="97"/>
      <c r="LYB70" s="97"/>
      <c r="LYC70" s="145"/>
      <c r="LYD70" s="179"/>
      <c r="LYE70" s="108"/>
      <c r="LYF70" s="63"/>
      <c r="LYG70" s="103"/>
      <c r="LYH70" s="104"/>
      <c r="LYI70" s="105"/>
      <c r="LYJ70" s="97"/>
      <c r="LYK70" s="79"/>
      <c r="LYL70" s="79"/>
      <c r="LYM70" s="137"/>
      <c r="LYN70" s="96"/>
      <c r="LYO70" s="80"/>
      <c r="LYP70" s="80"/>
      <c r="LYQ70" s="80"/>
      <c r="LYR70" s="102"/>
      <c r="LYS70" s="62"/>
      <c r="LYT70" s="98"/>
      <c r="LYU70" s="97"/>
      <c r="LYV70" s="97"/>
      <c r="LYW70" s="97"/>
      <c r="LYX70" s="104"/>
      <c r="LYY70" s="97"/>
      <c r="LYZ70" s="97"/>
      <c r="LZA70" s="97"/>
      <c r="LZB70" s="145"/>
      <c r="LZC70" s="179"/>
      <c r="LZD70" s="108"/>
      <c r="LZE70" s="63"/>
      <c r="LZF70" s="103"/>
      <c r="LZG70" s="104"/>
      <c r="LZH70" s="105"/>
      <c r="LZI70" s="97"/>
      <c r="LZJ70" s="79"/>
      <c r="LZK70" s="79"/>
      <c r="LZL70" s="137"/>
      <c r="LZM70" s="96"/>
      <c r="LZN70" s="80"/>
      <c r="LZO70" s="80"/>
      <c r="LZP70" s="80"/>
      <c r="LZQ70" s="102"/>
      <c r="LZR70" s="62"/>
      <c r="LZS70" s="98"/>
      <c r="LZT70" s="97"/>
      <c r="LZU70" s="97"/>
      <c r="LZV70" s="97"/>
      <c r="LZW70" s="104"/>
      <c r="LZX70" s="97"/>
      <c r="LZY70" s="97"/>
      <c r="LZZ70" s="97"/>
      <c r="MAA70" s="145"/>
      <c r="MAB70" s="179"/>
      <c r="MAC70" s="108"/>
      <c r="MAD70" s="63"/>
      <c r="MAE70" s="103"/>
      <c r="MAF70" s="104"/>
      <c r="MAG70" s="105"/>
      <c r="MAH70" s="97"/>
      <c r="MAI70" s="79"/>
      <c r="MAJ70" s="79"/>
      <c r="MAK70" s="137"/>
      <c r="MAL70" s="96"/>
      <c r="MAM70" s="80"/>
      <c r="MAN70" s="80"/>
      <c r="MAO70" s="80"/>
      <c r="MAP70" s="102"/>
      <c r="MAQ70" s="62"/>
      <c r="MAR70" s="98"/>
      <c r="MAS70" s="97"/>
      <c r="MAT70" s="97"/>
      <c r="MAU70" s="97"/>
      <c r="MAV70" s="104"/>
      <c r="MAW70" s="97"/>
      <c r="MAX70" s="97"/>
      <c r="MAY70" s="97"/>
      <c r="MAZ70" s="145"/>
      <c r="MBA70" s="179"/>
      <c r="MBB70" s="108"/>
      <c r="MBC70" s="63"/>
      <c r="MBD70" s="103"/>
      <c r="MBE70" s="104"/>
      <c r="MBF70" s="105"/>
      <c r="MBG70" s="97"/>
      <c r="MBH70" s="79"/>
      <c r="MBI70" s="79"/>
      <c r="MBJ70" s="137"/>
      <c r="MBK70" s="96"/>
      <c r="MBL70" s="80"/>
      <c r="MBM70" s="80"/>
      <c r="MBN70" s="80"/>
      <c r="MBO70" s="102"/>
      <c r="MBP70" s="62"/>
      <c r="MBQ70" s="98"/>
      <c r="MBR70" s="97"/>
      <c r="MBS70" s="97"/>
      <c r="MBT70" s="97"/>
      <c r="MBU70" s="104"/>
      <c r="MBV70" s="97"/>
      <c r="MBW70" s="97"/>
      <c r="MBX70" s="97"/>
      <c r="MBY70" s="145"/>
      <c r="MBZ70" s="179"/>
      <c r="MCA70" s="108"/>
      <c r="MCB70" s="63"/>
      <c r="MCC70" s="103"/>
      <c r="MCD70" s="104"/>
      <c r="MCE70" s="105"/>
      <c r="MCF70" s="97"/>
      <c r="MCG70" s="79"/>
      <c r="MCH70" s="79"/>
      <c r="MCI70" s="137"/>
      <c r="MCJ70" s="96"/>
      <c r="MCK70" s="80"/>
      <c r="MCL70" s="80"/>
      <c r="MCM70" s="80"/>
      <c r="MCN70" s="102"/>
      <c r="MCO70" s="62"/>
      <c r="MCP70" s="98"/>
      <c r="MCQ70" s="97"/>
      <c r="MCR70" s="97"/>
      <c r="MCS70" s="97"/>
      <c r="MCT70" s="104"/>
      <c r="MCU70" s="97"/>
      <c r="MCV70" s="97"/>
      <c r="MCW70" s="97"/>
      <c r="MCX70" s="145"/>
      <c r="MCY70" s="179"/>
      <c r="MCZ70" s="108"/>
      <c r="MDA70" s="63"/>
      <c r="MDB70" s="103"/>
      <c r="MDC70" s="104"/>
      <c r="MDD70" s="105"/>
      <c r="MDE70" s="97"/>
      <c r="MDF70" s="79"/>
      <c r="MDG70" s="79"/>
      <c r="MDH70" s="137"/>
      <c r="MDI70" s="96"/>
      <c r="MDJ70" s="80"/>
      <c r="MDK70" s="80"/>
      <c r="MDL70" s="80"/>
      <c r="MDM70" s="102"/>
      <c r="MDN70" s="62"/>
      <c r="MDO70" s="98"/>
      <c r="MDP70" s="97"/>
      <c r="MDQ70" s="97"/>
      <c r="MDR70" s="97"/>
      <c r="MDS70" s="104"/>
      <c r="MDT70" s="97"/>
      <c r="MDU70" s="97"/>
      <c r="MDV70" s="97"/>
      <c r="MDW70" s="145"/>
      <c r="MDX70" s="179"/>
      <c r="MDY70" s="108"/>
      <c r="MDZ70" s="63"/>
      <c r="MEA70" s="103"/>
      <c r="MEB70" s="104"/>
      <c r="MEC70" s="105"/>
      <c r="MED70" s="97"/>
      <c r="MEE70" s="79"/>
      <c r="MEF70" s="79"/>
      <c r="MEG70" s="137"/>
      <c r="MEH70" s="96"/>
      <c r="MEI70" s="80"/>
      <c r="MEJ70" s="80"/>
      <c r="MEK70" s="80"/>
      <c r="MEL70" s="102"/>
      <c r="MEM70" s="62"/>
      <c r="MEN70" s="98"/>
      <c r="MEO70" s="97"/>
      <c r="MEP70" s="97"/>
      <c r="MEQ70" s="97"/>
      <c r="MER70" s="104"/>
      <c r="MES70" s="97"/>
      <c r="MET70" s="97"/>
      <c r="MEU70" s="97"/>
      <c r="MEV70" s="145"/>
      <c r="MEW70" s="179"/>
      <c r="MEX70" s="108"/>
      <c r="MEY70" s="63"/>
      <c r="MEZ70" s="103"/>
      <c r="MFA70" s="104"/>
      <c r="MFB70" s="105"/>
      <c r="MFC70" s="97"/>
      <c r="MFD70" s="79"/>
      <c r="MFE70" s="79"/>
      <c r="MFF70" s="137"/>
      <c r="MFG70" s="96"/>
      <c r="MFH70" s="80"/>
      <c r="MFI70" s="80"/>
      <c r="MFJ70" s="80"/>
      <c r="MFK70" s="102"/>
      <c r="MFL70" s="62"/>
      <c r="MFM70" s="98"/>
      <c r="MFN70" s="97"/>
      <c r="MFO70" s="97"/>
      <c r="MFP70" s="97"/>
      <c r="MFQ70" s="104"/>
      <c r="MFR70" s="97"/>
      <c r="MFS70" s="97"/>
      <c r="MFT70" s="97"/>
      <c r="MFU70" s="145"/>
      <c r="MFV70" s="179"/>
      <c r="MFW70" s="108"/>
      <c r="MFX70" s="63"/>
      <c r="MFY70" s="103"/>
      <c r="MFZ70" s="104"/>
      <c r="MGA70" s="105"/>
      <c r="MGB70" s="97"/>
      <c r="MGC70" s="79"/>
      <c r="MGD70" s="79"/>
      <c r="MGE70" s="137"/>
      <c r="MGF70" s="96"/>
      <c r="MGG70" s="80"/>
      <c r="MGH70" s="80"/>
      <c r="MGI70" s="80"/>
      <c r="MGJ70" s="102"/>
      <c r="MGK70" s="62"/>
      <c r="MGL70" s="98"/>
      <c r="MGM70" s="97"/>
      <c r="MGN70" s="97"/>
      <c r="MGO70" s="97"/>
      <c r="MGP70" s="104"/>
      <c r="MGQ70" s="97"/>
      <c r="MGR70" s="97"/>
      <c r="MGS70" s="97"/>
      <c r="MGT70" s="145"/>
      <c r="MGU70" s="179"/>
      <c r="MGV70" s="108"/>
      <c r="MGW70" s="63"/>
      <c r="MGX70" s="103"/>
      <c r="MGY70" s="104"/>
      <c r="MGZ70" s="105"/>
      <c r="MHA70" s="97"/>
      <c r="MHB70" s="79"/>
      <c r="MHC70" s="79"/>
      <c r="MHD70" s="137"/>
      <c r="MHE70" s="96"/>
      <c r="MHF70" s="80"/>
      <c r="MHG70" s="80"/>
      <c r="MHH70" s="80"/>
      <c r="MHI70" s="102"/>
      <c r="MHJ70" s="62"/>
      <c r="MHK70" s="98"/>
      <c r="MHL70" s="97"/>
      <c r="MHM70" s="97"/>
      <c r="MHN70" s="97"/>
      <c r="MHO70" s="104"/>
      <c r="MHP70" s="97"/>
      <c r="MHQ70" s="97"/>
      <c r="MHR70" s="97"/>
      <c r="MHS70" s="145"/>
      <c r="MHT70" s="179"/>
      <c r="MHU70" s="108"/>
      <c r="MHV70" s="63"/>
      <c r="MHW70" s="103"/>
      <c r="MHX70" s="104"/>
      <c r="MHY70" s="105"/>
      <c r="MHZ70" s="97"/>
      <c r="MIA70" s="79"/>
      <c r="MIB70" s="79"/>
      <c r="MIC70" s="137"/>
      <c r="MID70" s="96"/>
      <c r="MIE70" s="80"/>
      <c r="MIF70" s="80"/>
      <c r="MIG70" s="80"/>
      <c r="MIH70" s="102"/>
      <c r="MII70" s="62"/>
      <c r="MIJ70" s="98"/>
      <c r="MIK70" s="97"/>
      <c r="MIL70" s="97"/>
      <c r="MIM70" s="97"/>
      <c r="MIN70" s="104"/>
      <c r="MIO70" s="97"/>
      <c r="MIP70" s="97"/>
      <c r="MIQ70" s="97"/>
      <c r="MIR70" s="145"/>
      <c r="MIS70" s="179"/>
      <c r="MIT70" s="108"/>
      <c r="MIU70" s="63"/>
      <c r="MIV70" s="103"/>
      <c r="MIW70" s="104"/>
      <c r="MIX70" s="105"/>
      <c r="MIY70" s="97"/>
      <c r="MIZ70" s="79"/>
      <c r="MJA70" s="79"/>
      <c r="MJB70" s="137"/>
      <c r="MJC70" s="96"/>
      <c r="MJD70" s="80"/>
      <c r="MJE70" s="80"/>
      <c r="MJF70" s="80"/>
      <c r="MJG70" s="102"/>
      <c r="MJH70" s="62"/>
      <c r="MJI70" s="98"/>
      <c r="MJJ70" s="97"/>
      <c r="MJK70" s="97"/>
      <c r="MJL70" s="97"/>
      <c r="MJM70" s="104"/>
      <c r="MJN70" s="97"/>
      <c r="MJO70" s="97"/>
      <c r="MJP70" s="97"/>
      <c r="MJQ70" s="145"/>
      <c r="MJR70" s="179"/>
      <c r="MJS70" s="108"/>
      <c r="MJT70" s="63"/>
      <c r="MJU70" s="103"/>
      <c r="MJV70" s="104"/>
      <c r="MJW70" s="105"/>
      <c r="MJX70" s="97"/>
      <c r="MJY70" s="79"/>
      <c r="MJZ70" s="79"/>
      <c r="MKA70" s="137"/>
      <c r="MKB70" s="96"/>
      <c r="MKC70" s="80"/>
      <c r="MKD70" s="80"/>
      <c r="MKE70" s="80"/>
      <c r="MKF70" s="102"/>
      <c r="MKG70" s="62"/>
      <c r="MKH70" s="98"/>
      <c r="MKI70" s="97"/>
      <c r="MKJ70" s="97"/>
      <c r="MKK70" s="97"/>
      <c r="MKL70" s="104"/>
      <c r="MKM70" s="97"/>
      <c r="MKN70" s="97"/>
      <c r="MKO70" s="97"/>
      <c r="MKP70" s="145"/>
      <c r="MKQ70" s="179"/>
      <c r="MKR70" s="108"/>
      <c r="MKS70" s="63"/>
      <c r="MKT70" s="103"/>
      <c r="MKU70" s="104"/>
      <c r="MKV70" s="105"/>
      <c r="MKW70" s="97"/>
      <c r="MKX70" s="79"/>
      <c r="MKY70" s="79"/>
      <c r="MKZ70" s="137"/>
      <c r="MLA70" s="96"/>
      <c r="MLB70" s="80"/>
      <c r="MLC70" s="80"/>
      <c r="MLD70" s="80"/>
      <c r="MLE70" s="102"/>
      <c r="MLF70" s="62"/>
      <c r="MLG70" s="98"/>
      <c r="MLH70" s="97"/>
      <c r="MLI70" s="97"/>
      <c r="MLJ70" s="97"/>
      <c r="MLK70" s="104"/>
      <c r="MLL70" s="97"/>
      <c r="MLM70" s="97"/>
      <c r="MLN70" s="97"/>
      <c r="MLO70" s="145"/>
      <c r="MLP70" s="179"/>
      <c r="MLQ70" s="108"/>
      <c r="MLR70" s="63"/>
      <c r="MLS70" s="103"/>
      <c r="MLT70" s="104"/>
      <c r="MLU70" s="105"/>
      <c r="MLV70" s="97"/>
      <c r="MLW70" s="79"/>
      <c r="MLX70" s="79"/>
      <c r="MLY70" s="137"/>
      <c r="MLZ70" s="96"/>
      <c r="MMA70" s="80"/>
      <c r="MMB70" s="80"/>
      <c r="MMC70" s="80"/>
      <c r="MMD70" s="102"/>
      <c r="MME70" s="62"/>
      <c r="MMF70" s="98"/>
      <c r="MMG70" s="97"/>
      <c r="MMH70" s="97"/>
      <c r="MMI70" s="97"/>
      <c r="MMJ70" s="104"/>
      <c r="MMK70" s="97"/>
      <c r="MML70" s="97"/>
      <c r="MMM70" s="97"/>
      <c r="MMN70" s="145"/>
      <c r="MMO70" s="179"/>
      <c r="MMP70" s="108"/>
      <c r="MMQ70" s="63"/>
      <c r="MMR70" s="103"/>
      <c r="MMS70" s="104"/>
      <c r="MMT70" s="105"/>
      <c r="MMU70" s="97"/>
      <c r="MMV70" s="79"/>
      <c r="MMW70" s="79"/>
      <c r="MMX70" s="137"/>
      <c r="MMY70" s="96"/>
      <c r="MMZ70" s="80"/>
      <c r="MNA70" s="80"/>
      <c r="MNB70" s="80"/>
      <c r="MNC70" s="102"/>
      <c r="MND70" s="62"/>
      <c r="MNE70" s="98"/>
      <c r="MNF70" s="97"/>
      <c r="MNG70" s="97"/>
      <c r="MNH70" s="97"/>
      <c r="MNI70" s="104"/>
      <c r="MNJ70" s="97"/>
      <c r="MNK70" s="97"/>
      <c r="MNL70" s="97"/>
      <c r="MNM70" s="145"/>
      <c r="MNN70" s="179"/>
      <c r="MNO70" s="108"/>
      <c r="MNP70" s="63"/>
      <c r="MNQ70" s="103"/>
      <c r="MNR70" s="104"/>
      <c r="MNS70" s="105"/>
      <c r="MNT70" s="97"/>
      <c r="MNU70" s="79"/>
      <c r="MNV70" s="79"/>
      <c r="MNW70" s="137"/>
      <c r="MNX70" s="96"/>
      <c r="MNY70" s="80"/>
      <c r="MNZ70" s="80"/>
      <c r="MOA70" s="80"/>
      <c r="MOB70" s="102"/>
      <c r="MOC70" s="62"/>
      <c r="MOD70" s="98"/>
      <c r="MOE70" s="97"/>
      <c r="MOF70" s="97"/>
      <c r="MOG70" s="97"/>
      <c r="MOH70" s="104"/>
      <c r="MOI70" s="97"/>
      <c r="MOJ70" s="97"/>
      <c r="MOK70" s="97"/>
      <c r="MOL70" s="145"/>
      <c r="MOM70" s="179"/>
      <c r="MON70" s="108"/>
      <c r="MOO70" s="63"/>
      <c r="MOP70" s="103"/>
      <c r="MOQ70" s="104"/>
      <c r="MOR70" s="105"/>
      <c r="MOS70" s="97"/>
      <c r="MOT70" s="79"/>
      <c r="MOU70" s="79"/>
      <c r="MOV70" s="137"/>
      <c r="MOW70" s="96"/>
      <c r="MOX70" s="80"/>
      <c r="MOY70" s="80"/>
      <c r="MOZ70" s="80"/>
      <c r="MPA70" s="102"/>
      <c r="MPB70" s="62"/>
      <c r="MPC70" s="98"/>
      <c r="MPD70" s="97"/>
      <c r="MPE70" s="97"/>
      <c r="MPF70" s="97"/>
      <c r="MPG70" s="104"/>
      <c r="MPH70" s="97"/>
      <c r="MPI70" s="97"/>
      <c r="MPJ70" s="97"/>
      <c r="MPK70" s="145"/>
      <c r="MPL70" s="179"/>
      <c r="MPM70" s="108"/>
      <c r="MPN70" s="63"/>
      <c r="MPO70" s="103"/>
      <c r="MPP70" s="104"/>
      <c r="MPQ70" s="105"/>
      <c r="MPR70" s="97"/>
      <c r="MPS70" s="79"/>
      <c r="MPT70" s="79"/>
      <c r="MPU70" s="137"/>
      <c r="MPV70" s="96"/>
      <c r="MPW70" s="80"/>
      <c r="MPX70" s="80"/>
      <c r="MPY70" s="80"/>
      <c r="MPZ70" s="102"/>
      <c r="MQA70" s="62"/>
      <c r="MQB70" s="98"/>
      <c r="MQC70" s="97"/>
      <c r="MQD70" s="97"/>
      <c r="MQE70" s="97"/>
      <c r="MQF70" s="104"/>
      <c r="MQG70" s="97"/>
      <c r="MQH70" s="97"/>
      <c r="MQI70" s="97"/>
      <c r="MQJ70" s="145"/>
      <c r="MQK70" s="179"/>
      <c r="MQL70" s="108"/>
      <c r="MQM70" s="63"/>
      <c r="MQN70" s="103"/>
      <c r="MQO70" s="104"/>
      <c r="MQP70" s="105"/>
      <c r="MQQ70" s="97"/>
      <c r="MQR70" s="79"/>
      <c r="MQS70" s="79"/>
      <c r="MQT70" s="137"/>
      <c r="MQU70" s="96"/>
      <c r="MQV70" s="80"/>
      <c r="MQW70" s="80"/>
      <c r="MQX70" s="80"/>
      <c r="MQY70" s="102"/>
      <c r="MQZ70" s="62"/>
      <c r="MRA70" s="98"/>
      <c r="MRB70" s="97"/>
      <c r="MRC70" s="97"/>
      <c r="MRD70" s="97"/>
      <c r="MRE70" s="104"/>
      <c r="MRF70" s="97"/>
      <c r="MRG70" s="97"/>
      <c r="MRH70" s="97"/>
      <c r="MRI70" s="145"/>
      <c r="MRJ70" s="179"/>
      <c r="MRK70" s="108"/>
      <c r="MRL70" s="63"/>
      <c r="MRM70" s="103"/>
      <c r="MRN70" s="104"/>
      <c r="MRO70" s="105"/>
      <c r="MRP70" s="97"/>
      <c r="MRQ70" s="79"/>
      <c r="MRR70" s="79"/>
      <c r="MRS70" s="137"/>
      <c r="MRT70" s="96"/>
      <c r="MRU70" s="80"/>
      <c r="MRV70" s="80"/>
      <c r="MRW70" s="80"/>
      <c r="MRX70" s="102"/>
      <c r="MRY70" s="62"/>
      <c r="MRZ70" s="98"/>
      <c r="MSA70" s="97"/>
      <c r="MSB70" s="97"/>
      <c r="MSC70" s="97"/>
      <c r="MSD70" s="104"/>
      <c r="MSE70" s="97"/>
      <c r="MSF70" s="97"/>
      <c r="MSG70" s="97"/>
      <c r="MSH70" s="145"/>
      <c r="MSI70" s="179"/>
      <c r="MSJ70" s="108"/>
      <c r="MSK70" s="63"/>
      <c r="MSL70" s="103"/>
      <c r="MSM70" s="104"/>
      <c r="MSN70" s="105"/>
      <c r="MSO70" s="97"/>
      <c r="MSP70" s="79"/>
      <c r="MSQ70" s="79"/>
      <c r="MSR70" s="137"/>
      <c r="MSS70" s="96"/>
      <c r="MST70" s="80"/>
      <c r="MSU70" s="80"/>
      <c r="MSV70" s="80"/>
      <c r="MSW70" s="102"/>
      <c r="MSX70" s="62"/>
      <c r="MSY70" s="98"/>
      <c r="MSZ70" s="97"/>
      <c r="MTA70" s="97"/>
      <c r="MTB70" s="97"/>
      <c r="MTC70" s="104"/>
      <c r="MTD70" s="97"/>
      <c r="MTE70" s="97"/>
      <c r="MTF70" s="97"/>
      <c r="MTG70" s="145"/>
      <c r="MTH70" s="179"/>
      <c r="MTI70" s="108"/>
      <c r="MTJ70" s="63"/>
      <c r="MTK70" s="103"/>
      <c r="MTL70" s="104"/>
      <c r="MTM70" s="105"/>
      <c r="MTN70" s="97"/>
      <c r="MTO70" s="79"/>
      <c r="MTP70" s="79"/>
      <c r="MTQ70" s="137"/>
      <c r="MTR70" s="96"/>
      <c r="MTS70" s="80"/>
      <c r="MTT70" s="80"/>
      <c r="MTU70" s="80"/>
      <c r="MTV70" s="102"/>
      <c r="MTW70" s="62"/>
      <c r="MTX70" s="98"/>
      <c r="MTY70" s="97"/>
      <c r="MTZ70" s="97"/>
      <c r="MUA70" s="97"/>
      <c r="MUB70" s="104"/>
      <c r="MUC70" s="97"/>
      <c r="MUD70" s="97"/>
      <c r="MUE70" s="97"/>
      <c r="MUF70" s="145"/>
      <c r="MUG70" s="179"/>
      <c r="MUH70" s="108"/>
      <c r="MUI70" s="63"/>
      <c r="MUJ70" s="103"/>
      <c r="MUK70" s="104"/>
      <c r="MUL70" s="105"/>
      <c r="MUM70" s="97"/>
      <c r="MUN70" s="79"/>
      <c r="MUO70" s="79"/>
      <c r="MUP70" s="137"/>
      <c r="MUQ70" s="96"/>
      <c r="MUR70" s="80"/>
      <c r="MUS70" s="80"/>
      <c r="MUT70" s="80"/>
      <c r="MUU70" s="102"/>
      <c r="MUV70" s="62"/>
      <c r="MUW70" s="98"/>
      <c r="MUX70" s="97"/>
      <c r="MUY70" s="97"/>
      <c r="MUZ70" s="97"/>
      <c r="MVA70" s="104"/>
      <c r="MVB70" s="97"/>
      <c r="MVC70" s="97"/>
      <c r="MVD70" s="97"/>
      <c r="MVE70" s="145"/>
      <c r="MVF70" s="179"/>
      <c r="MVG70" s="108"/>
      <c r="MVH70" s="63"/>
      <c r="MVI70" s="103"/>
      <c r="MVJ70" s="104"/>
      <c r="MVK70" s="105"/>
      <c r="MVL70" s="97"/>
      <c r="MVM70" s="79"/>
      <c r="MVN70" s="79"/>
      <c r="MVO70" s="137"/>
      <c r="MVP70" s="96"/>
      <c r="MVQ70" s="80"/>
      <c r="MVR70" s="80"/>
      <c r="MVS70" s="80"/>
      <c r="MVT70" s="102"/>
      <c r="MVU70" s="62"/>
      <c r="MVV70" s="98"/>
      <c r="MVW70" s="97"/>
      <c r="MVX70" s="97"/>
      <c r="MVY70" s="97"/>
      <c r="MVZ70" s="104"/>
      <c r="MWA70" s="97"/>
      <c r="MWB70" s="97"/>
      <c r="MWC70" s="97"/>
      <c r="MWD70" s="145"/>
      <c r="MWE70" s="179"/>
      <c r="MWF70" s="108"/>
      <c r="MWG70" s="63"/>
      <c r="MWH70" s="103"/>
      <c r="MWI70" s="104"/>
      <c r="MWJ70" s="105"/>
      <c r="MWK70" s="97"/>
      <c r="MWL70" s="79"/>
      <c r="MWM70" s="79"/>
      <c r="MWN70" s="137"/>
      <c r="MWO70" s="96"/>
      <c r="MWP70" s="80"/>
      <c r="MWQ70" s="80"/>
      <c r="MWR70" s="80"/>
      <c r="MWS70" s="102"/>
      <c r="MWT70" s="62"/>
      <c r="MWU70" s="98"/>
      <c r="MWV70" s="97"/>
      <c r="MWW70" s="97"/>
      <c r="MWX70" s="97"/>
      <c r="MWY70" s="104"/>
      <c r="MWZ70" s="97"/>
      <c r="MXA70" s="97"/>
      <c r="MXB70" s="97"/>
      <c r="MXC70" s="145"/>
      <c r="MXD70" s="179"/>
      <c r="MXE70" s="108"/>
      <c r="MXF70" s="63"/>
      <c r="MXG70" s="103"/>
      <c r="MXH70" s="104"/>
      <c r="MXI70" s="105"/>
      <c r="MXJ70" s="97"/>
      <c r="MXK70" s="79"/>
      <c r="MXL70" s="79"/>
      <c r="MXM70" s="137"/>
      <c r="MXN70" s="96"/>
      <c r="MXO70" s="80"/>
      <c r="MXP70" s="80"/>
      <c r="MXQ70" s="80"/>
      <c r="MXR70" s="102"/>
      <c r="MXS70" s="62"/>
      <c r="MXT70" s="98"/>
      <c r="MXU70" s="97"/>
      <c r="MXV70" s="97"/>
      <c r="MXW70" s="97"/>
      <c r="MXX70" s="104"/>
      <c r="MXY70" s="97"/>
      <c r="MXZ70" s="97"/>
      <c r="MYA70" s="97"/>
      <c r="MYB70" s="145"/>
      <c r="MYC70" s="179"/>
      <c r="MYD70" s="108"/>
      <c r="MYE70" s="63"/>
      <c r="MYF70" s="103"/>
      <c r="MYG70" s="104"/>
      <c r="MYH70" s="105"/>
      <c r="MYI70" s="97"/>
      <c r="MYJ70" s="79"/>
      <c r="MYK70" s="79"/>
      <c r="MYL70" s="137"/>
      <c r="MYM70" s="96"/>
      <c r="MYN70" s="80"/>
      <c r="MYO70" s="80"/>
      <c r="MYP70" s="80"/>
      <c r="MYQ70" s="102"/>
      <c r="MYR70" s="62"/>
      <c r="MYS70" s="98"/>
      <c r="MYT70" s="97"/>
      <c r="MYU70" s="97"/>
      <c r="MYV70" s="97"/>
      <c r="MYW70" s="104"/>
      <c r="MYX70" s="97"/>
      <c r="MYY70" s="97"/>
      <c r="MYZ70" s="97"/>
      <c r="MZA70" s="145"/>
      <c r="MZB70" s="179"/>
      <c r="MZC70" s="108"/>
      <c r="MZD70" s="63"/>
      <c r="MZE70" s="103"/>
      <c r="MZF70" s="104"/>
      <c r="MZG70" s="105"/>
      <c r="MZH70" s="97"/>
      <c r="MZI70" s="79"/>
      <c r="MZJ70" s="79"/>
      <c r="MZK70" s="137"/>
      <c r="MZL70" s="96"/>
      <c r="MZM70" s="80"/>
      <c r="MZN70" s="80"/>
      <c r="MZO70" s="80"/>
      <c r="MZP70" s="102"/>
      <c r="MZQ70" s="62"/>
      <c r="MZR70" s="98"/>
      <c r="MZS70" s="97"/>
      <c r="MZT70" s="97"/>
      <c r="MZU70" s="97"/>
      <c r="MZV70" s="104"/>
      <c r="MZW70" s="97"/>
      <c r="MZX70" s="97"/>
      <c r="MZY70" s="97"/>
      <c r="MZZ70" s="145"/>
      <c r="NAA70" s="179"/>
      <c r="NAB70" s="108"/>
      <c r="NAC70" s="63"/>
      <c r="NAD70" s="103"/>
      <c r="NAE70" s="104"/>
      <c r="NAF70" s="105"/>
      <c r="NAG70" s="97"/>
      <c r="NAH70" s="79"/>
      <c r="NAI70" s="79"/>
      <c r="NAJ70" s="137"/>
      <c r="NAK70" s="96"/>
      <c r="NAL70" s="80"/>
      <c r="NAM70" s="80"/>
      <c r="NAN70" s="80"/>
      <c r="NAO70" s="102"/>
      <c r="NAP70" s="62"/>
      <c r="NAQ70" s="98"/>
      <c r="NAR70" s="97"/>
      <c r="NAS70" s="97"/>
      <c r="NAT70" s="97"/>
      <c r="NAU70" s="104"/>
      <c r="NAV70" s="97"/>
      <c r="NAW70" s="97"/>
      <c r="NAX70" s="97"/>
      <c r="NAY70" s="145"/>
      <c r="NAZ70" s="179"/>
      <c r="NBA70" s="108"/>
      <c r="NBB70" s="63"/>
      <c r="NBC70" s="103"/>
      <c r="NBD70" s="104"/>
      <c r="NBE70" s="105"/>
      <c r="NBF70" s="97"/>
      <c r="NBG70" s="79"/>
      <c r="NBH70" s="79"/>
      <c r="NBI70" s="137"/>
      <c r="NBJ70" s="96"/>
      <c r="NBK70" s="80"/>
      <c r="NBL70" s="80"/>
      <c r="NBM70" s="80"/>
      <c r="NBN70" s="102"/>
      <c r="NBO70" s="62"/>
      <c r="NBP70" s="98"/>
      <c r="NBQ70" s="97"/>
      <c r="NBR70" s="97"/>
      <c r="NBS70" s="97"/>
      <c r="NBT70" s="104"/>
      <c r="NBU70" s="97"/>
      <c r="NBV70" s="97"/>
      <c r="NBW70" s="97"/>
      <c r="NBX70" s="145"/>
      <c r="NBY70" s="179"/>
      <c r="NBZ70" s="108"/>
      <c r="NCA70" s="63"/>
      <c r="NCB70" s="103"/>
      <c r="NCC70" s="104"/>
      <c r="NCD70" s="105"/>
      <c r="NCE70" s="97"/>
      <c r="NCF70" s="79"/>
      <c r="NCG70" s="79"/>
      <c r="NCH70" s="137"/>
      <c r="NCI70" s="96"/>
      <c r="NCJ70" s="80"/>
      <c r="NCK70" s="80"/>
      <c r="NCL70" s="80"/>
      <c r="NCM70" s="102"/>
      <c r="NCN70" s="62"/>
      <c r="NCO70" s="98"/>
      <c r="NCP70" s="97"/>
      <c r="NCQ70" s="97"/>
      <c r="NCR70" s="97"/>
      <c r="NCS70" s="104"/>
      <c r="NCT70" s="97"/>
      <c r="NCU70" s="97"/>
      <c r="NCV70" s="97"/>
      <c r="NCW70" s="145"/>
      <c r="NCX70" s="179"/>
      <c r="NCY70" s="108"/>
      <c r="NCZ70" s="63"/>
      <c r="NDA70" s="103"/>
      <c r="NDB70" s="104"/>
      <c r="NDC70" s="105"/>
      <c r="NDD70" s="97"/>
      <c r="NDE70" s="79"/>
      <c r="NDF70" s="79"/>
      <c r="NDG70" s="137"/>
      <c r="NDH70" s="96"/>
      <c r="NDI70" s="80"/>
      <c r="NDJ70" s="80"/>
      <c r="NDK70" s="80"/>
      <c r="NDL70" s="102"/>
      <c r="NDM70" s="62"/>
      <c r="NDN70" s="98"/>
      <c r="NDO70" s="97"/>
      <c r="NDP70" s="97"/>
      <c r="NDQ70" s="97"/>
      <c r="NDR70" s="104"/>
      <c r="NDS70" s="97"/>
      <c r="NDT70" s="97"/>
      <c r="NDU70" s="97"/>
      <c r="NDV70" s="145"/>
      <c r="NDW70" s="179"/>
      <c r="NDX70" s="108"/>
      <c r="NDY70" s="63"/>
      <c r="NDZ70" s="103"/>
      <c r="NEA70" s="104"/>
      <c r="NEB70" s="105"/>
      <c r="NEC70" s="97"/>
      <c r="NED70" s="79"/>
      <c r="NEE70" s="79"/>
      <c r="NEF70" s="137"/>
      <c r="NEG70" s="96"/>
      <c r="NEH70" s="80"/>
      <c r="NEI70" s="80"/>
      <c r="NEJ70" s="80"/>
      <c r="NEK70" s="102"/>
      <c r="NEL70" s="62"/>
      <c r="NEM70" s="98"/>
      <c r="NEN70" s="97"/>
      <c r="NEO70" s="97"/>
      <c r="NEP70" s="97"/>
      <c r="NEQ70" s="104"/>
      <c r="NER70" s="97"/>
      <c r="NES70" s="97"/>
      <c r="NET70" s="97"/>
      <c r="NEU70" s="145"/>
      <c r="NEV70" s="179"/>
      <c r="NEW70" s="108"/>
      <c r="NEX70" s="63"/>
      <c r="NEY70" s="103"/>
      <c r="NEZ70" s="104"/>
      <c r="NFA70" s="105"/>
      <c r="NFB70" s="97"/>
      <c r="NFC70" s="79"/>
      <c r="NFD70" s="79"/>
      <c r="NFE70" s="137"/>
      <c r="NFF70" s="96"/>
      <c r="NFG70" s="80"/>
      <c r="NFH70" s="80"/>
      <c r="NFI70" s="80"/>
      <c r="NFJ70" s="102"/>
      <c r="NFK70" s="62"/>
      <c r="NFL70" s="98"/>
      <c r="NFM70" s="97"/>
      <c r="NFN70" s="97"/>
      <c r="NFO70" s="97"/>
      <c r="NFP70" s="104"/>
      <c r="NFQ70" s="97"/>
      <c r="NFR70" s="97"/>
      <c r="NFS70" s="97"/>
      <c r="NFT70" s="145"/>
      <c r="NFU70" s="179"/>
      <c r="NFV70" s="108"/>
      <c r="NFW70" s="63"/>
      <c r="NFX70" s="103"/>
      <c r="NFY70" s="104"/>
      <c r="NFZ70" s="105"/>
      <c r="NGA70" s="97"/>
      <c r="NGB70" s="79"/>
      <c r="NGC70" s="79"/>
      <c r="NGD70" s="137"/>
      <c r="NGE70" s="96"/>
      <c r="NGF70" s="80"/>
      <c r="NGG70" s="80"/>
      <c r="NGH70" s="80"/>
      <c r="NGI70" s="102"/>
      <c r="NGJ70" s="62"/>
      <c r="NGK70" s="98"/>
      <c r="NGL70" s="97"/>
      <c r="NGM70" s="97"/>
      <c r="NGN70" s="97"/>
      <c r="NGO70" s="104"/>
      <c r="NGP70" s="97"/>
      <c r="NGQ70" s="97"/>
      <c r="NGR70" s="97"/>
      <c r="NGS70" s="145"/>
      <c r="NGT70" s="179"/>
      <c r="NGU70" s="108"/>
      <c r="NGV70" s="63"/>
      <c r="NGW70" s="103"/>
      <c r="NGX70" s="104"/>
      <c r="NGY70" s="105"/>
      <c r="NGZ70" s="97"/>
      <c r="NHA70" s="79"/>
      <c r="NHB70" s="79"/>
      <c r="NHC70" s="137"/>
      <c r="NHD70" s="96"/>
      <c r="NHE70" s="80"/>
      <c r="NHF70" s="80"/>
      <c r="NHG70" s="80"/>
      <c r="NHH70" s="102"/>
      <c r="NHI70" s="62"/>
      <c r="NHJ70" s="98"/>
      <c r="NHK70" s="97"/>
      <c r="NHL70" s="97"/>
      <c r="NHM70" s="97"/>
      <c r="NHN70" s="104"/>
      <c r="NHO70" s="97"/>
      <c r="NHP70" s="97"/>
      <c r="NHQ70" s="97"/>
      <c r="NHR70" s="145"/>
      <c r="NHS70" s="179"/>
      <c r="NHT70" s="108"/>
      <c r="NHU70" s="63"/>
      <c r="NHV70" s="103"/>
      <c r="NHW70" s="104"/>
      <c r="NHX70" s="105"/>
      <c r="NHY70" s="97"/>
      <c r="NHZ70" s="79"/>
      <c r="NIA70" s="79"/>
      <c r="NIB70" s="137"/>
      <c r="NIC70" s="96"/>
      <c r="NID70" s="80"/>
      <c r="NIE70" s="80"/>
      <c r="NIF70" s="80"/>
      <c r="NIG70" s="102"/>
      <c r="NIH70" s="62"/>
      <c r="NII70" s="98"/>
      <c r="NIJ70" s="97"/>
      <c r="NIK70" s="97"/>
      <c r="NIL70" s="97"/>
      <c r="NIM70" s="104"/>
      <c r="NIN70" s="97"/>
      <c r="NIO70" s="97"/>
      <c r="NIP70" s="97"/>
      <c r="NIQ70" s="145"/>
      <c r="NIR70" s="179"/>
      <c r="NIS70" s="108"/>
      <c r="NIT70" s="63"/>
      <c r="NIU70" s="103"/>
      <c r="NIV70" s="104"/>
      <c r="NIW70" s="105"/>
      <c r="NIX70" s="97"/>
      <c r="NIY70" s="79"/>
      <c r="NIZ70" s="79"/>
      <c r="NJA70" s="137"/>
      <c r="NJB70" s="96"/>
      <c r="NJC70" s="80"/>
      <c r="NJD70" s="80"/>
      <c r="NJE70" s="80"/>
      <c r="NJF70" s="102"/>
      <c r="NJG70" s="62"/>
      <c r="NJH70" s="98"/>
      <c r="NJI70" s="97"/>
      <c r="NJJ70" s="97"/>
      <c r="NJK70" s="97"/>
      <c r="NJL70" s="104"/>
      <c r="NJM70" s="97"/>
      <c r="NJN70" s="97"/>
      <c r="NJO70" s="97"/>
      <c r="NJP70" s="145"/>
      <c r="NJQ70" s="179"/>
      <c r="NJR70" s="108"/>
      <c r="NJS70" s="63"/>
      <c r="NJT70" s="103"/>
      <c r="NJU70" s="104"/>
      <c r="NJV70" s="105"/>
      <c r="NJW70" s="97"/>
      <c r="NJX70" s="79"/>
      <c r="NJY70" s="79"/>
      <c r="NJZ70" s="137"/>
      <c r="NKA70" s="96"/>
      <c r="NKB70" s="80"/>
      <c r="NKC70" s="80"/>
      <c r="NKD70" s="80"/>
      <c r="NKE70" s="102"/>
      <c r="NKF70" s="62"/>
      <c r="NKG70" s="98"/>
      <c r="NKH70" s="97"/>
      <c r="NKI70" s="97"/>
      <c r="NKJ70" s="97"/>
      <c r="NKK70" s="104"/>
      <c r="NKL70" s="97"/>
      <c r="NKM70" s="97"/>
      <c r="NKN70" s="97"/>
      <c r="NKO70" s="145"/>
      <c r="NKP70" s="179"/>
      <c r="NKQ70" s="108"/>
      <c r="NKR70" s="63"/>
      <c r="NKS70" s="103"/>
      <c r="NKT70" s="104"/>
      <c r="NKU70" s="105"/>
      <c r="NKV70" s="97"/>
      <c r="NKW70" s="79"/>
      <c r="NKX70" s="79"/>
      <c r="NKY70" s="137"/>
      <c r="NKZ70" s="96"/>
      <c r="NLA70" s="80"/>
      <c r="NLB70" s="80"/>
      <c r="NLC70" s="80"/>
      <c r="NLD70" s="102"/>
      <c r="NLE70" s="62"/>
      <c r="NLF70" s="98"/>
      <c r="NLG70" s="97"/>
      <c r="NLH70" s="97"/>
      <c r="NLI70" s="97"/>
      <c r="NLJ70" s="104"/>
      <c r="NLK70" s="97"/>
      <c r="NLL70" s="97"/>
      <c r="NLM70" s="97"/>
      <c r="NLN70" s="145"/>
      <c r="NLO70" s="179"/>
      <c r="NLP70" s="108"/>
      <c r="NLQ70" s="63"/>
      <c r="NLR70" s="103"/>
      <c r="NLS70" s="104"/>
      <c r="NLT70" s="105"/>
      <c r="NLU70" s="97"/>
      <c r="NLV70" s="79"/>
      <c r="NLW70" s="79"/>
      <c r="NLX70" s="137"/>
      <c r="NLY70" s="96"/>
      <c r="NLZ70" s="80"/>
      <c r="NMA70" s="80"/>
      <c r="NMB70" s="80"/>
      <c r="NMC70" s="102"/>
      <c r="NMD70" s="62"/>
      <c r="NME70" s="98"/>
      <c r="NMF70" s="97"/>
      <c r="NMG70" s="97"/>
      <c r="NMH70" s="97"/>
      <c r="NMI70" s="104"/>
      <c r="NMJ70" s="97"/>
      <c r="NMK70" s="97"/>
      <c r="NML70" s="97"/>
      <c r="NMM70" s="145"/>
      <c r="NMN70" s="179"/>
      <c r="NMO70" s="108"/>
      <c r="NMP70" s="63"/>
      <c r="NMQ70" s="103"/>
      <c r="NMR70" s="104"/>
      <c r="NMS70" s="105"/>
      <c r="NMT70" s="97"/>
      <c r="NMU70" s="79"/>
      <c r="NMV70" s="79"/>
      <c r="NMW70" s="137"/>
      <c r="NMX70" s="96"/>
      <c r="NMY70" s="80"/>
      <c r="NMZ70" s="80"/>
      <c r="NNA70" s="80"/>
      <c r="NNB70" s="102"/>
      <c r="NNC70" s="62"/>
      <c r="NND70" s="98"/>
      <c r="NNE70" s="97"/>
      <c r="NNF70" s="97"/>
      <c r="NNG70" s="97"/>
      <c r="NNH70" s="104"/>
      <c r="NNI70" s="97"/>
      <c r="NNJ70" s="97"/>
      <c r="NNK70" s="97"/>
      <c r="NNL70" s="145"/>
      <c r="NNM70" s="179"/>
      <c r="NNN70" s="108"/>
      <c r="NNO70" s="63"/>
      <c r="NNP70" s="103"/>
      <c r="NNQ70" s="104"/>
      <c r="NNR70" s="105"/>
      <c r="NNS70" s="97"/>
      <c r="NNT70" s="79"/>
      <c r="NNU70" s="79"/>
      <c r="NNV70" s="137"/>
      <c r="NNW70" s="96"/>
      <c r="NNX70" s="80"/>
      <c r="NNY70" s="80"/>
      <c r="NNZ70" s="80"/>
      <c r="NOA70" s="102"/>
      <c r="NOB70" s="62"/>
      <c r="NOC70" s="98"/>
      <c r="NOD70" s="97"/>
      <c r="NOE70" s="97"/>
      <c r="NOF70" s="97"/>
      <c r="NOG70" s="104"/>
      <c r="NOH70" s="97"/>
      <c r="NOI70" s="97"/>
      <c r="NOJ70" s="97"/>
      <c r="NOK70" s="145"/>
      <c r="NOL70" s="179"/>
      <c r="NOM70" s="108"/>
      <c r="NON70" s="63"/>
      <c r="NOO70" s="103"/>
      <c r="NOP70" s="104"/>
      <c r="NOQ70" s="105"/>
      <c r="NOR70" s="97"/>
      <c r="NOS70" s="79"/>
      <c r="NOT70" s="79"/>
      <c r="NOU70" s="137"/>
      <c r="NOV70" s="96"/>
      <c r="NOW70" s="80"/>
      <c r="NOX70" s="80"/>
      <c r="NOY70" s="80"/>
      <c r="NOZ70" s="102"/>
      <c r="NPA70" s="62"/>
      <c r="NPB70" s="98"/>
      <c r="NPC70" s="97"/>
      <c r="NPD70" s="97"/>
      <c r="NPE70" s="97"/>
      <c r="NPF70" s="104"/>
      <c r="NPG70" s="97"/>
      <c r="NPH70" s="97"/>
      <c r="NPI70" s="97"/>
      <c r="NPJ70" s="145"/>
      <c r="NPK70" s="179"/>
      <c r="NPL70" s="108"/>
      <c r="NPM70" s="63"/>
      <c r="NPN70" s="103"/>
      <c r="NPO70" s="104"/>
      <c r="NPP70" s="105"/>
      <c r="NPQ70" s="97"/>
      <c r="NPR70" s="79"/>
      <c r="NPS70" s="79"/>
      <c r="NPT70" s="137"/>
      <c r="NPU70" s="96"/>
      <c r="NPV70" s="80"/>
      <c r="NPW70" s="80"/>
      <c r="NPX70" s="80"/>
      <c r="NPY70" s="102"/>
      <c r="NPZ70" s="62"/>
      <c r="NQA70" s="98"/>
      <c r="NQB70" s="97"/>
      <c r="NQC70" s="97"/>
      <c r="NQD70" s="97"/>
      <c r="NQE70" s="104"/>
      <c r="NQF70" s="97"/>
      <c r="NQG70" s="97"/>
      <c r="NQH70" s="97"/>
      <c r="NQI70" s="145"/>
      <c r="NQJ70" s="179"/>
      <c r="NQK70" s="108"/>
      <c r="NQL70" s="63"/>
      <c r="NQM70" s="103"/>
      <c r="NQN70" s="104"/>
      <c r="NQO70" s="105"/>
      <c r="NQP70" s="97"/>
      <c r="NQQ70" s="79"/>
      <c r="NQR70" s="79"/>
      <c r="NQS70" s="137"/>
      <c r="NQT70" s="96"/>
      <c r="NQU70" s="80"/>
      <c r="NQV70" s="80"/>
      <c r="NQW70" s="80"/>
      <c r="NQX70" s="102"/>
      <c r="NQY70" s="62"/>
      <c r="NQZ70" s="98"/>
      <c r="NRA70" s="97"/>
      <c r="NRB70" s="97"/>
      <c r="NRC70" s="97"/>
      <c r="NRD70" s="104"/>
      <c r="NRE70" s="97"/>
      <c r="NRF70" s="97"/>
      <c r="NRG70" s="97"/>
      <c r="NRH70" s="145"/>
      <c r="NRI70" s="179"/>
      <c r="NRJ70" s="108"/>
      <c r="NRK70" s="63"/>
      <c r="NRL70" s="103"/>
      <c r="NRM70" s="104"/>
      <c r="NRN70" s="105"/>
      <c r="NRO70" s="97"/>
      <c r="NRP70" s="79"/>
      <c r="NRQ70" s="79"/>
      <c r="NRR70" s="137"/>
      <c r="NRS70" s="96"/>
      <c r="NRT70" s="80"/>
      <c r="NRU70" s="80"/>
      <c r="NRV70" s="80"/>
      <c r="NRW70" s="102"/>
      <c r="NRX70" s="62"/>
      <c r="NRY70" s="98"/>
      <c r="NRZ70" s="97"/>
      <c r="NSA70" s="97"/>
      <c r="NSB70" s="97"/>
      <c r="NSC70" s="104"/>
      <c r="NSD70" s="97"/>
      <c r="NSE70" s="97"/>
      <c r="NSF70" s="97"/>
      <c r="NSG70" s="145"/>
      <c r="NSH70" s="179"/>
      <c r="NSI70" s="108"/>
      <c r="NSJ70" s="63"/>
      <c r="NSK70" s="103"/>
      <c r="NSL70" s="104"/>
      <c r="NSM70" s="105"/>
      <c r="NSN70" s="97"/>
      <c r="NSO70" s="79"/>
      <c r="NSP70" s="79"/>
      <c r="NSQ70" s="137"/>
      <c r="NSR70" s="96"/>
      <c r="NSS70" s="80"/>
      <c r="NST70" s="80"/>
      <c r="NSU70" s="80"/>
      <c r="NSV70" s="102"/>
      <c r="NSW70" s="62"/>
      <c r="NSX70" s="98"/>
      <c r="NSY70" s="97"/>
      <c r="NSZ70" s="97"/>
      <c r="NTA70" s="97"/>
      <c r="NTB70" s="104"/>
      <c r="NTC70" s="97"/>
      <c r="NTD70" s="97"/>
      <c r="NTE70" s="97"/>
      <c r="NTF70" s="145"/>
      <c r="NTG70" s="179"/>
      <c r="NTH70" s="108"/>
      <c r="NTI70" s="63"/>
      <c r="NTJ70" s="103"/>
      <c r="NTK70" s="104"/>
      <c r="NTL70" s="105"/>
      <c r="NTM70" s="97"/>
      <c r="NTN70" s="79"/>
      <c r="NTO70" s="79"/>
      <c r="NTP70" s="137"/>
      <c r="NTQ70" s="96"/>
      <c r="NTR70" s="80"/>
      <c r="NTS70" s="80"/>
      <c r="NTT70" s="80"/>
      <c r="NTU70" s="102"/>
      <c r="NTV70" s="62"/>
      <c r="NTW70" s="98"/>
      <c r="NTX70" s="97"/>
      <c r="NTY70" s="97"/>
      <c r="NTZ70" s="97"/>
      <c r="NUA70" s="104"/>
      <c r="NUB70" s="97"/>
      <c r="NUC70" s="97"/>
      <c r="NUD70" s="97"/>
      <c r="NUE70" s="145"/>
      <c r="NUF70" s="179"/>
      <c r="NUG70" s="108"/>
      <c r="NUH70" s="63"/>
      <c r="NUI70" s="103"/>
      <c r="NUJ70" s="104"/>
      <c r="NUK70" s="105"/>
      <c r="NUL70" s="97"/>
      <c r="NUM70" s="79"/>
      <c r="NUN70" s="79"/>
      <c r="NUO70" s="137"/>
      <c r="NUP70" s="96"/>
      <c r="NUQ70" s="80"/>
      <c r="NUR70" s="80"/>
      <c r="NUS70" s="80"/>
      <c r="NUT70" s="102"/>
      <c r="NUU70" s="62"/>
      <c r="NUV70" s="98"/>
      <c r="NUW70" s="97"/>
      <c r="NUX70" s="97"/>
      <c r="NUY70" s="97"/>
      <c r="NUZ70" s="104"/>
      <c r="NVA70" s="97"/>
      <c r="NVB70" s="97"/>
      <c r="NVC70" s="97"/>
      <c r="NVD70" s="145"/>
      <c r="NVE70" s="179"/>
      <c r="NVF70" s="108"/>
      <c r="NVG70" s="63"/>
      <c r="NVH70" s="103"/>
      <c r="NVI70" s="104"/>
      <c r="NVJ70" s="105"/>
      <c r="NVK70" s="97"/>
      <c r="NVL70" s="79"/>
      <c r="NVM70" s="79"/>
      <c r="NVN70" s="137"/>
      <c r="NVO70" s="96"/>
      <c r="NVP70" s="80"/>
      <c r="NVQ70" s="80"/>
      <c r="NVR70" s="80"/>
      <c r="NVS70" s="102"/>
      <c r="NVT70" s="62"/>
      <c r="NVU70" s="98"/>
      <c r="NVV70" s="97"/>
      <c r="NVW70" s="97"/>
      <c r="NVX70" s="97"/>
      <c r="NVY70" s="104"/>
      <c r="NVZ70" s="97"/>
      <c r="NWA70" s="97"/>
      <c r="NWB70" s="97"/>
      <c r="NWC70" s="145"/>
      <c r="NWD70" s="179"/>
      <c r="NWE70" s="108"/>
      <c r="NWF70" s="63"/>
      <c r="NWG70" s="103"/>
      <c r="NWH70" s="104"/>
      <c r="NWI70" s="105"/>
      <c r="NWJ70" s="97"/>
      <c r="NWK70" s="79"/>
      <c r="NWL70" s="79"/>
      <c r="NWM70" s="137"/>
      <c r="NWN70" s="96"/>
      <c r="NWO70" s="80"/>
      <c r="NWP70" s="80"/>
      <c r="NWQ70" s="80"/>
      <c r="NWR70" s="102"/>
      <c r="NWS70" s="62"/>
      <c r="NWT70" s="98"/>
      <c r="NWU70" s="97"/>
      <c r="NWV70" s="97"/>
      <c r="NWW70" s="97"/>
      <c r="NWX70" s="104"/>
      <c r="NWY70" s="97"/>
      <c r="NWZ70" s="97"/>
      <c r="NXA70" s="97"/>
      <c r="NXB70" s="145"/>
      <c r="NXC70" s="179"/>
      <c r="NXD70" s="108"/>
      <c r="NXE70" s="63"/>
      <c r="NXF70" s="103"/>
      <c r="NXG70" s="104"/>
      <c r="NXH70" s="105"/>
      <c r="NXI70" s="97"/>
      <c r="NXJ70" s="79"/>
      <c r="NXK70" s="79"/>
      <c r="NXL70" s="137"/>
      <c r="NXM70" s="96"/>
      <c r="NXN70" s="80"/>
      <c r="NXO70" s="80"/>
      <c r="NXP70" s="80"/>
      <c r="NXQ70" s="102"/>
      <c r="NXR70" s="62"/>
      <c r="NXS70" s="98"/>
      <c r="NXT70" s="97"/>
      <c r="NXU70" s="97"/>
      <c r="NXV70" s="97"/>
      <c r="NXW70" s="104"/>
      <c r="NXX70" s="97"/>
      <c r="NXY70" s="97"/>
      <c r="NXZ70" s="97"/>
      <c r="NYA70" s="145"/>
      <c r="NYB70" s="179"/>
      <c r="NYC70" s="108"/>
      <c r="NYD70" s="63"/>
      <c r="NYE70" s="103"/>
      <c r="NYF70" s="104"/>
      <c r="NYG70" s="105"/>
      <c r="NYH70" s="97"/>
      <c r="NYI70" s="79"/>
      <c r="NYJ70" s="79"/>
      <c r="NYK70" s="137"/>
      <c r="NYL70" s="96"/>
      <c r="NYM70" s="80"/>
      <c r="NYN70" s="80"/>
      <c r="NYO70" s="80"/>
      <c r="NYP70" s="102"/>
      <c r="NYQ70" s="62"/>
      <c r="NYR70" s="98"/>
      <c r="NYS70" s="97"/>
      <c r="NYT70" s="97"/>
      <c r="NYU70" s="97"/>
      <c r="NYV70" s="104"/>
      <c r="NYW70" s="97"/>
      <c r="NYX70" s="97"/>
      <c r="NYY70" s="97"/>
      <c r="NYZ70" s="145"/>
      <c r="NZA70" s="179"/>
      <c r="NZB70" s="108"/>
      <c r="NZC70" s="63"/>
      <c r="NZD70" s="103"/>
      <c r="NZE70" s="104"/>
      <c r="NZF70" s="105"/>
      <c r="NZG70" s="97"/>
      <c r="NZH70" s="79"/>
      <c r="NZI70" s="79"/>
      <c r="NZJ70" s="137"/>
      <c r="NZK70" s="96"/>
      <c r="NZL70" s="80"/>
      <c r="NZM70" s="80"/>
      <c r="NZN70" s="80"/>
      <c r="NZO70" s="102"/>
      <c r="NZP70" s="62"/>
      <c r="NZQ70" s="98"/>
      <c r="NZR70" s="97"/>
      <c r="NZS70" s="97"/>
      <c r="NZT70" s="97"/>
      <c r="NZU70" s="104"/>
      <c r="NZV70" s="97"/>
      <c r="NZW70" s="97"/>
      <c r="NZX70" s="97"/>
      <c r="NZY70" s="145"/>
      <c r="NZZ70" s="179"/>
      <c r="OAA70" s="108"/>
      <c r="OAB70" s="63"/>
      <c r="OAC70" s="103"/>
      <c r="OAD70" s="104"/>
      <c r="OAE70" s="105"/>
      <c r="OAF70" s="97"/>
      <c r="OAG70" s="79"/>
      <c r="OAH70" s="79"/>
      <c r="OAI70" s="137"/>
      <c r="OAJ70" s="96"/>
      <c r="OAK70" s="80"/>
      <c r="OAL70" s="80"/>
      <c r="OAM70" s="80"/>
      <c r="OAN70" s="102"/>
      <c r="OAO70" s="62"/>
      <c r="OAP70" s="98"/>
      <c r="OAQ70" s="97"/>
      <c r="OAR70" s="97"/>
      <c r="OAS70" s="97"/>
      <c r="OAT70" s="104"/>
      <c r="OAU70" s="97"/>
      <c r="OAV70" s="97"/>
      <c r="OAW70" s="97"/>
      <c r="OAX70" s="145"/>
      <c r="OAY70" s="179"/>
      <c r="OAZ70" s="108"/>
      <c r="OBA70" s="63"/>
      <c r="OBB70" s="103"/>
      <c r="OBC70" s="104"/>
      <c r="OBD70" s="105"/>
      <c r="OBE70" s="97"/>
      <c r="OBF70" s="79"/>
      <c r="OBG70" s="79"/>
      <c r="OBH70" s="137"/>
      <c r="OBI70" s="96"/>
      <c r="OBJ70" s="80"/>
      <c r="OBK70" s="80"/>
      <c r="OBL70" s="80"/>
      <c r="OBM70" s="102"/>
      <c r="OBN70" s="62"/>
      <c r="OBO70" s="98"/>
      <c r="OBP70" s="97"/>
      <c r="OBQ70" s="97"/>
      <c r="OBR70" s="97"/>
      <c r="OBS70" s="104"/>
      <c r="OBT70" s="97"/>
      <c r="OBU70" s="97"/>
      <c r="OBV70" s="97"/>
      <c r="OBW70" s="145"/>
      <c r="OBX70" s="179"/>
      <c r="OBY70" s="108"/>
      <c r="OBZ70" s="63"/>
      <c r="OCA70" s="103"/>
      <c r="OCB70" s="104"/>
      <c r="OCC70" s="105"/>
      <c r="OCD70" s="97"/>
      <c r="OCE70" s="79"/>
      <c r="OCF70" s="79"/>
      <c r="OCG70" s="137"/>
      <c r="OCH70" s="96"/>
      <c r="OCI70" s="80"/>
      <c r="OCJ70" s="80"/>
      <c r="OCK70" s="80"/>
      <c r="OCL70" s="102"/>
      <c r="OCM70" s="62"/>
      <c r="OCN70" s="98"/>
      <c r="OCO70" s="97"/>
      <c r="OCP70" s="97"/>
      <c r="OCQ70" s="97"/>
      <c r="OCR70" s="104"/>
      <c r="OCS70" s="97"/>
      <c r="OCT70" s="97"/>
      <c r="OCU70" s="97"/>
      <c r="OCV70" s="145"/>
      <c r="OCW70" s="179"/>
      <c r="OCX70" s="108"/>
      <c r="OCY70" s="63"/>
      <c r="OCZ70" s="103"/>
      <c r="ODA70" s="104"/>
      <c r="ODB70" s="105"/>
      <c r="ODC70" s="97"/>
      <c r="ODD70" s="79"/>
      <c r="ODE70" s="79"/>
      <c r="ODF70" s="137"/>
      <c r="ODG70" s="96"/>
      <c r="ODH70" s="80"/>
      <c r="ODI70" s="80"/>
      <c r="ODJ70" s="80"/>
      <c r="ODK70" s="102"/>
      <c r="ODL70" s="62"/>
      <c r="ODM70" s="98"/>
      <c r="ODN70" s="97"/>
      <c r="ODO70" s="97"/>
      <c r="ODP70" s="97"/>
      <c r="ODQ70" s="104"/>
      <c r="ODR70" s="97"/>
      <c r="ODS70" s="97"/>
      <c r="ODT70" s="97"/>
      <c r="ODU70" s="145"/>
      <c r="ODV70" s="179"/>
      <c r="ODW70" s="108"/>
      <c r="ODX70" s="63"/>
      <c r="ODY70" s="103"/>
      <c r="ODZ70" s="104"/>
      <c r="OEA70" s="105"/>
      <c r="OEB70" s="97"/>
      <c r="OEC70" s="79"/>
      <c r="OED70" s="79"/>
      <c r="OEE70" s="137"/>
      <c r="OEF70" s="96"/>
      <c r="OEG70" s="80"/>
      <c r="OEH70" s="80"/>
      <c r="OEI70" s="80"/>
      <c r="OEJ70" s="102"/>
      <c r="OEK70" s="62"/>
      <c r="OEL70" s="98"/>
      <c r="OEM70" s="97"/>
      <c r="OEN70" s="97"/>
      <c r="OEO70" s="97"/>
      <c r="OEP70" s="104"/>
      <c r="OEQ70" s="97"/>
      <c r="OER70" s="97"/>
      <c r="OES70" s="97"/>
      <c r="OET70" s="145"/>
      <c r="OEU70" s="179"/>
      <c r="OEV70" s="108"/>
      <c r="OEW70" s="63"/>
      <c r="OEX70" s="103"/>
      <c r="OEY70" s="104"/>
      <c r="OEZ70" s="105"/>
      <c r="OFA70" s="97"/>
      <c r="OFB70" s="79"/>
      <c r="OFC70" s="79"/>
      <c r="OFD70" s="137"/>
      <c r="OFE70" s="96"/>
      <c r="OFF70" s="80"/>
      <c r="OFG70" s="80"/>
      <c r="OFH70" s="80"/>
      <c r="OFI70" s="102"/>
      <c r="OFJ70" s="62"/>
      <c r="OFK70" s="98"/>
      <c r="OFL70" s="97"/>
      <c r="OFM70" s="97"/>
      <c r="OFN70" s="97"/>
      <c r="OFO70" s="104"/>
      <c r="OFP70" s="97"/>
      <c r="OFQ70" s="97"/>
      <c r="OFR70" s="97"/>
      <c r="OFS70" s="145"/>
      <c r="OFT70" s="179"/>
      <c r="OFU70" s="108"/>
      <c r="OFV70" s="63"/>
      <c r="OFW70" s="103"/>
      <c r="OFX70" s="104"/>
      <c r="OFY70" s="105"/>
      <c r="OFZ70" s="97"/>
      <c r="OGA70" s="79"/>
      <c r="OGB70" s="79"/>
      <c r="OGC70" s="137"/>
      <c r="OGD70" s="96"/>
      <c r="OGE70" s="80"/>
      <c r="OGF70" s="80"/>
      <c r="OGG70" s="80"/>
      <c r="OGH70" s="102"/>
      <c r="OGI70" s="62"/>
      <c r="OGJ70" s="98"/>
      <c r="OGK70" s="97"/>
      <c r="OGL70" s="97"/>
      <c r="OGM70" s="97"/>
      <c r="OGN70" s="104"/>
      <c r="OGO70" s="97"/>
      <c r="OGP70" s="97"/>
      <c r="OGQ70" s="97"/>
      <c r="OGR70" s="145"/>
      <c r="OGS70" s="179"/>
      <c r="OGT70" s="108"/>
      <c r="OGU70" s="63"/>
      <c r="OGV70" s="103"/>
      <c r="OGW70" s="104"/>
      <c r="OGX70" s="105"/>
      <c r="OGY70" s="97"/>
      <c r="OGZ70" s="79"/>
      <c r="OHA70" s="79"/>
      <c r="OHB70" s="137"/>
      <c r="OHC70" s="96"/>
      <c r="OHD70" s="80"/>
      <c r="OHE70" s="80"/>
      <c r="OHF70" s="80"/>
      <c r="OHG70" s="102"/>
      <c r="OHH70" s="62"/>
      <c r="OHI70" s="98"/>
      <c r="OHJ70" s="97"/>
      <c r="OHK70" s="97"/>
      <c r="OHL70" s="97"/>
      <c r="OHM70" s="104"/>
      <c r="OHN70" s="97"/>
      <c r="OHO70" s="97"/>
      <c r="OHP70" s="97"/>
      <c r="OHQ70" s="145"/>
      <c r="OHR70" s="179"/>
      <c r="OHS70" s="108"/>
      <c r="OHT70" s="63"/>
      <c r="OHU70" s="103"/>
      <c r="OHV70" s="104"/>
      <c r="OHW70" s="105"/>
      <c r="OHX70" s="97"/>
      <c r="OHY70" s="79"/>
      <c r="OHZ70" s="79"/>
      <c r="OIA70" s="137"/>
      <c r="OIB70" s="96"/>
      <c r="OIC70" s="80"/>
      <c r="OID70" s="80"/>
      <c r="OIE70" s="80"/>
      <c r="OIF70" s="102"/>
      <c r="OIG70" s="62"/>
      <c r="OIH70" s="98"/>
      <c r="OII70" s="97"/>
      <c r="OIJ70" s="97"/>
      <c r="OIK70" s="97"/>
      <c r="OIL70" s="104"/>
      <c r="OIM70" s="97"/>
      <c r="OIN70" s="97"/>
      <c r="OIO70" s="97"/>
      <c r="OIP70" s="145"/>
      <c r="OIQ70" s="179"/>
      <c r="OIR70" s="108"/>
      <c r="OIS70" s="63"/>
      <c r="OIT70" s="103"/>
      <c r="OIU70" s="104"/>
      <c r="OIV70" s="105"/>
      <c r="OIW70" s="97"/>
      <c r="OIX70" s="79"/>
      <c r="OIY70" s="79"/>
      <c r="OIZ70" s="137"/>
      <c r="OJA70" s="96"/>
      <c r="OJB70" s="80"/>
      <c r="OJC70" s="80"/>
      <c r="OJD70" s="80"/>
      <c r="OJE70" s="102"/>
      <c r="OJF70" s="62"/>
      <c r="OJG70" s="98"/>
      <c r="OJH70" s="97"/>
      <c r="OJI70" s="97"/>
      <c r="OJJ70" s="97"/>
      <c r="OJK70" s="104"/>
      <c r="OJL70" s="97"/>
      <c r="OJM70" s="97"/>
      <c r="OJN70" s="97"/>
      <c r="OJO70" s="145"/>
      <c r="OJP70" s="179"/>
      <c r="OJQ70" s="108"/>
      <c r="OJR70" s="63"/>
      <c r="OJS70" s="103"/>
      <c r="OJT70" s="104"/>
      <c r="OJU70" s="105"/>
      <c r="OJV70" s="97"/>
      <c r="OJW70" s="79"/>
      <c r="OJX70" s="79"/>
      <c r="OJY70" s="137"/>
      <c r="OJZ70" s="96"/>
      <c r="OKA70" s="80"/>
      <c r="OKB70" s="80"/>
      <c r="OKC70" s="80"/>
      <c r="OKD70" s="102"/>
      <c r="OKE70" s="62"/>
      <c r="OKF70" s="98"/>
      <c r="OKG70" s="97"/>
      <c r="OKH70" s="97"/>
      <c r="OKI70" s="97"/>
      <c r="OKJ70" s="104"/>
      <c r="OKK70" s="97"/>
      <c r="OKL70" s="97"/>
      <c r="OKM70" s="97"/>
      <c r="OKN70" s="145"/>
      <c r="OKO70" s="179"/>
      <c r="OKP70" s="108"/>
      <c r="OKQ70" s="63"/>
      <c r="OKR70" s="103"/>
      <c r="OKS70" s="104"/>
      <c r="OKT70" s="105"/>
      <c r="OKU70" s="97"/>
      <c r="OKV70" s="79"/>
      <c r="OKW70" s="79"/>
      <c r="OKX70" s="137"/>
      <c r="OKY70" s="96"/>
      <c r="OKZ70" s="80"/>
      <c r="OLA70" s="80"/>
      <c r="OLB70" s="80"/>
      <c r="OLC70" s="102"/>
      <c r="OLD70" s="62"/>
      <c r="OLE70" s="98"/>
      <c r="OLF70" s="97"/>
      <c r="OLG70" s="97"/>
      <c r="OLH70" s="97"/>
      <c r="OLI70" s="104"/>
      <c r="OLJ70" s="97"/>
      <c r="OLK70" s="97"/>
      <c r="OLL70" s="97"/>
      <c r="OLM70" s="145"/>
      <c r="OLN70" s="179"/>
      <c r="OLO70" s="108"/>
      <c r="OLP70" s="63"/>
      <c r="OLQ70" s="103"/>
      <c r="OLR70" s="104"/>
      <c r="OLS70" s="105"/>
      <c r="OLT70" s="97"/>
      <c r="OLU70" s="79"/>
      <c r="OLV70" s="79"/>
      <c r="OLW70" s="137"/>
      <c r="OLX70" s="96"/>
      <c r="OLY70" s="80"/>
      <c r="OLZ70" s="80"/>
      <c r="OMA70" s="80"/>
      <c r="OMB70" s="102"/>
      <c r="OMC70" s="62"/>
      <c r="OMD70" s="98"/>
      <c r="OME70" s="97"/>
      <c r="OMF70" s="97"/>
      <c r="OMG70" s="97"/>
      <c r="OMH70" s="104"/>
      <c r="OMI70" s="97"/>
      <c r="OMJ70" s="97"/>
      <c r="OMK70" s="97"/>
      <c r="OML70" s="145"/>
      <c r="OMM70" s="179"/>
      <c r="OMN70" s="108"/>
      <c r="OMO70" s="63"/>
      <c r="OMP70" s="103"/>
      <c r="OMQ70" s="104"/>
      <c r="OMR70" s="105"/>
      <c r="OMS70" s="97"/>
      <c r="OMT70" s="79"/>
      <c r="OMU70" s="79"/>
      <c r="OMV70" s="137"/>
      <c r="OMW70" s="96"/>
      <c r="OMX70" s="80"/>
      <c r="OMY70" s="80"/>
      <c r="OMZ70" s="80"/>
      <c r="ONA70" s="102"/>
      <c r="ONB70" s="62"/>
      <c r="ONC70" s="98"/>
      <c r="OND70" s="97"/>
      <c r="ONE70" s="97"/>
      <c r="ONF70" s="97"/>
      <c r="ONG70" s="104"/>
      <c r="ONH70" s="97"/>
      <c r="ONI70" s="97"/>
      <c r="ONJ70" s="97"/>
      <c r="ONK70" s="145"/>
      <c r="ONL70" s="179"/>
      <c r="ONM70" s="108"/>
      <c r="ONN70" s="63"/>
      <c r="ONO70" s="103"/>
      <c r="ONP70" s="104"/>
      <c r="ONQ70" s="105"/>
      <c r="ONR70" s="97"/>
      <c r="ONS70" s="79"/>
      <c r="ONT70" s="79"/>
      <c r="ONU70" s="137"/>
      <c r="ONV70" s="96"/>
      <c r="ONW70" s="80"/>
      <c r="ONX70" s="80"/>
      <c r="ONY70" s="80"/>
      <c r="ONZ70" s="102"/>
      <c r="OOA70" s="62"/>
      <c r="OOB70" s="98"/>
      <c r="OOC70" s="97"/>
      <c r="OOD70" s="97"/>
      <c r="OOE70" s="97"/>
      <c r="OOF70" s="104"/>
      <c r="OOG70" s="97"/>
      <c r="OOH70" s="97"/>
      <c r="OOI70" s="97"/>
      <c r="OOJ70" s="145"/>
      <c r="OOK70" s="179"/>
      <c r="OOL70" s="108"/>
      <c r="OOM70" s="63"/>
      <c r="OON70" s="103"/>
      <c r="OOO70" s="104"/>
      <c r="OOP70" s="105"/>
      <c r="OOQ70" s="97"/>
      <c r="OOR70" s="79"/>
      <c r="OOS70" s="79"/>
      <c r="OOT70" s="137"/>
      <c r="OOU70" s="96"/>
      <c r="OOV70" s="80"/>
      <c r="OOW70" s="80"/>
      <c r="OOX70" s="80"/>
      <c r="OOY70" s="102"/>
      <c r="OOZ70" s="62"/>
      <c r="OPA70" s="98"/>
      <c r="OPB70" s="97"/>
      <c r="OPC70" s="97"/>
      <c r="OPD70" s="97"/>
      <c r="OPE70" s="104"/>
      <c r="OPF70" s="97"/>
      <c r="OPG70" s="97"/>
      <c r="OPH70" s="97"/>
      <c r="OPI70" s="145"/>
      <c r="OPJ70" s="179"/>
      <c r="OPK70" s="108"/>
      <c r="OPL70" s="63"/>
      <c r="OPM70" s="103"/>
      <c r="OPN70" s="104"/>
      <c r="OPO70" s="105"/>
      <c r="OPP70" s="97"/>
      <c r="OPQ70" s="79"/>
      <c r="OPR70" s="79"/>
      <c r="OPS70" s="137"/>
      <c r="OPT70" s="96"/>
      <c r="OPU70" s="80"/>
      <c r="OPV70" s="80"/>
      <c r="OPW70" s="80"/>
      <c r="OPX70" s="102"/>
      <c r="OPY70" s="62"/>
      <c r="OPZ70" s="98"/>
      <c r="OQA70" s="97"/>
      <c r="OQB70" s="97"/>
      <c r="OQC70" s="97"/>
      <c r="OQD70" s="104"/>
      <c r="OQE70" s="97"/>
      <c r="OQF70" s="97"/>
      <c r="OQG70" s="97"/>
      <c r="OQH70" s="145"/>
      <c r="OQI70" s="179"/>
      <c r="OQJ70" s="108"/>
      <c r="OQK70" s="63"/>
      <c r="OQL70" s="103"/>
      <c r="OQM70" s="104"/>
      <c r="OQN70" s="105"/>
      <c r="OQO70" s="97"/>
      <c r="OQP70" s="79"/>
      <c r="OQQ70" s="79"/>
      <c r="OQR70" s="137"/>
      <c r="OQS70" s="96"/>
      <c r="OQT70" s="80"/>
      <c r="OQU70" s="80"/>
      <c r="OQV70" s="80"/>
      <c r="OQW70" s="102"/>
      <c r="OQX70" s="62"/>
      <c r="OQY70" s="98"/>
      <c r="OQZ70" s="97"/>
      <c r="ORA70" s="97"/>
      <c r="ORB70" s="97"/>
      <c r="ORC70" s="104"/>
      <c r="ORD70" s="97"/>
      <c r="ORE70" s="97"/>
      <c r="ORF70" s="97"/>
      <c r="ORG70" s="145"/>
      <c r="ORH70" s="179"/>
      <c r="ORI70" s="108"/>
      <c r="ORJ70" s="63"/>
      <c r="ORK70" s="103"/>
      <c r="ORL70" s="104"/>
      <c r="ORM70" s="105"/>
      <c r="ORN70" s="97"/>
      <c r="ORO70" s="79"/>
      <c r="ORP70" s="79"/>
      <c r="ORQ70" s="137"/>
      <c r="ORR70" s="96"/>
      <c r="ORS70" s="80"/>
      <c r="ORT70" s="80"/>
      <c r="ORU70" s="80"/>
      <c r="ORV70" s="102"/>
      <c r="ORW70" s="62"/>
      <c r="ORX70" s="98"/>
      <c r="ORY70" s="97"/>
      <c r="ORZ70" s="97"/>
      <c r="OSA70" s="97"/>
      <c r="OSB70" s="104"/>
      <c r="OSC70" s="97"/>
      <c r="OSD70" s="97"/>
      <c r="OSE70" s="97"/>
      <c r="OSF70" s="145"/>
      <c r="OSG70" s="179"/>
      <c r="OSH70" s="108"/>
      <c r="OSI70" s="63"/>
      <c r="OSJ70" s="103"/>
      <c r="OSK70" s="104"/>
      <c r="OSL70" s="105"/>
      <c r="OSM70" s="97"/>
      <c r="OSN70" s="79"/>
      <c r="OSO70" s="79"/>
      <c r="OSP70" s="137"/>
      <c r="OSQ70" s="96"/>
      <c r="OSR70" s="80"/>
      <c r="OSS70" s="80"/>
      <c r="OST70" s="80"/>
      <c r="OSU70" s="102"/>
      <c r="OSV70" s="62"/>
      <c r="OSW70" s="98"/>
      <c r="OSX70" s="97"/>
      <c r="OSY70" s="97"/>
      <c r="OSZ70" s="97"/>
      <c r="OTA70" s="104"/>
      <c r="OTB70" s="97"/>
      <c r="OTC70" s="97"/>
      <c r="OTD70" s="97"/>
      <c r="OTE70" s="145"/>
      <c r="OTF70" s="179"/>
      <c r="OTG70" s="108"/>
      <c r="OTH70" s="63"/>
      <c r="OTI70" s="103"/>
      <c r="OTJ70" s="104"/>
      <c r="OTK70" s="105"/>
      <c r="OTL70" s="97"/>
      <c r="OTM70" s="79"/>
      <c r="OTN70" s="79"/>
      <c r="OTO70" s="137"/>
      <c r="OTP70" s="96"/>
      <c r="OTQ70" s="80"/>
      <c r="OTR70" s="80"/>
      <c r="OTS70" s="80"/>
      <c r="OTT70" s="102"/>
      <c r="OTU70" s="62"/>
      <c r="OTV70" s="98"/>
      <c r="OTW70" s="97"/>
      <c r="OTX70" s="97"/>
      <c r="OTY70" s="97"/>
      <c r="OTZ70" s="104"/>
      <c r="OUA70" s="97"/>
      <c r="OUB70" s="97"/>
      <c r="OUC70" s="97"/>
      <c r="OUD70" s="145"/>
      <c r="OUE70" s="179"/>
      <c r="OUF70" s="108"/>
      <c r="OUG70" s="63"/>
      <c r="OUH70" s="103"/>
      <c r="OUI70" s="104"/>
      <c r="OUJ70" s="105"/>
      <c r="OUK70" s="97"/>
      <c r="OUL70" s="79"/>
      <c r="OUM70" s="79"/>
      <c r="OUN70" s="137"/>
      <c r="OUO70" s="96"/>
      <c r="OUP70" s="80"/>
      <c r="OUQ70" s="80"/>
      <c r="OUR70" s="80"/>
      <c r="OUS70" s="102"/>
      <c r="OUT70" s="62"/>
      <c r="OUU70" s="98"/>
      <c r="OUV70" s="97"/>
      <c r="OUW70" s="97"/>
      <c r="OUX70" s="97"/>
      <c r="OUY70" s="104"/>
      <c r="OUZ70" s="97"/>
      <c r="OVA70" s="97"/>
      <c r="OVB70" s="97"/>
      <c r="OVC70" s="145"/>
      <c r="OVD70" s="179"/>
      <c r="OVE70" s="108"/>
      <c r="OVF70" s="63"/>
      <c r="OVG70" s="103"/>
      <c r="OVH70" s="104"/>
      <c r="OVI70" s="105"/>
      <c r="OVJ70" s="97"/>
      <c r="OVK70" s="79"/>
      <c r="OVL70" s="79"/>
      <c r="OVM70" s="137"/>
      <c r="OVN70" s="96"/>
      <c r="OVO70" s="80"/>
      <c r="OVP70" s="80"/>
      <c r="OVQ70" s="80"/>
      <c r="OVR70" s="102"/>
      <c r="OVS70" s="62"/>
      <c r="OVT70" s="98"/>
      <c r="OVU70" s="97"/>
      <c r="OVV70" s="97"/>
      <c r="OVW70" s="97"/>
      <c r="OVX70" s="104"/>
      <c r="OVY70" s="97"/>
      <c r="OVZ70" s="97"/>
      <c r="OWA70" s="97"/>
      <c r="OWB70" s="145"/>
      <c r="OWC70" s="179"/>
      <c r="OWD70" s="108"/>
      <c r="OWE70" s="63"/>
      <c r="OWF70" s="103"/>
      <c r="OWG70" s="104"/>
      <c r="OWH70" s="105"/>
      <c r="OWI70" s="97"/>
      <c r="OWJ70" s="79"/>
      <c r="OWK70" s="79"/>
      <c r="OWL70" s="137"/>
      <c r="OWM70" s="96"/>
      <c r="OWN70" s="80"/>
      <c r="OWO70" s="80"/>
      <c r="OWP70" s="80"/>
      <c r="OWQ70" s="102"/>
      <c r="OWR70" s="62"/>
      <c r="OWS70" s="98"/>
      <c r="OWT70" s="97"/>
      <c r="OWU70" s="97"/>
      <c r="OWV70" s="97"/>
      <c r="OWW70" s="104"/>
      <c r="OWX70" s="97"/>
      <c r="OWY70" s="97"/>
      <c r="OWZ70" s="97"/>
      <c r="OXA70" s="145"/>
      <c r="OXB70" s="179"/>
      <c r="OXC70" s="108"/>
      <c r="OXD70" s="63"/>
      <c r="OXE70" s="103"/>
      <c r="OXF70" s="104"/>
      <c r="OXG70" s="105"/>
      <c r="OXH70" s="97"/>
      <c r="OXI70" s="79"/>
      <c r="OXJ70" s="79"/>
      <c r="OXK70" s="137"/>
      <c r="OXL70" s="96"/>
      <c r="OXM70" s="80"/>
      <c r="OXN70" s="80"/>
      <c r="OXO70" s="80"/>
      <c r="OXP70" s="102"/>
      <c r="OXQ70" s="62"/>
      <c r="OXR70" s="98"/>
      <c r="OXS70" s="97"/>
      <c r="OXT70" s="97"/>
      <c r="OXU70" s="97"/>
      <c r="OXV70" s="104"/>
      <c r="OXW70" s="97"/>
      <c r="OXX70" s="97"/>
      <c r="OXY70" s="97"/>
      <c r="OXZ70" s="145"/>
      <c r="OYA70" s="179"/>
      <c r="OYB70" s="108"/>
      <c r="OYC70" s="63"/>
      <c r="OYD70" s="103"/>
      <c r="OYE70" s="104"/>
      <c r="OYF70" s="105"/>
      <c r="OYG70" s="97"/>
      <c r="OYH70" s="79"/>
      <c r="OYI70" s="79"/>
      <c r="OYJ70" s="137"/>
      <c r="OYK70" s="96"/>
      <c r="OYL70" s="80"/>
      <c r="OYM70" s="80"/>
      <c r="OYN70" s="80"/>
      <c r="OYO70" s="102"/>
      <c r="OYP70" s="62"/>
      <c r="OYQ70" s="98"/>
      <c r="OYR70" s="97"/>
      <c r="OYS70" s="97"/>
      <c r="OYT70" s="97"/>
      <c r="OYU70" s="104"/>
      <c r="OYV70" s="97"/>
      <c r="OYW70" s="97"/>
      <c r="OYX70" s="97"/>
      <c r="OYY70" s="145"/>
      <c r="OYZ70" s="179"/>
      <c r="OZA70" s="108"/>
      <c r="OZB70" s="63"/>
      <c r="OZC70" s="103"/>
      <c r="OZD70" s="104"/>
      <c r="OZE70" s="105"/>
      <c r="OZF70" s="97"/>
      <c r="OZG70" s="79"/>
      <c r="OZH70" s="79"/>
      <c r="OZI70" s="137"/>
      <c r="OZJ70" s="96"/>
      <c r="OZK70" s="80"/>
      <c r="OZL70" s="80"/>
      <c r="OZM70" s="80"/>
      <c r="OZN70" s="102"/>
      <c r="OZO70" s="62"/>
      <c r="OZP70" s="98"/>
      <c r="OZQ70" s="97"/>
      <c r="OZR70" s="97"/>
      <c r="OZS70" s="97"/>
      <c r="OZT70" s="104"/>
      <c r="OZU70" s="97"/>
      <c r="OZV70" s="97"/>
      <c r="OZW70" s="97"/>
      <c r="OZX70" s="145"/>
      <c r="OZY70" s="179"/>
      <c r="OZZ70" s="108"/>
      <c r="PAA70" s="63"/>
      <c r="PAB70" s="103"/>
      <c r="PAC70" s="104"/>
      <c r="PAD70" s="105"/>
      <c r="PAE70" s="97"/>
      <c r="PAF70" s="79"/>
      <c r="PAG70" s="79"/>
      <c r="PAH70" s="137"/>
      <c r="PAI70" s="96"/>
      <c r="PAJ70" s="80"/>
      <c r="PAK70" s="80"/>
      <c r="PAL70" s="80"/>
      <c r="PAM70" s="102"/>
      <c r="PAN70" s="62"/>
      <c r="PAO70" s="98"/>
      <c r="PAP70" s="97"/>
      <c r="PAQ70" s="97"/>
      <c r="PAR70" s="97"/>
      <c r="PAS70" s="104"/>
      <c r="PAT70" s="97"/>
      <c r="PAU70" s="97"/>
      <c r="PAV70" s="97"/>
      <c r="PAW70" s="145"/>
      <c r="PAX70" s="179"/>
      <c r="PAY70" s="108"/>
      <c r="PAZ70" s="63"/>
      <c r="PBA70" s="103"/>
      <c r="PBB70" s="104"/>
      <c r="PBC70" s="105"/>
      <c r="PBD70" s="97"/>
      <c r="PBE70" s="79"/>
      <c r="PBF70" s="79"/>
      <c r="PBG70" s="137"/>
      <c r="PBH70" s="96"/>
      <c r="PBI70" s="80"/>
      <c r="PBJ70" s="80"/>
      <c r="PBK70" s="80"/>
      <c r="PBL70" s="102"/>
      <c r="PBM70" s="62"/>
      <c r="PBN70" s="98"/>
      <c r="PBO70" s="97"/>
      <c r="PBP70" s="97"/>
      <c r="PBQ70" s="97"/>
      <c r="PBR70" s="104"/>
      <c r="PBS70" s="97"/>
      <c r="PBT70" s="97"/>
      <c r="PBU70" s="97"/>
      <c r="PBV70" s="145"/>
      <c r="PBW70" s="179"/>
      <c r="PBX70" s="108"/>
      <c r="PBY70" s="63"/>
      <c r="PBZ70" s="103"/>
      <c r="PCA70" s="104"/>
      <c r="PCB70" s="105"/>
      <c r="PCC70" s="97"/>
      <c r="PCD70" s="79"/>
      <c r="PCE70" s="79"/>
      <c r="PCF70" s="137"/>
      <c r="PCG70" s="96"/>
      <c r="PCH70" s="80"/>
      <c r="PCI70" s="80"/>
      <c r="PCJ70" s="80"/>
      <c r="PCK70" s="102"/>
      <c r="PCL70" s="62"/>
      <c r="PCM70" s="98"/>
      <c r="PCN70" s="97"/>
      <c r="PCO70" s="97"/>
      <c r="PCP70" s="97"/>
      <c r="PCQ70" s="104"/>
      <c r="PCR70" s="97"/>
      <c r="PCS70" s="97"/>
      <c r="PCT70" s="97"/>
      <c r="PCU70" s="145"/>
      <c r="PCV70" s="179"/>
      <c r="PCW70" s="108"/>
      <c r="PCX70" s="63"/>
      <c r="PCY70" s="103"/>
      <c r="PCZ70" s="104"/>
      <c r="PDA70" s="105"/>
      <c r="PDB70" s="97"/>
      <c r="PDC70" s="79"/>
      <c r="PDD70" s="79"/>
      <c r="PDE70" s="137"/>
      <c r="PDF70" s="96"/>
      <c r="PDG70" s="80"/>
      <c r="PDH70" s="80"/>
      <c r="PDI70" s="80"/>
      <c r="PDJ70" s="102"/>
      <c r="PDK70" s="62"/>
      <c r="PDL70" s="98"/>
      <c r="PDM70" s="97"/>
      <c r="PDN70" s="97"/>
      <c r="PDO70" s="97"/>
      <c r="PDP70" s="104"/>
      <c r="PDQ70" s="97"/>
      <c r="PDR70" s="97"/>
      <c r="PDS70" s="97"/>
      <c r="PDT70" s="145"/>
      <c r="PDU70" s="179"/>
      <c r="PDV70" s="108"/>
      <c r="PDW70" s="63"/>
      <c r="PDX70" s="103"/>
      <c r="PDY70" s="104"/>
      <c r="PDZ70" s="105"/>
      <c r="PEA70" s="97"/>
      <c r="PEB70" s="79"/>
      <c r="PEC70" s="79"/>
      <c r="PED70" s="137"/>
      <c r="PEE70" s="96"/>
      <c r="PEF70" s="80"/>
      <c r="PEG70" s="80"/>
      <c r="PEH70" s="80"/>
      <c r="PEI70" s="102"/>
      <c r="PEJ70" s="62"/>
      <c r="PEK70" s="98"/>
      <c r="PEL70" s="97"/>
      <c r="PEM70" s="97"/>
      <c r="PEN70" s="97"/>
      <c r="PEO70" s="104"/>
      <c r="PEP70" s="97"/>
      <c r="PEQ70" s="97"/>
      <c r="PER70" s="97"/>
      <c r="PES70" s="145"/>
      <c r="PET70" s="179"/>
      <c r="PEU70" s="108"/>
      <c r="PEV70" s="63"/>
      <c r="PEW70" s="103"/>
      <c r="PEX70" s="104"/>
      <c r="PEY70" s="105"/>
      <c r="PEZ70" s="97"/>
      <c r="PFA70" s="79"/>
      <c r="PFB70" s="79"/>
      <c r="PFC70" s="137"/>
      <c r="PFD70" s="96"/>
      <c r="PFE70" s="80"/>
      <c r="PFF70" s="80"/>
      <c r="PFG70" s="80"/>
      <c r="PFH70" s="102"/>
      <c r="PFI70" s="62"/>
      <c r="PFJ70" s="98"/>
      <c r="PFK70" s="97"/>
      <c r="PFL70" s="97"/>
      <c r="PFM70" s="97"/>
      <c r="PFN70" s="104"/>
      <c r="PFO70" s="97"/>
      <c r="PFP70" s="97"/>
      <c r="PFQ70" s="97"/>
      <c r="PFR70" s="145"/>
      <c r="PFS70" s="179"/>
      <c r="PFT70" s="108"/>
      <c r="PFU70" s="63"/>
      <c r="PFV70" s="103"/>
      <c r="PFW70" s="104"/>
      <c r="PFX70" s="105"/>
      <c r="PFY70" s="97"/>
      <c r="PFZ70" s="79"/>
      <c r="PGA70" s="79"/>
      <c r="PGB70" s="137"/>
      <c r="PGC70" s="96"/>
      <c r="PGD70" s="80"/>
      <c r="PGE70" s="80"/>
      <c r="PGF70" s="80"/>
      <c r="PGG70" s="102"/>
      <c r="PGH70" s="62"/>
      <c r="PGI70" s="98"/>
      <c r="PGJ70" s="97"/>
      <c r="PGK70" s="97"/>
      <c r="PGL70" s="97"/>
      <c r="PGM70" s="104"/>
      <c r="PGN70" s="97"/>
      <c r="PGO70" s="97"/>
      <c r="PGP70" s="97"/>
      <c r="PGQ70" s="145"/>
      <c r="PGR70" s="179"/>
      <c r="PGS70" s="108"/>
      <c r="PGT70" s="63"/>
      <c r="PGU70" s="103"/>
      <c r="PGV70" s="104"/>
      <c r="PGW70" s="105"/>
      <c r="PGX70" s="97"/>
      <c r="PGY70" s="79"/>
      <c r="PGZ70" s="79"/>
      <c r="PHA70" s="137"/>
      <c r="PHB70" s="96"/>
      <c r="PHC70" s="80"/>
      <c r="PHD70" s="80"/>
      <c r="PHE70" s="80"/>
      <c r="PHF70" s="102"/>
      <c r="PHG70" s="62"/>
      <c r="PHH70" s="98"/>
      <c r="PHI70" s="97"/>
      <c r="PHJ70" s="97"/>
      <c r="PHK70" s="97"/>
      <c r="PHL70" s="104"/>
      <c r="PHM70" s="97"/>
      <c r="PHN70" s="97"/>
      <c r="PHO70" s="97"/>
      <c r="PHP70" s="145"/>
      <c r="PHQ70" s="179"/>
      <c r="PHR70" s="108"/>
      <c r="PHS70" s="63"/>
      <c r="PHT70" s="103"/>
      <c r="PHU70" s="104"/>
      <c r="PHV70" s="105"/>
      <c r="PHW70" s="97"/>
      <c r="PHX70" s="79"/>
      <c r="PHY70" s="79"/>
      <c r="PHZ70" s="137"/>
      <c r="PIA70" s="96"/>
      <c r="PIB70" s="80"/>
      <c r="PIC70" s="80"/>
      <c r="PID70" s="80"/>
      <c r="PIE70" s="102"/>
      <c r="PIF70" s="62"/>
      <c r="PIG70" s="98"/>
      <c r="PIH70" s="97"/>
      <c r="PII70" s="97"/>
      <c r="PIJ70" s="97"/>
      <c r="PIK70" s="104"/>
      <c r="PIL70" s="97"/>
      <c r="PIM70" s="97"/>
      <c r="PIN70" s="97"/>
      <c r="PIO70" s="145"/>
      <c r="PIP70" s="179"/>
      <c r="PIQ70" s="108"/>
      <c r="PIR70" s="63"/>
      <c r="PIS70" s="103"/>
      <c r="PIT70" s="104"/>
      <c r="PIU70" s="105"/>
      <c r="PIV70" s="97"/>
      <c r="PIW70" s="79"/>
      <c r="PIX70" s="79"/>
      <c r="PIY70" s="137"/>
      <c r="PIZ70" s="96"/>
      <c r="PJA70" s="80"/>
      <c r="PJB70" s="80"/>
      <c r="PJC70" s="80"/>
      <c r="PJD70" s="102"/>
      <c r="PJE70" s="62"/>
      <c r="PJF70" s="98"/>
      <c r="PJG70" s="97"/>
      <c r="PJH70" s="97"/>
      <c r="PJI70" s="97"/>
      <c r="PJJ70" s="104"/>
      <c r="PJK70" s="97"/>
      <c r="PJL70" s="97"/>
      <c r="PJM70" s="97"/>
      <c r="PJN70" s="145"/>
      <c r="PJO70" s="179"/>
      <c r="PJP70" s="108"/>
      <c r="PJQ70" s="63"/>
      <c r="PJR70" s="103"/>
      <c r="PJS70" s="104"/>
      <c r="PJT70" s="105"/>
      <c r="PJU70" s="97"/>
      <c r="PJV70" s="79"/>
      <c r="PJW70" s="79"/>
      <c r="PJX70" s="137"/>
      <c r="PJY70" s="96"/>
      <c r="PJZ70" s="80"/>
      <c r="PKA70" s="80"/>
      <c r="PKB70" s="80"/>
      <c r="PKC70" s="102"/>
      <c r="PKD70" s="62"/>
      <c r="PKE70" s="98"/>
      <c r="PKF70" s="97"/>
      <c r="PKG70" s="97"/>
      <c r="PKH70" s="97"/>
      <c r="PKI70" s="104"/>
      <c r="PKJ70" s="97"/>
      <c r="PKK70" s="97"/>
      <c r="PKL70" s="97"/>
      <c r="PKM70" s="145"/>
      <c r="PKN70" s="179"/>
      <c r="PKO70" s="108"/>
      <c r="PKP70" s="63"/>
      <c r="PKQ70" s="103"/>
      <c r="PKR70" s="104"/>
      <c r="PKS70" s="105"/>
      <c r="PKT70" s="97"/>
      <c r="PKU70" s="79"/>
      <c r="PKV70" s="79"/>
      <c r="PKW70" s="137"/>
      <c r="PKX70" s="96"/>
      <c r="PKY70" s="80"/>
      <c r="PKZ70" s="80"/>
      <c r="PLA70" s="80"/>
      <c r="PLB70" s="102"/>
      <c r="PLC70" s="62"/>
      <c r="PLD70" s="98"/>
      <c r="PLE70" s="97"/>
      <c r="PLF70" s="97"/>
      <c r="PLG70" s="97"/>
      <c r="PLH70" s="104"/>
      <c r="PLI70" s="97"/>
      <c r="PLJ70" s="97"/>
      <c r="PLK70" s="97"/>
      <c r="PLL70" s="145"/>
      <c r="PLM70" s="179"/>
      <c r="PLN70" s="108"/>
      <c r="PLO70" s="63"/>
      <c r="PLP70" s="103"/>
      <c r="PLQ70" s="104"/>
      <c r="PLR70" s="105"/>
      <c r="PLS70" s="97"/>
      <c r="PLT70" s="79"/>
      <c r="PLU70" s="79"/>
      <c r="PLV70" s="137"/>
      <c r="PLW70" s="96"/>
      <c r="PLX70" s="80"/>
      <c r="PLY70" s="80"/>
      <c r="PLZ70" s="80"/>
      <c r="PMA70" s="102"/>
      <c r="PMB70" s="62"/>
      <c r="PMC70" s="98"/>
      <c r="PMD70" s="97"/>
      <c r="PME70" s="97"/>
      <c r="PMF70" s="97"/>
      <c r="PMG70" s="104"/>
      <c r="PMH70" s="97"/>
      <c r="PMI70" s="97"/>
      <c r="PMJ70" s="97"/>
      <c r="PMK70" s="145"/>
      <c r="PML70" s="179"/>
      <c r="PMM70" s="108"/>
      <c r="PMN70" s="63"/>
      <c r="PMO70" s="103"/>
      <c r="PMP70" s="104"/>
      <c r="PMQ70" s="105"/>
      <c r="PMR70" s="97"/>
      <c r="PMS70" s="79"/>
      <c r="PMT70" s="79"/>
      <c r="PMU70" s="137"/>
      <c r="PMV70" s="96"/>
      <c r="PMW70" s="80"/>
      <c r="PMX70" s="80"/>
      <c r="PMY70" s="80"/>
      <c r="PMZ70" s="102"/>
      <c r="PNA70" s="62"/>
      <c r="PNB70" s="98"/>
      <c r="PNC70" s="97"/>
      <c r="PND70" s="97"/>
      <c r="PNE70" s="97"/>
      <c r="PNF70" s="104"/>
      <c r="PNG70" s="97"/>
      <c r="PNH70" s="97"/>
      <c r="PNI70" s="97"/>
      <c r="PNJ70" s="145"/>
      <c r="PNK70" s="179"/>
      <c r="PNL70" s="108"/>
      <c r="PNM70" s="63"/>
      <c r="PNN70" s="103"/>
      <c r="PNO70" s="104"/>
      <c r="PNP70" s="105"/>
      <c r="PNQ70" s="97"/>
      <c r="PNR70" s="79"/>
      <c r="PNS70" s="79"/>
      <c r="PNT70" s="137"/>
      <c r="PNU70" s="96"/>
      <c r="PNV70" s="80"/>
      <c r="PNW70" s="80"/>
      <c r="PNX70" s="80"/>
      <c r="PNY70" s="102"/>
      <c r="PNZ70" s="62"/>
      <c r="POA70" s="98"/>
      <c r="POB70" s="97"/>
      <c r="POC70" s="97"/>
      <c r="POD70" s="97"/>
      <c r="POE70" s="104"/>
      <c r="POF70" s="97"/>
      <c r="POG70" s="97"/>
      <c r="POH70" s="97"/>
      <c r="POI70" s="145"/>
      <c r="POJ70" s="179"/>
      <c r="POK70" s="108"/>
      <c r="POL70" s="63"/>
      <c r="POM70" s="103"/>
      <c r="PON70" s="104"/>
      <c r="POO70" s="105"/>
      <c r="POP70" s="97"/>
      <c r="POQ70" s="79"/>
      <c r="POR70" s="79"/>
      <c r="POS70" s="137"/>
      <c r="POT70" s="96"/>
      <c r="POU70" s="80"/>
      <c r="POV70" s="80"/>
      <c r="POW70" s="80"/>
      <c r="POX70" s="102"/>
      <c r="POY70" s="62"/>
      <c r="POZ70" s="98"/>
      <c r="PPA70" s="97"/>
      <c r="PPB70" s="97"/>
      <c r="PPC70" s="97"/>
      <c r="PPD70" s="104"/>
      <c r="PPE70" s="97"/>
      <c r="PPF70" s="97"/>
      <c r="PPG70" s="97"/>
      <c r="PPH70" s="145"/>
      <c r="PPI70" s="179"/>
      <c r="PPJ70" s="108"/>
      <c r="PPK70" s="63"/>
      <c r="PPL70" s="103"/>
      <c r="PPM70" s="104"/>
      <c r="PPN70" s="105"/>
      <c r="PPO70" s="97"/>
      <c r="PPP70" s="79"/>
      <c r="PPQ70" s="79"/>
      <c r="PPR70" s="137"/>
      <c r="PPS70" s="96"/>
      <c r="PPT70" s="80"/>
      <c r="PPU70" s="80"/>
      <c r="PPV70" s="80"/>
      <c r="PPW70" s="102"/>
      <c r="PPX70" s="62"/>
      <c r="PPY70" s="98"/>
      <c r="PPZ70" s="97"/>
      <c r="PQA70" s="97"/>
      <c r="PQB70" s="97"/>
      <c r="PQC70" s="104"/>
      <c r="PQD70" s="97"/>
      <c r="PQE70" s="97"/>
      <c r="PQF70" s="97"/>
      <c r="PQG70" s="145"/>
      <c r="PQH70" s="179"/>
      <c r="PQI70" s="108"/>
      <c r="PQJ70" s="63"/>
      <c r="PQK70" s="103"/>
      <c r="PQL70" s="104"/>
      <c r="PQM70" s="105"/>
      <c r="PQN70" s="97"/>
      <c r="PQO70" s="79"/>
      <c r="PQP70" s="79"/>
      <c r="PQQ70" s="137"/>
      <c r="PQR70" s="96"/>
      <c r="PQS70" s="80"/>
      <c r="PQT70" s="80"/>
      <c r="PQU70" s="80"/>
      <c r="PQV70" s="102"/>
      <c r="PQW70" s="62"/>
      <c r="PQX70" s="98"/>
      <c r="PQY70" s="97"/>
      <c r="PQZ70" s="97"/>
      <c r="PRA70" s="97"/>
      <c r="PRB70" s="104"/>
      <c r="PRC70" s="97"/>
      <c r="PRD70" s="97"/>
      <c r="PRE70" s="97"/>
      <c r="PRF70" s="145"/>
      <c r="PRG70" s="179"/>
      <c r="PRH70" s="108"/>
      <c r="PRI70" s="63"/>
      <c r="PRJ70" s="103"/>
      <c r="PRK70" s="104"/>
      <c r="PRL70" s="105"/>
      <c r="PRM70" s="97"/>
      <c r="PRN70" s="79"/>
      <c r="PRO70" s="79"/>
      <c r="PRP70" s="137"/>
      <c r="PRQ70" s="96"/>
      <c r="PRR70" s="80"/>
      <c r="PRS70" s="80"/>
      <c r="PRT70" s="80"/>
      <c r="PRU70" s="102"/>
      <c r="PRV70" s="62"/>
      <c r="PRW70" s="98"/>
      <c r="PRX70" s="97"/>
      <c r="PRY70" s="97"/>
      <c r="PRZ70" s="97"/>
      <c r="PSA70" s="104"/>
      <c r="PSB70" s="97"/>
      <c r="PSC70" s="97"/>
      <c r="PSD70" s="97"/>
      <c r="PSE70" s="145"/>
      <c r="PSF70" s="179"/>
      <c r="PSG70" s="108"/>
      <c r="PSH70" s="63"/>
      <c r="PSI70" s="103"/>
      <c r="PSJ70" s="104"/>
      <c r="PSK70" s="105"/>
      <c r="PSL70" s="97"/>
      <c r="PSM70" s="79"/>
      <c r="PSN70" s="79"/>
      <c r="PSO70" s="137"/>
      <c r="PSP70" s="96"/>
      <c r="PSQ70" s="80"/>
      <c r="PSR70" s="80"/>
      <c r="PSS70" s="80"/>
      <c r="PST70" s="102"/>
      <c r="PSU70" s="62"/>
      <c r="PSV70" s="98"/>
      <c r="PSW70" s="97"/>
      <c r="PSX70" s="97"/>
      <c r="PSY70" s="97"/>
      <c r="PSZ70" s="104"/>
      <c r="PTA70" s="97"/>
      <c r="PTB70" s="97"/>
      <c r="PTC70" s="97"/>
      <c r="PTD70" s="145"/>
      <c r="PTE70" s="179"/>
      <c r="PTF70" s="108"/>
      <c r="PTG70" s="63"/>
      <c r="PTH70" s="103"/>
      <c r="PTI70" s="104"/>
      <c r="PTJ70" s="105"/>
      <c r="PTK70" s="97"/>
      <c r="PTL70" s="79"/>
      <c r="PTM70" s="79"/>
      <c r="PTN70" s="137"/>
      <c r="PTO70" s="96"/>
      <c r="PTP70" s="80"/>
      <c r="PTQ70" s="80"/>
      <c r="PTR70" s="80"/>
      <c r="PTS70" s="102"/>
      <c r="PTT70" s="62"/>
      <c r="PTU70" s="98"/>
      <c r="PTV70" s="97"/>
      <c r="PTW70" s="97"/>
      <c r="PTX70" s="97"/>
      <c r="PTY70" s="104"/>
      <c r="PTZ70" s="97"/>
      <c r="PUA70" s="97"/>
      <c r="PUB70" s="97"/>
      <c r="PUC70" s="145"/>
      <c r="PUD70" s="179"/>
      <c r="PUE70" s="108"/>
      <c r="PUF70" s="63"/>
      <c r="PUG70" s="103"/>
      <c r="PUH70" s="104"/>
      <c r="PUI70" s="105"/>
      <c r="PUJ70" s="97"/>
      <c r="PUK70" s="79"/>
      <c r="PUL70" s="79"/>
      <c r="PUM70" s="137"/>
      <c r="PUN70" s="96"/>
      <c r="PUO70" s="80"/>
      <c r="PUP70" s="80"/>
      <c r="PUQ70" s="80"/>
      <c r="PUR70" s="102"/>
      <c r="PUS70" s="62"/>
      <c r="PUT70" s="98"/>
      <c r="PUU70" s="97"/>
      <c r="PUV70" s="97"/>
      <c r="PUW70" s="97"/>
      <c r="PUX70" s="104"/>
      <c r="PUY70" s="97"/>
      <c r="PUZ70" s="97"/>
      <c r="PVA70" s="97"/>
      <c r="PVB70" s="145"/>
      <c r="PVC70" s="179"/>
      <c r="PVD70" s="108"/>
      <c r="PVE70" s="63"/>
      <c r="PVF70" s="103"/>
      <c r="PVG70" s="104"/>
      <c r="PVH70" s="105"/>
      <c r="PVI70" s="97"/>
      <c r="PVJ70" s="79"/>
      <c r="PVK70" s="79"/>
      <c r="PVL70" s="137"/>
      <c r="PVM70" s="96"/>
      <c r="PVN70" s="80"/>
      <c r="PVO70" s="80"/>
      <c r="PVP70" s="80"/>
      <c r="PVQ70" s="102"/>
      <c r="PVR70" s="62"/>
      <c r="PVS70" s="98"/>
      <c r="PVT70" s="97"/>
      <c r="PVU70" s="97"/>
      <c r="PVV70" s="97"/>
      <c r="PVW70" s="104"/>
      <c r="PVX70" s="97"/>
      <c r="PVY70" s="97"/>
      <c r="PVZ70" s="97"/>
      <c r="PWA70" s="145"/>
      <c r="PWB70" s="179"/>
      <c r="PWC70" s="108"/>
      <c r="PWD70" s="63"/>
      <c r="PWE70" s="103"/>
      <c r="PWF70" s="104"/>
      <c r="PWG70" s="105"/>
      <c r="PWH70" s="97"/>
      <c r="PWI70" s="79"/>
      <c r="PWJ70" s="79"/>
      <c r="PWK70" s="137"/>
      <c r="PWL70" s="96"/>
      <c r="PWM70" s="80"/>
      <c r="PWN70" s="80"/>
      <c r="PWO70" s="80"/>
      <c r="PWP70" s="102"/>
      <c r="PWQ70" s="62"/>
      <c r="PWR70" s="98"/>
      <c r="PWS70" s="97"/>
      <c r="PWT70" s="97"/>
      <c r="PWU70" s="97"/>
      <c r="PWV70" s="104"/>
      <c r="PWW70" s="97"/>
      <c r="PWX70" s="97"/>
      <c r="PWY70" s="97"/>
      <c r="PWZ70" s="145"/>
      <c r="PXA70" s="179"/>
      <c r="PXB70" s="108"/>
      <c r="PXC70" s="63"/>
      <c r="PXD70" s="103"/>
      <c r="PXE70" s="104"/>
      <c r="PXF70" s="105"/>
      <c r="PXG70" s="97"/>
      <c r="PXH70" s="79"/>
      <c r="PXI70" s="79"/>
      <c r="PXJ70" s="137"/>
      <c r="PXK70" s="96"/>
      <c r="PXL70" s="80"/>
      <c r="PXM70" s="80"/>
      <c r="PXN70" s="80"/>
      <c r="PXO70" s="102"/>
      <c r="PXP70" s="62"/>
      <c r="PXQ70" s="98"/>
      <c r="PXR70" s="97"/>
      <c r="PXS70" s="97"/>
      <c r="PXT70" s="97"/>
      <c r="PXU70" s="104"/>
      <c r="PXV70" s="97"/>
      <c r="PXW70" s="97"/>
      <c r="PXX70" s="97"/>
      <c r="PXY70" s="145"/>
      <c r="PXZ70" s="179"/>
      <c r="PYA70" s="108"/>
      <c r="PYB70" s="63"/>
      <c r="PYC70" s="103"/>
      <c r="PYD70" s="104"/>
      <c r="PYE70" s="105"/>
      <c r="PYF70" s="97"/>
      <c r="PYG70" s="79"/>
      <c r="PYH70" s="79"/>
      <c r="PYI70" s="137"/>
      <c r="PYJ70" s="96"/>
      <c r="PYK70" s="80"/>
      <c r="PYL70" s="80"/>
      <c r="PYM70" s="80"/>
      <c r="PYN70" s="102"/>
      <c r="PYO70" s="62"/>
      <c r="PYP70" s="98"/>
      <c r="PYQ70" s="97"/>
      <c r="PYR70" s="97"/>
      <c r="PYS70" s="97"/>
      <c r="PYT70" s="104"/>
      <c r="PYU70" s="97"/>
      <c r="PYV70" s="97"/>
      <c r="PYW70" s="97"/>
      <c r="PYX70" s="145"/>
      <c r="PYY70" s="179"/>
      <c r="PYZ70" s="108"/>
      <c r="PZA70" s="63"/>
      <c r="PZB70" s="103"/>
      <c r="PZC70" s="104"/>
      <c r="PZD70" s="105"/>
      <c r="PZE70" s="97"/>
      <c r="PZF70" s="79"/>
      <c r="PZG70" s="79"/>
      <c r="PZH70" s="137"/>
      <c r="PZI70" s="96"/>
      <c r="PZJ70" s="80"/>
      <c r="PZK70" s="80"/>
      <c r="PZL70" s="80"/>
      <c r="PZM70" s="102"/>
      <c r="PZN70" s="62"/>
      <c r="PZO70" s="98"/>
      <c r="PZP70" s="97"/>
      <c r="PZQ70" s="97"/>
      <c r="PZR70" s="97"/>
      <c r="PZS70" s="104"/>
      <c r="PZT70" s="97"/>
      <c r="PZU70" s="97"/>
      <c r="PZV70" s="97"/>
      <c r="PZW70" s="145"/>
      <c r="PZX70" s="179"/>
      <c r="PZY70" s="108"/>
      <c r="PZZ70" s="63"/>
      <c r="QAA70" s="103"/>
      <c r="QAB70" s="104"/>
      <c r="QAC70" s="105"/>
      <c r="QAD70" s="97"/>
      <c r="QAE70" s="79"/>
      <c r="QAF70" s="79"/>
      <c r="QAG70" s="137"/>
      <c r="QAH70" s="96"/>
      <c r="QAI70" s="80"/>
      <c r="QAJ70" s="80"/>
      <c r="QAK70" s="80"/>
      <c r="QAL70" s="102"/>
      <c r="QAM70" s="62"/>
      <c r="QAN70" s="98"/>
      <c r="QAO70" s="97"/>
      <c r="QAP70" s="97"/>
      <c r="QAQ70" s="97"/>
      <c r="QAR70" s="104"/>
      <c r="QAS70" s="97"/>
      <c r="QAT70" s="97"/>
      <c r="QAU70" s="97"/>
      <c r="QAV70" s="145"/>
      <c r="QAW70" s="179"/>
      <c r="QAX70" s="108"/>
      <c r="QAY70" s="63"/>
      <c r="QAZ70" s="103"/>
      <c r="QBA70" s="104"/>
      <c r="QBB70" s="105"/>
      <c r="QBC70" s="97"/>
      <c r="QBD70" s="79"/>
      <c r="QBE70" s="79"/>
      <c r="QBF70" s="137"/>
      <c r="QBG70" s="96"/>
      <c r="QBH70" s="80"/>
      <c r="QBI70" s="80"/>
      <c r="QBJ70" s="80"/>
      <c r="QBK70" s="102"/>
      <c r="QBL70" s="62"/>
      <c r="QBM70" s="98"/>
      <c r="QBN70" s="97"/>
      <c r="QBO70" s="97"/>
      <c r="QBP70" s="97"/>
      <c r="QBQ70" s="104"/>
      <c r="QBR70" s="97"/>
      <c r="QBS70" s="97"/>
      <c r="QBT70" s="97"/>
      <c r="QBU70" s="145"/>
      <c r="QBV70" s="179"/>
      <c r="QBW70" s="108"/>
      <c r="QBX70" s="63"/>
      <c r="QBY70" s="103"/>
      <c r="QBZ70" s="104"/>
      <c r="QCA70" s="105"/>
      <c r="QCB70" s="97"/>
      <c r="QCC70" s="79"/>
      <c r="QCD70" s="79"/>
      <c r="QCE70" s="137"/>
      <c r="QCF70" s="96"/>
      <c r="QCG70" s="80"/>
      <c r="QCH70" s="80"/>
      <c r="QCI70" s="80"/>
      <c r="QCJ70" s="102"/>
      <c r="QCK70" s="62"/>
      <c r="QCL70" s="98"/>
      <c r="QCM70" s="97"/>
      <c r="QCN70" s="97"/>
      <c r="QCO70" s="97"/>
      <c r="QCP70" s="104"/>
      <c r="QCQ70" s="97"/>
      <c r="QCR70" s="97"/>
      <c r="QCS70" s="97"/>
      <c r="QCT70" s="145"/>
      <c r="QCU70" s="179"/>
      <c r="QCV70" s="108"/>
      <c r="QCW70" s="63"/>
      <c r="QCX70" s="103"/>
      <c r="QCY70" s="104"/>
      <c r="QCZ70" s="105"/>
      <c r="QDA70" s="97"/>
      <c r="QDB70" s="79"/>
      <c r="QDC70" s="79"/>
      <c r="QDD70" s="137"/>
      <c r="QDE70" s="96"/>
      <c r="QDF70" s="80"/>
      <c r="QDG70" s="80"/>
      <c r="QDH70" s="80"/>
      <c r="QDI70" s="102"/>
      <c r="QDJ70" s="62"/>
      <c r="QDK70" s="98"/>
      <c r="QDL70" s="97"/>
      <c r="QDM70" s="97"/>
      <c r="QDN70" s="97"/>
      <c r="QDO70" s="104"/>
      <c r="QDP70" s="97"/>
      <c r="QDQ70" s="97"/>
      <c r="QDR70" s="97"/>
      <c r="QDS70" s="145"/>
      <c r="QDT70" s="179"/>
      <c r="QDU70" s="108"/>
      <c r="QDV70" s="63"/>
      <c r="QDW70" s="103"/>
      <c r="QDX70" s="104"/>
      <c r="QDY70" s="105"/>
      <c r="QDZ70" s="97"/>
      <c r="QEA70" s="79"/>
      <c r="QEB70" s="79"/>
      <c r="QEC70" s="137"/>
      <c r="QED70" s="96"/>
      <c r="QEE70" s="80"/>
      <c r="QEF70" s="80"/>
      <c r="QEG70" s="80"/>
      <c r="QEH70" s="102"/>
      <c r="QEI70" s="62"/>
      <c r="QEJ70" s="98"/>
      <c r="QEK70" s="97"/>
      <c r="QEL70" s="97"/>
      <c r="QEM70" s="97"/>
      <c r="QEN70" s="104"/>
      <c r="QEO70" s="97"/>
      <c r="QEP70" s="97"/>
      <c r="QEQ70" s="97"/>
      <c r="QER70" s="145"/>
      <c r="QES70" s="179"/>
      <c r="QET70" s="108"/>
      <c r="QEU70" s="63"/>
      <c r="QEV70" s="103"/>
      <c r="QEW70" s="104"/>
      <c r="QEX70" s="105"/>
      <c r="QEY70" s="97"/>
      <c r="QEZ70" s="79"/>
      <c r="QFA70" s="79"/>
      <c r="QFB70" s="137"/>
      <c r="QFC70" s="96"/>
      <c r="QFD70" s="80"/>
      <c r="QFE70" s="80"/>
      <c r="QFF70" s="80"/>
      <c r="QFG70" s="102"/>
      <c r="QFH70" s="62"/>
      <c r="QFI70" s="98"/>
      <c r="QFJ70" s="97"/>
      <c r="QFK70" s="97"/>
      <c r="QFL70" s="97"/>
      <c r="QFM70" s="104"/>
      <c r="QFN70" s="97"/>
      <c r="QFO70" s="97"/>
      <c r="QFP70" s="97"/>
      <c r="QFQ70" s="145"/>
      <c r="QFR70" s="179"/>
      <c r="QFS70" s="108"/>
      <c r="QFT70" s="63"/>
      <c r="QFU70" s="103"/>
      <c r="QFV70" s="104"/>
      <c r="QFW70" s="105"/>
      <c r="QFX70" s="97"/>
      <c r="QFY70" s="79"/>
      <c r="QFZ70" s="79"/>
      <c r="QGA70" s="137"/>
      <c r="QGB70" s="96"/>
      <c r="QGC70" s="80"/>
      <c r="QGD70" s="80"/>
      <c r="QGE70" s="80"/>
      <c r="QGF70" s="102"/>
      <c r="QGG70" s="62"/>
      <c r="QGH70" s="98"/>
      <c r="QGI70" s="97"/>
      <c r="QGJ70" s="97"/>
      <c r="QGK70" s="97"/>
      <c r="QGL70" s="104"/>
      <c r="QGM70" s="97"/>
      <c r="QGN70" s="97"/>
      <c r="QGO70" s="97"/>
      <c r="QGP70" s="145"/>
      <c r="QGQ70" s="179"/>
      <c r="QGR70" s="108"/>
      <c r="QGS70" s="63"/>
      <c r="QGT70" s="103"/>
      <c r="QGU70" s="104"/>
      <c r="QGV70" s="105"/>
      <c r="QGW70" s="97"/>
      <c r="QGX70" s="79"/>
      <c r="QGY70" s="79"/>
      <c r="QGZ70" s="137"/>
      <c r="QHA70" s="96"/>
      <c r="QHB70" s="80"/>
      <c r="QHC70" s="80"/>
      <c r="QHD70" s="80"/>
      <c r="QHE70" s="102"/>
      <c r="QHF70" s="62"/>
      <c r="QHG70" s="98"/>
      <c r="QHH70" s="97"/>
      <c r="QHI70" s="97"/>
      <c r="QHJ70" s="97"/>
      <c r="QHK70" s="104"/>
      <c r="QHL70" s="97"/>
      <c r="QHM70" s="97"/>
      <c r="QHN70" s="97"/>
      <c r="QHO70" s="145"/>
      <c r="QHP70" s="179"/>
      <c r="QHQ70" s="108"/>
      <c r="QHR70" s="63"/>
      <c r="QHS70" s="103"/>
      <c r="QHT70" s="104"/>
      <c r="QHU70" s="105"/>
      <c r="QHV70" s="97"/>
      <c r="QHW70" s="79"/>
      <c r="QHX70" s="79"/>
      <c r="QHY70" s="137"/>
      <c r="QHZ70" s="96"/>
      <c r="QIA70" s="80"/>
      <c r="QIB70" s="80"/>
      <c r="QIC70" s="80"/>
      <c r="QID70" s="102"/>
      <c r="QIE70" s="62"/>
      <c r="QIF70" s="98"/>
      <c r="QIG70" s="97"/>
      <c r="QIH70" s="97"/>
      <c r="QII70" s="97"/>
      <c r="QIJ70" s="104"/>
      <c r="QIK70" s="97"/>
      <c r="QIL70" s="97"/>
      <c r="QIM70" s="97"/>
      <c r="QIN70" s="145"/>
      <c r="QIO70" s="179"/>
      <c r="QIP70" s="108"/>
      <c r="QIQ70" s="63"/>
      <c r="QIR70" s="103"/>
      <c r="QIS70" s="104"/>
      <c r="QIT70" s="105"/>
      <c r="QIU70" s="97"/>
      <c r="QIV70" s="79"/>
      <c r="QIW70" s="79"/>
      <c r="QIX70" s="137"/>
      <c r="QIY70" s="96"/>
      <c r="QIZ70" s="80"/>
      <c r="QJA70" s="80"/>
      <c r="QJB70" s="80"/>
      <c r="QJC70" s="102"/>
      <c r="QJD70" s="62"/>
      <c r="QJE70" s="98"/>
      <c r="QJF70" s="97"/>
      <c r="QJG70" s="97"/>
      <c r="QJH70" s="97"/>
      <c r="QJI70" s="104"/>
      <c r="QJJ70" s="97"/>
      <c r="QJK70" s="97"/>
      <c r="QJL70" s="97"/>
      <c r="QJM70" s="145"/>
      <c r="QJN70" s="179"/>
      <c r="QJO70" s="108"/>
      <c r="QJP70" s="63"/>
      <c r="QJQ70" s="103"/>
      <c r="QJR70" s="104"/>
      <c r="QJS70" s="105"/>
      <c r="QJT70" s="97"/>
      <c r="QJU70" s="79"/>
      <c r="QJV70" s="79"/>
      <c r="QJW70" s="137"/>
      <c r="QJX70" s="96"/>
      <c r="QJY70" s="80"/>
      <c r="QJZ70" s="80"/>
      <c r="QKA70" s="80"/>
      <c r="QKB70" s="102"/>
      <c r="QKC70" s="62"/>
      <c r="QKD70" s="98"/>
      <c r="QKE70" s="97"/>
      <c r="QKF70" s="97"/>
      <c r="QKG70" s="97"/>
      <c r="QKH70" s="104"/>
      <c r="QKI70" s="97"/>
      <c r="QKJ70" s="97"/>
      <c r="QKK70" s="97"/>
      <c r="QKL70" s="145"/>
      <c r="QKM70" s="179"/>
      <c r="QKN70" s="108"/>
      <c r="QKO70" s="63"/>
      <c r="QKP70" s="103"/>
      <c r="QKQ70" s="104"/>
      <c r="QKR70" s="105"/>
      <c r="QKS70" s="97"/>
      <c r="QKT70" s="79"/>
      <c r="QKU70" s="79"/>
      <c r="QKV70" s="137"/>
      <c r="QKW70" s="96"/>
      <c r="QKX70" s="80"/>
      <c r="QKY70" s="80"/>
      <c r="QKZ70" s="80"/>
      <c r="QLA70" s="102"/>
      <c r="QLB70" s="62"/>
      <c r="QLC70" s="98"/>
      <c r="QLD70" s="97"/>
      <c r="QLE70" s="97"/>
      <c r="QLF70" s="97"/>
      <c r="QLG70" s="104"/>
      <c r="QLH70" s="97"/>
      <c r="QLI70" s="97"/>
      <c r="QLJ70" s="97"/>
      <c r="QLK70" s="145"/>
      <c r="QLL70" s="179"/>
      <c r="QLM70" s="108"/>
      <c r="QLN70" s="63"/>
      <c r="QLO70" s="103"/>
      <c r="QLP70" s="104"/>
      <c r="QLQ70" s="105"/>
      <c r="QLR70" s="97"/>
      <c r="QLS70" s="79"/>
      <c r="QLT70" s="79"/>
      <c r="QLU70" s="137"/>
      <c r="QLV70" s="96"/>
      <c r="QLW70" s="80"/>
      <c r="QLX70" s="80"/>
      <c r="QLY70" s="80"/>
      <c r="QLZ70" s="102"/>
      <c r="QMA70" s="62"/>
      <c r="QMB70" s="98"/>
      <c r="QMC70" s="97"/>
      <c r="QMD70" s="97"/>
      <c r="QME70" s="97"/>
      <c r="QMF70" s="104"/>
      <c r="QMG70" s="97"/>
      <c r="QMH70" s="97"/>
      <c r="QMI70" s="97"/>
      <c r="QMJ70" s="145"/>
      <c r="QMK70" s="179"/>
      <c r="QML70" s="108"/>
      <c r="QMM70" s="63"/>
      <c r="QMN70" s="103"/>
      <c r="QMO70" s="104"/>
      <c r="QMP70" s="105"/>
      <c r="QMQ70" s="97"/>
      <c r="QMR70" s="79"/>
      <c r="QMS70" s="79"/>
      <c r="QMT70" s="137"/>
      <c r="QMU70" s="96"/>
      <c r="QMV70" s="80"/>
      <c r="QMW70" s="80"/>
      <c r="QMX70" s="80"/>
      <c r="QMY70" s="102"/>
      <c r="QMZ70" s="62"/>
      <c r="QNA70" s="98"/>
      <c r="QNB70" s="97"/>
      <c r="QNC70" s="97"/>
      <c r="QND70" s="97"/>
      <c r="QNE70" s="104"/>
      <c r="QNF70" s="97"/>
      <c r="QNG70" s="97"/>
      <c r="QNH70" s="97"/>
      <c r="QNI70" s="145"/>
      <c r="QNJ70" s="179"/>
      <c r="QNK70" s="108"/>
      <c r="QNL70" s="63"/>
      <c r="QNM70" s="103"/>
      <c r="QNN70" s="104"/>
      <c r="QNO70" s="105"/>
      <c r="QNP70" s="97"/>
      <c r="QNQ70" s="79"/>
      <c r="QNR70" s="79"/>
      <c r="QNS70" s="137"/>
      <c r="QNT70" s="96"/>
      <c r="QNU70" s="80"/>
      <c r="QNV70" s="80"/>
      <c r="QNW70" s="80"/>
      <c r="QNX70" s="102"/>
      <c r="QNY70" s="62"/>
      <c r="QNZ70" s="98"/>
      <c r="QOA70" s="97"/>
      <c r="QOB70" s="97"/>
      <c r="QOC70" s="97"/>
      <c r="QOD70" s="104"/>
      <c r="QOE70" s="97"/>
      <c r="QOF70" s="97"/>
      <c r="QOG70" s="97"/>
      <c r="QOH70" s="145"/>
      <c r="QOI70" s="179"/>
      <c r="QOJ70" s="108"/>
      <c r="QOK70" s="63"/>
      <c r="QOL70" s="103"/>
      <c r="QOM70" s="104"/>
      <c r="QON70" s="105"/>
      <c r="QOO70" s="97"/>
      <c r="QOP70" s="79"/>
      <c r="QOQ70" s="79"/>
      <c r="QOR70" s="137"/>
      <c r="QOS70" s="96"/>
      <c r="QOT70" s="80"/>
      <c r="QOU70" s="80"/>
      <c r="QOV70" s="80"/>
      <c r="QOW70" s="102"/>
      <c r="QOX70" s="62"/>
      <c r="QOY70" s="98"/>
      <c r="QOZ70" s="97"/>
      <c r="QPA70" s="97"/>
      <c r="QPB70" s="97"/>
      <c r="QPC70" s="104"/>
      <c r="QPD70" s="97"/>
      <c r="QPE70" s="97"/>
      <c r="QPF70" s="97"/>
      <c r="QPG70" s="145"/>
      <c r="QPH70" s="179"/>
      <c r="QPI70" s="108"/>
      <c r="QPJ70" s="63"/>
      <c r="QPK70" s="103"/>
      <c r="QPL70" s="104"/>
      <c r="QPM70" s="105"/>
      <c r="QPN70" s="97"/>
      <c r="QPO70" s="79"/>
      <c r="QPP70" s="79"/>
      <c r="QPQ70" s="137"/>
      <c r="QPR70" s="96"/>
      <c r="QPS70" s="80"/>
      <c r="QPT70" s="80"/>
      <c r="QPU70" s="80"/>
      <c r="QPV70" s="102"/>
      <c r="QPW70" s="62"/>
      <c r="QPX70" s="98"/>
      <c r="QPY70" s="97"/>
      <c r="QPZ70" s="97"/>
      <c r="QQA70" s="97"/>
      <c r="QQB70" s="104"/>
      <c r="QQC70" s="97"/>
      <c r="QQD70" s="97"/>
      <c r="QQE70" s="97"/>
      <c r="QQF70" s="145"/>
      <c r="QQG70" s="179"/>
      <c r="QQH70" s="108"/>
      <c r="QQI70" s="63"/>
      <c r="QQJ70" s="103"/>
      <c r="QQK70" s="104"/>
      <c r="QQL70" s="105"/>
      <c r="QQM70" s="97"/>
      <c r="QQN70" s="79"/>
      <c r="QQO70" s="79"/>
      <c r="QQP70" s="137"/>
      <c r="QQQ70" s="96"/>
      <c r="QQR70" s="80"/>
      <c r="QQS70" s="80"/>
      <c r="QQT70" s="80"/>
      <c r="QQU70" s="102"/>
      <c r="QQV70" s="62"/>
      <c r="QQW70" s="98"/>
      <c r="QQX70" s="97"/>
      <c r="QQY70" s="97"/>
      <c r="QQZ70" s="97"/>
      <c r="QRA70" s="104"/>
      <c r="QRB70" s="97"/>
      <c r="QRC70" s="97"/>
      <c r="QRD70" s="97"/>
      <c r="QRE70" s="145"/>
      <c r="QRF70" s="179"/>
      <c r="QRG70" s="108"/>
      <c r="QRH70" s="63"/>
      <c r="QRI70" s="103"/>
      <c r="QRJ70" s="104"/>
      <c r="QRK70" s="105"/>
      <c r="QRL70" s="97"/>
      <c r="QRM70" s="79"/>
      <c r="QRN70" s="79"/>
      <c r="QRO70" s="137"/>
      <c r="QRP70" s="96"/>
      <c r="QRQ70" s="80"/>
      <c r="QRR70" s="80"/>
      <c r="QRS70" s="80"/>
      <c r="QRT70" s="102"/>
      <c r="QRU70" s="62"/>
      <c r="QRV70" s="98"/>
      <c r="QRW70" s="97"/>
      <c r="QRX70" s="97"/>
      <c r="QRY70" s="97"/>
      <c r="QRZ70" s="104"/>
      <c r="QSA70" s="97"/>
      <c r="QSB70" s="97"/>
      <c r="QSC70" s="97"/>
      <c r="QSD70" s="145"/>
      <c r="QSE70" s="179"/>
      <c r="QSF70" s="108"/>
      <c r="QSG70" s="63"/>
      <c r="QSH70" s="103"/>
      <c r="QSI70" s="104"/>
      <c r="QSJ70" s="105"/>
      <c r="QSK70" s="97"/>
      <c r="QSL70" s="79"/>
      <c r="QSM70" s="79"/>
      <c r="QSN70" s="137"/>
      <c r="QSO70" s="96"/>
      <c r="QSP70" s="80"/>
      <c r="QSQ70" s="80"/>
      <c r="QSR70" s="80"/>
      <c r="QSS70" s="102"/>
      <c r="QST70" s="62"/>
      <c r="QSU70" s="98"/>
      <c r="QSV70" s="97"/>
      <c r="QSW70" s="97"/>
      <c r="QSX70" s="97"/>
      <c r="QSY70" s="104"/>
      <c r="QSZ70" s="97"/>
      <c r="QTA70" s="97"/>
      <c r="QTB70" s="97"/>
      <c r="QTC70" s="145"/>
      <c r="QTD70" s="179"/>
      <c r="QTE70" s="108"/>
      <c r="QTF70" s="63"/>
      <c r="QTG70" s="103"/>
      <c r="QTH70" s="104"/>
      <c r="QTI70" s="105"/>
      <c r="QTJ70" s="97"/>
      <c r="QTK70" s="79"/>
      <c r="QTL70" s="79"/>
      <c r="QTM70" s="137"/>
      <c r="QTN70" s="96"/>
      <c r="QTO70" s="80"/>
      <c r="QTP70" s="80"/>
      <c r="QTQ70" s="80"/>
      <c r="QTR70" s="102"/>
      <c r="QTS70" s="62"/>
      <c r="QTT70" s="98"/>
      <c r="QTU70" s="97"/>
      <c r="QTV70" s="97"/>
      <c r="QTW70" s="97"/>
      <c r="QTX70" s="104"/>
      <c r="QTY70" s="97"/>
      <c r="QTZ70" s="97"/>
      <c r="QUA70" s="97"/>
      <c r="QUB70" s="145"/>
      <c r="QUC70" s="179"/>
      <c r="QUD70" s="108"/>
      <c r="QUE70" s="63"/>
      <c r="QUF70" s="103"/>
      <c r="QUG70" s="104"/>
      <c r="QUH70" s="105"/>
      <c r="QUI70" s="97"/>
      <c r="QUJ70" s="79"/>
      <c r="QUK70" s="79"/>
      <c r="QUL70" s="137"/>
      <c r="QUM70" s="96"/>
      <c r="QUN70" s="80"/>
      <c r="QUO70" s="80"/>
      <c r="QUP70" s="80"/>
      <c r="QUQ70" s="102"/>
      <c r="QUR70" s="62"/>
      <c r="QUS70" s="98"/>
      <c r="QUT70" s="97"/>
      <c r="QUU70" s="97"/>
      <c r="QUV70" s="97"/>
      <c r="QUW70" s="104"/>
      <c r="QUX70" s="97"/>
      <c r="QUY70" s="97"/>
      <c r="QUZ70" s="97"/>
      <c r="QVA70" s="145"/>
      <c r="QVB70" s="179"/>
      <c r="QVC70" s="108"/>
      <c r="QVD70" s="63"/>
      <c r="QVE70" s="103"/>
      <c r="QVF70" s="104"/>
      <c r="QVG70" s="105"/>
      <c r="QVH70" s="97"/>
      <c r="QVI70" s="79"/>
      <c r="QVJ70" s="79"/>
      <c r="QVK70" s="137"/>
      <c r="QVL70" s="96"/>
      <c r="QVM70" s="80"/>
      <c r="QVN70" s="80"/>
      <c r="QVO70" s="80"/>
      <c r="QVP70" s="102"/>
      <c r="QVQ70" s="62"/>
      <c r="QVR70" s="98"/>
      <c r="QVS70" s="97"/>
      <c r="QVT70" s="97"/>
      <c r="QVU70" s="97"/>
      <c r="QVV70" s="104"/>
      <c r="QVW70" s="97"/>
      <c r="QVX70" s="97"/>
      <c r="QVY70" s="97"/>
      <c r="QVZ70" s="145"/>
      <c r="QWA70" s="179"/>
      <c r="QWB70" s="108"/>
      <c r="QWC70" s="63"/>
      <c r="QWD70" s="103"/>
      <c r="QWE70" s="104"/>
      <c r="QWF70" s="105"/>
      <c r="QWG70" s="97"/>
      <c r="QWH70" s="79"/>
      <c r="QWI70" s="79"/>
      <c r="QWJ70" s="137"/>
      <c r="QWK70" s="96"/>
      <c r="QWL70" s="80"/>
      <c r="QWM70" s="80"/>
      <c r="QWN70" s="80"/>
      <c r="QWO70" s="102"/>
      <c r="QWP70" s="62"/>
      <c r="QWQ70" s="98"/>
      <c r="QWR70" s="97"/>
      <c r="QWS70" s="97"/>
      <c r="QWT70" s="97"/>
      <c r="QWU70" s="104"/>
      <c r="QWV70" s="97"/>
      <c r="QWW70" s="97"/>
      <c r="QWX70" s="97"/>
      <c r="QWY70" s="145"/>
      <c r="QWZ70" s="179"/>
      <c r="QXA70" s="108"/>
      <c r="QXB70" s="63"/>
      <c r="QXC70" s="103"/>
      <c r="QXD70" s="104"/>
      <c r="QXE70" s="105"/>
      <c r="QXF70" s="97"/>
      <c r="QXG70" s="79"/>
      <c r="QXH70" s="79"/>
      <c r="QXI70" s="137"/>
      <c r="QXJ70" s="96"/>
      <c r="QXK70" s="80"/>
      <c r="QXL70" s="80"/>
      <c r="QXM70" s="80"/>
      <c r="QXN70" s="102"/>
      <c r="QXO70" s="62"/>
      <c r="QXP70" s="98"/>
      <c r="QXQ70" s="97"/>
      <c r="QXR70" s="97"/>
      <c r="QXS70" s="97"/>
      <c r="QXT70" s="104"/>
      <c r="QXU70" s="97"/>
      <c r="QXV70" s="97"/>
      <c r="QXW70" s="97"/>
      <c r="QXX70" s="145"/>
      <c r="QXY70" s="179"/>
      <c r="QXZ70" s="108"/>
      <c r="QYA70" s="63"/>
      <c r="QYB70" s="103"/>
      <c r="QYC70" s="104"/>
      <c r="QYD70" s="105"/>
      <c r="QYE70" s="97"/>
      <c r="QYF70" s="79"/>
      <c r="QYG70" s="79"/>
      <c r="QYH70" s="137"/>
      <c r="QYI70" s="96"/>
      <c r="QYJ70" s="80"/>
      <c r="QYK70" s="80"/>
      <c r="QYL70" s="80"/>
      <c r="QYM70" s="102"/>
      <c r="QYN70" s="62"/>
      <c r="QYO70" s="98"/>
      <c r="QYP70" s="97"/>
      <c r="QYQ70" s="97"/>
      <c r="QYR70" s="97"/>
      <c r="QYS70" s="104"/>
      <c r="QYT70" s="97"/>
      <c r="QYU70" s="97"/>
      <c r="QYV70" s="97"/>
      <c r="QYW70" s="145"/>
      <c r="QYX70" s="179"/>
      <c r="QYY70" s="108"/>
      <c r="QYZ70" s="63"/>
      <c r="QZA70" s="103"/>
      <c r="QZB70" s="104"/>
      <c r="QZC70" s="105"/>
      <c r="QZD70" s="97"/>
      <c r="QZE70" s="79"/>
      <c r="QZF70" s="79"/>
      <c r="QZG70" s="137"/>
      <c r="QZH70" s="96"/>
      <c r="QZI70" s="80"/>
      <c r="QZJ70" s="80"/>
      <c r="QZK70" s="80"/>
      <c r="QZL70" s="102"/>
      <c r="QZM70" s="62"/>
      <c r="QZN70" s="98"/>
      <c r="QZO70" s="97"/>
      <c r="QZP70" s="97"/>
      <c r="QZQ70" s="97"/>
      <c r="QZR70" s="104"/>
      <c r="QZS70" s="97"/>
      <c r="QZT70" s="97"/>
      <c r="QZU70" s="97"/>
      <c r="QZV70" s="145"/>
      <c r="QZW70" s="179"/>
      <c r="QZX70" s="108"/>
      <c r="QZY70" s="63"/>
      <c r="QZZ70" s="103"/>
      <c r="RAA70" s="104"/>
      <c r="RAB70" s="105"/>
      <c r="RAC70" s="97"/>
      <c r="RAD70" s="79"/>
      <c r="RAE70" s="79"/>
      <c r="RAF70" s="137"/>
      <c r="RAG70" s="96"/>
      <c r="RAH70" s="80"/>
      <c r="RAI70" s="80"/>
      <c r="RAJ70" s="80"/>
      <c r="RAK70" s="102"/>
      <c r="RAL70" s="62"/>
      <c r="RAM70" s="98"/>
      <c r="RAN70" s="97"/>
      <c r="RAO70" s="97"/>
      <c r="RAP70" s="97"/>
      <c r="RAQ70" s="104"/>
      <c r="RAR70" s="97"/>
      <c r="RAS70" s="97"/>
      <c r="RAT70" s="97"/>
      <c r="RAU70" s="145"/>
      <c r="RAV70" s="179"/>
      <c r="RAW70" s="108"/>
      <c r="RAX70" s="63"/>
      <c r="RAY70" s="103"/>
      <c r="RAZ70" s="104"/>
      <c r="RBA70" s="105"/>
      <c r="RBB70" s="97"/>
      <c r="RBC70" s="79"/>
      <c r="RBD70" s="79"/>
      <c r="RBE70" s="137"/>
      <c r="RBF70" s="96"/>
      <c r="RBG70" s="80"/>
      <c r="RBH70" s="80"/>
      <c r="RBI70" s="80"/>
      <c r="RBJ70" s="102"/>
      <c r="RBK70" s="62"/>
      <c r="RBL70" s="98"/>
      <c r="RBM70" s="97"/>
      <c r="RBN70" s="97"/>
      <c r="RBO70" s="97"/>
      <c r="RBP70" s="104"/>
      <c r="RBQ70" s="97"/>
      <c r="RBR70" s="97"/>
      <c r="RBS70" s="97"/>
      <c r="RBT70" s="145"/>
      <c r="RBU70" s="179"/>
      <c r="RBV70" s="108"/>
      <c r="RBW70" s="63"/>
      <c r="RBX70" s="103"/>
      <c r="RBY70" s="104"/>
      <c r="RBZ70" s="105"/>
      <c r="RCA70" s="97"/>
      <c r="RCB70" s="79"/>
      <c r="RCC70" s="79"/>
      <c r="RCD70" s="137"/>
      <c r="RCE70" s="96"/>
      <c r="RCF70" s="80"/>
      <c r="RCG70" s="80"/>
      <c r="RCH70" s="80"/>
      <c r="RCI70" s="102"/>
      <c r="RCJ70" s="62"/>
      <c r="RCK70" s="98"/>
      <c r="RCL70" s="97"/>
      <c r="RCM70" s="97"/>
      <c r="RCN70" s="97"/>
      <c r="RCO70" s="104"/>
      <c r="RCP70" s="97"/>
      <c r="RCQ70" s="97"/>
      <c r="RCR70" s="97"/>
      <c r="RCS70" s="145"/>
      <c r="RCT70" s="179"/>
      <c r="RCU70" s="108"/>
      <c r="RCV70" s="63"/>
      <c r="RCW70" s="103"/>
      <c r="RCX70" s="104"/>
      <c r="RCY70" s="105"/>
      <c r="RCZ70" s="97"/>
      <c r="RDA70" s="79"/>
      <c r="RDB70" s="79"/>
      <c r="RDC70" s="137"/>
      <c r="RDD70" s="96"/>
      <c r="RDE70" s="80"/>
      <c r="RDF70" s="80"/>
      <c r="RDG70" s="80"/>
      <c r="RDH70" s="102"/>
      <c r="RDI70" s="62"/>
      <c r="RDJ70" s="98"/>
      <c r="RDK70" s="97"/>
      <c r="RDL70" s="97"/>
      <c r="RDM70" s="97"/>
      <c r="RDN70" s="104"/>
      <c r="RDO70" s="97"/>
      <c r="RDP70" s="97"/>
      <c r="RDQ70" s="97"/>
      <c r="RDR70" s="145"/>
      <c r="RDS70" s="179"/>
      <c r="RDT70" s="108"/>
      <c r="RDU70" s="63"/>
      <c r="RDV70" s="103"/>
      <c r="RDW70" s="104"/>
      <c r="RDX70" s="105"/>
      <c r="RDY70" s="97"/>
      <c r="RDZ70" s="79"/>
      <c r="REA70" s="79"/>
      <c r="REB70" s="137"/>
      <c r="REC70" s="96"/>
      <c r="RED70" s="80"/>
      <c r="REE70" s="80"/>
      <c r="REF70" s="80"/>
      <c r="REG70" s="102"/>
      <c r="REH70" s="62"/>
      <c r="REI70" s="98"/>
      <c r="REJ70" s="97"/>
      <c r="REK70" s="97"/>
      <c r="REL70" s="97"/>
      <c r="REM70" s="104"/>
      <c r="REN70" s="97"/>
      <c r="REO70" s="97"/>
      <c r="REP70" s="97"/>
      <c r="REQ70" s="145"/>
      <c r="RER70" s="179"/>
      <c r="RES70" s="108"/>
      <c r="RET70" s="63"/>
      <c r="REU70" s="103"/>
      <c r="REV70" s="104"/>
      <c r="REW70" s="105"/>
      <c r="REX70" s="97"/>
      <c r="REY70" s="79"/>
      <c r="REZ70" s="79"/>
      <c r="RFA70" s="137"/>
      <c r="RFB70" s="96"/>
      <c r="RFC70" s="80"/>
      <c r="RFD70" s="80"/>
      <c r="RFE70" s="80"/>
      <c r="RFF70" s="102"/>
      <c r="RFG70" s="62"/>
      <c r="RFH70" s="98"/>
      <c r="RFI70" s="97"/>
      <c r="RFJ70" s="97"/>
      <c r="RFK70" s="97"/>
      <c r="RFL70" s="104"/>
      <c r="RFM70" s="97"/>
      <c r="RFN70" s="97"/>
      <c r="RFO70" s="97"/>
      <c r="RFP70" s="145"/>
      <c r="RFQ70" s="179"/>
      <c r="RFR70" s="108"/>
      <c r="RFS70" s="63"/>
      <c r="RFT70" s="103"/>
      <c r="RFU70" s="104"/>
      <c r="RFV70" s="105"/>
      <c r="RFW70" s="97"/>
      <c r="RFX70" s="79"/>
      <c r="RFY70" s="79"/>
      <c r="RFZ70" s="137"/>
      <c r="RGA70" s="96"/>
      <c r="RGB70" s="80"/>
      <c r="RGC70" s="80"/>
      <c r="RGD70" s="80"/>
      <c r="RGE70" s="102"/>
      <c r="RGF70" s="62"/>
      <c r="RGG70" s="98"/>
      <c r="RGH70" s="97"/>
      <c r="RGI70" s="97"/>
      <c r="RGJ70" s="97"/>
      <c r="RGK70" s="104"/>
      <c r="RGL70" s="97"/>
      <c r="RGM70" s="97"/>
      <c r="RGN70" s="97"/>
      <c r="RGO70" s="145"/>
      <c r="RGP70" s="179"/>
      <c r="RGQ70" s="108"/>
      <c r="RGR70" s="63"/>
      <c r="RGS70" s="103"/>
      <c r="RGT70" s="104"/>
      <c r="RGU70" s="105"/>
      <c r="RGV70" s="97"/>
      <c r="RGW70" s="79"/>
      <c r="RGX70" s="79"/>
      <c r="RGY70" s="137"/>
      <c r="RGZ70" s="96"/>
      <c r="RHA70" s="80"/>
      <c r="RHB70" s="80"/>
      <c r="RHC70" s="80"/>
      <c r="RHD70" s="102"/>
      <c r="RHE70" s="62"/>
      <c r="RHF70" s="98"/>
      <c r="RHG70" s="97"/>
      <c r="RHH70" s="97"/>
      <c r="RHI70" s="97"/>
      <c r="RHJ70" s="104"/>
      <c r="RHK70" s="97"/>
      <c r="RHL70" s="97"/>
      <c r="RHM70" s="97"/>
      <c r="RHN70" s="145"/>
      <c r="RHO70" s="179"/>
      <c r="RHP70" s="108"/>
      <c r="RHQ70" s="63"/>
      <c r="RHR70" s="103"/>
      <c r="RHS70" s="104"/>
      <c r="RHT70" s="105"/>
      <c r="RHU70" s="97"/>
      <c r="RHV70" s="79"/>
      <c r="RHW70" s="79"/>
      <c r="RHX70" s="137"/>
      <c r="RHY70" s="96"/>
      <c r="RHZ70" s="80"/>
      <c r="RIA70" s="80"/>
      <c r="RIB70" s="80"/>
      <c r="RIC70" s="102"/>
      <c r="RID70" s="62"/>
      <c r="RIE70" s="98"/>
      <c r="RIF70" s="97"/>
      <c r="RIG70" s="97"/>
      <c r="RIH70" s="97"/>
      <c r="RII70" s="104"/>
      <c r="RIJ70" s="97"/>
      <c r="RIK70" s="97"/>
      <c r="RIL70" s="97"/>
      <c r="RIM70" s="145"/>
      <c r="RIN70" s="179"/>
      <c r="RIO70" s="108"/>
      <c r="RIP70" s="63"/>
      <c r="RIQ70" s="103"/>
      <c r="RIR70" s="104"/>
      <c r="RIS70" s="105"/>
      <c r="RIT70" s="97"/>
      <c r="RIU70" s="79"/>
      <c r="RIV70" s="79"/>
      <c r="RIW70" s="137"/>
      <c r="RIX70" s="96"/>
      <c r="RIY70" s="80"/>
      <c r="RIZ70" s="80"/>
      <c r="RJA70" s="80"/>
      <c r="RJB70" s="102"/>
      <c r="RJC70" s="62"/>
      <c r="RJD70" s="98"/>
      <c r="RJE70" s="97"/>
      <c r="RJF70" s="97"/>
      <c r="RJG70" s="97"/>
      <c r="RJH70" s="104"/>
      <c r="RJI70" s="97"/>
      <c r="RJJ70" s="97"/>
      <c r="RJK70" s="97"/>
      <c r="RJL70" s="145"/>
      <c r="RJM70" s="179"/>
      <c r="RJN70" s="108"/>
      <c r="RJO70" s="63"/>
      <c r="RJP70" s="103"/>
      <c r="RJQ70" s="104"/>
      <c r="RJR70" s="105"/>
      <c r="RJS70" s="97"/>
      <c r="RJT70" s="79"/>
      <c r="RJU70" s="79"/>
      <c r="RJV70" s="137"/>
      <c r="RJW70" s="96"/>
      <c r="RJX70" s="80"/>
      <c r="RJY70" s="80"/>
      <c r="RJZ70" s="80"/>
      <c r="RKA70" s="102"/>
      <c r="RKB70" s="62"/>
      <c r="RKC70" s="98"/>
      <c r="RKD70" s="97"/>
      <c r="RKE70" s="97"/>
      <c r="RKF70" s="97"/>
      <c r="RKG70" s="104"/>
      <c r="RKH70" s="97"/>
      <c r="RKI70" s="97"/>
      <c r="RKJ70" s="97"/>
      <c r="RKK70" s="145"/>
      <c r="RKL70" s="179"/>
      <c r="RKM70" s="108"/>
      <c r="RKN70" s="63"/>
      <c r="RKO70" s="103"/>
      <c r="RKP70" s="104"/>
      <c r="RKQ70" s="105"/>
      <c r="RKR70" s="97"/>
      <c r="RKS70" s="79"/>
      <c r="RKT70" s="79"/>
      <c r="RKU70" s="137"/>
      <c r="RKV70" s="96"/>
      <c r="RKW70" s="80"/>
      <c r="RKX70" s="80"/>
      <c r="RKY70" s="80"/>
      <c r="RKZ70" s="102"/>
      <c r="RLA70" s="62"/>
      <c r="RLB70" s="98"/>
      <c r="RLC70" s="97"/>
      <c r="RLD70" s="97"/>
      <c r="RLE70" s="97"/>
      <c r="RLF70" s="104"/>
      <c r="RLG70" s="97"/>
      <c r="RLH70" s="97"/>
      <c r="RLI70" s="97"/>
      <c r="RLJ70" s="145"/>
      <c r="RLK70" s="179"/>
      <c r="RLL70" s="108"/>
      <c r="RLM70" s="63"/>
      <c r="RLN70" s="103"/>
      <c r="RLO70" s="104"/>
      <c r="RLP70" s="105"/>
      <c r="RLQ70" s="97"/>
      <c r="RLR70" s="79"/>
      <c r="RLS70" s="79"/>
      <c r="RLT70" s="137"/>
      <c r="RLU70" s="96"/>
      <c r="RLV70" s="80"/>
      <c r="RLW70" s="80"/>
      <c r="RLX70" s="80"/>
      <c r="RLY70" s="102"/>
      <c r="RLZ70" s="62"/>
      <c r="RMA70" s="98"/>
      <c r="RMB70" s="97"/>
      <c r="RMC70" s="97"/>
      <c r="RMD70" s="97"/>
      <c r="RME70" s="104"/>
      <c r="RMF70" s="97"/>
      <c r="RMG70" s="97"/>
      <c r="RMH70" s="97"/>
      <c r="RMI70" s="145"/>
      <c r="RMJ70" s="179"/>
      <c r="RMK70" s="108"/>
      <c r="RML70" s="63"/>
      <c r="RMM70" s="103"/>
      <c r="RMN70" s="104"/>
      <c r="RMO70" s="105"/>
      <c r="RMP70" s="97"/>
      <c r="RMQ70" s="79"/>
      <c r="RMR70" s="79"/>
      <c r="RMS70" s="137"/>
      <c r="RMT70" s="96"/>
      <c r="RMU70" s="80"/>
      <c r="RMV70" s="80"/>
      <c r="RMW70" s="80"/>
      <c r="RMX70" s="102"/>
      <c r="RMY70" s="62"/>
      <c r="RMZ70" s="98"/>
      <c r="RNA70" s="97"/>
      <c r="RNB70" s="97"/>
      <c r="RNC70" s="97"/>
      <c r="RND70" s="104"/>
      <c r="RNE70" s="97"/>
      <c r="RNF70" s="97"/>
      <c r="RNG70" s="97"/>
      <c r="RNH70" s="145"/>
      <c r="RNI70" s="179"/>
      <c r="RNJ70" s="108"/>
      <c r="RNK70" s="63"/>
      <c r="RNL70" s="103"/>
      <c r="RNM70" s="104"/>
      <c r="RNN70" s="105"/>
      <c r="RNO70" s="97"/>
      <c r="RNP70" s="79"/>
      <c r="RNQ70" s="79"/>
      <c r="RNR70" s="137"/>
      <c r="RNS70" s="96"/>
      <c r="RNT70" s="80"/>
      <c r="RNU70" s="80"/>
      <c r="RNV70" s="80"/>
      <c r="RNW70" s="102"/>
      <c r="RNX70" s="62"/>
      <c r="RNY70" s="98"/>
      <c r="RNZ70" s="97"/>
      <c r="ROA70" s="97"/>
      <c r="ROB70" s="97"/>
      <c r="ROC70" s="104"/>
      <c r="ROD70" s="97"/>
      <c r="ROE70" s="97"/>
      <c r="ROF70" s="97"/>
      <c r="ROG70" s="145"/>
      <c r="ROH70" s="179"/>
      <c r="ROI70" s="108"/>
      <c r="ROJ70" s="63"/>
      <c r="ROK70" s="103"/>
      <c r="ROL70" s="104"/>
      <c r="ROM70" s="105"/>
      <c r="RON70" s="97"/>
      <c r="ROO70" s="79"/>
      <c r="ROP70" s="79"/>
      <c r="ROQ70" s="137"/>
      <c r="ROR70" s="96"/>
      <c r="ROS70" s="80"/>
      <c r="ROT70" s="80"/>
      <c r="ROU70" s="80"/>
      <c r="ROV70" s="102"/>
      <c r="ROW70" s="62"/>
      <c r="ROX70" s="98"/>
      <c r="ROY70" s="97"/>
      <c r="ROZ70" s="97"/>
      <c r="RPA70" s="97"/>
      <c r="RPB70" s="104"/>
      <c r="RPC70" s="97"/>
      <c r="RPD70" s="97"/>
      <c r="RPE70" s="97"/>
      <c r="RPF70" s="145"/>
      <c r="RPG70" s="179"/>
      <c r="RPH70" s="108"/>
      <c r="RPI70" s="63"/>
      <c r="RPJ70" s="103"/>
      <c r="RPK70" s="104"/>
      <c r="RPL70" s="105"/>
      <c r="RPM70" s="97"/>
      <c r="RPN70" s="79"/>
      <c r="RPO70" s="79"/>
      <c r="RPP70" s="137"/>
      <c r="RPQ70" s="96"/>
      <c r="RPR70" s="80"/>
      <c r="RPS70" s="80"/>
      <c r="RPT70" s="80"/>
      <c r="RPU70" s="102"/>
      <c r="RPV70" s="62"/>
      <c r="RPW70" s="98"/>
      <c r="RPX70" s="97"/>
      <c r="RPY70" s="97"/>
      <c r="RPZ70" s="97"/>
      <c r="RQA70" s="104"/>
      <c r="RQB70" s="97"/>
      <c r="RQC70" s="97"/>
      <c r="RQD70" s="97"/>
      <c r="RQE70" s="145"/>
      <c r="RQF70" s="179"/>
      <c r="RQG70" s="108"/>
      <c r="RQH70" s="63"/>
      <c r="RQI70" s="103"/>
      <c r="RQJ70" s="104"/>
      <c r="RQK70" s="105"/>
      <c r="RQL70" s="97"/>
      <c r="RQM70" s="79"/>
      <c r="RQN70" s="79"/>
      <c r="RQO70" s="137"/>
      <c r="RQP70" s="96"/>
      <c r="RQQ70" s="80"/>
      <c r="RQR70" s="80"/>
      <c r="RQS70" s="80"/>
      <c r="RQT70" s="102"/>
      <c r="RQU70" s="62"/>
      <c r="RQV70" s="98"/>
      <c r="RQW70" s="97"/>
      <c r="RQX70" s="97"/>
      <c r="RQY70" s="97"/>
      <c r="RQZ70" s="104"/>
      <c r="RRA70" s="97"/>
      <c r="RRB70" s="97"/>
      <c r="RRC70" s="97"/>
      <c r="RRD70" s="145"/>
      <c r="RRE70" s="179"/>
      <c r="RRF70" s="108"/>
      <c r="RRG70" s="63"/>
      <c r="RRH70" s="103"/>
      <c r="RRI70" s="104"/>
      <c r="RRJ70" s="105"/>
      <c r="RRK70" s="97"/>
      <c r="RRL70" s="79"/>
      <c r="RRM70" s="79"/>
      <c r="RRN70" s="137"/>
      <c r="RRO70" s="96"/>
      <c r="RRP70" s="80"/>
      <c r="RRQ70" s="80"/>
      <c r="RRR70" s="80"/>
      <c r="RRS70" s="102"/>
      <c r="RRT70" s="62"/>
      <c r="RRU70" s="98"/>
      <c r="RRV70" s="97"/>
      <c r="RRW70" s="97"/>
      <c r="RRX70" s="97"/>
      <c r="RRY70" s="104"/>
      <c r="RRZ70" s="97"/>
      <c r="RSA70" s="97"/>
      <c r="RSB70" s="97"/>
      <c r="RSC70" s="145"/>
      <c r="RSD70" s="179"/>
      <c r="RSE70" s="108"/>
      <c r="RSF70" s="63"/>
      <c r="RSG70" s="103"/>
      <c r="RSH70" s="104"/>
      <c r="RSI70" s="105"/>
      <c r="RSJ70" s="97"/>
      <c r="RSK70" s="79"/>
      <c r="RSL70" s="79"/>
      <c r="RSM70" s="137"/>
      <c r="RSN70" s="96"/>
      <c r="RSO70" s="80"/>
      <c r="RSP70" s="80"/>
      <c r="RSQ70" s="80"/>
      <c r="RSR70" s="102"/>
      <c r="RSS70" s="62"/>
      <c r="RST70" s="98"/>
      <c r="RSU70" s="97"/>
      <c r="RSV70" s="97"/>
      <c r="RSW70" s="97"/>
      <c r="RSX70" s="104"/>
      <c r="RSY70" s="97"/>
      <c r="RSZ70" s="97"/>
      <c r="RTA70" s="97"/>
      <c r="RTB70" s="145"/>
      <c r="RTC70" s="179"/>
      <c r="RTD70" s="108"/>
      <c r="RTE70" s="63"/>
      <c r="RTF70" s="103"/>
      <c r="RTG70" s="104"/>
      <c r="RTH70" s="105"/>
      <c r="RTI70" s="97"/>
      <c r="RTJ70" s="79"/>
      <c r="RTK70" s="79"/>
      <c r="RTL70" s="137"/>
      <c r="RTM70" s="96"/>
      <c r="RTN70" s="80"/>
      <c r="RTO70" s="80"/>
      <c r="RTP70" s="80"/>
      <c r="RTQ70" s="102"/>
      <c r="RTR70" s="62"/>
      <c r="RTS70" s="98"/>
      <c r="RTT70" s="97"/>
      <c r="RTU70" s="97"/>
      <c r="RTV70" s="97"/>
      <c r="RTW70" s="104"/>
      <c r="RTX70" s="97"/>
      <c r="RTY70" s="97"/>
      <c r="RTZ70" s="97"/>
      <c r="RUA70" s="145"/>
      <c r="RUB70" s="179"/>
      <c r="RUC70" s="108"/>
      <c r="RUD70" s="63"/>
      <c r="RUE70" s="103"/>
      <c r="RUF70" s="104"/>
      <c r="RUG70" s="105"/>
      <c r="RUH70" s="97"/>
      <c r="RUI70" s="79"/>
      <c r="RUJ70" s="79"/>
      <c r="RUK70" s="137"/>
      <c r="RUL70" s="96"/>
      <c r="RUM70" s="80"/>
      <c r="RUN70" s="80"/>
      <c r="RUO70" s="80"/>
      <c r="RUP70" s="102"/>
      <c r="RUQ70" s="62"/>
      <c r="RUR70" s="98"/>
      <c r="RUS70" s="97"/>
      <c r="RUT70" s="97"/>
      <c r="RUU70" s="97"/>
      <c r="RUV70" s="104"/>
      <c r="RUW70" s="97"/>
      <c r="RUX70" s="97"/>
      <c r="RUY70" s="97"/>
      <c r="RUZ70" s="145"/>
      <c r="RVA70" s="179"/>
      <c r="RVB70" s="108"/>
      <c r="RVC70" s="63"/>
      <c r="RVD70" s="103"/>
      <c r="RVE70" s="104"/>
      <c r="RVF70" s="105"/>
      <c r="RVG70" s="97"/>
      <c r="RVH70" s="79"/>
      <c r="RVI70" s="79"/>
      <c r="RVJ70" s="137"/>
      <c r="RVK70" s="96"/>
      <c r="RVL70" s="80"/>
      <c r="RVM70" s="80"/>
      <c r="RVN70" s="80"/>
      <c r="RVO70" s="102"/>
      <c r="RVP70" s="62"/>
      <c r="RVQ70" s="98"/>
      <c r="RVR70" s="97"/>
      <c r="RVS70" s="97"/>
      <c r="RVT70" s="97"/>
      <c r="RVU70" s="104"/>
      <c r="RVV70" s="97"/>
      <c r="RVW70" s="97"/>
      <c r="RVX70" s="97"/>
      <c r="RVY70" s="145"/>
      <c r="RVZ70" s="179"/>
      <c r="RWA70" s="108"/>
      <c r="RWB70" s="63"/>
      <c r="RWC70" s="103"/>
      <c r="RWD70" s="104"/>
      <c r="RWE70" s="105"/>
      <c r="RWF70" s="97"/>
      <c r="RWG70" s="79"/>
      <c r="RWH70" s="79"/>
      <c r="RWI70" s="137"/>
      <c r="RWJ70" s="96"/>
      <c r="RWK70" s="80"/>
      <c r="RWL70" s="80"/>
      <c r="RWM70" s="80"/>
      <c r="RWN70" s="102"/>
      <c r="RWO70" s="62"/>
      <c r="RWP70" s="98"/>
      <c r="RWQ70" s="97"/>
      <c r="RWR70" s="97"/>
      <c r="RWS70" s="97"/>
      <c r="RWT70" s="104"/>
      <c r="RWU70" s="97"/>
      <c r="RWV70" s="97"/>
      <c r="RWW70" s="97"/>
      <c r="RWX70" s="145"/>
      <c r="RWY70" s="179"/>
      <c r="RWZ70" s="108"/>
      <c r="RXA70" s="63"/>
      <c r="RXB70" s="103"/>
      <c r="RXC70" s="104"/>
      <c r="RXD70" s="105"/>
      <c r="RXE70" s="97"/>
      <c r="RXF70" s="79"/>
      <c r="RXG70" s="79"/>
      <c r="RXH70" s="137"/>
      <c r="RXI70" s="96"/>
      <c r="RXJ70" s="80"/>
      <c r="RXK70" s="80"/>
      <c r="RXL70" s="80"/>
      <c r="RXM70" s="102"/>
      <c r="RXN70" s="62"/>
      <c r="RXO70" s="98"/>
      <c r="RXP70" s="97"/>
      <c r="RXQ70" s="97"/>
      <c r="RXR70" s="97"/>
      <c r="RXS70" s="104"/>
      <c r="RXT70" s="97"/>
      <c r="RXU70" s="97"/>
      <c r="RXV70" s="97"/>
      <c r="RXW70" s="145"/>
      <c r="RXX70" s="179"/>
      <c r="RXY70" s="108"/>
      <c r="RXZ70" s="63"/>
      <c r="RYA70" s="103"/>
      <c r="RYB70" s="104"/>
      <c r="RYC70" s="105"/>
      <c r="RYD70" s="97"/>
      <c r="RYE70" s="79"/>
      <c r="RYF70" s="79"/>
      <c r="RYG70" s="137"/>
      <c r="RYH70" s="96"/>
      <c r="RYI70" s="80"/>
      <c r="RYJ70" s="80"/>
      <c r="RYK70" s="80"/>
      <c r="RYL70" s="102"/>
      <c r="RYM70" s="62"/>
      <c r="RYN70" s="98"/>
      <c r="RYO70" s="97"/>
      <c r="RYP70" s="97"/>
      <c r="RYQ70" s="97"/>
      <c r="RYR70" s="104"/>
      <c r="RYS70" s="97"/>
      <c r="RYT70" s="97"/>
      <c r="RYU70" s="97"/>
      <c r="RYV70" s="145"/>
      <c r="RYW70" s="179"/>
      <c r="RYX70" s="108"/>
      <c r="RYY70" s="63"/>
      <c r="RYZ70" s="103"/>
      <c r="RZA70" s="104"/>
      <c r="RZB70" s="105"/>
      <c r="RZC70" s="97"/>
      <c r="RZD70" s="79"/>
      <c r="RZE70" s="79"/>
      <c r="RZF70" s="137"/>
      <c r="RZG70" s="96"/>
      <c r="RZH70" s="80"/>
      <c r="RZI70" s="80"/>
      <c r="RZJ70" s="80"/>
      <c r="RZK70" s="102"/>
      <c r="RZL70" s="62"/>
      <c r="RZM70" s="98"/>
      <c r="RZN70" s="97"/>
      <c r="RZO70" s="97"/>
      <c r="RZP70" s="97"/>
      <c r="RZQ70" s="104"/>
      <c r="RZR70" s="97"/>
      <c r="RZS70" s="97"/>
      <c r="RZT70" s="97"/>
      <c r="RZU70" s="145"/>
      <c r="RZV70" s="179"/>
      <c r="RZW70" s="108"/>
      <c r="RZX70" s="63"/>
      <c r="RZY70" s="103"/>
      <c r="RZZ70" s="104"/>
      <c r="SAA70" s="105"/>
      <c r="SAB70" s="97"/>
      <c r="SAC70" s="79"/>
      <c r="SAD70" s="79"/>
      <c r="SAE70" s="137"/>
      <c r="SAF70" s="96"/>
      <c r="SAG70" s="80"/>
      <c r="SAH70" s="80"/>
      <c r="SAI70" s="80"/>
      <c r="SAJ70" s="102"/>
      <c r="SAK70" s="62"/>
      <c r="SAL70" s="98"/>
      <c r="SAM70" s="97"/>
      <c r="SAN70" s="97"/>
      <c r="SAO70" s="97"/>
      <c r="SAP70" s="104"/>
      <c r="SAQ70" s="97"/>
      <c r="SAR70" s="97"/>
      <c r="SAS70" s="97"/>
      <c r="SAT70" s="145"/>
      <c r="SAU70" s="179"/>
      <c r="SAV70" s="108"/>
      <c r="SAW70" s="63"/>
      <c r="SAX70" s="103"/>
      <c r="SAY70" s="104"/>
      <c r="SAZ70" s="105"/>
      <c r="SBA70" s="97"/>
      <c r="SBB70" s="79"/>
      <c r="SBC70" s="79"/>
      <c r="SBD70" s="137"/>
      <c r="SBE70" s="96"/>
      <c r="SBF70" s="80"/>
      <c r="SBG70" s="80"/>
      <c r="SBH70" s="80"/>
      <c r="SBI70" s="102"/>
      <c r="SBJ70" s="62"/>
      <c r="SBK70" s="98"/>
      <c r="SBL70" s="97"/>
      <c r="SBM70" s="97"/>
      <c r="SBN70" s="97"/>
      <c r="SBO70" s="104"/>
      <c r="SBP70" s="97"/>
      <c r="SBQ70" s="97"/>
      <c r="SBR70" s="97"/>
      <c r="SBS70" s="145"/>
      <c r="SBT70" s="179"/>
      <c r="SBU70" s="108"/>
      <c r="SBV70" s="63"/>
      <c r="SBW70" s="103"/>
      <c r="SBX70" s="104"/>
      <c r="SBY70" s="105"/>
      <c r="SBZ70" s="97"/>
      <c r="SCA70" s="79"/>
      <c r="SCB70" s="79"/>
      <c r="SCC70" s="137"/>
      <c r="SCD70" s="96"/>
      <c r="SCE70" s="80"/>
      <c r="SCF70" s="80"/>
      <c r="SCG70" s="80"/>
      <c r="SCH70" s="102"/>
      <c r="SCI70" s="62"/>
      <c r="SCJ70" s="98"/>
      <c r="SCK70" s="97"/>
      <c r="SCL70" s="97"/>
      <c r="SCM70" s="97"/>
      <c r="SCN70" s="104"/>
      <c r="SCO70" s="97"/>
      <c r="SCP70" s="97"/>
      <c r="SCQ70" s="97"/>
      <c r="SCR70" s="145"/>
      <c r="SCS70" s="179"/>
      <c r="SCT70" s="108"/>
      <c r="SCU70" s="63"/>
      <c r="SCV70" s="103"/>
      <c r="SCW70" s="104"/>
      <c r="SCX70" s="105"/>
      <c r="SCY70" s="97"/>
      <c r="SCZ70" s="79"/>
      <c r="SDA70" s="79"/>
      <c r="SDB70" s="137"/>
      <c r="SDC70" s="96"/>
      <c r="SDD70" s="80"/>
      <c r="SDE70" s="80"/>
      <c r="SDF70" s="80"/>
      <c r="SDG70" s="102"/>
      <c r="SDH70" s="62"/>
      <c r="SDI70" s="98"/>
      <c r="SDJ70" s="97"/>
      <c r="SDK70" s="97"/>
      <c r="SDL70" s="97"/>
      <c r="SDM70" s="104"/>
      <c r="SDN70" s="97"/>
      <c r="SDO70" s="97"/>
      <c r="SDP70" s="97"/>
      <c r="SDQ70" s="145"/>
      <c r="SDR70" s="179"/>
      <c r="SDS70" s="108"/>
      <c r="SDT70" s="63"/>
      <c r="SDU70" s="103"/>
      <c r="SDV70" s="104"/>
      <c r="SDW70" s="105"/>
      <c r="SDX70" s="97"/>
      <c r="SDY70" s="79"/>
      <c r="SDZ70" s="79"/>
      <c r="SEA70" s="137"/>
      <c r="SEB70" s="96"/>
      <c r="SEC70" s="80"/>
      <c r="SED70" s="80"/>
      <c r="SEE70" s="80"/>
      <c r="SEF70" s="102"/>
      <c r="SEG70" s="62"/>
      <c r="SEH70" s="98"/>
      <c r="SEI70" s="97"/>
      <c r="SEJ70" s="97"/>
      <c r="SEK70" s="97"/>
      <c r="SEL70" s="104"/>
      <c r="SEM70" s="97"/>
      <c r="SEN70" s="97"/>
      <c r="SEO70" s="97"/>
      <c r="SEP70" s="145"/>
      <c r="SEQ70" s="179"/>
      <c r="SER70" s="108"/>
      <c r="SES70" s="63"/>
      <c r="SET70" s="103"/>
      <c r="SEU70" s="104"/>
      <c r="SEV70" s="105"/>
      <c r="SEW70" s="97"/>
      <c r="SEX70" s="79"/>
      <c r="SEY70" s="79"/>
      <c r="SEZ70" s="137"/>
      <c r="SFA70" s="96"/>
      <c r="SFB70" s="80"/>
      <c r="SFC70" s="80"/>
      <c r="SFD70" s="80"/>
      <c r="SFE70" s="102"/>
      <c r="SFF70" s="62"/>
      <c r="SFG70" s="98"/>
      <c r="SFH70" s="97"/>
      <c r="SFI70" s="97"/>
      <c r="SFJ70" s="97"/>
      <c r="SFK70" s="104"/>
      <c r="SFL70" s="97"/>
      <c r="SFM70" s="97"/>
      <c r="SFN70" s="97"/>
      <c r="SFO70" s="145"/>
      <c r="SFP70" s="179"/>
      <c r="SFQ70" s="108"/>
      <c r="SFR70" s="63"/>
      <c r="SFS70" s="103"/>
      <c r="SFT70" s="104"/>
      <c r="SFU70" s="105"/>
      <c r="SFV70" s="97"/>
      <c r="SFW70" s="79"/>
      <c r="SFX70" s="79"/>
      <c r="SFY70" s="137"/>
      <c r="SFZ70" s="96"/>
      <c r="SGA70" s="80"/>
      <c r="SGB70" s="80"/>
      <c r="SGC70" s="80"/>
      <c r="SGD70" s="102"/>
      <c r="SGE70" s="62"/>
      <c r="SGF70" s="98"/>
      <c r="SGG70" s="97"/>
      <c r="SGH70" s="97"/>
      <c r="SGI70" s="97"/>
      <c r="SGJ70" s="104"/>
      <c r="SGK70" s="97"/>
      <c r="SGL70" s="97"/>
      <c r="SGM70" s="97"/>
      <c r="SGN70" s="145"/>
      <c r="SGO70" s="179"/>
      <c r="SGP70" s="108"/>
      <c r="SGQ70" s="63"/>
      <c r="SGR70" s="103"/>
      <c r="SGS70" s="104"/>
      <c r="SGT70" s="105"/>
      <c r="SGU70" s="97"/>
      <c r="SGV70" s="79"/>
      <c r="SGW70" s="79"/>
      <c r="SGX70" s="137"/>
      <c r="SGY70" s="96"/>
      <c r="SGZ70" s="80"/>
      <c r="SHA70" s="80"/>
      <c r="SHB70" s="80"/>
      <c r="SHC70" s="102"/>
      <c r="SHD70" s="62"/>
      <c r="SHE70" s="98"/>
      <c r="SHF70" s="97"/>
      <c r="SHG70" s="97"/>
      <c r="SHH70" s="97"/>
      <c r="SHI70" s="104"/>
      <c r="SHJ70" s="97"/>
      <c r="SHK70" s="97"/>
      <c r="SHL70" s="97"/>
      <c r="SHM70" s="145"/>
      <c r="SHN70" s="179"/>
      <c r="SHO70" s="108"/>
      <c r="SHP70" s="63"/>
      <c r="SHQ70" s="103"/>
      <c r="SHR70" s="104"/>
      <c r="SHS70" s="105"/>
      <c r="SHT70" s="97"/>
      <c r="SHU70" s="79"/>
      <c r="SHV70" s="79"/>
      <c r="SHW70" s="137"/>
      <c r="SHX70" s="96"/>
      <c r="SHY70" s="80"/>
      <c r="SHZ70" s="80"/>
      <c r="SIA70" s="80"/>
      <c r="SIB70" s="102"/>
      <c r="SIC70" s="62"/>
      <c r="SID70" s="98"/>
      <c r="SIE70" s="97"/>
      <c r="SIF70" s="97"/>
      <c r="SIG70" s="97"/>
      <c r="SIH70" s="104"/>
      <c r="SII70" s="97"/>
      <c r="SIJ70" s="97"/>
      <c r="SIK70" s="97"/>
      <c r="SIL70" s="145"/>
      <c r="SIM70" s="179"/>
      <c r="SIN70" s="108"/>
      <c r="SIO70" s="63"/>
      <c r="SIP70" s="103"/>
      <c r="SIQ70" s="104"/>
      <c r="SIR70" s="105"/>
      <c r="SIS70" s="97"/>
      <c r="SIT70" s="79"/>
      <c r="SIU70" s="79"/>
      <c r="SIV70" s="137"/>
      <c r="SIW70" s="96"/>
      <c r="SIX70" s="80"/>
      <c r="SIY70" s="80"/>
      <c r="SIZ70" s="80"/>
      <c r="SJA70" s="102"/>
      <c r="SJB70" s="62"/>
      <c r="SJC70" s="98"/>
      <c r="SJD70" s="97"/>
      <c r="SJE70" s="97"/>
      <c r="SJF70" s="97"/>
      <c r="SJG70" s="104"/>
      <c r="SJH70" s="97"/>
      <c r="SJI70" s="97"/>
      <c r="SJJ70" s="97"/>
      <c r="SJK70" s="145"/>
      <c r="SJL70" s="179"/>
      <c r="SJM70" s="108"/>
      <c r="SJN70" s="63"/>
      <c r="SJO70" s="103"/>
      <c r="SJP70" s="104"/>
      <c r="SJQ70" s="105"/>
      <c r="SJR70" s="97"/>
      <c r="SJS70" s="79"/>
      <c r="SJT70" s="79"/>
      <c r="SJU70" s="137"/>
      <c r="SJV70" s="96"/>
      <c r="SJW70" s="80"/>
      <c r="SJX70" s="80"/>
      <c r="SJY70" s="80"/>
      <c r="SJZ70" s="102"/>
      <c r="SKA70" s="62"/>
      <c r="SKB70" s="98"/>
      <c r="SKC70" s="97"/>
      <c r="SKD70" s="97"/>
      <c r="SKE70" s="97"/>
      <c r="SKF70" s="104"/>
      <c r="SKG70" s="97"/>
      <c r="SKH70" s="97"/>
      <c r="SKI70" s="97"/>
      <c r="SKJ70" s="145"/>
      <c r="SKK70" s="179"/>
      <c r="SKL70" s="108"/>
      <c r="SKM70" s="63"/>
      <c r="SKN70" s="103"/>
      <c r="SKO70" s="104"/>
      <c r="SKP70" s="105"/>
      <c r="SKQ70" s="97"/>
      <c r="SKR70" s="79"/>
      <c r="SKS70" s="79"/>
      <c r="SKT70" s="137"/>
      <c r="SKU70" s="96"/>
      <c r="SKV70" s="80"/>
      <c r="SKW70" s="80"/>
      <c r="SKX70" s="80"/>
      <c r="SKY70" s="102"/>
      <c r="SKZ70" s="62"/>
      <c r="SLA70" s="98"/>
      <c r="SLB70" s="97"/>
      <c r="SLC70" s="97"/>
      <c r="SLD70" s="97"/>
      <c r="SLE70" s="104"/>
      <c r="SLF70" s="97"/>
      <c r="SLG70" s="97"/>
      <c r="SLH70" s="97"/>
      <c r="SLI70" s="145"/>
      <c r="SLJ70" s="179"/>
      <c r="SLK70" s="108"/>
      <c r="SLL70" s="63"/>
      <c r="SLM70" s="103"/>
      <c r="SLN70" s="104"/>
      <c r="SLO70" s="105"/>
      <c r="SLP70" s="97"/>
      <c r="SLQ70" s="79"/>
      <c r="SLR70" s="79"/>
      <c r="SLS70" s="137"/>
      <c r="SLT70" s="96"/>
      <c r="SLU70" s="80"/>
      <c r="SLV70" s="80"/>
      <c r="SLW70" s="80"/>
      <c r="SLX70" s="102"/>
      <c r="SLY70" s="62"/>
      <c r="SLZ70" s="98"/>
      <c r="SMA70" s="97"/>
      <c r="SMB70" s="97"/>
      <c r="SMC70" s="97"/>
      <c r="SMD70" s="104"/>
      <c r="SME70" s="97"/>
      <c r="SMF70" s="97"/>
      <c r="SMG70" s="97"/>
      <c r="SMH70" s="145"/>
      <c r="SMI70" s="179"/>
      <c r="SMJ70" s="108"/>
      <c r="SMK70" s="63"/>
      <c r="SML70" s="103"/>
      <c r="SMM70" s="104"/>
      <c r="SMN70" s="105"/>
      <c r="SMO70" s="97"/>
      <c r="SMP70" s="79"/>
      <c r="SMQ70" s="79"/>
      <c r="SMR70" s="137"/>
      <c r="SMS70" s="96"/>
      <c r="SMT70" s="80"/>
      <c r="SMU70" s="80"/>
      <c r="SMV70" s="80"/>
      <c r="SMW70" s="102"/>
      <c r="SMX70" s="62"/>
      <c r="SMY70" s="98"/>
      <c r="SMZ70" s="97"/>
      <c r="SNA70" s="97"/>
      <c r="SNB70" s="97"/>
      <c r="SNC70" s="104"/>
      <c r="SND70" s="97"/>
      <c r="SNE70" s="97"/>
      <c r="SNF70" s="97"/>
      <c r="SNG70" s="145"/>
      <c r="SNH70" s="179"/>
      <c r="SNI70" s="108"/>
      <c r="SNJ70" s="63"/>
      <c r="SNK70" s="103"/>
      <c r="SNL70" s="104"/>
      <c r="SNM70" s="105"/>
      <c r="SNN70" s="97"/>
      <c r="SNO70" s="79"/>
      <c r="SNP70" s="79"/>
      <c r="SNQ70" s="137"/>
      <c r="SNR70" s="96"/>
      <c r="SNS70" s="80"/>
      <c r="SNT70" s="80"/>
      <c r="SNU70" s="80"/>
      <c r="SNV70" s="102"/>
      <c r="SNW70" s="62"/>
      <c r="SNX70" s="98"/>
      <c r="SNY70" s="97"/>
      <c r="SNZ70" s="97"/>
      <c r="SOA70" s="97"/>
      <c r="SOB70" s="104"/>
      <c r="SOC70" s="97"/>
      <c r="SOD70" s="97"/>
      <c r="SOE70" s="97"/>
      <c r="SOF70" s="145"/>
      <c r="SOG70" s="179"/>
      <c r="SOH70" s="108"/>
      <c r="SOI70" s="63"/>
      <c r="SOJ70" s="103"/>
      <c r="SOK70" s="104"/>
      <c r="SOL70" s="105"/>
      <c r="SOM70" s="97"/>
      <c r="SON70" s="79"/>
      <c r="SOO70" s="79"/>
      <c r="SOP70" s="137"/>
      <c r="SOQ70" s="96"/>
      <c r="SOR70" s="80"/>
      <c r="SOS70" s="80"/>
      <c r="SOT70" s="80"/>
      <c r="SOU70" s="102"/>
      <c r="SOV70" s="62"/>
      <c r="SOW70" s="98"/>
      <c r="SOX70" s="97"/>
      <c r="SOY70" s="97"/>
      <c r="SOZ70" s="97"/>
      <c r="SPA70" s="104"/>
      <c r="SPB70" s="97"/>
      <c r="SPC70" s="97"/>
      <c r="SPD70" s="97"/>
      <c r="SPE70" s="145"/>
      <c r="SPF70" s="179"/>
      <c r="SPG70" s="108"/>
      <c r="SPH70" s="63"/>
      <c r="SPI70" s="103"/>
      <c r="SPJ70" s="104"/>
      <c r="SPK70" s="105"/>
      <c r="SPL70" s="97"/>
      <c r="SPM70" s="79"/>
      <c r="SPN70" s="79"/>
      <c r="SPO70" s="137"/>
      <c r="SPP70" s="96"/>
      <c r="SPQ70" s="80"/>
      <c r="SPR70" s="80"/>
      <c r="SPS70" s="80"/>
      <c r="SPT70" s="102"/>
      <c r="SPU70" s="62"/>
      <c r="SPV70" s="98"/>
      <c r="SPW70" s="97"/>
      <c r="SPX70" s="97"/>
      <c r="SPY70" s="97"/>
      <c r="SPZ70" s="104"/>
      <c r="SQA70" s="97"/>
      <c r="SQB70" s="97"/>
      <c r="SQC70" s="97"/>
      <c r="SQD70" s="145"/>
      <c r="SQE70" s="179"/>
      <c r="SQF70" s="108"/>
      <c r="SQG70" s="63"/>
      <c r="SQH70" s="103"/>
      <c r="SQI70" s="104"/>
      <c r="SQJ70" s="105"/>
      <c r="SQK70" s="97"/>
      <c r="SQL70" s="79"/>
      <c r="SQM70" s="79"/>
      <c r="SQN70" s="137"/>
      <c r="SQO70" s="96"/>
      <c r="SQP70" s="80"/>
      <c r="SQQ70" s="80"/>
      <c r="SQR70" s="80"/>
      <c r="SQS70" s="102"/>
      <c r="SQT70" s="62"/>
      <c r="SQU70" s="98"/>
      <c r="SQV70" s="97"/>
      <c r="SQW70" s="97"/>
      <c r="SQX70" s="97"/>
      <c r="SQY70" s="104"/>
      <c r="SQZ70" s="97"/>
      <c r="SRA70" s="97"/>
      <c r="SRB70" s="97"/>
      <c r="SRC70" s="145"/>
      <c r="SRD70" s="179"/>
      <c r="SRE70" s="108"/>
      <c r="SRF70" s="63"/>
      <c r="SRG70" s="103"/>
      <c r="SRH70" s="104"/>
      <c r="SRI70" s="105"/>
      <c r="SRJ70" s="97"/>
      <c r="SRK70" s="79"/>
      <c r="SRL70" s="79"/>
      <c r="SRM70" s="137"/>
      <c r="SRN70" s="96"/>
      <c r="SRO70" s="80"/>
      <c r="SRP70" s="80"/>
      <c r="SRQ70" s="80"/>
      <c r="SRR70" s="102"/>
      <c r="SRS70" s="62"/>
      <c r="SRT70" s="98"/>
      <c r="SRU70" s="97"/>
      <c r="SRV70" s="97"/>
      <c r="SRW70" s="97"/>
      <c r="SRX70" s="104"/>
      <c r="SRY70" s="97"/>
      <c r="SRZ70" s="97"/>
      <c r="SSA70" s="97"/>
      <c r="SSB70" s="145"/>
      <c r="SSC70" s="179"/>
      <c r="SSD70" s="108"/>
      <c r="SSE70" s="63"/>
      <c r="SSF70" s="103"/>
      <c r="SSG70" s="104"/>
      <c r="SSH70" s="105"/>
      <c r="SSI70" s="97"/>
      <c r="SSJ70" s="79"/>
      <c r="SSK70" s="79"/>
      <c r="SSL70" s="137"/>
      <c r="SSM70" s="96"/>
      <c r="SSN70" s="80"/>
      <c r="SSO70" s="80"/>
      <c r="SSP70" s="80"/>
      <c r="SSQ70" s="102"/>
      <c r="SSR70" s="62"/>
      <c r="SSS70" s="98"/>
      <c r="SST70" s="97"/>
      <c r="SSU70" s="97"/>
      <c r="SSV70" s="97"/>
      <c r="SSW70" s="104"/>
      <c r="SSX70" s="97"/>
      <c r="SSY70" s="97"/>
      <c r="SSZ70" s="97"/>
      <c r="STA70" s="145"/>
      <c r="STB70" s="179"/>
      <c r="STC70" s="108"/>
      <c r="STD70" s="63"/>
      <c r="STE70" s="103"/>
      <c r="STF70" s="104"/>
      <c r="STG70" s="105"/>
      <c r="STH70" s="97"/>
      <c r="STI70" s="79"/>
      <c r="STJ70" s="79"/>
      <c r="STK70" s="137"/>
      <c r="STL70" s="96"/>
      <c r="STM70" s="80"/>
      <c r="STN70" s="80"/>
      <c r="STO70" s="80"/>
      <c r="STP70" s="102"/>
      <c r="STQ70" s="62"/>
      <c r="STR70" s="98"/>
      <c r="STS70" s="97"/>
      <c r="STT70" s="97"/>
      <c r="STU70" s="97"/>
      <c r="STV70" s="104"/>
      <c r="STW70" s="97"/>
      <c r="STX70" s="97"/>
      <c r="STY70" s="97"/>
      <c r="STZ70" s="145"/>
      <c r="SUA70" s="179"/>
      <c r="SUB70" s="108"/>
      <c r="SUC70" s="63"/>
      <c r="SUD70" s="103"/>
      <c r="SUE70" s="104"/>
      <c r="SUF70" s="105"/>
      <c r="SUG70" s="97"/>
      <c r="SUH70" s="79"/>
      <c r="SUI70" s="79"/>
      <c r="SUJ70" s="137"/>
      <c r="SUK70" s="96"/>
      <c r="SUL70" s="80"/>
      <c r="SUM70" s="80"/>
      <c r="SUN70" s="80"/>
      <c r="SUO70" s="102"/>
      <c r="SUP70" s="62"/>
      <c r="SUQ70" s="98"/>
      <c r="SUR70" s="97"/>
      <c r="SUS70" s="97"/>
      <c r="SUT70" s="97"/>
      <c r="SUU70" s="104"/>
      <c r="SUV70" s="97"/>
      <c r="SUW70" s="97"/>
      <c r="SUX70" s="97"/>
      <c r="SUY70" s="145"/>
      <c r="SUZ70" s="179"/>
      <c r="SVA70" s="108"/>
      <c r="SVB70" s="63"/>
      <c r="SVC70" s="103"/>
      <c r="SVD70" s="104"/>
      <c r="SVE70" s="105"/>
      <c r="SVF70" s="97"/>
      <c r="SVG70" s="79"/>
      <c r="SVH70" s="79"/>
      <c r="SVI70" s="137"/>
      <c r="SVJ70" s="96"/>
      <c r="SVK70" s="80"/>
      <c r="SVL70" s="80"/>
      <c r="SVM70" s="80"/>
      <c r="SVN70" s="102"/>
      <c r="SVO70" s="62"/>
      <c r="SVP70" s="98"/>
      <c r="SVQ70" s="97"/>
      <c r="SVR70" s="97"/>
      <c r="SVS70" s="97"/>
      <c r="SVT70" s="104"/>
      <c r="SVU70" s="97"/>
      <c r="SVV70" s="97"/>
      <c r="SVW70" s="97"/>
      <c r="SVX70" s="145"/>
      <c r="SVY70" s="179"/>
      <c r="SVZ70" s="108"/>
      <c r="SWA70" s="63"/>
      <c r="SWB70" s="103"/>
      <c r="SWC70" s="104"/>
      <c r="SWD70" s="105"/>
      <c r="SWE70" s="97"/>
      <c r="SWF70" s="79"/>
      <c r="SWG70" s="79"/>
      <c r="SWH70" s="137"/>
      <c r="SWI70" s="96"/>
      <c r="SWJ70" s="80"/>
      <c r="SWK70" s="80"/>
      <c r="SWL70" s="80"/>
      <c r="SWM70" s="102"/>
      <c r="SWN70" s="62"/>
      <c r="SWO70" s="98"/>
      <c r="SWP70" s="97"/>
      <c r="SWQ70" s="97"/>
      <c r="SWR70" s="97"/>
      <c r="SWS70" s="104"/>
      <c r="SWT70" s="97"/>
      <c r="SWU70" s="97"/>
      <c r="SWV70" s="97"/>
      <c r="SWW70" s="145"/>
      <c r="SWX70" s="179"/>
      <c r="SWY70" s="108"/>
      <c r="SWZ70" s="63"/>
      <c r="SXA70" s="103"/>
      <c r="SXB70" s="104"/>
      <c r="SXC70" s="105"/>
      <c r="SXD70" s="97"/>
      <c r="SXE70" s="79"/>
      <c r="SXF70" s="79"/>
      <c r="SXG70" s="137"/>
      <c r="SXH70" s="96"/>
      <c r="SXI70" s="80"/>
      <c r="SXJ70" s="80"/>
      <c r="SXK70" s="80"/>
      <c r="SXL70" s="102"/>
      <c r="SXM70" s="62"/>
      <c r="SXN70" s="98"/>
      <c r="SXO70" s="97"/>
      <c r="SXP70" s="97"/>
      <c r="SXQ70" s="97"/>
      <c r="SXR70" s="104"/>
      <c r="SXS70" s="97"/>
      <c r="SXT70" s="97"/>
      <c r="SXU70" s="97"/>
      <c r="SXV70" s="145"/>
      <c r="SXW70" s="179"/>
      <c r="SXX70" s="108"/>
      <c r="SXY70" s="63"/>
      <c r="SXZ70" s="103"/>
      <c r="SYA70" s="104"/>
      <c r="SYB70" s="105"/>
      <c r="SYC70" s="97"/>
      <c r="SYD70" s="79"/>
      <c r="SYE70" s="79"/>
      <c r="SYF70" s="137"/>
      <c r="SYG70" s="96"/>
      <c r="SYH70" s="80"/>
      <c r="SYI70" s="80"/>
      <c r="SYJ70" s="80"/>
      <c r="SYK70" s="102"/>
      <c r="SYL70" s="62"/>
      <c r="SYM70" s="98"/>
      <c r="SYN70" s="97"/>
      <c r="SYO70" s="97"/>
      <c r="SYP70" s="97"/>
      <c r="SYQ70" s="104"/>
      <c r="SYR70" s="97"/>
      <c r="SYS70" s="97"/>
      <c r="SYT70" s="97"/>
      <c r="SYU70" s="145"/>
      <c r="SYV70" s="179"/>
      <c r="SYW70" s="108"/>
      <c r="SYX70" s="63"/>
      <c r="SYY70" s="103"/>
      <c r="SYZ70" s="104"/>
      <c r="SZA70" s="105"/>
      <c r="SZB70" s="97"/>
      <c r="SZC70" s="79"/>
      <c r="SZD70" s="79"/>
      <c r="SZE70" s="137"/>
      <c r="SZF70" s="96"/>
      <c r="SZG70" s="80"/>
      <c r="SZH70" s="80"/>
      <c r="SZI70" s="80"/>
      <c r="SZJ70" s="102"/>
      <c r="SZK70" s="62"/>
      <c r="SZL70" s="98"/>
      <c r="SZM70" s="97"/>
      <c r="SZN70" s="97"/>
      <c r="SZO70" s="97"/>
      <c r="SZP70" s="104"/>
      <c r="SZQ70" s="97"/>
      <c r="SZR70" s="97"/>
      <c r="SZS70" s="97"/>
      <c r="SZT70" s="145"/>
      <c r="SZU70" s="179"/>
      <c r="SZV70" s="108"/>
      <c r="SZW70" s="63"/>
      <c r="SZX70" s="103"/>
      <c r="SZY70" s="104"/>
      <c r="SZZ70" s="105"/>
      <c r="TAA70" s="97"/>
      <c r="TAB70" s="79"/>
      <c r="TAC70" s="79"/>
      <c r="TAD70" s="137"/>
      <c r="TAE70" s="96"/>
      <c r="TAF70" s="80"/>
      <c r="TAG70" s="80"/>
      <c r="TAH70" s="80"/>
      <c r="TAI70" s="102"/>
      <c r="TAJ70" s="62"/>
      <c r="TAK70" s="98"/>
      <c r="TAL70" s="97"/>
      <c r="TAM70" s="97"/>
      <c r="TAN70" s="97"/>
      <c r="TAO70" s="104"/>
      <c r="TAP70" s="97"/>
      <c r="TAQ70" s="97"/>
      <c r="TAR70" s="97"/>
      <c r="TAS70" s="145"/>
      <c r="TAT70" s="179"/>
      <c r="TAU70" s="108"/>
      <c r="TAV70" s="63"/>
      <c r="TAW70" s="103"/>
      <c r="TAX70" s="104"/>
      <c r="TAY70" s="105"/>
      <c r="TAZ70" s="97"/>
      <c r="TBA70" s="79"/>
      <c r="TBB70" s="79"/>
      <c r="TBC70" s="137"/>
      <c r="TBD70" s="96"/>
      <c r="TBE70" s="80"/>
      <c r="TBF70" s="80"/>
      <c r="TBG70" s="80"/>
      <c r="TBH70" s="102"/>
      <c r="TBI70" s="62"/>
      <c r="TBJ70" s="98"/>
      <c r="TBK70" s="97"/>
      <c r="TBL70" s="97"/>
      <c r="TBM70" s="97"/>
      <c r="TBN70" s="104"/>
      <c r="TBO70" s="97"/>
      <c r="TBP70" s="97"/>
      <c r="TBQ70" s="97"/>
      <c r="TBR70" s="145"/>
      <c r="TBS70" s="179"/>
      <c r="TBT70" s="108"/>
      <c r="TBU70" s="63"/>
      <c r="TBV70" s="103"/>
      <c r="TBW70" s="104"/>
      <c r="TBX70" s="105"/>
      <c r="TBY70" s="97"/>
      <c r="TBZ70" s="79"/>
      <c r="TCA70" s="79"/>
      <c r="TCB70" s="137"/>
      <c r="TCC70" s="96"/>
      <c r="TCD70" s="80"/>
      <c r="TCE70" s="80"/>
      <c r="TCF70" s="80"/>
      <c r="TCG70" s="102"/>
      <c r="TCH70" s="62"/>
      <c r="TCI70" s="98"/>
      <c r="TCJ70" s="97"/>
      <c r="TCK70" s="97"/>
      <c r="TCL70" s="97"/>
      <c r="TCM70" s="104"/>
      <c r="TCN70" s="97"/>
      <c r="TCO70" s="97"/>
      <c r="TCP70" s="97"/>
      <c r="TCQ70" s="145"/>
      <c r="TCR70" s="179"/>
      <c r="TCS70" s="108"/>
      <c r="TCT70" s="63"/>
      <c r="TCU70" s="103"/>
      <c r="TCV70" s="104"/>
      <c r="TCW70" s="105"/>
      <c r="TCX70" s="97"/>
      <c r="TCY70" s="79"/>
      <c r="TCZ70" s="79"/>
      <c r="TDA70" s="137"/>
      <c r="TDB70" s="96"/>
      <c r="TDC70" s="80"/>
      <c r="TDD70" s="80"/>
      <c r="TDE70" s="80"/>
      <c r="TDF70" s="102"/>
      <c r="TDG70" s="62"/>
      <c r="TDH70" s="98"/>
      <c r="TDI70" s="97"/>
      <c r="TDJ70" s="97"/>
      <c r="TDK70" s="97"/>
      <c r="TDL70" s="104"/>
      <c r="TDM70" s="97"/>
      <c r="TDN70" s="97"/>
      <c r="TDO70" s="97"/>
      <c r="TDP70" s="145"/>
      <c r="TDQ70" s="179"/>
      <c r="TDR70" s="108"/>
      <c r="TDS70" s="63"/>
      <c r="TDT70" s="103"/>
      <c r="TDU70" s="104"/>
      <c r="TDV70" s="105"/>
      <c r="TDW70" s="97"/>
      <c r="TDX70" s="79"/>
      <c r="TDY70" s="79"/>
      <c r="TDZ70" s="137"/>
      <c r="TEA70" s="96"/>
      <c r="TEB70" s="80"/>
      <c r="TEC70" s="80"/>
      <c r="TED70" s="80"/>
      <c r="TEE70" s="102"/>
      <c r="TEF70" s="62"/>
      <c r="TEG70" s="98"/>
      <c r="TEH70" s="97"/>
      <c r="TEI70" s="97"/>
      <c r="TEJ70" s="97"/>
      <c r="TEK70" s="104"/>
      <c r="TEL70" s="97"/>
      <c r="TEM70" s="97"/>
      <c r="TEN70" s="97"/>
      <c r="TEO70" s="145"/>
      <c r="TEP70" s="179"/>
      <c r="TEQ70" s="108"/>
      <c r="TER70" s="63"/>
      <c r="TES70" s="103"/>
      <c r="TET70" s="104"/>
      <c r="TEU70" s="105"/>
      <c r="TEV70" s="97"/>
      <c r="TEW70" s="79"/>
      <c r="TEX70" s="79"/>
      <c r="TEY70" s="137"/>
      <c r="TEZ70" s="96"/>
      <c r="TFA70" s="80"/>
      <c r="TFB70" s="80"/>
      <c r="TFC70" s="80"/>
      <c r="TFD70" s="102"/>
      <c r="TFE70" s="62"/>
      <c r="TFF70" s="98"/>
      <c r="TFG70" s="97"/>
      <c r="TFH70" s="97"/>
      <c r="TFI70" s="97"/>
      <c r="TFJ70" s="104"/>
      <c r="TFK70" s="97"/>
      <c r="TFL70" s="97"/>
      <c r="TFM70" s="97"/>
      <c r="TFN70" s="145"/>
      <c r="TFO70" s="179"/>
      <c r="TFP70" s="108"/>
      <c r="TFQ70" s="63"/>
      <c r="TFR70" s="103"/>
      <c r="TFS70" s="104"/>
      <c r="TFT70" s="105"/>
      <c r="TFU70" s="97"/>
      <c r="TFV70" s="79"/>
      <c r="TFW70" s="79"/>
      <c r="TFX70" s="137"/>
      <c r="TFY70" s="96"/>
      <c r="TFZ70" s="80"/>
      <c r="TGA70" s="80"/>
      <c r="TGB70" s="80"/>
      <c r="TGC70" s="102"/>
      <c r="TGD70" s="62"/>
      <c r="TGE70" s="98"/>
      <c r="TGF70" s="97"/>
      <c r="TGG70" s="97"/>
      <c r="TGH70" s="97"/>
      <c r="TGI70" s="104"/>
      <c r="TGJ70" s="97"/>
      <c r="TGK70" s="97"/>
      <c r="TGL70" s="97"/>
      <c r="TGM70" s="145"/>
      <c r="TGN70" s="179"/>
      <c r="TGO70" s="108"/>
      <c r="TGP70" s="63"/>
      <c r="TGQ70" s="103"/>
      <c r="TGR70" s="104"/>
      <c r="TGS70" s="105"/>
      <c r="TGT70" s="97"/>
      <c r="TGU70" s="79"/>
      <c r="TGV70" s="79"/>
      <c r="TGW70" s="137"/>
      <c r="TGX70" s="96"/>
      <c r="TGY70" s="80"/>
      <c r="TGZ70" s="80"/>
      <c r="THA70" s="80"/>
      <c r="THB70" s="102"/>
      <c r="THC70" s="62"/>
      <c r="THD70" s="98"/>
      <c r="THE70" s="97"/>
      <c r="THF70" s="97"/>
      <c r="THG70" s="97"/>
      <c r="THH70" s="104"/>
      <c r="THI70" s="97"/>
      <c r="THJ70" s="97"/>
      <c r="THK70" s="97"/>
      <c r="THL70" s="145"/>
      <c r="THM70" s="179"/>
      <c r="THN70" s="108"/>
      <c r="THO70" s="63"/>
      <c r="THP70" s="103"/>
      <c r="THQ70" s="104"/>
      <c r="THR70" s="105"/>
      <c r="THS70" s="97"/>
      <c r="THT70" s="79"/>
      <c r="THU70" s="79"/>
      <c r="THV70" s="137"/>
      <c r="THW70" s="96"/>
      <c r="THX70" s="80"/>
      <c r="THY70" s="80"/>
      <c r="THZ70" s="80"/>
      <c r="TIA70" s="102"/>
      <c r="TIB70" s="62"/>
      <c r="TIC70" s="98"/>
      <c r="TID70" s="97"/>
      <c r="TIE70" s="97"/>
      <c r="TIF70" s="97"/>
      <c r="TIG70" s="104"/>
      <c r="TIH70" s="97"/>
      <c r="TII70" s="97"/>
      <c r="TIJ70" s="97"/>
      <c r="TIK70" s="145"/>
      <c r="TIL70" s="179"/>
      <c r="TIM70" s="108"/>
      <c r="TIN70" s="63"/>
      <c r="TIO70" s="103"/>
      <c r="TIP70" s="104"/>
      <c r="TIQ70" s="105"/>
      <c r="TIR70" s="97"/>
      <c r="TIS70" s="79"/>
      <c r="TIT70" s="79"/>
      <c r="TIU70" s="137"/>
      <c r="TIV70" s="96"/>
      <c r="TIW70" s="80"/>
      <c r="TIX70" s="80"/>
      <c r="TIY70" s="80"/>
      <c r="TIZ70" s="102"/>
      <c r="TJA70" s="62"/>
      <c r="TJB70" s="98"/>
      <c r="TJC70" s="97"/>
      <c r="TJD70" s="97"/>
      <c r="TJE70" s="97"/>
      <c r="TJF70" s="104"/>
      <c r="TJG70" s="97"/>
      <c r="TJH70" s="97"/>
      <c r="TJI70" s="97"/>
      <c r="TJJ70" s="145"/>
      <c r="TJK70" s="179"/>
      <c r="TJL70" s="108"/>
      <c r="TJM70" s="63"/>
      <c r="TJN70" s="103"/>
      <c r="TJO70" s="104"/>
      <c r="TJP70" s="105"/>
      <c r="TJQ70" s="97"/>
      <c r="TJR70" s="79"/>
      <c r="TJS70" s="79"/>
      <c r="TJT70" s="137"/>
      <c r="TJU70" s="96"/>
      <c r="TJV70" s="80"/>
      <c r="TJW70" s="80"/>
      <c r="TJX70" s="80"/>
      <c r="TJY70" s="102"/>
      <c r="TJZ70" s="62"/>
      <c r="TKA70" s="98"/>
      <c r="TKB70" s="97"/>
      <c r="TKC70" s="97"/>
      <c r="TKD70" s="97"/>
      <c r="TKE70" s="104"/>
      <c r="TKF70" s="97"/>
      <c r="TKG70" s="97"/>
      <c r="TKH70" s="97"/>
      <c r="TKI70" s="145"/>
      <c r="TKJ70" s="179"/>
      <c r="TKK70" s="108"/>
      <c r="TKL70" s="63"/>
      <c r="TKM70" s="103"/>
      <c r="TKN70" s="104"/>
      <c r="TKO70" s="105"/>
      <c r="TKP70" s="97"/>
      <c r="TKQ70" s="79"/>
      <c r="TKR70" s="79"/>
      <c r="TKS70" s="137"/>
      <c r="TKT70" s="96"/>
      <c r="TKU70" s="80"/>
      <c r="TKV70" s="80"/>
      <c r="TKW70" s="80"/>
      <c r="TKX70" s="102"/>
      <c r="TKY70" s="62"/>
      <c r="TKZ70" s="98"/>
      <c r="TLA70" s="97"/>
      <c r="TLB70" s="97"/>
      <c r="TLC70" s="97"/>
      <c r="TLD70" s="104"/>
      <c r="TLE70" s="97"/>
      <c r="TLF70" s="97"/>
      <c r="TLG70" s="97"/>
      <c r="TLH70" s="145"/>
      <c r="TLI70" s="179"/>
      <c r="TLJ70" s="108"/>
      <c r="TLK70" s="63"/>
      <c r="TLL70" s="103"/>
      <c r="TLM70" s="104"/>
      <c r="TLN70" s="105"/>
      <c r="TLO70" s="97"/>
      <c r="TLP70" s="79"/>
      <c r="TLQ70" s="79"/>
      <c r="TLR70" s="137"/>
      <c r="TLS70" s="96"/>
      <c r="TLT70" s="80"/>
      <c r="TLU70" s="80"/>
      <c r="TLV70" s="80"/>
      <c r="TLW70" s="102"/>
      <c r="TLX70" s="62"/>
      <c r="TLY70" s="98"/>
      <c r="TLZ70" s="97"/>
      <c r="TMA70" s="97"/>
      <c r="TMB70" s="97"/>
      <c r="TMC70" s="104"/>
      <c r="TMD70" s="97"/>
      <c r="TME70" s="97"/>
      <c r="TMF70" s="97"/>
      <c r="TMG70" s="145"/>
      <c r="TMH70" s="179"/>
      <c r="TMI70" s="108"/>
      <c r="TMJ70" s="63"/>
      <c r="TMK70" s="103"/>
      <c r="TML70" s="104"/>
      <c r="TMM70" s="105"/>
      <c r="TMN70" s="97"/>
      <c r="TMO70" s="79"/>
      <c r="TMP70" s="79"/>
      <c r="TMQ70" s="137"/>
      <c r="TMR70" s="96"/>
      <c r="TMS70" s="80"/>
      <c r="TMT70" s="80"/>
      <c r="TMU70" s="80"/>
      <c r="TMV70" s="102"/>
      <c r="TMW70" s="62"/>
      <c r="TMX70" s="98"/>
      <c r="TMY70" s="97"/>
      <c r="TMZ70" s="97"/>
      <c r="TNA70" s="97"/>
      <c r="TNB70" s="104"/>
      <c r="TNC70" s="97"/>
      <c r="TND70" s="97"/>
      <c r="TNE70" s="97"/>
      <c r="TNF70" s="145"/>
      <c r="TNG70" s="179"/>
      <c r="TNH70" s="108"/>
      <c r="TNI70" s="63"/>
      <c r="TNJ70" s="103"/>
      <c r="TNK70" s="104"/>
      <c r="TNL70" s="105"/>
      <c r="TNM70" s="97"/>
      <c r="TNN70" s="79"/>
      <c r="TNO70" s="79"/>
      <c r="TNP70" s="137"/>
      <c r="TNQ70" s="96"/>
      <c r="TNR70" s="80"/>
      <c r="TNS70" s="80"/>
      <c r="TNT70" s="80"/>
      <c r="TNU70" s="102"/>
      <c r="TNV70" s="62"/>
      <c r="TNW70" s="98"/>
      <c r="TNX70" s="97"/>
      <c r="TNY70" s="97"/>
      <c r="TNZ70" s="97"/>
      <c r="TOA70" s="104"/>
      <c r="TOB70" s="97"/>
      <c r="TOC70" s="97"/>
      <c r="TOD70" s="97"/>
      <c r="TOE70" s="145"/>
      <c r="TOF70" s="179"/>
      <c r="TOG70" s="108"/>
      <c r="TOH70" s="63"/>
      <c r="TOI70" s="103"/>
      <c r="TOJ70" s="104"/>
      <c r="TOK70" s="105"/>
      <c r="TOL70" s="97"/>
      <c r="TOM70" s="79"/>
      <c r="TON70" s="79"/>
      <c r="TOO70" s="137"/>
      <c r="TOP70" s="96"/>
      <c r="TOQ70" s="80"/>
      <c r="TOR70" s="80"/>
      <c r="TOS70" s="80"/>
      <c r="TOT70" s="102"/>
      <c r="TOU70" s="62"/>
      <c r="TOV70" s="98"/>
      <c r="TOW70" s="97"/>
      <c r="TOX70" s="97"/>
      <c r="TOY70" s="97"/>
      <c r="TOZ70" s="104"/>
      <c r="TPA70" s="97"/>
      <c r="TPB70" s="97"/>
      <c r="TPC70" s="97"/>
      <c r="TPD70" s="145"/>
      <c r="TPE70" s="179"/>
      <c r="TPF70" s="108"/>
      <c r="TPG70" s="63"/>
      <c r="TPH70" s="103"/>
      <c r="TPI70" s="104"/>
      <c r="TPJ70" s="105"/>
      <c r="TPK70" s="97"/>
      <c r="TPL70" s="79"/>
      <c r="TPM70" s="79"/>
      <c r="TPN70" s="137"/>
      <c r="TPO70" s="96"/>
      <c r="TPP70" s="80"/>
      <c r="TPQ70" s="80"/>
      <c r="TPR70" s="80"/>
      <c r="TPS70" s="102"/>
      <c r="TPT70" s="62"/>
      <c r="TPU70" s="98"/>
      <c r="TPV70" s="97"/>
      <c r="TPW70" s="97"/>
      <c r="TPX70" s="97"/>
      <c r="TPY70" s="104"/>
      <c r="TPZ70" s="97"/>
      <c r="TQA70" s="97"/>
      <c r="TQB70" s="97"/>
      <c r="TQC70" s="145"/>
      <c r="TQD70" s="179"/>
      <c r="TQE70" s="108"/>
      <c r="TQF70" s="63"/>
      <c r="TQG70" s="103"/>
      <c r="TQH70" s="104"/>
      <c r="TQI70" s="105"/>
      <c r="TQJ70" s="97"/>
      <c r="TQK70" s="79"/>
      <c r="TQL70" s="79"/>
      <c r="TQM70" s="137"/>
      <c r="TQN70" s="96"/>
      <c r="TQO70" s="80"/>
      <c r="TQP70" s="80"/>
      <c r="TQQ70" s="80"/>
      <c r="TQR70" s="102"/>
      <c r="TQS70" s="62"/>
      <c r="TQT70" s="98"/>
      <c r="TQU70" s="97"/>
      <c r="TQV70" s="97"/>
      <c r="TQW70" s="97"/>
      <c r="TQX70" s="104"/>
      <c r="TQY70" s="97"/>
      <c r="TQZ70" s="97"/>
      <c r="TRA70" s="97"/>
      <c r="TRB70" s="145"/>
      <c r="TRC70" s="179"/>
      <c r="TRD70" s="108"/>
      <c r="TRE70" s="63"/>
      <c r="TRF70" s="103"/>
      <c r="TRG70" s="104"/>
      <c r="TRH70" s="105"/>
      <c r="TRI70" s="97"/>
      <c r="TRJ70" s="79"/>
      <c r="TRK70" s="79"/>
      <c r="TRL70" s="137"/>
      <c r="TRM70" s="96"/>
      <c r="TRN70" s="80"/>
      <c r="TRO70" s="80"/>
      <c r="TRP70" s="80"/>
      <c r="TRQ70" s="102"/>
      <c r="TRR70" s="62"/>
      <c r="TRS70" s="98"/>
      <c r="TRT70" s="97"/>
      <c r="TRU70" s="97"/>
      <c r="TRV70" s="97"/>
      <c r="TRW70" s="104"/>
      <c r="TRX70" s="97"/>
      <c r="TRY70" s="97"/>
      <c r="TRZ70" s="97"/>
      <c r="TSA70" s="145"/>
      <c r="TSB70" s="179"/>
      <c r="TSC70" s="108"/>
      <c r="TSD70" s="63"/>
      <c r="TSE70" s="103"/>
      <c r="TSF70" s="104"/>
      <c r="TSG70" s="105"/>
      <c r="TSH70" s="97"/>
      <c r="TSI70" s="79"/>
      <c r="TSJ70" s="79"/>
      <c r="TSK70" s="137"/>
      <c r="TSL70" s="96"/>
      <c r="TSM70" s="80"/>
      <c r="TSN70" s="80"/>
      <c r="TSO70" s="80"/>
      <c r="TSP70" s="102"/>
      <c r="TSQ70" s="62"/>
      <c r="TSR70" s="98"/>
      <c r="TSS70" s="97"/>
      <c r="TST70" s="97"/>
      <c r="TSU70" s="97"/>
      <c r="TSV70" s="104"/>
      <c r="TSW70" s="97"/>
      <c r="TSX70" s="97"/>
      <c r="TSY70" s="97"/>
      <c r="TSZ70" s="145"/>
      <c r="TTA70" s="179"/>
      <c r="TTB70" s="108"/>
      <c r="TTC70" s="63"/>
      <c r="TTD70" s="103"/>
      <c r="TTE70" s="104"/>
      <c r="TTF70" s="105"/>
      <c r="TTG70" s="97"/>
      <c r="TTH70" s="79"/>
      <c r="TTI70" s="79"/>
      <c r="TTJ70" s="137"/>
      <c r="TTK70" s="96"/>
      <c r="TTL70" s="80"/>
      <c r="TTM70" s="80"/>
      <c r="TTN70" s="80"/>
      <c r="TTO70" s="102"/>
      <c r="TTP70" s="62"/>
      <c r="TTQ70" s="98"/>
      <c r="TTR70" s="97"/>
      <c r="TTS70" s="97"/>
      <c r="TTT70" s="97"/>
      <c r="TTU70" s="104"/>
      <c r="TTV70" s="97"/>
      <c r="TTW70" s="97"/>
      <c r="TTX70" s="97"/>
      <c r="TTY70" s="145"/>
      <c r="TTZ70" s="179"/>
      <c r="TUA70" s="108"/>
      <c r="TUB70" s="63"/>
      <c r="TUC70" s="103"/>
      <c r="TUD70" s="104"/>
      <c r="TUE70" s="105"/>
      <c r="TUF70" s="97"/>
      <c r="TUG70" s="79"/>
      <c r="TUH70" s="79"/>
      <c r="TUI70" s="137"/>
      <c r="TUJ70" s="96"/>
      <c r="TUK70" s="80"/>
      <c r="TUL70" s="80"/>
      <c r="TUM70" s="80"/>
      <c r="TUN70" s="102"/>
      <c r="TUO70" s="62"/>
      <c r="TUP70" s="98"/>
      <c r="TUQ70" s="97"/>
      <c r="TUR70" s="97"/>
      <c r="TUS70" s="97"/>
      <c r="TUT70" s="104"/>
      <c r="TUU70" s="97"/>
      <c r="TUV70" s="97"/>
      <c r="TUW70" s="97"/>
      <c r="TUX70" s="145"/>
      <c r="TUY70" s="179"/>
      <c r="TUZ70" s="108"/>
      <c r="TVA70" s="63"/>
      <c r="TVB70" s="103"/>
      <c r="TVC70" s="104"/>
      <c r="TVD70" s="105"/>
      <c r="TVE70" s="97"/>
      <c r="TVF70" s="79"/>
      <c r="TVG70" s="79"/>
      <c r="TVH70" s="137"/>
      <c r="TVI70" s="96"/>
      <c r="TVJ70" s="80"/>
      <c r="TVK70" s="80"/>
      <c r="TVL70" s="80"/>
      <c r="TVM70" s="102"/>
      <c r="TVN70" s="62"/>
      <c r="TVO70" s="98"/>
      <c r="TVP70" s="97"/>
      <c r="TVQ70" s="97"/>
      <c r="TVR70" s="97"/>
      <c r="TVS70" s="104"/>
      <c r="TVT70" s="97"/>
      <c r="TVU70" s="97"/>
      <c r="TVV70" s="97"/>
      <c r="TVW70" s="145"/>
      <c r="TVX70" s="179"/>
      <c r="TVY70" s="108"/>
      <c r="TVZ70" s="63"/>
      <c r="TWA70" s="103"/>
      <c r="TWB70" s="104"/>
      <c r="TWC70" s="105"/>
      <c r="TWD70" s="97"/>
      <c r="TWE70" s="79"/>
      <c r="TWF70" s="79"/>
      <c r="TWG70" s="137"/>
      <c r="TWH70" s="96"/>
      <c r="TWI70" s="80"/>
      <c r="TWJ70" s="80"/>
      <c r="TWK70" s="80"/>
      <c r="TWL70" s="102"/>
      <c r="TWM70" s="62"/>
      <c r="TWN70" s="98"/>
      <c r="TWO70" s="97"/>
      <c r="TWP70" s="97"/>
      <c r="TWQ70" s="97"/>
      <c r="TWR70" s="104"/>
      <c r="TWS70" s="97"/>
      <c r="TWT70" s="97"/>
      <c r="TWU70" s="97"/>
      <c r="TWV70" s="145"/>
      <c r="TWW70" s="179"/>
      <c r="TWX70" s="108"/>
      <c r="TWY70" s="63"/>
      <c r="TWZ70" s="103"/>
      <c r="TXA70" s="104"/>
      <c r="TXB70" s="105"/>
      <c r="TXC70" s="97"/>
      <c r="TXD70" s="79"/>
      <c r="TXE70" s="79"/>
      <c r="TXF70" s="137"/>
      <c r="TXG70" s="96"/>
      <c r="TXH70" s="80"/>
      <c r="TXI70" s="80"/>
      <c r="TXJ70" s="80"/>
      <c r="TXK70" s="102"/>
      <c r="TXL70" s="62"/>
      <c r="TXM70" s="98"/>
      <c r="TXN70" s="97"/>
      <c r="TXO70" s="97"/>
      <c r="TXP70" s="97"/>
      <c r="TXQ70" s="104"/>
      <c r="TXR70" s="97"/>
      <c r="TXS70" s="97"/>
      <c r="TXT70" s="97"/>
      <c r="TXU70" s="145"/>
      <c r="TXV70" s="179"/>
      <c r="TXW70" s="108"/>
      <c r="TXX70" s="63"/>
      <c r="TXY70" s="103"/>
      <c r="TXZ70" s="104"/>
      <c r="TYA70" s="105"/>
      <c r="TYB70" s="97"/>
      <c r="TYC70" s="79"/>
      <c r="TYD70" s="79"/>
      <c r="TYE70" s="137"/>
      <c r="TYF70" s="96"/>
      <c r="TYG70" s="80"/>
      <c r="TYH70" s="80"/>
      <c r="TYI70" s="80"/>
      <c r="TYJ70" s="102"/>
      <c r="TYK70" s="62"/>
      <c r="TYL70" s="98"/>
      <c r="TYM70" s="97"/>
      <c r="TYN70" s="97"/>
      <c r="TYO70" s="97"/>
      <c r="TYP70" s="104"/>
      <c r="TYQ70" s="97"/>
      <c r="TYR70" s="97"/>
      <c r="TYS70" s="97"/>
      <c r="TYT70" s="145"/>
      <c r="TYU70" s="179"/>
      <c r="TYV70" s="108"/>
      <c r="TYW70" s="63"/>
      <c r="TYX70" s="103"/>
      <c r="TYY70" s="104"/>
      <c r="TYZ70" s="105"/>
      <c r="TZA70" s="97"/>
      <c r="TZB70" s="79"/>
      <c r="TZC70" s="79"/>
      <c r="TZD70" s="137"/>
      <c r="TZE70" s="96"/>
      <c r="TZF70" s="80"/>
      <c r="TZG70" s="80"/>
      <c r="TZH70" s="80"/>
      <c r="TZI70" s="102"/>
      <c r="TZJ70" s="62"/>
      <c r="TZK70" s="98"/>
      <c r="TZL70" s="97"/>
      <c r="TZM70" s="97"/>
      <c r="TZN70" s="97"/>
      <c r="TZO70" s="104"/>
      <c r="TZP70" s="97"/>
      <c r="TZQ70" s="97"/>
      <c r="TZR70" s="97"/>
      <c r="TZS70" s="145"/>
      <c r="TZT70" s="179"/>
      <c r="TZU70" s="108"/>
      <c r="TZV70" s="63"/>
      <c r="TZW70" s="103"/>
      <c r="TZX70" s="104"/>
      <c r="TZY70" s="105"/>
      <c r="TZZ70" s="97"/>
      <c r="UAA70" s="79"/>
      <c r="UAB70" s="79"/>
      <c r="UAC70" s="137"/>
      <c r="UAD70" s="96"/>
      <c r="UAE70" s="80"/>
      <c r="UAF70" s="80"/>
      <c r="UAG70" s="80"/>
      <c r="UAH70" s="102"/>
      <c r="UAI70" s="62"/>
      <c r="UAJ70" s="98"/>
      <c r="UAK70" s="97"/>
      <c r="UAL70" s="97"/>
      <c r="UAM70" s="97"/>
      <c r="UAN70" s="104"/>
      <c r="UAO70" s="97"/>
      <c r="UAP70" s="97"/>
      <c r="UAQ70" s="97"/>
      <c r="UAR70" s="145"/>
      <c r="UAS70" s="179"/>
      <c r="UAT70" s="108"/>
      <c r="UAU70" s="63"/>
      <c r="UAV70" s="103"/>
      <c r="UAW70" s="104"/>
      <c r="UAX70" s="105"/>
      <c r="UAY70" s="97"/>
      <c r="UAZ70" s="79"/>
      <c r="UBA70" s="79"/>
      <c r="UBB70" s="137"/>
      <c r="UBC70" s="96"/>
      <c r="UBD70" s="80"/>
      <c r="UBE70" s="80"/>
      <c r="UBF70" s="80"/>
      <c r="UBG70" s="102"/>
      <c r="UBH70" s="62"/>
      <c r="UBI70" s="98"/>
      <c r="UBJ70" s="97"/>
      <c r="UBK70" s="97"/>
      <c r="UBL70" s="97"/>
      <c r="UBM70" s="104"/>
      <c r="UBN70" s="97"/>
      <c r="UBO70" s="97"/>
      <c r="UBP70" s="97"/>
      <c r="UBQ70" s="145"/>
      <c r="UBR70" s="179"/>
      <c r="UBS70" s="108"/>
      <c r="UBT70" s="63"/>
      <c r="UBU70" s="103"/>
      <c r="UBV70" s="104"/>
      <c r="UBW70" s="105"/>
      <c r="UBX70" s="97"/>
      <c r="UBY70" s="79"/>
      <c r="UBZ70" s="79"/>
      <c r="UCA70" s="137"/>
      <c r="UCB70" s="96"/>
      <c r="UCC70" s="80"/>
      <c r="UCD70" s="80"/>
      <c r="UCE70" s="80"/>
      <c r="UCF70" s="102"/>
      <c r="UCG70" s="62"/>
      <c r="UCH70" s="98"/>
      <c r="UCI70" s="97"/>
      <c r="UCJ70" s="97"/>
      <c r="UCK70" s="97"/>
      <c r="UCL70" s="104"/>
      <c r="UCM70" s="97"/>
      <c r="UCN70" s="97"/>
      <c r="UCO70" s="97"/>
      <c r="UCP70" s="145"/>
      <c r="UCQ70" s="179"/>
      <c r="UCR70" s="108"/>
      <c r="UCS70" s="63"/>
      <c r="UCT70" s="103"/>
      <c r="UCU70" s="104"/>
      <c r="UCV70" s="105"/>
      <c r="UCW70" s="97"/>
      <c r="UCX70" s="79"/>
      <c r="UCY70" s="79"/>
      <c r="UCZ70" s="137"/>
      <c r="UDA70" s="96"/>
      <c r="UDB70" s="80"/>
      <c r="UDC70" s="80"/>
      <c r="UDD70" s="80"/>
      <c r="UDE70" s="102"/>
      <c r="UDF70" s="62"/>
      <c r="UDG70" s="98"/>
      <c r="UDH70" s="97"/>
      <c r="UDI70" s="97"/>
      <c r="UDJ70" s="97"/>
      <c r="UDK70" s="104"/>
      <c r="UDL70" s="97"/>
      <c r="UDM70" s="97"/>
      <c r="UDN70" s="97"/>
      <c r="UDO70" s="145"/>
      <c r="UDP70" s="179"/>
      <c r="UDQ70" s="108"/>
      <c r="UDR70" s="63"/>
      <c r="UDS70" s="103"/>
      <c r="UDT70" s="104"/>
      <c r="UDU70" s="105"/>
      <c r="UDV70" s="97"/>
      <c r="UDW70" s="79"/>
      <c r="UDX70" s="79"/>
      <c r="UDY70" s="137"/>
      <c r="UDZ70" s="96"/>
      <c r="UEA70" s="80"/>
      <c r="UEB70" s="80"/>
      <c r="UEC70" s="80"/>
      <c r="UED70" s="102"/>
      <c r="UEE70" s="62"/>
      <c r="UEF70" s="98"/>
      <c r="UEG70" s="97"/>
      <c r="UEH70" s="97"/>
      <c r="UEI70" s="97"/>
      <c r="UEJ70" s="104"/>
      <c r="UEK70" s="97"/>
      <c r="UEL70" s="97"/>
      <c r="UEM70" s="97"/>
      <c r="UEN70" s="145"/>
      <c r="UEO70" s="179"/>
      <c r="UEP70" s="108"/>
      <c r="UEQ70" s="63"/>
      <c r="UER70" s="103"/>
      <c r="UES70" s="104"/>
      <c r="UET70" s="105"/>
      <c r="UEU70" s="97"/>
      <c r="UEV70" s="79"/>
      <c r="UEW70" s="79"/>
      <c r="UEX70" s="137"/>
      <c r="UEY70" s="96"/>
      <c r="UEZ70" s="80"/>
      <c r="UFA70" s="80"/>
      <c r="UFB70" s="80"/>
      <c r="UFC70" s="102"/>
      <c r="UFD70" s="62"/>
      <c r="UFE70" s="98"/>
      <c r="UFF70" s="97"/>
      <c r="UFG70" s="97"/>
      <c r="UFH70" s="97"/>
      <c r="UFI70" s="104"/>
      <c r="UFJ70" s="97"/>
      <c r="UFK70" s="97"/>
      <c r="UFL70" s="97"/>
      <c r="UFM70" s="145"/>
      <c r="UFN70" s="179"/>
      <c r="UFO70" s="108"/>
      <c r="UFP70" s="63"/>
      <c r="UFQ70" s="103"/>
      <c r="UFR70" s="104"/>
      <c r="UFS70" s="105"/>
      <c r="UFT70" s="97"/>
      <c r="UFU70" s="79"/>
      <c r="UFV70" s="79"/>
      <c r="UFW70" s="137"/>
      <c r="UFX70" s="96"/>
      <c r="UFY70" s="80"/>
      <c r="UFZ70" s="80"/>
      <c r="UGA70" s="80"/>
      <c r="UGB70" s="102"/>
      <c r="UGC70" s="62"/>
      <c r="UGD70" s="98"/>
      <c r="UGE70" s="97"/>
      <c r="UGF70" s="97"/>
      <c r="UGG70" s="97"/>
      <c r="UGH70" s="104"/>
      <c r="UGI70" s="97"/>
      <c r="UGJ70" s="97"/>
      <c r="UGK70" s="97"/>
      <c r="UGL70" s="145"/>
      <c r="UGM70" s="179"/>
      <c r="UGN70" s="108"/>
      <c r="UGO70" s="63"/>
      <c r="UGP70" s="103"/>
      <c r="UGQ70" s="104"/>
      <c r="UGR70" s="105"/>
      <c r="UGS70" s="97"/>
      <c r="UGT70" s="79"/>
      <c r="UGU70" s="79"/>
      <c r="UGV70" s="137"/>
      <c r="UGW70" s="96"/>
      <c r="UGX70" s="80"/>
      <c r="UGY70" s="80"/>
      <c r="UGZ70" s="80"/>
      <c r="UHA70" s="102"/>
      <c r="UHB70" s="62"/>
      <c r="UHC70" s="98"/>
      <c r="UHD70" s="97"/>
      <c r="UHE70" s="97"/>
      <c r="UHF70" s="97"/>
      <c r="UHG70" s="104"/>
      <c r="UHH70" s="97"/>
      <c r="UHI70" s="97"/>
      <c r="UHJ70" s="97"/>
      <c r="UHK70" s="145"/>
      <c r="UHL70" s="179"/>
      <c r="UHM70" s="108"/>
      <c r="UHN70" s="63"/>
      <c r="UHO70" s="103"/>
      <c r="UHP70" s="104"/>
      <c r="UHQ70" s="105"/>
      <c r="UHR70" s="97"/>
      <c r="UHS70" s="79"/>
      <c r="UHT70" s="79"/>
      <c r="UHU70" s="137"/>
      <c r="UHV70" s="96"/>
      <c r="UHW70" s="80"/>
      <c r="UHX70" s="80"/>
      <c r="UHY70" s="80"/>
      <c r="UHZ70" s="102"/>
      <c r="UIA70" s="62"/>
      <c r="UIB70" s="98"/>
      <c r="UIC70" s="97"/>
      <c r="UID70" s="97"/>
      <c r="UIE70" s="97"/>
      <c r="UIF70" s="104"/>
      <c r="UIG70" s="97"/>
      <c r="UIH70" s="97"/>
      <c r="UII70" s="97"/>
      <c r="UIJ70" s="145"/>
      <c r="UIK70" s="179"/>
      <c r="UIL70" s="108"/>
      <c r="UIM70" s="63"/>
      <c r="UIN70" s="103"/>
      <c r="UIO70" s="104"/>
      <c r="UIP70" s="105"/>
      <c r="UIQ70" s="97"/>
      <c r="UIR70" s="79"/>
      <c r="UIS70" s="79"/>
      <c r="UIT70" s="137"/>
      <c r="UIU70" s="96"/>
      <c r="UIV70" s="80"/>
      <c r="UIW70" s="80"/>
      <c r="UIX70" s="80"/>
      <c r="UIY70" s="102"/>
      <c r="UIZ70" s="62"/>
      <c r="UJA70" s="98"/>
      <c r="UJB70" s="97"/>
      <c r="UJC70" s="97"/>
      <c r="UJD70" s="97"/>
      <c r="UJE70" s="104"/>
      <c r="UJF70" s="97"/>
      <c r="UJG70" s="97"/>
      <c r="UJH70" s="97"/>
      <c r="UJI70" s="145"/>
      <c r="UJJ70" s="179"/>
      <c r="UJK70" s="108"/>
      <c r="UJL70" s="63"/>
      <c r="UJM70" s="103"/>
      <c r="UJN70" s="104"/>
      <c r="UJO70" s="105"/>
      <c r="UJP70" s="97"/>
      <c r="UJQ70" s="79"/>
      <c r="UJR70" s="79"/>
      <c r="UJS70" s="137"/>
      <c r="UJT70" s="96"/>
      <c r="UJU70" s="80"/>
      <c r="UJV70" s="80"/>
      <c r="UJW70" s="80"/>
      <c r="UJX70" s="102"/>
      <c r="UJY70" s="62"/>
      <c r="UJZ70" s="98"/>
      <c r="UKA70" s="97"/>
      <c r="UKB70" s="97"/>
      <c r="UKC70" s="97"/>
      <c r="UKD70" s="104"/>
      <c r="UKE70" s="97"/>
      <c r="UKF70" s="97"/>
      <c r="UKG70" s="97"/>
      <c r="UKH70" s="145"/>
      <c r="UKI70" s="179"/>
      <c r="UKJ70" s="108"/>
      <c r="UKK70" s="63"/>
      <c r="UKL70" s="103"/>
      <c r="UKM70" s="104"/>
      <c r="UKN70" s="105"/>
      <c r="UKO70" s="97"/>
      <c r="UKP70" s="79"/>
      <c r="UKQ70" s="79"/>
      <c r="UKR70" s="137"/>
      <c r="UKS70" s="96"/>
      <c r="UKT70" s="80"/>
      <c r="UKU70" s="80"/>
      <c r="UKV70" s="80"/>
      <c r="UKW70" s="102"/>
      <c r="UKX70" s="62"/>
      <c r="UKY70" s="98"/>
      <c r="UKZ70" s="97"/>
      <c r="ULA70" s="97"/>
      <c r="ULB70" s="97"/>
      <c r="ULC70" s="104"/>
      <c r="ULD70" s="97"/>
      <c r="ULE70" s="97"/>
      <c r="ULF70" s="97"/>
      <c r="ULG70" s="145"/>
      <c r="ULH70" s="179"/>
      <c r="ULI70" s="108"/>
      <c r="ULJ70" s="63"/>
      <c r="ULK70" s="103"/>
      <c r="ULL70" s="104"/>
      <c r="ULM70" s="105"/>
      <c r="ULN70" s="97"/>
      <c r="ULO70" s="79"/>
      <c r="ULP70" s="79"/>
      <c r="ULQ70" s="137"/>
      <c r="ULR70" s="96"/>
      <c r="ULS70" s="80"/>
      <c r="ULT70" s="80"/>
      <c r="ULU70" s="80"/>
      <c r="ULV70" s="102"/>
      <c r="ULW70" s="62"/>
      <c r="ULX70" s="98"/>
      <c r="ULY70" s="97"/>
      <c r="ULZ70" s="97"/>
      <c r="UMA70" s="97"/>
      <c r="UMB70" s="104"/>
      <c r="UMC70" s="97"/>
      <c r="UMD70" s="97"/>
      <c r="UME70" s="97"/>
      <c r="UMF70" s="145"/>
      <c r="UMG70" s="179"/>
      <c r="UMH70" s="108"/>
      <c r="UMI70" s="63"/>
      <c r="UMJ70" s="103"/>
      <c r="UMK70" s="104"/>
      <c r="UML70" s="105"/>
      <c r="UMM70" s="97"/>
      <c r="UMN70" s="79"/>
      <c r="UMO70" s="79"/>
      <c r="UMP70" s="137"/>
      <c r="UMQ70" s="96"/>
      <c r="UMR70" s="80"/>
      <c r="UMS70" s="80"/>
      <c r="UMT70" s="80"/>
      <c r="UMU70" s="102"/>
      <c r="UMV70" s="62"/>
      <c r="UMW70" s="98"/>
      <c r="UMX70" s="97"/>
      <c r="UMY70" s="97"/>
      <c r="UMZ70" s="97"/>
      <c r="UNA70" s="104"/>
      <c r="UNB70" s="97"/>
      <c r="UNC70" s="97"/>
      <c r="UND70" s="97"/>
      <c r="UNE70" s="145"/>
      <c r="UNF70" s="179"/>
      <c r="UNG70" s="108"/>
      <c r="UNH70" s="63"/>
      <c r="UNI70" s="103"/>
      <c r="UNJ70" s="104"/>
      <c r="UNK70" s="105"/>
      <c r="UNL70" s="97"/>
      <c r="UNM70" s="79"/>
      <c r="UNN70" s="79"/>
      <c r="UNO70" s="137"/>
      <c r="UNP70" s="96"/>
      <c r="UNQ70" s="80"/>
      <c r="UNR70" s="80"/>
      <c r="UNS70" s="80"/>
      <c r="UNT70" s="102"/>
      <c r="UNU70" s="62"/>
      <c r="UNV70" s="98"/>
      <c r="UNW70" s="97"/>
      <c r="UNX70" s="97"/>
      <c r="UNY70" s="97"/>
      <c r="UNZ70" s="104"/>
      <c r="UOA70" s="97"/>
      <c r="UOB70" s="97"/>
      <c r="UOC70" s="97"/>
      <c r="UOD70" s="145"/>
      <c r="UOE70" s="179"/>
      <c r="UOF70" s="108"/>
      <c r="UOG70" s="63"/>
      <c r="UOH70" s="103"/>
      <c r="UOI70" s="104"/>
      <c r="UOJ70" s="105"/>
      <c r="UOK70" s="97"/>
      <c r="UOL70" s="79"/>
      <c r="UOM70" s="79"/>
      <c r="UON70" s="137"/>
      <c r="UOO70" s="96"/>
      <c r="UOP70" s="80"/>
      <c r="UOQ70" s="80"/>
      <c r="UOR70" s="80"/>
      <c r="UOS70" s="102"/>
      <c r="UOT70" s="62"/>
      <c r="UOU70" s="98"/>
      <c r="UOV70" s="97"/>
      <c r="UOW70" s="97"/>
      <c r="UOX70" s="97"/>
      <c r="UOY70" s="104"/>
      <c r="UOZ70" s="97"/>
      <c r="UPA70" s="97"/>
      <c r="UPB70" s="97"/>
      <c r="UPC70" s="145"/>
      <c r="UPD70" s="179"/>
      <c r="UPE70" s="108"/>
      <c r="UPF70" s="63"/>
      <c r="UPG70" s="103"/>
      <c r="UPH70" s="104"/>
      <c r="UPI70" s="105"/>
      <c r="UPJ70" s="97"/>
      <c r="UPK70" s="79"/>
      <c r="UPL70" s="79"/>
      <c r="UPM70" s="137"/>
      <c r="UPN70" s="96"/>
      <c r="UPO70" s="80"/>
      <c r="UPP70" s="80"/>
      <c r="UPQ70" s="80"/>
      <c r="UPR70" s="102"/>
      <c r="UPS70" s="62"/>
      <c r="UPT70" s="98"/>
      <c r="UPU70" s="97"/>
      <c r="UPV70" s="97"/>
      <c r="UPW70" s="97"/>
      <c r="UPX70" s="104"/>
      <c r="UPY70" s="97"/>
      <c r="UPZ70" s="97"/>
      <c r="UQA70" s="97"/>
      <c r="UQB70" s="145"/>
      <c r="UQC70" s="179"/>
      <c r="UQD70" s="108"/>
      <c r="UQE70" s="63"/>
      <c r="UQF70" s="103"/>
      <c r="UQG70" s="104"/>
      <c r="UQH70" s="105"/>
      <c r="UQI70" s="97"/>
      <c r="UQJ70" s="79"/>
      <c r="UQK70" s="79"/>
      <c r="UQL70" s="137"/>
      <c r="UQM70" s="96"/>
      <c r="UQN70" s="80"/>
      <c r="UQO70" s="80"/>
      <c r="UQP70" s="80"/>
      <c r="UQQ70" s="102"/>
      <c r="UQR70" s="62"/>
      <c r="UQS70" s="98"/>
      <c r="UQT70" s="97"/>
      <c r="UQU70" s="97"/>
      <c r="UQV70" s="97"/>
      <c r="UQW70" s="104"/>
      <c r="UQX70" s="97"/>
      <c r="UQY70" s="97"/>
      <c r="UQZ70" s="97"/>
      <c r="URA70" s="145"/>
      <c r="URB70" s="179"/>
      <c r="URC70" s="108"/>
      <c r="URD70" s="63"/>
      <c r="URE70" s="103"/>
      <c r="URF70" s="104"/>
      <c r="URG70" s="105"/>
      <c r="URH70" s="97"/>
      <c r="URI70" s="79"/>
      <c r="URJ70" s="79"/>
      <c r="URK70" s="137"/>
      <c r="URL70" s="96"/>
      <c r="URM70" s="80"/>
      <c r="URN70" s="80"/>
      <c r="URO70" s="80"/>
      <c r="URP70" s="102"/>
      <c r="URQ70" s="62"/>
      <c r="URR70" s="98"/>
      <c r="URS70" s="97"/>
      <c r="URT70" s="97"/>
      <c r="URU70" s="97"/>
      <c r="URV70" s="104"/>
      <c r="URW70" s="97"/>
      <c r="URX70" s="97"/>
      <c r="URY70" s="97"/>
      <c r="URZ70" s="145"/>
      <c r="USA70" s="179"/>
      <c r="USB70" s="108"/>
      <c r="USC70" s="63"/>
      <c r="USD70" s="103"/>
      <c r="USE70" s="104"/>
      <c r="USF70" s="105"/>
      <c r="USG70" s="97"/>
      <c r="USH70" s="79"/>
      <c r="USI70" s="79"/>
      <c r="USJ70" s="137"/>
      <c r="USK70" s="96"/>
      <c r="USL70" s="80"/>
      <c r="USM70" s="80"/>
      <c r="USN70" s="80"/>
      <c r="USO70" s="102"/>
      <c r="USP70" s="62"/>
      <c r="USQ70" s="98"/>
      <c r="USR70" s="97"/>
      <c r="USS70" s="97"/>
      <c r="UST70" s="97"/>
      <c r="USU70" s="104"/>
      <c r="USV70" s="97"/>
      <c r="USW70" s="97"/>
      <c r="USX70" s="97"/>
      <c r="USY70" s="145"/>
      <c r="USZ70" s="179"/>
      <c r="UTA70" s="108"/>
      <c r="UTB70" s="63"/>
      <c r="UTC70" s="103"/>
      <c r="UTD70" s="104"/>
      <c r="UTE70" s="105"/>
      <c r="UTF70" s="97"/>
      <c r="UTG70" s="79"/>
      <c r="UTH70" s="79"/>
      <c r="UTI70" s="137"/>
      <c r="UTJ70" s="96"/>
      <c r="UTK70" s="80"/>
      <c r="UTL70" s="80"/>
      <c r="UTM70" s="80"/>
      <c r="UTN70" s="102"/>
      <c r="UTO70" s="62"/>
      <c r="UTP70" s="98"/>
      <c r="UTQ70" s="97"/>
      <c r="UTR70" s="97"/>
      <c r="UTS70" s="97"/>
      <c r="UTT70" s="104"/>
      <c r="UTU70" s="97"/>
      <c r="UTV70" s="97"/>
      <c r="UTW70" s="97"/>
      <c r="UTX70" s="145"/>
      <c r="UTY70" s="179"/>
      <c r="UTZ70" s="108"/>
      <c r="UUA70" s="63"/>
      <c r="UUB70" s="103"/>
      <c r="UUC70" s="104"/>
      <c r="UUD70" s="105"/>
      <c r="UUE70" s="97"/>
      <c r="UUF70" s="79"/>
      <c r="UUG70" s="79"/>
      <c r="UUH70" s="137"/>
      <c r="UUI70" s="96"/>
      <c r="UUJ70" s="80"/>
      <c r="UUK70" s="80"/>
      <c r="UUL70" s="80"/>
      <c r="UUM70" s="102"/>
      <c r="UUN70" s="62"/>
      <c r="UUO70" s="98"/>
      <c r="UUP70" s="97"/>
      <c r="UUQ70" s="97"/>
      <c r="UUR70" s="97"/>
      <c r="UUS70" s="104"/>
      <c r="UUT70" s="97"/>
      <c r="UUU70" s="97"/>
      <c r="UUV70" s="97"/>
      <c r="UUW70" s="145"/>
      <c r="UUX70" s="179"/>
      <c r="UUY70" s="108"/>
      <c r="UUZ70" s="63"/>
      <c r="UVA70" s="103"/>
      <c r="UVB70" s="104"/>
      <c r="UVC70" s="105"/>
      <c r="UVD70" s="97"/>
      <c r="UVE70" s="79"/>
      <c r="UVF70" s="79"/>
      <c r="UVG70" s="137"/>
      <c r="UVH70" s="96"/>
      <c r="UVI70" s="80"/>
      <c r="UVJ70" s="80"/>
      <c r="UVK70" s="80"/>
      <c r="UVL70" s="102"/>
      <c r="UVM70" s="62"/>
      <c r="UVN70" s="98"/>
      <c r="UVO70" s="97"/>
      <c r="UVP70" s="97"/>
      <c r="UVQ70" s="97"/>
      <c r="UVR70" s="104"/>
      <c r="UVS70" s="97"/>
      <c r="UVT70" s="97"/>
      <c r="UVU70" s="97"/>
      <c r="UVV70" s="145"/>
      <c r="UVW70" s="179"/>
      <c r="UVX70" s="108"/>
      <c r="UVY70" s="63"/>
      <c r="UVZ70" s="103"/>
      <c r="UWA70" s="104"/>
      <c r="UWB70" s="105"/>
      <c r="UWC70" s="97"/>
      <c r="UWD70" s="79"/>
      <c r="UWE70" s="79"/>
      <c r="UWF70" s="137"/>
      <c r="UWG70" s="96"/>
      <c r="UWH70" s="80"/>
      <c r="UWI70" s="80"/>
      <c r="UWJ70" s="80"/>
      <c r="UWK70" s="102"/>
      <c r="UWL70" s="62"/>
      <c r="UWM70" s="98"/>
      <c r="UWN70" s="97"/>
      <c r="UWO70" s="97"/>
      <c r="UWP70" s="97"/>
      <c r="UWQ70" s="104"/>
      <c r="UWR70" s="97"/>
      <c r="UWS70" s="97"/>
      <c r="UWT70" s="97"/>
      <c r="UWU70" s="145"/>
      <c r="UWV70" s="179"/>
      <c r="UWW70" s="108"/>
      <c r="UWX70" s="63"/>
      <c r="UWY70" s="103"/>
      <c r="UWZ70" s="104"/>
      <c r="UXA70" s="105"/>
      <c r="UXB70" s="97"/>
      <c r="UXC70" s="79"/>
      <c r="UXD70" s="79"/>
      <c r="UXE70" s="137"/>
      <c r="UXF70" s="96"/>
      <c r="UXG70" s="80"/>
      <c r="UXH70" s="80"/>
      <c r="UXI70" s="80"/>
      <c r="UXJ70" s="102"/>
      <c r="UXK70" s="62"/>
      <c r="UXL70" s="98"/>
      <c r="UXM70" s="97"/>
      <c r="UXN70" s="97"/>
      <c r="UXO70" s="97"/>
      <c r="UXP70" s="104"/>
      <c r="UXQ70" s="97"/>
      <c r="UXR70" s="97"/>
      <c r="UXS70" s="97"/>
      <c r="UXT70" s="145"/>
      <c r="UXU70" s="179"/>
      <c r="UXV70" s="108"/>
      <c r="UXW70" s="63"/>
      <c r="UXX70" s="103"/>
      <c r="UXY70" s="104"/>
      <c r="UXZ70" s="105"/>
      <c r="UYA70" s="97"/>
      <c r="UYB70" s="79"/>
      <c r="UYC70" s="79"/>
      <c r="UYD70" s="137"/>
      <c r="UYE70" s="96"/>
      <c r="UYF70" s="80"/>
      <c r="UYG70" s="80"/>
      <c r="UYH70" s="80"/>
      <c r="UYI70" s="102"/>
      <c r="UYJ70" s="62"/>
      <c r="UYK70" s="98"/>
      <c r="UYL70" s="97"/>
      <c r="UYM70" s="97"/>
      <c r="UYN70" s="97"/>
      <c r="UYO70" s="104"/>
      <c r="UYP70" s="97"/>
      <c r="UYQ70" s="97"/>
      <c r="UYR70" s="97"/>
      <c r="UYS70" s="145"/>
      <c r="UYT70" s="179"/>
      <c r="UYU70" s="108"/>
      <c r="UYV70" s="63"/>
      <c r="UYW70" s="103"/>
      <c r="UYX70" s="104"/>
      <c r="UYY70" s="105"/>
      <c r="UYZ70" s="97"/>
      <c r="UZA70" s="79"/>
      <c r="UZB70" s="79"/>
      <c r="UZC70" s="137"/>
      <c r="UZD70" s="96"/>
      <c r="UZE70" s="80"/>
      <c r="UZF70" s="80"/>
      <c r="UZG70" s="80"/>
      <c r="UZH70" s="102"/>
      <c r="UZI70" s="62"/>
      <c r="UZJ70" s="98"/>
      <c r="UZK70" s="97"/>
      <c r="UZL70" s="97"/>
      <c r="UZM70" s="97"/>
      <c r="UZN70" s="104"/>
      <c r="UZO70" s="97"/>
      <c r="UZP70" s="97"/>
      <c r="UZQ70" s="97"/>
      <c r="UZR70" s="145"/>
      <c r="UZS70" s="179"/>
      <c r="UZT70" s="108"/>
      <c r="UZU70" s="63"/>
      <c r="UZV70" s="103"/>
      <c r="UZW70" s="104"/>
      <c r="UZX70" s="105"/>
      <c r="UZY70" s="97"/>
      <c r="UZZ70" s="79"/>
      <c r="VAA70" s="79"/>
      <c r="VAB70" s="137"/>
      <c r="VAC70" s="96"/>
      <c r="VAD70" s="80"/>
      <c r="VAE70" s="80"/>
      <c r="VAF70" s="80"/>
      <c r="VAG70" s="102"/>
      <c r="VAH70" s="62"/>
      <c r="VAI70" s="98"/>
      <c r="VAJ70" s="97"/>
      <c r="VAK70" s="97"/>
      <c r="VAL70" s="97"/>
      <c r="VAM70" s="104"/>
      <c r="VAN70" s="97"/>
      <c r="VAO70" s="97"/>
      <c r="VAP70" s="97"/>
      <c r="VAQ70" s="145"/>
      <c r="VAR70" s="179"/>
      <c r="VAS70" s="108"/>
      <c r="VAT70" s="63"/>
      <c r="VAU70" s="103"/>
      <c r="VAV70" s="104"/>
      <c r="VAW70" s="105"/>
      <c r="VAX70" s="97"/>
      <c r="VAY70" s="79"/>
      <c r="VAZ70" s="79"/>
      <c r="VBA70" s="137"/>
      <c r="VBB70" s="96"/>
      <c r="VBC70" s="80"/>
      <c r="VBD70" s="80"/>
      <c r="VBE70" s="80"/>
      <c r="VBF70" s="102"/>
      <c r="VBG70" s="62"/>
      <c r="VBH70" s="98"/>
      <c r="VBI70" s="97"/>
      <c r="VBJ70" s="97"/>
      <c r="VBK70" s="97"/>
      <c r="VBL70" s="104"/>
      <c r="VBM70" s="97"/>
      <c r="VBN70" s="97"/>
      <c r="VBO70" s="97"/>
      <c r="VBP70" s="145"/>
      <c r="VBQ70" s="179"/>
      <c r="VBR70" s="108"/>
      <c r="VBS70" s="63"/>
      <c r="VBT70" s="103"/>
      <c r="VBU70" s="104"/>
      <c r="VBV70" s="105"/>
      <c r="VBW70" s="97"/>
      <c r="VBX70" s="79"/>
      <c r="VBY70" s="79"/>
      <c r="VBZ70" s="137"/>
      <c r="VCA70" s="96"/>
      <c r="VCB70" s="80"/>
      <c r="VCC70" s="80"/>
      <c r="VCD70" s="80"/>
      <c r="VCE70" s="102"/>
      <c r="VCF70" s="62"/>
      <c r="VCG70" s="98"/>
      <c r="VCH70" s="97"/>
      <c r="VCI70" s="97"/>
      <c r="VCJ70" s="97"/>
      <c r="VCK70" s="104"/>
      <c r="VCL70" s="97"/>
      <c r="VCM70" s="97"/>
      <c r="VCN70" s="97"/>
      <c r="VCO70" s="145"/>
      <c r="VCP70" s="179"/>
      <c r="VCQ70" s="108"/>
      <c r="VCR70" s="63"/>
      <c r="VCS70" s="103"/>
      <c r="VCT70" s="104"/>
      <c r="VCU70" s="105"/>
      <c r="VCV70" s="97"/>
      <c r="VCW70" s="79"/>
      <c r="VCX70" s="79"/>
      <c r="VCY70" s="137"/>
      <c r="VCZ70" s="96"/>
      <c r="VDA70" s="80"/>
      <c r="VDB70" s="80"/>
      <c r="VDC70" s="80"/>
      <c r="VDD70" s="102"/>
      <c r="VDE70" s="62"/>
      <c r="VDF70" s="98"/>
      <c r="VDG70" s="97"/>
      <c r="VDH70" s="97"/>
      <c r="VDI70" s="97"/>
      <c r="VDJ70" s="104"/>
      <c r="VDK70" s="97"/>
      <c r="VDL70" s="97"/>
      <c r="VDM70" s="97"/>
      <c r="VDN70" s="145"/>
      <c r="VDO70" s="179"/>
      <c r="VDP70" s="108"/>
      <c r="VDQ70" s="63"/>
      <c r="VDR70" s="103"/>
      <c r="VDS70" s="104"/>
      <c r="VDT70" s="105"/>
      <c r="VDU70" s="97"/>
      <c r="VDV70" s="79"/>
      <c r="VDW70" s="79"/>
      <c r="VDX70" s="137"/>
      <c r="VDY70" s="96"/>
      <c r="VDZ70" s="80"/>
      <c r="VEA70" s="80"/>
      <c r="VEB70" s="80"/>
      <c r="VEC70" s="102"/>
      <c r="VED70" s="62"/>
      <c r="VEE70" s="98"/>
      <c r="VEF70" s="97"/>
      <c r="VEG70" s="97"/>
      <c r="VEH70" s="97"/>
      <c r="VEI70" s="104"/>
      <c r="VEJ70" s="97"/>
      <c r="VEK70" s="97"/>
      <c r="VEL70" s="97"/>
      <c r="VEM70" s="145"/>
      <c r="VEN70" s="179"/>
      <c r="VEO70" s="108"/>
      <c r="VEP70" s="63"/>
      <c r="VEQ70" s="103"/>
      <c r="VER70" s="104"/>
      <c r="VES70" s="105"/>
      <c r="VET70" s="97"/>
      <c r="VEU70" s="79"/>
      <c r="VEV70" s="79"/>
      <c r="VEW70" s="137"/>
      <c r="VEX70" s="96"/>
      <c r="VEY70" s="80"/>
      <c r="VEZ70" s="80"/>
      <c r="VFA70" s="80"/>
      <c r="VFB70" s="102"/>
      <c r="VFC70" s="62"/>
      <c r="VFD70" s="98"/>
      <c r="VFE70" s="97"/>
      <c r="VFF70" s="97"/>
      <c r="VFG70" s="97"/>
      <c r="VFH70" s="104"/>
      <c r="VFI70" s="97"/>
      <c r="VFJ70" s="97"/>
      <c r="VFK70" s="97"/>
      <c r="VFL70" s="145"/>
      <c r="VFM70" s="179"/>
      <c r="VFN70" s="108"/>
      <c r="VFO70" s="63"/>
      <c r="VFP70" s="103"/>
      <c r="VFQ70" s="104"/>
      <c r="VFR70" s="105"/>
      <c r="VFS70" s="97"/>
      <c r="VFT70" s="79"/>
      <c r="VFU70" s="79"/>
      <c r="VFV70" s="137"/>
      <c r="VFW70" s="96"/>
      <c r="VFX70" s="80"/>
      <c r="VFY70" s="80"/>
      <c r="VFZ70" s="80"/>
      <c r="VGA70" s="102"/>
      <c r="VGB70" s="62"/>
      <c r="VGC70" s="98"/>
      <c r="VGD70" s="97"/>
      <c r="VGE70" s="97"/>
      <c r="VGF70" s="97"/>
      <c r="VGG70" s="104"/>
      <c r="VGH70" s="97"/>
      <c r="VGI70" s="97"/>
      <c r="VGJ70" s="97"/>
      <c r="VGK70" s="145"/>
      <c r="VGL70" s="179"/>
      <c r="VGM70" s="108"/>
      <c r="VGN70" s="63"/>
      <c r="VGO70" s="103"/>
      <c r="VGP70" s="104"/>
      <c r="VGQ70" s="105"/>
      <c r="VGR70" s="97"/>
      <c r="VGS70" s="79"/>
      <c r="VGT70" s="79"/>
      <c r="VGU70" s="137"/>
      <c r="VGV70" s="96"/>
      <c r="VGW70" s="80"/>
      <c r="VGX70" s="80"/>
      <c r="VGY70" s="80"/>
      <c r="VGZ70" s="102"/>
      <c r="VHA70" s="62"/>
      <c r="VHB70" s="98"/>
      <c r="VHC70" s="97"/>
      <c r="VHD70" s="97"/>
      <c r="VHE70" s="97"/>
      <c r="VHF70" s="104"/>
      <c r="VHG70" s="97"/>
      <c r="VHH70" s="97"/>
      <c r="VHI70" s="97"/>
      <c r="VHJ70" s="145"/>
      <c r="VHK70" s="179"/>
      <c r="VHL70" s="108"/>
      <c r="VHM70" s="63"/>
      <c r="VHN70" s="103"/>
      <c r="VHO70" s="104"/>
      <c r="VHP70" s="105"/>
      <c r="VHQ70" s="97"/>
      <c r="VHR70" s="79"/>
      <c r="VHS70" s="79"/>
      <c r="VHT70" s="137"/>
      <c r="VHU70" s="96"/>
      <c r="VHV70" s="80"/>
      <c r="VHW70" s="80"/>
      <c r="VHX70" s="80"/>
      <c r="VHY70" s="102"/>
      <c r="VHZ70" s="62"/>
      <c r="VIA70" s="98"/>
      <c r="VIB70" s="97"/>
      <c r="VIC70" s="97"/>
      <c r="VID70" s="97"/>
      <c r="VIE70" s="104"/>
      <c r="VIF70" s="97"/>
      <c r="VIG70" s="97"/>
      <c r="VIH70" s="97"/>
      <c r="VII70" s="145"/>
      <c r="VIJ70" s="179"/>
      <c r="VIK70" s="108"/>
      <c r="VIL70" s="63"/>
      <c r="VIM70" s="103"/>
      <c r="VIN70" s="104"/>
      <c r="VIO70" s="105"/>
      <c r="VIP70" s="97"/>
      <c r="VIQ70" s="79"/>
      <c r="VIR70" s="79"/>
      <c r="VIS70" s="137"/>
      <c r="VIT70" s="96"/>
      <c r="VIU70" s="80"/>
      <c r="VIV70" s="80"/>
      <c r="VIW70" s="80"/>
      <c r="VIX70" s="102"/>
      <c r="VIY70" s="62"/>
      <c r="VIZ70" s="98"/>
      <c r="VJA70" s="97"/>
      <c r="VJB70" s="97"/>
      <c r="VJC70" s="97"/>
      <c r="VJD70" s="104"/>
      <c r="VJE70" s="97"/>
      <c r="VJF70" s="97"/>
      <c r="VJG70" s="97"/>
      <c r="VJH70" s="145"/>
      <c r="VJI70" s="179"/>
      <c r="VJJ70" s="108"/>
      <c r="VJK70" s="63"/>
      <c r="VJL70" s="103"/>
      <c r="VJM70" s="104"/>
      <c r="VJN70" s="105"/>
      <c r="VJO70" s="97"/>
      <c r="VJP70" s="79"/>
      <c r="VJQ70" s="79"/>
      <c r="VJR70" s="137"/>
      <c r="VJS70" s="96"/>
      <c r="VJT70" s="80"/>
      <c r="VJU70" s="80"/>
      <c r="VJV70" s="80"/>
      <c r="VJW70" s="102"/>
      <c r="VJX70" s="62"/>
      <c r="VJY70" s="98"/>
      <c r="VJZ70" s="97"/>
      <c r="VKA70" s="97"/>
      <c r="VKB70" s="97"/>
      <c r="VKC70" s="104"/>
      <c r="VKD70" s="97"/>
      <c r="VKE70" s="97"/>
      <c r="VKF70" s="97"/>
      <c r="VKG70" s="145"/>
      <c r="VKH70" s="179"/>
      <c r="VKI70" s="108"/>
      <c r="VKJ70" s="63"/>
      <c r="VKK70" s="103"/>
      <c r="VKL70" s="104"/>
      <c r="VKM70" s="105"/>
      <c r="VKN70" s="97"/>
      <c r="VKO70" s="79"/>
      <c r="VKP70" s="79"/>
      <c r="VKQ70" s="137"/>
      <c r="VKR70" s="96"/>
      <c r="VKS70" s="80"/>
      <c r="VKT70" s="80"/>
      <c r="VKU70" s="80"/>
      <c r="VKV70" s="102"/>
      <c r="VKW70" s="62"/>
      <c r="VKX70" s="98"/>
      <c r="VKY70" s="97"/>
      <c r="VKZ70" s="97"/>
      <c r="VLA70" s="97"/>
      <c r="VLB70" s="104"/>
      <c r="VLC70" s="97"/>
      <c r="VLD70" s="97"/>
      <c r="VLE70" s="97"/>
      <c r="VLF70" s="145"/>
      <c r="VLG70" s="179"/>
      <c r="VLH70" s="108"/>
      <c r="VLI70" s="63"/>
      <c r="VLJ70" s="103"/>
      <c r="VLK70" s="104"/>
      <c r="VLL70" s="105"/>
      <c r="VLM70" s="97"/>
      <c r="VLN70" s="79"/>
      <c r="VLO70" s="79"/>
      <c r="VLP70" s="137"/>
      <c r="VLQ70" s="96"/>
      <c r="VLR70" s="80"/>
      <c r="VLS70" s="80"/>
      <c r="VLT70" s="80"/>
      <c r="VLU70" s="102"/>
      <c r="VLV70" s="62"/>
      <c r="VLW70" s="98"/>
      <c r="VLX70" s="97"/>
      <c r="VLY70" s="97"/>
      <c r="VLZ70" s="97"/>
      <c r="VMA70" s="104"/>
      <c r="VMB70" s="97"/>
      <c r="VMC70" s="97"/>
      <c r="VMD70" s="97"/>
      <c r="VME70" s="145"/>
      <c r="VMF70" s="179"/>
      <c r="VMG70" s="108"/>
      <c r="VMH70" s="63"/>
      <c r="VMI70" s="103"/>
      <c r="VMJ70" s="104"/>
      <c r="VMK70" s="105"/>
      <c r="VML70" s="97"/>
      <c r="VMM70" s="79"/>
      <c r="VMN70" s="79"/>
      <c r="VMO70" s="137"/>
      <c r="VMP70" s="96"/>
      <c r="VMQ70" s="80"/>
      <c r="VMR70" s="80"/>
      <c r="VMS70" s="80"/>
      <c r="VMT70" s="102"/>
      <c r="VMU70" s="62"/>
      <c r="VMV70" s="98"/>
      <c r="VMW70" s="97"/>
      <c r="VMX70" s="97"/>
      <c r="VMY70" s="97"/>
      <c r="VMZ70" s="104"/>
      <c r="VNA70" s="97"/>
      <c r="VNB70" s="97"/>
      <c r="VNC70" s="97"/>
      <c r="VND70" s="145"/>
      <c r="VNE70" s="179"/>
      <c r="VNF70" s="108"/>
      <c r="VNG70" s="63"/>
      <c r="VNH70" s="103"/>
      <c r="VNI70" s="104"/>
      <c r="VNJ70" s="105"/>
      <c r="VNK70" s="97"/>
      <c r="VNL70" s="79"/>
      <c r="VNM70" s="79"/>
      <c r="VNN70" s="137"/>
      <c r="VNO70" s="96"/>
      <c r="VNP70" s="80"/>
      <c r="VNQ70" s="80"/>
      <c r="VNR70" s="80"/>
      <c r="VNS70" s="102"/>
      <c r="VNT70" s="62"/>
      <c r="VNU70" s="98"/>
      <c r="VNV70" s="97"/>
      <c r="VNW70" s="97"/>
      <c r="VNX70" s="97"/>
      <c r="VNY70" s="104"/>
      <c r="VNZ70" s="97"/>
      <c r="VOA70" s="97"/>
      <c r="VOB70" s="97"/>
      <c r="VOC70" s="145"/>
      <c r="VOD70" s="179"/>
      <c r="VOE70" s="108"/>
      <c r="VOF70" s="63"/>
      <c r="VOG70" s="103"/>
      <c r="VOH70" s="104"/>
      <c r="VOI70" s="105"/>
      <c r="VOJ70" s="97"/>
      <c r="VOK70" s="79"/>
      <c r="VOL70" s="79"/>
      <c r="VOM70" s="137"/>
      <c r="VON70" s="96"/>
      <c r="VOO70" s="80"/>
      <c r="VOP70" s="80"/>
      <c r="VOQ70" s="80"/>
      <c r="VOR70" s="102"/>
      <c r="VOS70" s="62"/>
      <c r="VOT70" s="98"/>
      <c r="VOU70" s="97"/>
      <c r="VOV70" s="97"/>
      <c r="VOW70" s="97"/>
      <c r="VOX70" s="104"/>
      <c r="VOY70" s="97"/>
      <c r="VOZ70" s="97"/>
      <c r="VPA70" s="97"/>
      <c r="VPB70" s="145"/>
      <c r="VPC70" s="179"/>
      <c r="VPD70" s="108"/>
      <c r="VPE70" s="63"/>
      <c r="VPF70" s="103"/>
      <c r="VPG70" s="104"/>
      <c r="VPH70" s="105"/>
      <c r="VPI70" s="97"/>
      <c r="VPJ70" s="79"/>
      <c r="VPK70" s="79"/>
      <c r="VPL70" s="137"/>
      <c r="VPM70" s="96"/>
      <c r="VPN70" s="80"/>
      <c r="VPO70" s="80"/>
      <c r="VPP70" s="80"/>
      <c r="VPQ70" s="102"/>
      <c r="VPR70" s="62"/>
      <c r="VPS70" s="98"/>
      <c r="VPT70" s="97"/>
      <c r="VPU70" s="97"/>
      <c r="VPV70" s="97"/>
      <c r="VPW70" s="104"/>
      <c r="VPX70" s="97"/>
      <c r="VPY70" s="97"/>
      <c r="VPZ70" s="97"/>
      <c r="VQA70" s="145"/>
      <c r="VQB70" s="179"/>
      <c r="VQC70" s="108"/>
      <c r="VQD70" s="63"/>
      <c r="VQE70" s="103"/>
      <c r="VQF70" s="104"/>
      <c r="VQG70" s="105"/>
      <c r="VQH70" s="97"/>
      <c r="VQI70" s="79"/>
      <c r="VQJ70" s="79"/>
      <c r="VQK70" s="137"/>
      <c r="VQL70" s="96"/>
      <c r="VQM70" s="80"/>
      <c r="VQN70" s="80"/>
      <c r="VQO70" s="80"/>
      <c r="VQP70" s="102"/>
      <c r="VQQ70" s="62"/>
      <c r="VQR70" s="98"/>
      <c r="VQS70" s="97"/>
      <c r="VQT70" s="97"/>
      <c r="VQU70" s="97"/>
      <c r="VQV70" s="104"/>
      <c r="VQW70" s="97"/>
      <c r="VQX70" s="97"/>
      <c r="VQY70" s="97"/>
      <c r="VQZ70" s="145"/>
      <c r="VRA70" s="179"/>
      <c r="VRB70" s="108"/>
      <c r="VRC70" s="63"/>
      <c r="VRD70" s="103"/>
      <c r="VRE70" s="104"/>
      <c r="VRF70" s="105"/>
      <c r="VRG70" s="97"/>
      <c r="VRH70" s="79"/>
      <c r="VRI70" s="79"/>
      <c r="VRJ70" s="137"/>
      <c r="VRK70" s="96"/>
      <c r="VRL70" s="80"/>
      <c r="VRM70" s="80"/>
      <c r="VRN70" s="80"/>
      <c r="VRO70" s="102"/>
      <c r="VRP70" s="62"/>
      <c r="VRQ70" s="98"/>
      <c r="VRR70" s="97"/>
      <c r="VRS70" s="97"/>
      <c r="VRT70" s="97"/>
      <c r="VRU70" s="104"/>
      <c r="VRV70" s="97"/>
      <c r="VRW70" s="97"/>
      <c r="VRX70" s="97"/>
      <c r="VRY70" s="145"/>
      <c r="VRZ70" s="179"/>
      <c r="VSA70" s="108"/>
      <c r="VSB70" s="63"/>
      <c r="VSC70" s="103"/>
      <c r="VSD70" s="104"/>
      <c r="VSE70" s="105"/>
      <c r="VSF70" s="97"/>
      <c r="VSG70" s="79"/>
      <c r="VSH70" s="79"/>
      <c r="VSI70" s="137"/>
      <c r="VSJ70" s="96"/>
      <c r="VSK70" s="80"/>
      <c r="VSL70" s="80"/>
      <c r="VSM70" s="80"/>
      <c r="VSN70" s="102"/>
      <c r="VSO70" s="62"/>
      <c r="VSP70" s="98"/>
      <c r="VSQ70" s="97"/>
      <c r="VSR70" s="97"/>
      <c r="VSS70" s="97"/>
      <c r="VST70" s="104"/>
      <c r="VSU70" s="97"/>
      <c r="VSV70" s="97"/>
      <c r="VSW70" s="97"/>
      <c r="VSX70" s="145"/>
      <c r="VSY70" s="179"/>
      <c r="VSZ70" s="108"/>
      <c r="VTA70" s="63"/>
      <c r="VTB70" s="103"/>
      <c r="VTC70" s="104"/>
      <c r="VTD70" s="105"/>
      <c r="VTE70" s="97"/>
      <c r="VTF70" s="79"/>
      <c r="VTG70" s="79"/>
      <c r="VTH70" s="137"/>
      <c r="VTI70" s="96"/>
      <c r="VTJ70" s="80"/>
      <c r="VTK70" s="80"/>
      <c r="VTL70" s="80"/>
      <c r="VTM70" s="102"/>
      <c r="VTN70" s="62"/>
      <c r="VTO70" s="98"/>
      <c r="VTP70" s="97"/>
      <c r="VTQ70" s="97"/>
      <c r="VTR70" s="97"/>
      <c r="VTS70" s="104"/>
      <c r="VTT70" s="97"/>
      <c r="VTU70" s="97"/>
      <c r="VTV70" s="97"/>
      <c r="VTW70" s="145"/>
      <c r="VTX70" s="179"/>
      <c r="VTY70" s="108"/>
      <c r="VTZ70" s="63"/>
      <c r="VUA70" s="103"/>
      <c r="VUB70" s="104"/>
      <c r="VUC70" s="105"/>
      <c r="VUD70" s="97"/>
      <c r="VUE70" s="79"/>
      <c r="VUF70" s="79"/>
      <c r="VUG70" s="137"/>
      <c r="VUH70" s="96"/>
      <c r="VUI70" s="80"/>
      <c r="VUJ70" s="80"/>
      <c r="VUK70" s="80"/>
      <c r="VUL70" s="102"/>
      <c r="VUM70" s="62"/>
      <c r="VUN70" s="98"/>
      <c r="VUO70" s="97"/>
      <c r="VUP70" s="97"/>
      <c r="VUQ70" s="97"/>
      <c r="VUR70" s="104"/>
      <c r="VUS70" s="97"/>
      <c r="VUT70" s="97"/>
      <c r="VUU70" s="97"/>
      <c r="VUV70" s="145"/>
      <c r="VUW70" s="179"/>
      <c r="VUX70" s="108"/>
      <c r="VUY70" s="63"/>
      <c r="VUZ70" s="103"/>
      <c r="VVA70" s="104"/>
      <c r="VVB70" s="105"/>
      <c r="VVC70" s="97"/>
      <c r="VVD70" s="79"/>
      <c r="VVE70" s="79"/>
      <c r="VVF70" s="137"/>
      <c r="VVG70" s="96"/>
      <c r="VVH70" s="80"/>
      <c r="VVI70" s="80"/>
      <c r="VVJ70" s="80"/>
      <c r="VVK70" s="102"/>
      <c r="VVL70" s="62"/>
      <c r="VVM70" s="98"/>
      <c r="VVN70" s="97"/>
      <c r="VVO70" s="97"/>
      <c r="VVP70" s="97"/>
      <c r="VVQ70" s="104"/>
      <c r="VVR70" s="97"/>
      <c r="VVS70" s="97"/>
      <c r="VVT70" s="97"/>
      <c r="VVU70" s="145"/>
      <c r="VVV70" s="179"/>
      <c r="VVW70" s="108"/>
      <c r="VVX70" s="63"/>
      <c r="VVY70" s="103"/>
      <c r="VVZ70" s="104"/>
      <c r="VWA70" s="105"/>
      <c r="VWB70" s="97"/>
      <c r="VWC70" s="79"/>
      <c r="VWD70" s="79"/>
      <c r="VWE70" s="137"/>
      <c r="VWF70" s="96"/>
      <c r="VWG70" s="80"/>
      <c r="VWH70" s="80"/>
      <c r="VWI70" s="80"/>
      <c r="VWJ70" s="102"/>
      <c r="VWK70" s="62"/>
      <c r="VWL70" s="98"/>
      <c r="VWM70" s="97"/>
      <c r="VWN70" s="97"/>
      <c r="VWO70" s="97"/>
      <c r="VWP70" s="104"/>
      <c r="VWQ70" s="97"/>
      <c r="VWR70" s="97"/>
      <c r="VWS70" s="97"/>
      <c r="VWT70" s="145"/>
      <c r="VWU70" s="179"/>
      <c r="VWV70" s="108"/>
      <c r="VWW70" s="63"/>
      <c r="VWX70" s="103"/>
      <c r="VWY70" s="104"/>
      <c r="VWZ70" s="105"/>
      <c r="VXA70" s="97"/>
      <c r="VXB70" s="79"/>
      <c r="VXC70" s="79"/>
      <c r="VXD70" s="137"/>
      <c r="VXE70" s="96"/>
      <c r="VXF70" s="80"/>
      <c r="VXG70" s="80"/>
      <c r="VXH70" s="80"/>
      <c r="VXI70" s="102"/>
      <c r="VXJ70" s="62"/>
      <c r="VXK70" s="98"/>
      <c r="VXL70" s="97"/>
      <c r="VXM70" s="97"/>
      <c r="VXN70" s="97"/>
      <c r="VXO70" s="104"/>
      <c r="VXP70" s="97"/>
      <c r="VXQ70" s="97"/>
      <c r="VXR70" s="97"/>
      <c r="VXS70" s="145"/>
      <c r="VXT70" s="179"/>
      <c r="VXU70" s="108"/>
      <c r="VXV70" s="63"/>
      <c r="VXW70" s="103"/>
      <c r="VXX70" s="104"/>
      <c r="VXY70" s="105"/>
      <c r="VXZ70" s="97"/>
      <c r="VYA70" s="79"/>
      <c r="VYB70" s="79"/>
      <c r="VYC70" s="137"/>
      <c r="VYD70" s="96"/>
      <c r="VYE70" s="80"/>
      <c r="VYF70" s="80"/>
      <c r="VYG70" s="80"/>
      <c r="VYH70" s="102"/>
      <c r="VYI70" s="62"/>
      <c r="VYJ70" s="98"/>
      <c r="VYK70" s="97"/>
      <c r="VYL70" s="97"/>
      <c r="VYM70" s="97"/>
      <c r="VYN70" s="104"/>
      <c r="VYO70" s="97"/>
      <c r="VYP70" s="97"/>
      <c r="VYQ70" s="97"/>
      <c r="VYR70" s="145"/>
      <c r="VYS70" s="179"/>
      <c r="VYT70" s="108"/>
      <c r="VYU70" s="63"/>
      <c r="VYV70" s="103"/>
      <c r="VYW70" s="104"/>
      <c r="VYX70" s="105"/>
      <c r="VYY70" s="97"/>
      <c r="VYZ70" s="79"/>
      <c r="VZA70" s="79"/>
      <c r="VZB70" s="137"/>
      <c r="VZC70" s="96"/>
      <c r="VZD70" s="80"/>
      <c r="VZE70" s="80"/>
      <c r="VZF70" s="80"/>
      <c r="VZG70" s="102"/>
      <c r="VZH70" s="62"/>
      <c r="VZI70" s="98"/>
      <c r="VZJ70" s="97"/>
      <c r="VZK70" s="97"/>
      <c r="VZL70" s="97"/>
      <c r="VZM70" s="104"/>
      <c r="VZN70" s="97"/>
      <c r="VZO70" s="97"/>
      <c r="VZP70" s="97"/>
      <c r="VZQ70" s="145"/>
      <c r="VZR70" s="179"/>
      <c r="VZS70" s="108"/>
      <c r="VZT70" s="63"/>
      <c r="VZU70" s="103"/>
      <c r="VZV70" s="104"/>
      <c r="VZW70" s="105"/>
      <c r="VZX70" s="97"/>
      <c r="VZY70" s="79"/>
      <c r="VZZ70" s="79"/>
      <c r="WAA70" s="137"/>
      <c r="WAB70" s="96"/>
      <c r="WAC70" s="80"/>
      <c r="WAD70" s="80"/>
      <c r="WAE70" s="80"/>
      <c r="WAF70" s="102"/>
      <c r="WAG70" s="62"/>
      <c r="WAH70" s="98"/>
      <c r="WAI70" s="97"/>
      <c r="WAJ70" s="97"/>
      <c r="WAK70" s="97"/>
      <c r="WAL70" s="104"/>
      <c r="WAM70" s="97"/>
      <c r="WAN70" s="97"/>
      <c r="WAO70" s="97"/>
      <c r="WAP70" s="145"/>
      <c r="WAQ70" s="179"/>
      <c r="WAR70" s="108"/>
      <c r="WAS70" s="63"/>
      <c r="WAT70" s="103"/>
      <c r="WAU70" s="104"/>
      <c r="WAV70" s="105"/>
      <c r="WAW70" s="97"/>
      <c r="WAX70" s="79"/>
      <c r="WAY70" s="79"/>
      <c r="WAZ70" s="137"/>
      <c r="WBA70" s="96"/>
      <c r="WBB70" s="80"/>
      <c r="WBC70" s="80"/>
      <c r="WBD70" s="80"/>
      <c r="WBE70" s="102"/>
      <c r="WBF70" s="62"/>
      <c r="WBG70" s="98"/>
      <c r="WBH70" s="97"/>
      <c r="WBI70" s="97"/>
      <c r="WBJ70" s="97"/>
      <c r="WBK70" s="104"/>
      <c r="WBL70" s="97"/>
      <c r="WBM70" s="97"/>
      <c r="WBN70" s="97"/>
      <c r="WBO70" s="145"/>
      <c r="WBP70" s="179"/>
      <c r="WBQ70" s="108"/>
      <c r="WBR70" s="63"/>
      <c r="WBS70" s="103"/>
      <c r="WBT70" s="104"/>
      <c r="WBU70" s="105"/>
      <c r="WBV70" s="97"/>
      <c r="WBW70" s="79"/>
      <c r="WBX70" s="79"/>
      <c r="WBY70" s="137"/>
      <c r="WBZ70" s="96"/>
      <c r="WCA70" s="80"/>
      <c r="WCB70" s="80"/>
      <c r="WCC70" s="80"/>
      <c r="WCD70" s="102"/>
      <c r="WCE70" s="62"/>
      <c r="WCF70" s="98"/>
      <c r="WCG70" s="97"/>
      <c r="WCH70" s="97"/>
      <c r="WCI70" s="97"/>
      <c r="WCJ70" s="104"/>
      <c r="WCK70" s="97"/>
      <c r="WCL70" s="97"/>
      <c r="WCM70" s="97"/>
      <c r="WCN70" s="145"/>
      <c r="WCO70" s="179"/>
      <c r="WCP70" s="108"/>
      <c r="WCQ70" s="63"/>
      <c r="WCR70" s="103"/>
      <c r="WCS70" s="104"/>
      <c r="WCT70" s="105"/>
      <c r="WCU70" s="97"/>
      <c r="WCV70" s="79"/>
      <c r="WCW70" s="79"/>
      <c r="WCX70" s="137"/>
      <c r="WCY70" s="96"/>
      <c r="WCZ70" s="80"/>
      <c r="WDA70" s="80"/>
      <c r="WDB70" s="80"/>
      <c r="WDC70" s="102"/>
      <c r="WDD70" s="62"/>
      <c r="WDE70" s="98"/>
      <c r="WDF70" s="97"/>
      <c r="WDG70" s="97"/>
      <c r="WDH70" s="97"/>
      <c r="WDI70" s="104"/>
      <c r="WDJ70" s="97"/>
      <c r="WDK70" s="97"/>
      <c r="WDL70" s="97"/>
      <c r="WDM70" s="145"/>
      <c r="WDN70" s="179"/>
      <c r="WDO70" s="108"/>
      <c r="WDP70" s="63"/>
      <c r="WDQ70" s="103"/>
      <c r="WDR70" s="104"/>
      <c r="WDS70" s="105"/>
      <c r="WDT70" s="97"/>
      <c r="WDU70" s="79"/>
      <c r="WDV70" s="79"/>
      <c r="WDW70" s="137"/>
      <c r="WDX70" s="96"/>
      <c r="WDY70" s="80"/>
      <c r="WDZ70" s="80"/>
      <c r="WEA70" s="80"/>
      <c r="WEB70" s="102"/>
      <c r="WEC70" s="62"/>
      <c r="WED70" s="98"/>
      <c r="WEE70" s="97"/>
      <c r="WEF70" s="97"/>
      <c r="WEG70" s="97"/>
      <c r="WEH70" s="104"/>
      <c r="WEI70" s="97"/>
      <c r="WEJ70" s="97"/>
      <c r="WEK70" s="97"/>
      <c r="WEL70" s="145"/>
      <c r="WEM70" s="179"/>
      <c r="WEN70" s="108"/>
      <c r="WEO70" s="63"/>
      <c r="WEP70" s="103"/>
      <c r="WEQ70" s="104"/>
      <c r="WER70" s="105"/>
      <c r="WES70" s="97"/>
      <c r="WET70" s="79"/>
      <c r="WEU70" s="79"/>
      <c r="WEV70" s="137"/>
      <c r="WEW70" s="96"/>
      <c r="WEX70" s="80"/>
      <c r="WEY70" s="80"/>
      <c r="WEZ70" s="80"/>
      <c r="WFA70" s="102"/>
      <c r="WFB70" s="62"/>
      <c r="WFC70" s="98"/>
      <c r="WFD70" s="97"/>
      <c r="WFE70" s="97"/>
      <c r="WFF70" s="97"/>
      <c r="WFG70" s="104"/>
      <c r="WFH70" s="97"/>
      <c r="WFI70" s="97"/>
      <c r="WFJ70" s="97"/>
      <c r="WFK70" s="145"/>
      <c r="WFL70" s="179"/>
      <c r="WFM70" s="108"/>
      <c r="WFN70" s="63"/>
      <c r="WFO70" s="103"/>
      <c r="WFP70" s="104"/>
      <c r="WFQ70" s="105"/>
      <c r="WFR70" s="97"/>
      <c r="WFS70" s="79"/>
      <c r="WFT70" s="79"/>
      <c r="WFU70" s="137"/>
      <c r="WFV70" s="96"/>
      <c r="WFW70" s="80"/>
      <c r="WFX70" s="80"/>
      <c r="WFY70" s="80"/>
      <c r="WFZ70" s="102"/>
      <c r="WGA70" s="62"/>
      <c r="WGB70" s="98"/>
      <c r="WGC70" s="97"/>
      <c r="WGD70" s="97"/>
      <c r="WGE70" s="97"/>
      <c r="WGF70" s="104"/>
      <c r="WGG70" s="97"/>
      <c r="WGH70" s="97"/>
      <c r="WGI70" s="97"/>
      <c r="WGJ70" s="145"/>
      <c r="WGK70" s="179"/>
      <c r="WGL70" s="108"/>
      <c r="WGM70" s="63"/>
      <c r="WGN70" s="103"/>
      <c r="WGO70" s="104"/>
      <c r="WGP70" s="105"/>
      <c r="WGQ70" s="97"/>
      <c r="WGR70" s="79"/>
      <c r="WGS70" s="79"/>
      <c r="WGT70" s="137"/>
      <c r="WGU70" s="96"/>
      <c r="WGV70" s="80"/>
      <c r="WGW70" s="80"/>
      <c r="WGX70" s="80"/>
      <c r="WGY70" s="102"/>
      <c r="WGZ70" s="62"/>
      <c r="WHA70" s="98"/>
      <c r="WHB70" s="97"/>
      <c r="WHC70" s="97"/>
      <c r="WHD70" s="97"/>
      <c r="WHE70" s="104"/>
      <c r="WHF70" s="97"/>
      <c r="WHG70" s="97"/>
      <c r="WHH70" s="97"/>
      <c r="WHI70" s="145"/>
      <c r="WHJ70" s="179"/>
      <c r="WHK70" s="108"/>
      <c r="WHL70" s="63"/>
      <c r="WHM70" s="103"/>
      <c r="WHN70" s="104"/>
      <c r="WHO70" s="105"/>
      <c r="WHP70" s="97"/>
      <c r="WHQ70" s="79"/>
      <c r="WHR70" s="79"/>
      <c r="WHS70" s="137"/>
      <c r="WHT70" s="96"/>
      <c r="WHU70" s="80"/>
      <c r="WHV70" s="80"/>
      <c r="WHW70" s="80"/>
      <c r="WHX70" s="102"/>
      <c r="WHY70" s="62"/>
      <c r="WHZ70" s="98"/>
      <c r="WIA70" s="97"/>
      <c r="WIB70" s="97"/>
      <c r="WIC70" s="97"/>
      <c r="WID70" s="104"/>
      <c r="WIE70" s="97"/>
      <c r="WIF70" s="97"/>
      <c r="WIG70" s="97"/>
      <c r="WIH70" s="145"/>
      <c r="WII70" s="179"/>
      <c r="WIJ70" s="108"/>
      <c r="WIK70" s="63"/>
      <c r="WIL70" s="103"/>
      <c r="WIM70" s="104"/>
      <c r="WIN70" s="105"/>
      <c r="WIO70" s="97"/>
      <c r="WIP70" s="79"/>
      <c r="WIQ70" s="79"/>
      <c r="WIR70" s="137"/>
      <c r="WIS70" s="96"/>
      <c r="WIT70" s="80"/>
      <c r="WIU70" s="80"/>
      <c r="WIV70" s="80"/>
      <c r="WIW70" s="102"/>
      <c r="WIX70" s="62"/>
      <c r="WIY70" s="98"/>
      <c r="WIZ70" s="97"/>
      <c r="WJA70" s="97"/>
      <c r="WJB70" s="97"/>
      <c r="WJC70" s="104"/>
      <c r="WJD70" s="97"/>
      <c r="WJE70" s="97"/>
      <c r="WJF70" s="97"/>
      <c r="WJG70" s="145"/>
      <c r="WJH70" s="179"/>
      <c r="WJI70" s="108"/>
      <c r="WJJ70" s="63"/>
      <c r="WJK70" s="103"/>
      <c r="WJL70" s="104"/>
      <c r="WJM70" s="105"/>
      <c r="WJN70" s="97"/>
      <c r="WJO70" s="79"/>
      <c r="WJP70" s="79"/>
      <c r="WJQ70" s="137"/>
      <c r="WJR70" s="96"/>
      <c r="WJS70" s="80"/>
      <c r="WJT70" s="80"/>
      <c r="WJU70" s="80"/>
      <c r="WJV70" s="102"/>
      <c r="WJW70" s="62"/>
      <c r="WJX70" s="98"/>
      <c r="WJY70" s="97"/>
      <c r="WJZ70" s="97"/>
      <c r="WKA70" s="97"/>
      <c r="WKB70" s="104"/>
      <c r="WKC70" s="97"/>
      <c r="WKD70" s="97"/>
      <c r="WKE70" s="97"/>
      <c r="WKF70" s="145"/>
      <c r="WKG70" s="179"/>
      <c r="WKH70" s="108"/>
      <c r="WKI70" s="63"/>
      <c r="WKJ70" s="103"/>
      <c r="WKK70" s="104"/>
      <c r="WKL70" s="105"/>
      <c r="WKM70" s="97"/>
      <c r="WKN70" s="79"/>
      <c r="WKO70" s="79"/>
      <c r="WKP70" s="137"/>
      <c r="WKQ70" s="96"/>
      <c r="WKR70" s="80"/>
      <c r="WKS70" s="80"/>
      <c r="WKT70" s="80"/>
      <c r="WKU70" s="102"/>
      <c r="WKV70" s="62"/>
      <c r="WKW70" s="98"/>
      <c r="WKX70" s="97"/>
      <c r="WKY70" s="97"/>
      <c r="WKZ70" s="97"/>
      <c r="WLA70" s="104"/>
      <c r="WLB70" s="97"/>
      <c r="WLC70" s="97"/>
      <c r="WLD70" s="97"/>
      <c r="WLE70" s="145"/>
      <c r="WLF70" s="179"/>
      <c r="WLG70" s="108"/>
      <c r="WLH70" s="63"/>
      <c r="WLI70" s="103"/>
      <c r="WLJ70" s="104"/>
      <c r="WLK70" s="105"/>
      <c r="WLL70" s="97"/>
      <c r="WLM70" s="79"/>
      <c r="WLN70" s="79"/>
      <c r="WLO70" s="137"/>
      <c r="WLP70" s="96"/>
      <c r="WLQ70" s="80"/>
      <c r="WLR70" s="80"/>
      <c r="WLS70" s="80"/>
      <c r="WLT70" s="102"/>
      <c r="WLU70" s="62"/>
      <c r="WLV70" s="98"/>
      <c r="WLW70" s="97"/>
      <c r="WLX70" s="97"/>
      <c r="WLY70" s="97"/>
      <c r="WLZ70" s="104"/>
      <c r="WMA70" s="97"/>
      <c r="WMB70" s="97"/>
      <c r="WMC70" s="97"/>
      <c r="WMD70" s="145"/>
      <c r="WME70" s="179"/>
      <c r="WMF70" s="108"/>
      <c r="WMG70" s="63"/>
      <c r="WMH70" s="103"/>
      <c r="WMI70" s="104"/>
      <c r="WMJ70" s="105"/>
      <c r="WMK70" s="97"/>
      <c r="WML70" s="79"/>
      <c r="WMM70" s="79"/>
      <c r="WMN70" s="137"/>
      <c r="WMO70" s="96"/>
      <c r="WMP70" s="80"/>
      <c r="WMQ70" s="80"/>
      <c r="WMR70" s="80"/>
      <c r="WMS70" s="102"/>
      <c r="WMT70" s="62"/>
      <c r="WMU70" s="98"/>
      <c r="WMV70" s="97"/>
      <c r="WMW70" s="97"/>
      <c r="WMX70" s="97"/>
      <c r="WMY70" s="104"/>
      <c r="WMZ70" s="97"/>
      <c r="WNA70" s="97"/>
      <c r="WNB70" s="97"/>
      <c r="WNC70" s="145"/>
      <c r="WND70" s="179"/>
      <c r="WNE70" s="108"/>
      <c r="WNF70" s="63"/>
      <c r="WNG70" s="103"/>
      <c r="WNH70" s="104"/>
      <c r="WNI70" s="105"/>
      <c r="WNJ70" s="97"/>
      <c r="WNK70" s="79"/>
      <c r="WNL70" s="79"/>
      <c r="WNM70" s="137"/>
      <c r="WNN70" s="96"/>
      <c r="WNO70" s="80"/>
      <c r="WNP70" s="80"/>
      <c r="WNQ70" s="80"/>
      <c r="WNR70" s="102"/>
      <c r="WNS70" s="62"/>
      <c r="WNT70" s="98"/>
      <c r="WNU70" s="97"/>
      <c r="WNV70" s="97"/>
      <c r="WNW70" s="97"/>
      <c r="WNX70" s="104"/>
      <c r="WNY70" s="97"/>
      <c r="WNZ70" s="97"/>
      <c r="WOA70" s="97"/>
      <c r="WOB70" s="145"/>
      <c r="WOC70" s="179"/>
      <c r="WOD70" s="108"/>
      <c r="WOE70" s="63"/>
      <c r="WOF70" s="103"/>
      <c r="WOG70" s="104"/>
      <c r="WOH70" s="105"/>
      <c r="WOI70" s="97"/>
      <c r="WOJ70" s="79"/>
      <c r="WOK70" s="79"/>
      <c r="WOL70" s="137"/>
      <c r="WOM70" s="96"/>
      <c r="WON70" s="80"/>
      <c r="WOO70" s="80"/>
      <c r="WOP70" s="80"/>
      <c r="WOQ70" s="102"/>
      <c r="WOR70" s="62"/>
      <c r="WOS70" s="98"/>
      <c r="WOT70" s="97"/>
      <c r="WOU70" s="97"/>
      <c r="WOV70" s="97"/>
      <c r="WOW70" s="104"/>
      <c r="WOX70" s="97"/>
      <c r="WOY70" s="97"/>
      <c r="WOZ70" s="97"/>
      <c r="WPA70" s="145"/>
      <c r="WPB70" s="179"/>
      <c r="WPC70" s="108"/>
      <c r="WPD70" s="63"/>
      <c r="WPE70" s="103"/>
      <c r="WPF70" s="104"/>
      <c r="WPG70" s="105"/>
      <c r="WPH70" s="97"/>
      <c r="WPI70" s="79"/>
      <c r="WPJ70" s="79"/>
      <c r="WPK70" s="137"/>
      <c r="WPL70" s="96"/>
      <c r="WPM70" s="80"/>
      <c r="WPN70" s="80"/>
      <c r="WPO70" s="80"/>
      <c r="WPP70" s="102"/>
      <c r="WPQ70" s="62"/>
      <c r="WPR70" s="98"/>
      <c r="WPS70" s="97"/>
      <c r="WPT70" s="97"/>
      <c r="WPU70" s="97"/>
      <c r="WPV70" s="104"/>
      <c r="WPW70" s="97"/>
      <c r="WPX70" s="97"/>
      <c r="WPY70" s="97"/>
      <c r="WPZ70" s="145"/>
      <c r="WQA70" s="179"/>
      <c r="WQB70" s="108"/>
      <c r="WQC70" s="63"/>
      <c r="WQD70" s="103"/>
      <c r="WQE70" s="104"/>
      <c r="WQF70" s="105"/>
      <c r="WQG70" s="97"/>
      <c r="WQH70" s="79"/>
      <c r="WQI70" s="79"/>
      <c r="WQJ70" s="137"/>
      <c r="WQK70" s="96"/>
      <c r="WQL70" s="80"/>
      <c r="WQM70" s="80"/>
      <c r="WQN70" s="80"/>
      <c r="WQO70" s="102"/>
      <c r="WQP70" s="62"/>
      <c r="WQQ70" s="98"/>
      <c r="WQR70" s="97"/>
      <c r="WQS70" s="97"/>
      <c r="WQT70" s="97"/>
      <c r="WQU70" s="104"/>
      <c r="WQV70" s="97"/>
      <c r="WQW70" s="97"/>
      <c r="WQX70" s="97"/>
      <c r="WQY70" s="145"/>
      <c r="WQZ70" s="179"/>
      <c r="WRA70" s="108"/>
      <c r="WRB70" s="63"/>
      <c r="WRC70" s="103"/>
      <c r="WRD70" s="104"/>
      <c r="WRE70" s="105"/>
      <c r="WRF70" s="97"/>
      <c r="WRG70" s="79"/>
      <c r="WRH70" s="79"/>
      <c r="WRI70" s="137"/>
      <c r="WRJ70" s="96"/>
      <c r="WRK70" s="80"/>
      <c r="WRL70" s="80"/>
      <c r="WRM70" s="80"/>
      <c r="WRN70" s="102"/>
      <c r="WRO70" s="62"/>
      <c r="WRP70" s="98"/>
      <c r="WRQ70" s="97"/>
      <c r="WRR70" s="97"/>
      <c r="WRS70" s="97"/>
      <c r="WRT70" s="104"/>
      <c r="WRU70" s="97"/>
      <c r="WRV70" s="97"/>
      <c r="WRW70" s="97"/>
      <c r="WRX70" s="145"/>
      <c r="WRY70" s="179"/>
      <c r="WRZ70" s="108"/>
      <c r="WSA70" s="63"/>
      <c r="WSB70" s="103"/>
      <c r="WSC70" s="104"/>
      <c r="WSD70" s="105"/>
      <c r="WSE70" s="97"/>
      <c r="WSF70" s="79"/>
      <c r="WSG70" s="79"/>
      <c r="WSH70" s="137"/>
      <c r="WSI70" s="96"/>
      <c r="WSJ70" s="80"/>
      <c r="WSK70" s="80"/>
      <c r="WSL70" s="80"/>
      <c r="WSM70" s="102"/>
      <c r="WSN70" s="62"/>
      <c r="WSO70" s="98"/>
      <c r="WSP70" s="97"/>
      <c r="WSQ70" s="97"/>
      <c r="WSR70" s="97"/>
      <c r="WSS70" s="104"/>
      <c r="WST70" s="97"/>
      <c r="WSU70" s="97"/>
      <c r="WSV70" s="97"/>
      <c r="WSW70" s="145"/>
      <c r="WSX70" s="179"/>
      <c r="WSY70" s="108"/>
      <c r="WSZ70" s="63"/>
      <c r="WTA70" s="103"/>
      <c r="WTB70" s="104"/>
      <c r="WTC70" s="105"/>
      <c r="WTD70" s="97"/>
      <c r="WTE70" s="79"/>
      <c r="WTF70" s="79"/>
      <c r="WTG70" s="137"/>
      <c r="WTH70" s="96"/>
      <c r="WTI70" s="80"/>
      <c r="WTJ70" s="80"/>
      <c r="WTK70" s="80"/>
      <c r="WTL70" s="102"/>
      <c r="WTM70" s="62"/>
      <c r="WTN70" s="98"/>
      <c r="WTO70" s="97"/>
      <c r="WTP70" s="97"/>
      <c r="WTQ70" s="97"/>
      <c r="WTR70" s="104"/>
      <c r="WTS70" s="97"/>
      <c r="WTT70" s="97"/>
      <c r="WTU70" s="97"/>
      <c r="WTV70" s="145"/>
      <c r="WTW70" s="179"/>
      <c r="WTX70" s="108"/>
      <c r="WTY70" s="63"/>
      <c r="WTZ70" s="103"/>
      <c r="WUA70" s="104"/>
      <c r="WUB70" s="105"/>
      <c r="WUC70" s="97"/>
      <c r="WUD70" s="79"/>
      <c r="WUE70" s="79"/>
      <c r="WUF70" s="137"/>
      <c r="WUG70" s="96"/>
      <c r="WUH70" s="80"/>
      <c r="WUI70" s="80"/>
      <c r="WUJ70" s="80"/>
      <c r="WUK70" s="102"/>
      <c r="WUL70" s="62"/>
      <c r="WUM70" s="98"/>
      <c r="WUN70" s="97"/>
      <c r="WUO70" s="97"/>
      <c r="WUP70" s="97"/>
      <c r="WUQ70" s="104"/>
      <c r="WUR70" s="97"/>
      <c r="WUS70" s="97"/>
      <c r="WUT70" s="97"/>
      <c r="WUU70" s="145"/>
      <c r="WUV70" s="179"/>
      <c r="WUW70" s="108"/>
      <c r="WUX70" s="63"/>
      <c r="WUY70" s="103"/>
      <c r="WUZ70" s="104"/>
      <c r="WVA70" s="105"/>
      <c r="WVB70" s="97"/>
      <c r="WVC70" s="79"/>
      <c r="WVD70" s="79"/>
      <c r="WVE70" s="137"/>
      <c r="WVF70" s="96"/>
      <c r="WVG70" s="80"/>
      <c r="WVH70" s="80"/>
      <c r="WVI70" s="80"/>
      <c r="WVJ70" s="102"/>
      <c r="WVK70" s="62"/>
      <c r="WVL70" s="98"/>
      <c r="WVM70" s="97"/>
      <c r="WVN70" s="97"/>
      <c r="WVO70" s="97"/>
      <c r="WVP70" s="104"/>
      <c r="WVQ70" s="97"/>
      <c r="WVR70" s="97"/>
      <c r="WVS70" s="97"/>
      <c r="WVT70" s="145"/>
      <c r="WVU70" s="179"/>
      <c r="WVV70" s="108"/>
      <c r="WVW70" s="63"/>
      <c r="WVX70" s="103"/>
      <c r="WVY70" s="104"/>
      <c r="WVZ70" s="105"/>
      <c r="WWA70" s="97"/>
      <c r="WWB70" s="79"/>
      <c r="WWC70" s="79"/>
      <c r="WWD70" s="137"/>
      <c r="WWE70" s="96"/>
      <c r="WWF70" s="80"/>
      <c r="WWG70" s="80"/>
      <c r="WWH70" s="80"/>
      <c r="WWI70" s="102"/>
      <c r="WWJ70" s="62"/>
      <c r="WWK70" s="98"/>
      <c r="WWL70" s="97"/>
      <c r="WWM70" s="97"/>
      <c r="WWN70" s="97"/>
      <c r="WWO70" s="104"/>
      <c r="WWP70" s="97"/>
      <c r="WWQ70" s="97"/>
      <c r="WWR70" s="97"/>
      <c r="WWS70" s="145"/>
      <c r="WWT70" s="179"/>
      <c r="WWU70" s="108"/>
      <c r="WWV70" s="63"/>
      <c r="WWW70" s="103"/>
      <c r="WWX70" s="104"/>
      <c r="WWY70" s="105"/>
      <c r="WWZ70" s="97"/>
      <c r="WXA70" s="79"/>
      <c r="WXB70" s="79"/>
      <c r="WXC70" s="137"/>
      <c r="WXD70" s="96"/>
      <c r="WXE70" s="80"/>
      <c r="WXF70" s="80"/>
      <c r="WXG70" s="80"/>
      <c r="WXH70" s="102"/>
      <c r="WXI70" s="62"/>
      <c r="WXJ70" s="98"/>
      <c r="WXK70" s="97"/>
      <c r="WXL70" s="97"/>
      <c r="WXM70" s="97"/>
      <c r="WXN70" s="104"/>
      <c r="WXO70" s="97"/>
      <c r="WXP70" s="97"/>
      <c r="WXQ70" s="97"/>
      <c r="WXR70" s="145"/>
      <c r="WXS70" s="179"/>
      <c r="WXT70" s="108"/>
      <c r="WXU70" s="63"/>
      <c r="WXV70" s="103"/>
      <c r="WXW70" s="104"/>
      <c r="WXX70" s="105"/>
      <c r="WXY70" s="97"/>
      <c r="WXZ70" s="79"/>
      <c r="WYA70" s="79"/>
      <c r="WYB70" s="137"/>
      <c r="WYC70" s="96"/>
      <c r="WYD70" s="80"/>
      <c r="WYE70" s="80"/>
      <c r="WYF70" s="80"/>
      <c r="WYG70" s="102"/>
      <c r="WYH70" s="62"/>
      <c r="WYI70" s="98"/>
      <c r="WYJ70" s="97"/>
      <c r="WYK70" s="97"/>
      <c r="WYL70" s="97"/>
      <c r="WYM70" s="104"/>
      <c r="WYN70" s="97"/>
      <c r="WYO70" s="97"/>
      <c r="WYP70" s="97"/>
      <c r="WYQ70" s="145"/>
      <c r="WYR70" s="179"/>
      <c r="WYS70" s="108"/>
      <c r="WYT70" s="63"/>
      <c r="WYU70" s="103"/>
      <c r="WYV70" s="104"/>
      <c r="WYW70" s="105"/>
      <c r="WYX70" s="97"/>
      <c r="WYY70" s="79"/>
      <c r="WYZ70" s="79"/>
      <c r="WZA70" s="137"/>
      <c r="WZB70" s="96"/>
      <c r="WZC70" s="80"/>
      <c r="WZD70" s="80"/>
      <c r="WZE70" s="80"/>
      <c r="WZF70" s="102"/>
      <c r="WZG70" s="62"/>
      <c r="WZH70" s="98"/>
      <c r="WZI70" s="97"/>
      <c r="WZJ70" s="97"/>
      <c r="WZK70" s="97"/>
      <c r="WZL70" s="104"/>
      <c r="WZM70" s="97"/>
      <c r="WZN70" s="97"/>
      <c r="WZO70" s="97"/>
      <c r="WZP70" s="145"/>
      <c r="WZQ70" s="179"/>
      <c r="WZR70" s="108"/>
      <c r="WZS70" s="63"/>
      <c r="WZT70" s="103"/>
      <c r="WZU70" s="104"/>
      <c r="WZV70" s="105"/>
      <c r="WZW70" s="97"/>
      <c r="WZX70" s="79"/>
      <c r="WZY70" s="79"/>
      <c r="WZZ70" s="137"/>
      <c r="XAA70" s="96"/>
      <c r="XAB70" s="80"/>
      <c r="XAC70" s="80"/>
      <c r="XAD70" s="80"/>
      <c r="XAE70" s="102"/>
      <c r="XAF70" s="62"/>
      <c r="XAG70" s="98"/>
      <c r="XAH70" s="97"/>
      <c r="XAI70" s="97"/>
      <c r="XAJ70" s="97"/>
      <c r="XAK70" s="104"/>
      <c r="XAL70" s="97"/>
      <c r="XAM70" s="97"/>
      <c r="XAN70" s="97"/>
      <c r="XAO70" s="145"/>
      <c r="XAP70" s="179"/>
      <c r="XAQ70" s="108"/>
      <c r="XAR70" s="63"/>
      <c r="XAS70" s="103"/>
      <c r="XAT70" s="104"/>
      <c r="XAU70" s="105"/>
      <c r="XAV70" s="97"/>
      <c r="XAW70" s="79"/>
      <c r="XAX70" s="79"/>
      <c r="XAY70" s="137"/>
      <c r="XAZ70" s="96"/>
      <c r="XBA70" s="80"/>
      <c r="XBB70" s="80"/>
      <c r="XBC70" s="80"/>
      <c r="XBD70" s="102"/>
      <c r="XBE70" s="62"/>
      <c r="XBF70" s="98"/>
      <c r="XBG70" s="97"/>
      <c r="XBH70" s="97"/>
      <c r="XBI70" s="97"/>
      <c r="XBJ70" s="104"/>
      <c r="XBK70" s="97"/>
      <c r="XBL70" s="97"/>
      <c r="XBM70" s="97"/>
      <c r="XBN70" s="145"/>
      <c r="XBO70" s="179"/>
      <c r="XBP70" s="108"/>
      <c r="XBQ70" s="63"/>
      <c r="XBR70" s="103"/>
      <c r="XBS70" s="104"/>
      <c r="XBT70" s="105"/>
      <c r="XBU70" s="97"/>
      <c r="XBV70" s="79"/>
      <c r="XBW70" s="79"/>
      <c r="XBX70" s="137"/>
      <c r="XBY70" s="96"/>
      <c r="XBZ70" s="80"/>
      <c r="XCA70" s="80"/>
      <c r="XCB70" s="80"/>
      <c r="XCC70" s="102"/>
      <c r="XCD70" s="62"/>
      <c r="XCE70" s="98"/>
      <c r="XCF70" s="97"/>
      <c r="XCG70" s="97"/>
      <c r="XCH70" s="97"/>
      <c r="XCI70" s="104"/>
      <c r="XCJ70" s="97"/>
      <c r="XCK70" s="97"/>
      <c r="XCL70" s="97"/>
      <c r="XCM70" s="145"/>
      <c r="XCN70" s="179"/>
      <c r="XCO70" s="108"/>
      <c r="XCP70" s="63"/>
      <c r="XCQ70" s="103"/>
      <c r="XCR70" s="104"/>
      <c r="XCS70" s="105"/>
      <c r="XCT70" s="97"/>
      <c r="XCU70" s="79"/>
      <c r="XCV70" s="79"/>
      <c r="XCW70" s="137"/>
      <c r="XCX70" s="96"/>
      <c r="XCY70" s="80"/>
      <c r="XCZ70" s="80"/>
      <c r="XDA70" s="80"/>
      <c r="XDB70" s="102"/>
      <c r="XDC70" s="62"/>
      <c r="XDD70" s="98"/>
      <c r="XDE70" s="97"/>
      <c r="XDF70" s="97"/>
      <c r="XDG70" s="97"/>
      <c r="XDH70" s="104"/>
      <c r="XDI70" s="97"/>
      <c r="XDJ70" s="97"/>
      <c r="XDK70" s="97"/>
      <c r="XDL70" s="145"/>
      <c r="XDM70" s="179"/>
      <c r="XDN70" s="108"/>
      <c r="XDO70" s="63"/>
      <c r="XDP70" s="103"/>
      <c r="XDQ70" s="104"/>
      <c r="XDR70" s="105"/>
      <c r="XDS70" s="97"/>
      <c r="XDT70" s="79"/>
      <c r="XDU70" s="79"/>
      <c r="XDV70" s="137"/>
      <c r="XDW70" s="96"/>
      <c r="XDX70" s="80"/>
      <c r="XDY70" s="80"/>
      <c r="XDZ70" s="80"/>
      <c r="XEA70" s="102"/>
      <c r="XEB70" s="62"/>
      <c r="XEC70" s="98"/>
      <c r="XED70" s="97"/>
      <c r="XEE70" s="97"/>
      <c r="XEF70" s="97"/>
      <c r="XEG70" s="104"/>
      <c r="XEH70" s="97"/>
      <c r="XEI70" s="97"/>
      <c r="XEJ70" s="97"/>
      <c r="XEK70" s="145"/>
      <c r="XEL70" s="179"/>
      <c r="XEM70" s="108"/>
      <c r="XEN70" s="63"/>
      <c r="XEO70" s="103"/>
      <c r="XEP70" s="104"/>
      <c r="XEQ70" s="105"/>
      <c r="XER70" s="97"/>
      <c r="XES70" s="79"/>
      <c r="XET70" s="79"/>
      <c r="XEU70" s="137"/>
      <c r="XEV70" s="96"/>
      <c r="XEW70" s="80"/>
      <c r="XEX70" s="80"/>
      <c r="XEY70" s="80"/>
      <c r="XEZ70" s="102"/>
      <c r="XFA70" s="62"/>
      <c r="XFB70" s="98"/>
      <c r="XFC70" s="97"/>
      <c r="XFD70" s="97"/>
    </row>
    <row r="71" spans="1:16384" s="17" customFormat="1" x14ac:dyDescent="0.2">
      <c r="A71" s="96">
        <v>45153</v>
      </c>
      <c r="B71" s="79" t="s">
        <v>2986</v>
      </c>
      <c r="C71" s="79" t="s">
        <v>221</v>
      </c>
      <c r="D71" s="79" t="s">
        <v>136</v>
      </c>
      <c r="E71" s="102" t="s">
        <v>2221</v>
      </c>
      <c r="F71" s="60"/>
      <c r="G71" s="98" t="s">
        <v>382</v>
      </c>
      <c r="H71" s="97" t="s">
        <v>6</v>
      </c>
      <c r="I71" s="97" t="str">
        <f t="shared" si="7"/>
        <v>TX</v>
      </c>
      <c r="J71" s="97" t="str">
        <f t="shared" si="8"/>
        <v>TX</v>
      </c>
      <c r="K71" s="104" t="str">
        <f t="shared" si="6"/>
        <v>South Central</v>
      </c>
      <c r="L71" s="97" t="str">
        <f>INDEX('State '!$A$1:$C$62,MATCH($I71,'State '!$B:$B,0),3)</f>
        <v>South Central</v>
      </c>
      <c r="M71" s="97" t="str">
        <f>INDEX('State '!$A$1:$C$62,MATCH($J71,'State '!$B:$B,0),3)</f>
        <v>South Central</v>
      </c>
      <c r="N71" s="97"/>
      <c r="O71" s="145"/>
      <c r="P71" s="178"/>
      <c r="Q71" s="146">
        <v>2000</v>
      </c>
      <c r="R71" s="98"/>
      <c r="S71" s="97" t="s">
        <v>138</v>
      </c>
      <c r="T71" s="97" t="s">
        <v>2601</v>
      </c>
      <c r="U71" s="97"/>
      <c r="V71" s="97" t="s">
        <v>2175</v>
      </c>
      <c r="W71" s="79"/>
      <c r="X71" s="79"/>
      <c r="Y71" s="195"/>
    </row>
    <row r="72" spans="1:16384" s="17" customFormat="1" ht="114.75" x14ac:dyDescent="0.2">
      <c r="A72" s="96">
        <v>45335</v>
      </c>
      <c r="B72" s="79" t="s">
        <v>3487</v>
      </c>
      <c r="C72" s="79" t="s">
        <v>200</v>
      </c>
      <c r="D72" s="79" t="s">
        <v>140</v>
      </c>
      <c r="E72" s="102" t="s">
        <v>139</v>
      </c>
      <c r="F72" s="60"/>
      <c r="G72" s="98">
        <v>2029</v>
      </c>
      <c r="H72" s="97" t="s">
        <v>3488</v>
      </c>
      <c r="I72" s="97" t="str">
        <f t="shared" si="7"/>
        <v>NY</v>
      </c>
      <c r="J72" s="97" t="str">
        <f t="shared" si="8"/>
        <v>MA</v>
      </c>
      <c r="K72" s="104" t="str">
        <f t="shared" si="6"/>
        <v>Northeast</v>
      </c>
      <c r="L72" s="97" t="str">
        <f>INDEX('State '!$A$1:$C$62,MATCH($I72,'State '!$B:$B,0),3)</f>
        <v>Northeast</v>
      </c>
      <c r="M72" s="97" t="str">
        <f>INDEX('State '!$A$1:$C$62,MATCH($J72,'State '!$B:$B,0),3)</f>
        <v>Northeast</v>
      </c>
      <c r="N72" s="97"/>
      <c r="O72" s="145"/>
      <c r="P72" s="178"/>
      <c r="Q72" s="146">
        <v>750</v>
      </c>
      <c r="R72" s="98"/>
      <c r="S72" s="97" t="s">
        <v>135</v>
      </c>
      <c r="T72" s="97" t="s">
        <v>381</v>
      </c>
      <c r="U72" s="97"/>
      <c r="V72" s="97" t="s">
        <v>2178</v>
      </c>
      <c r="W72" s="79" t="s">
        <v>3489</v>
      </c>
      <c r="X72" s="79"/>
      <c r="Y72" s="147"/>
    </row>
    <row r="73" spans="1:16384" s="17" customFormat="1" ht="63.75" x14ac:dyDescent="0.2">
      <c r="A73" s="96">
        <v>45621</v>
      </c>
      <c r="B73" s="79" t="s">
        <v>3620</v>
      </c>
      <c r="C73" s="79" t="s">
        <v>3621</v>
      </c>
      <c r="D73" s="79" t="s">
        <v>140</v>
      </c>
      <c r="E73" s="102" t="s">
        <v>389</v>
      </c>
      <c r="F73" s="60"/>
      <c r="G73" s="98">
        <v>2029</v>
      </c>
      <c r="H73" s="97" t="s">
        <v>23</v>
      </c>
      <c r="I73" s="97" t="str">
        <f t="shared" si="7"/>
        <v>KY</v>
      </c>
      <c r="J73" s="97" t="str">
        <f t="shared" si="8"/>
        <v>KY</v>
      </c>
      <c r="K73" s="104" t="str">
        <f t="shared" si="6"/>
        <v>Midwest</v>
      </c>
      <c r="L73" s="97" t="str">
        <f>INDEX('State '!$A$1:$C$62,MATCH($I73,'State '!$B:$B,0),3)</f>
        <v>Midwest</v>
      </c>
      <c r="M73" s="97" t="str">
        <f>INDEX('State '!$A$1:$C$62,MATCH($J73,'State '!$B:$B,0),3)</f>
        <v>Midwest</v>
      </c>
      <c r="N73" s="97"/>
      <c r="O73" s="145">
        <v>400</v>
      </c>
      <c r="P73" s="178"/>
      <c r="Q73" s="146">
        <v>200</v>
      </c>
      <c r="R73" s="98"/>
      <c r="S73" s="97"/>
      <c r="T73" s="97"/>
      <c r="U73" s="97"/>
      <c r="V73" s="97"/>
      <c r="W73" s="79" t="s">
        <v>3622</v>
      </c>
      <c r="X73" s="79" t="s">
        <v>2828</v>
      </c>
      <c r="Y73" s="147" t="s">
        <v>3623</v>
      </c>
    </row>
    <row r="74" spans="1:16384" s="17" customFormat="1" ht="122.45" customHeight="1" x14ac:dyDescent="0.2">
      <c r="A74" s="96">
        <v>45572</v>
      </c>
      <c r="B74" s="80" t="s">
        <v>3337</v>
      </c>
      <c r="C74" s="192" t="s">
        <v>3339</v>
      </c>
      <c r="D74" s="192" t="s">
        <v>134</v>
      </c>
      <c r="E74" s="192" t="s">
        <v>2199</v>
      </c>
      <c r="F74" s="192"/>
      <c r="G74" s="61" t="s">
        <v>382</v>
      </c>
      <c r="H74" s="97" t="s">
        <v>43</v>
      </c>
      <c r="I74" s="97" t="str">
        <f t="shared" si="7"/>
        <v>NM</v>
      </c>
      <c r="J74" s="97" t="str">
        <f t="shared" si="8"/>
        <v>NM</v>
      </c>
      <c r="K74" s="104" t="s">
        <v>2465</v>
      </c>
      <c r="L74" s="104" t="s">
        <v>2465</v>
      </c>
      <c r="M74" s="104" t="s">
        <v>2465</v>
      </c>
      <c r="N74" s="178"/>
      <c r="O74" s="145">
        <v>35.799999999999997</v>
      </c>
      <c r="P74" s="158">
        <v>20</v>
      </c>
      <c r="Q74" s="146">
        <v>600</v>
      </c>
      <c r="R74" s="98">
        <v>24</v>
      </c>
      <c r="S74" s="97" t="s">
        <v>135</v>
      </c>
      <c r="T74" s="97" t="s">
        <v>381</v>
      </c>
      <c r="U74" s="97" t="s">
        <v>3338</v>
      </c>
      <c r="V74" s="97" t="s">
        <v>2175</v>
      </c>
      <c r="W74" s="79" t="s">
        <v>3490</v>
      </c>
      <c r="X74" s="80"/>
      <c r="Y74" s="231"/>
    </row>
    <row r="75" spans="1:16384" s="17" customFormat="1" ht="38.25" x14ac:dyDescent="0.2">
      <c r="A75" s="96">
        <v>45667</v>
      </c>
      <c r="B75" s="79" t="s">
        <v>3332</v>
      </c>
      <c r="C75" s="79" t="s">
        <v>231</v>
      </c>
      <c r="D75" s="79" t="s">
        <v>140</v>
      </c>
      <c r="E75" s="102" t="s">
        <v>137</v>
      </c>
      <c r="F75" s="60"/>
      <c r="G75" s="61">
        <v>2026</v>
      </c>
      <c r="H75" s="97" t="s">
        <v>52</v>
      </c>
      <c r="I75" s="97" t="str">
        <f t="shared" si="7"/>
        <v>TN</v>
      </c>
      <c r="J75" s="97" t="str">
        <f t="shared" si="8"/>
        <v>TN</v>
      </c>
      <c r="K75" s="104" t="str">
        <f t="shared" ref="K75:K90" si="9">IF($L75=$M75,L75,CONCATENATE($L75,", ",IF(ISBLANK(N75),"",CONCATENATE(N75,", ")),$M75))</f>
        <v>Midwest</v>
      </c>
      <c r="L75" s="97" t="str">
        <f>INDEX('State '!$A$1:$C$62,MATCH($I75,'State '!$B:$B,0),3)</f>
        <v>Midwest</v>
      </c>
      <c r="M75" s="97" t="str">
        <f>INDEX('State '!$A$1:$C$62,MATCH($J75,'State '!$B:$B,0),3)</f>
        <v>Midwest</v>
      </c>
      <c r="N75" s="97"/>
      <c r="O75" s="145">
        <v>1105</v>
      </c>
      <c r="P75" s="202">
        <v>118</v>
      </c>
      <c r="Q75" s="146">
        <v>300</v>
      </c>
      <c r="R75" s="98">
        <v>30</v>
      </c>
      <c r="S75" s="97" t="s">
        <v>135</v>
      </c>
      <c r="T75" s="97" t="s">
        <v>381</v>
      </c>
      <c r="U75" s="97" t="s">
        <v>3491</v>
      </c>
      <c r="V75" s="97" t="s">
        <v>2175</v>
      </c>
      <c r="W75" s="79" t="s">
        <v>3333</v>
      </c>
      <c r="X75" s="79"/>
      <c r="Y75" s="137"/>
    </row>
    <row r="76" spans="1:16384" s="17" customFormat="1" ht="52.9" customHeight="1" x14ac:dyDescent="0.2">
      <c r="A76" s="96">
        <v>45152</v>
      </c>
      <c r="B76" s="79" t="s">
        <v>2670</v>
      </c>
      <c r="C76" s="79" t="s">
        <v>2671</v>
      </c>
      <c r="D76" s="79" t="s">
        <v>136</v>
      </c>
      <c r="E76" s="79" t="s">
        <v>419</v>
      </c>
      <c r="F76" s="60"/>
      <c r="G76" s="98">
        <v>2026</v>
      </c>
      <c r="H76" s="97" t="s">
        <v>6</v>
      </c>
      <c r="I76" s="97" t="str">
        <f t="shared" si="7"/>
        <v>TX</v>
      </c>
      <c r="J76" s="97" t="str">
        <f t="shared" si="8"/>
        <v>TX</v>
      </c>
      <c r="K76" s="104" t="str">
        <f t="shared" si="9"/>
        <v>South Central</v>
      </c>
      <c r="L76" s="97" t="str">
        <f>INDEX('State '!$A$1:$C$62,MATCH($I76,'State '!$B:$B,0),3)</f>
        <v>South Central</v>
      </c>
      <c r="M76" s="97" t="str">
        <f>INDEX('State '!$A$1:$C$62,MATCH($J76,'State '!$B:$B,0),3)</f>
        <v>South Central</v>
      </c>
      <c r="N76" s="97"/>
      <c r="O76" s="145">
        <v>2173</v>
      </c>
      <c r="P76" s="204">
        <f>2.4+135.5</f>
        <v>137.9</v>
      </c>
      <c r="Q76" s="146">
        <v>4500</v>
      </c>
      <c r="R76" s="98">
        <v>42</v>
      </c>
      <c r="S76" s="97" t="s">
        <v>135</v>
      </c>
      <c r="T76" s="97" t="s">
        <v>381</v>
      </c>
      <c r="U76" s="97" t="s">
        <v>2672</v>
      </c>
      <c r="V76" s="97" t="s">
        <v>2175</v>
      </c>
      <c r="W76" s="79" t="s">
        <v>3405</v>
      </c>
      <c r="X76" s="79" t="s">
        <v>2827</v>
      </c>
      <c r="Y76" s="137"/>
    </row>
    <row r="77" spans="1:16384" s="17" customFormat="1" ht="25.5" x14ac:dyDescent="0.2">
      <c r="A77" s="96">
        <v>43192</v>
      </c>
      <c r="B77" s="79" t="s">
        <v>2371</v>
      </c>
      <c r="C77" s="79" t="s">
        <v>2190</v>
      </c>
      <c r="D77" s="79" t="s">
        <v>140</v>
      </c>
      <c r="E77" s="79" t="s">
        <v>2872</v>
      </c>
      <c r="F77" s="60"/>
      <c r="G77" s="98" t="s">
        <v>382</v>
      </c>
      <c r="H77" s="97" t="s">
        <v>408</v>
      </c>
      <c r="I77" s="97" t="str">
        <f t="shared" si="7"/>
        <v>TX</v>
      </c>
      <c r="J77" s="97" t="str">
        <f t="shared" si="8"/>
        <v>MX</v>
      </c>
      <c r="K77" s="104" t="str">
        <f t="shared" si="9"/>
        <v>South Central, Mexico</v>
      </c>
      <c r="L77" s="97" t="str">
        <f>INDEX('State '!$A$1:$C$62,MATCH($I77,'State '!$B:$B,0),3)</f>
        <v>South Central</v>
      </c>
      <c r="M77" s="97" t="str">
        <f>INDEX('State '!$A$1:$C$62,MATCH($J77,'State '!$B:$B,0),3)</f>
        <v>Mexico</v>
      </c>
      <c r="N77" s="97"/>
      <c r="O77" s="145">
        <v>55</v>
      </c>
      <c r="P77" s="178"/>
      <c r="Q77" s="146">
        <v>70</v>
      </c>
      <c r="R77" s="98">
        <v>30</v>
      </c>
      <c r="S77" s="97" t="s">
        <v>135</v>
      </c>
      <c r="T77" s="97" t="s">
        <v>381</v>
      </c>
      <c r="U77" s="97" t="s">
        <v>382</v>
      </c>
      <c r="V77" s="97" t="s">
        <v>2178</v>
      </c>
      <c r="W77" s="79" t="s">
        <v>2884</v>
      </c>
      <c r="X77" s="79"/>
      <c r="Y77" s="195"/>
    </row>
    <row r="78" spans="1:16384" s="17" customFormat="1" ht="76.5" x14ac:dyDescent="0.2">
      <c r="A78" s="96">
        <v>45621</v>
      </c>
      <c r="B78" s="79" t="s">
        <v>3625</v>
      </c>
      <c r="C78" s="79" t="s">
        <v>2913</v>
      </c>
      <c r="D78" s="79" t="s">
        <v>140</v>
      </c>
      <c r="E78" s="79" t="s">
        <v>389</v>
      </c>
      <c r="F78" s="60"/>
      <c r="G78" s="98">
        <v>2026</v>
      </c>
      <c r="H78" s="97" t="s">
        <v>7</v>
      </c>
      <c r="I78" s="97" t="str">
        <f t="shared" si="7"/>
        <v>PA</v>
      </c>
      <c r="J78" s="97" t="str">
        <f t="shared" si="8"/>
        <v>PA</v>
      </c>
      <c r="K78" s="104" t="str">
        <f t="shared" si="9"/>
        <v>Northeast</v>
      </c>
      <c r="L78" s="97" t="str">
        <f>INDEX('State '!$A$1:$C$62,MATCH($I78,'State '!$B:$B,0),3)</f>
        <v>Northeast</v>
      </c>
      <c r="M78" s="97" t="str">
        <f>INDEX('State '!$A$1:$C$62,MATCH($J78,'State '!$B:$B,0),3)</f>
        <v>Northeast</v>
      </c>
      <c r="N78" s="97"/>
      <c r="O78" s="145">
        <v>4</v>
      </c>
      <c r="P78" s="178"/>
      <c r="Q78" s="146">
        <v>400</v>
      </c>
      <c r="R78" s="98"/>
      <c r="S78" s="97" t="s">
        <v>138</v>
      </c>
      <c r="T78" s="97" t="s">
        <v>381</v>
      </c>
      <c r="U78" s="97" t="s">
        <v>3626</v>
      </c>
      <c r="V78" s="97" t="s">
        <v>2175</v>
      </c>
      <c r="W78" s="79" t="s">
        <v>3627</v>
      </c>
      <c r="X78" s="79"/>
      <c r="Y78" s="195" t="s">
        <v>3628</v>
      </c>
      <c r="Z78" s="96"/>
      <c r="AA78" s="79"/>
      <c r="AB78" s="79"/>
      <c r="AC78" s="79"/>
      <c r="AD78" s="79"/>
      <c r="AE78" s="60"/>
      <c r="AF78" s="98"/>
      <c r="AG78" s="97"/>
      <c r="AH78" s="97"/>
      <c r="AI78" s="97"/>
      <c r="AJ78" s="104"/>
      <c r="AK78" s="97"/>
      <c r="AL78" s="97"/>
      <c r="AM78" s="97"/>
      <c r="AN78" s="145"/>
      <c r="AO78" s="178"/>
      <c r="AP78" s="146"/>
      <c r="AQ78" s="98"/>
      <c r="AR78" s="97"/>
      <c r="AS78" s="97"/>
      <c r="AT78" s="97"/>
      <c r="AU78" s="97"/>
      <c r="AV78" s="79"/>
      <c r="AW78" s="79"/>
      <c r="AX78" s="195"/>
      <c r="AY78" s="96"/>
      <c r="AZ78" s="79"/>
      <c r="BA78" s="79"/>
      <c r="BB78" s="79"/>
      <c r="BC78" s="79"/>
      <c r="BD78" s="60"/>
      <c r="BE78" s="98"/>
      <c r="BF78" s="97"/>
      <c r="BG78" s="97"/>
      <c r="BH78" s="97"/>
      <c r="BI78" s="104"/>
      <c r="BJ78" s="97"/>
      <c r="BK78" s="97"/>
      <c r="BL78" s="97"/>
      <c r="BM78" s="145"/>
      <c r="BN78" s="178"/>
      <c r="BO78" s="146"/>
      <c r="BP78" s="98"/>
      <c r="BQ78" s="97"/>
      <c r="BR78" s="97"/>
      <c r="BS78" s="97"/>
      <c r="BT78" s="97"/>
      <c r="BU78" s="79"/>
      <c r="BV78" s="79"/>
      <c r="BW78" s="195"/>
      <c r="BX78" s="96"/>
      <c r="BY78" s="79"/>
      <c r="BZ78" s="79"/>
      <c r="CA78" s="79"/>
      <c r="CB78" s="79"/>
      <c r="CC78" s="60"/>
      <c r="CD78" s="98"/>
      <c r="CE78" s="97"/>
      <c r="CF78" s="97"/>
      <c r="CG78" s="97"/>
      <c r="CH78" s="104"/>
      <c r="CI78" s="97"/>
      <c r="CJ78" s="97"/>
      <c r="CK78" s="97"/>
      <c r="CL78" s="145"/>
      <c r="CM78" s="178"/>
      <c r="CN78" s="146"/>
      <c r="CO78" s="98"/>
      <c r="CP78" s="97"/>
      <c r="CQ78" s="97"/>
      <c r="CR78" s="97"/>
      <c r="CS78" s="97"/>
      <c r="CT78" s="79"/>
      <c r="CU78" s="79"/>
      <c r="CV78" s="195"/>
      <c r="CW78" s="96"/>
      <c r="CX78" s="79"/>
      <c r="CY78" s="79"/>
      <c r="CZ78" s="79"/>
      <c r="DA78" s="79"/>
      <c r="DB78" s="60"/>
      <c r="DC78" s="98"/>
      <c r="DD78" s="97"/>
      <c r="DE78" s="97"/>
      <c r="DF78" s="97"/>
      <c r="DG78" s="104"/>
      <c r="DH78" s="97"/>
      <c r="DI78" s="97"/>
      <c r="DJ78" s="97"/>
      <c r="DK78" s="145"/>
      <c r="DL78" s="178"/>
      <c r="DM78" s="146"/>
      <c r="DN78" s="98"/>
      <c r="DO78" s="97"/>
      <c r="DP78" s="97"/>
      <c r="DQ78" s="97"/>
      <c r="DR78" s="97"/>
      <c r="DS78" s="79"/>
      <c r="DT78" s="79"/>
      <c r="DU78" s="195"/>
      <c r="DV78" s="96"/>
      <c r="DW78" s="79"/>
      <c r="DX78" s="79"/>
      <c r="DY78" s="79"/>
      <c r="DZ78" s="79"/>
      <c r="EA78" s="60"/>
      <c r="EB78" s="98"/>
      <c r="EC78" s="97"/>
      <c r="ED78" s="97"/>
      <c r="EE78" s="97"/>
      <c r="EF78" s="104"/>
      <c r="EG78" s="97"/>
      <c r="EH78" s="97"/>
      <c r="EI78" s="97"/>
      <c r="EJ78" s="145"/>
      <c r="EK78" s="178"/>
      <c r="EL78" s="146"/>
      <c r="EM78" s="98"/>
      <c r="EN78" s="97"/>
      <c r="EO78" s="97"/>
      <c r="EP78" s="97"/>
      <c r="EQ78" s="97"/>
      <c r="ER78" s="79"/>
      <c r="ES78" s="79"/>
      <c r="ET78" s="195"/>
      <c r="EU78" s="96"/>
      <c r="EV78" s="79"/>
      <c r="EW78" s="79"/>
      <c r="EX78" s="79"/>
      <c r="EY78" s="79"/>
      <c r="EZ78" s="60"/>
      <c r="FA78" s="98"/>
      <c r="FB78" s="97"/>
      <c r="FC78" s="97"/>
      <c r="FD78" s="97"/>
      <c r="FE78" s="104"/>
      <c r="FF78" s="97"/>
      <c r="FG78" s="97"/>
      <c r="FH78" s="97"/>
      <c r="FI78" s="145"/>
      <c r="FJ78" s="178"/>
      <c r="FK78" s="146"/>
      <c r="FL78" s="98"/>
      <c r="FM78" s="97"/>
      <c r="FN78" s="97"/>
      <c r="FO78" s="97"/>
      <c r="FP78" s="97"/>
      <c r="FQ78" s="79"/>
      <c r="FR78" s="79"/>
      <c r="FS78" s="195"/>
      <c r="FT78" s="96"/>
      <c r="FU78" s="79"/>
      <c r="FV78" s="79"/>
      <c r="FW78" s="79"/>
      <c r="FX78" s="79"/>
      <c r="FY78" s="60"/>
      <c r="FZ78" s="98"/>
      <c r="GA78" s="97"/>
      <c r="GB78" s="97"/>
      <c r="GC78" s="97"/>
      <c r="GD78" s="104"/>
      <c r="GE78" s="97"/>
      <c r="GF78" s="97"/>
      <c r="GG78" s="97"/>
      <c r="GH78" s="145"/>
      <c r="GI78" s="178"/>
      <c r="GJ78" s="146"/>
      <c r="GK78" s="98"/>
      <c r="GL78" s="97"/>
      <c r="GM78" s="97"/>
      <c r="GN78" s="97"/>
      <c r="GO78" s="97"/>
      <c r="GP78" s="79"/>
      <c r="GQ78" s="79"/>
      <c r="GR78" s="195"/>
      <c r="GS78" s="96"/>
      <c r="GT78" s="79"/>
      <c r="GU78" s="79"/>
      <c r="GV78" s="79"/>
      <c r="GW78" s="79"/>
      <c r="GX78" s="60"/>
      <c r="GY78" s="98"/>
      <c r="GZ78" s="97"/>
      <c r="HA78" s="97"/>
      <c r="HB78" s="97"/>
      <c r="HC78" s="104"/>
      <c r="HD78" s="97"/>
      <c r="HE78" s="97"/>
      <c r="HF78" s="97"/>
      <c r="HG78" s="145"/>
      <c r="HH78" s="178"/>
      <c r="HI78" s="146"/>
      <c r="HJ78" s="98"/>
      <c r="HK78" s="97"/>
      <c r="HL78" s="97"/>
      <c r="HM78" s="97"/>
      <c r="HN78" s="97"/>
      <c r="HO78" s="79"/>
      <c r="HP78" s="79"/>
      <c r="HQ78" s="195"/>
      <c r="HR78" s="96"/>
      <c r="HS78" s="79"/>
      <c r="HT78" s="79"/>
      <c r="HU78" s="79"/>
      <c r="HV78" s="79"/>
      <c r="HW78" s="60"/>
      <c r="HX78" s="98"/>
      <c r="HY78" s="97"/>
      <c r="HZ78" s="97"/>
      <c r="IA78" s="97"/>
      <c r="IB78" s="104"/>
      <c r="IC78" s="97"/>
      <c r="ID78" s="97"/>
      <c r="IE78" s="97"/>
      <c r="IF78" s="145"/>
      <c r="IG78" s="178"/>
      <c r="IH78" s="146"/>
      <c r="II78" s="98"/>
      <c r="IJ78" s="97"/>
      <c r="IK78" s="97"/>
      <c r="IL78" s="97"/>
      <c r="IM78" s="97"/>
      <c r="IN78" s="79"/>
      <c r="IO78" s="79"/>
      <c r="IP78" s="195"/>
      <c r="IQ78" s="96"/>
      <c r="IR78" s="79"/>
      <c r="IS78" s="79"/>
      <c r="IT78" s="79"/>
      <c r="IU78" s="79"/>
      <c r="IV78" s="60"/>
      <c r="IW78" s="98"/>
      <c r="IX78" s="97"/>
      <c r="IY78" s="97"/>
      <c r="IZ78" s="97"/>
      <c r="JA78" s="104"/>
      <c r="JB78" s="97"/>
      <c r="JC78" s="97"/>
      <c r="JD78" s="97"/>
      <c r="JE78" s="145"/>
      <c r="JF78" s="178"/>
      <c r="JG78" s="146"/>
      <c r="JH78" s="98"/>
      <c r="JI78" s="97"/>
      <c r="JJ78" s="97"/>
      <c r="JK78" s="97"/>
      <c r="JL78" s="97"/>
      <c r="JM78" s="79"/>
      <c r="JN78" s="79"/>
      <c r="JO78" s="195"/>
      <c r="JP78" s="96"/>
      <c r="JQ78" s="79"/>
      <c r="JR78" s="79"/>
      <c r="JS78" s="79"/>
      <c r="JT78" s="79"/>
      <c r="JU78" s="60"/>
      <c r="JV78" s="98"/>
      <c r="JW78" s="97"/>
      <c r="JX78" s="97"/>
      <c r="JY78" s="97"/>
      <c r="JZ78" s="104"/>
      <c r="KA78" s="97"/>
      <c r="KB78" s="97"/>
      <c r="KC78" s="97"/>
      <c r="KD78" s="145"/>
      <c r="KE78" s="178"/>
      <c r="KF78" s="146"/>
      <c r="KG78" s="98"/>
      <c r="KH78" s="97"/>
      <c r="KI78" s="97"/>
      <c r="KJ78" s="97"/>
      <c r="KK78" s="97"/>
      <c r="KL78" s="79"/>
      <c r="KM78" s="79"/>
      <c r="KN78" s="195"/>
      <c r="KO78" s="96"/>
      <c r="KP78" s="79"/>
      <c r="KQ78" s="79"/>
      <c r="KR78" s="79"/>
      <c r="KS78" s="79"/>
      <c r="KT78" s="60"/>
      <c r="KU78" s="98"/>
      <c r="KV78" s="97"/>
      <c r="KW78" s="97"/>
      <c r="KX78" s="97"/>
      <c r="KY78" s="104"/>
      <c r="KZ78" s="97"/>
      <c r="LA78" s="97"/>
      <c r="LB78" s="97"/>
      <c r="LC78" s="145"/>
      <c r="LD78" s="178"/>
      <c r="LE78" s="146"/>
      <c r="LF78" s="98"/>
      <c r="LG78" s="97"/>
      <c r="LH78" s="97"/>
      <c r="LI78" s="97"/>
      <c r="LJ78" s="97"/>
      <c r="LK78" s="79"/>
      <c r="LL78" s="79"/>
      <c r="LM78" s="195"/>
      <c r="LN78" s="96"/>
      <c r="LO78" s="79"/>
      <c r="LP78" s="79"/>
      <c r="LQ78" s="79"/>
      <c r="LR78" s="79"/>
      <c r="LS78" s="60"/>
      <c r="LT78" s="98"/>
      <c r="LU78" s="97"/>
      <c r="LV78" s="97"/>
      <c r="LW78" s="97"/>
      <c r="LX78" s="104"/>
      <c r="LY78" s="97"/>
      <c r="LZ78" s="97"/>
      <c r="MA78" s="97"/>
      <c r="MB78" s="145"/>
      <c r="MC78" s="178"/>
      <c r="MD78" s="146"/>
      <c r="ME78" s="98"/>
      <c r="MF78" s="97"/>
      <c r="MG78" s="97"/>
      <c r="MH78" s="97"/>
      <c r="MI78" s="97"/>
      <c r="MJ78" s="79"/>
      <c r="MK78" s="79"/>
      <c r="ML78" s="195"/>
      <c r="MM78" s="96"/>
      <c r="MN78" s="79"/>
      <c r="MO78" s="79"/>
      <c r="MP78" s="79"/>
      <c r="MQ78" s="79"/>
      <c r="MR78" s="60"/>
      <c r="MS78" s="98"/>
      <c r="MT78" s="97"/>
      <c r="MU78" s="97"/>
      <c r="MV78" s="97"/>
      <c r="MW78" s="104"/>
      <c r="MX78" s="97"/>
      <c r="MY78" s="97"/>
      <c r="MZ78" s="97"/>
      <c r="NA78" s="145"/>
      <c r="NB78" s="178"/>
      <c r="NC78" s="146"/>
      <c r="ND78" s="98"/>
      <c r="NE78" s="97"/>
      <c r="NF78" s="97"/>
      <c r="NG78" s="97"/>
      <c r="NH78" s="97"/>
      <c r="NI78" s="79"/>
      <c r="NJ78" s="79"/>
      <c r="NK78" s="195"/>
      <c r="NL78" s="96"/>
      <c r="NM78" s="79"/>
      <c r="NN78" s="79"/>
      <c r="NO78" s="79"/>
      <c r="NP78" s="79"/>
      <c r="NQ78" s="60"/>
      <c r="NR78" s="98"/>
      <c r="NS78" s="97"/>
      <c r="NT78" s="97"/>
      <c r="NU78" s="97"/>
      <c r="NV78" s="104"/>
      <c r="NW78" s="97"/>
      <c r="NX78" s="97"/>
      <c r="NY78" s="97"/>
      <c r="NZ78" s="145"/>
      <c r="OA78" s="178"/>
      <c r="OB78" s="146"/>
      <c r="OC78" s="98"/>
      <c r="OD78" s="97"/>
      <c r="OE78" s="97"/>
      <c r="OF78" s="97"/>
      <c r="OG78" s="97"/>
      <c r="OH78" s="79"/>
      <c r="OI78" s="79"/>
      <c r="OJ78" s="195"/>
      <c r="OK78" s="96"/>
      <c r="OL78" s="79"/>
      <c r="OM78" s="79"/>
      <c r="ON78" s="79"/>
      <c r="OO78" s="79"/>
      <c r="OP78" s="60"/>
      <c r="OQ78" s="98"/>
      <c r="OR78" s="97"/>
      <c r="OS78" s="97"/>
      <c r="OT78" s="97"/>
      <c r="OU78" s="104"/>
      <c r="OV78" s="97"/>
      <c r="OW78" s="97"/>
      <c r="OX78" s="97"/>
      <c r="OY78" s="145"/>
      <c r="OZ78" s="178"/>
      <c r="PA78" s="146"/>
      <c r="PB78" s="98"/>
      <c r="PC78" s="97"/>
      <c r="PD78" s="97"/>
      <c r="PE78" s="97"/>
      <c r="PF78" s="97"/>
      <c r="PG78" s="79"/>
      <c r="PH78" s="79"/>
      <c r="PI78" s="195"/>
      <c r="PJ78" s="96"/>
      <c r="PK78" s="79"/>
      <c r="PL78" s="79"/>
      <c r="PM78" s="79"/>
      <c r="PN78" s="79"/>
      <c r="PO78" s="60"/>
      <c r="PP78" s="98"/>
      <c r="PQ78" s="97"/>
      <c r="PR78" s="97"/>
      <c r="PS78" s="97"/>
      <c r="PT78" s="104"/>
      <c r="PU78" s="97"/>
      <c r="PV78" s="97"/>
      <c r="PW78" s="97"/>
      <c r="PX78" s="145"/>
      <c r="PY78" s="178"/>
      <c r="PZ78" s="146"/>
      <c r="QA78" s="98"/>
      <c r="QB78" s="97"/>
      <c r="QC78" s="97"/>
      <c r="QD78" s="97"/>
      <c r="QE78" s="97"/>
      <c r="QF78" s="79"/>
      <c r="QG78" s="79"/>
      <c r="QH78" s="195"/>
      <c r="QI78" s="96"/>
      <c r="QJ78" s="79"/>
      <c r="QK78" s="79"/>
      <c r="QL78" s="79"/>
      <c r="QM78" s="79"/>
      <c r="QN78" s="60"/>
      <c r="QO78" s="98"/>
      <c r="QP78" s="97"/>
      <c r="QQ78" s="97"/>
      <c r="QR78" s="97"/>
      <c r="QS78" s="104"/>
      <c r="QT78" s="97"/>
      <c r="QU78" s="97"/>
      <c r="QV78" s="97"/>
      <c r="QW78" s="145"/>
      <c r="QX78" s="178"/>
      <c r="QY78" s="146"/>
      <c r="QZ78" s="98"/>
      <c r="RA78" s="97"/>
      <c r="RB78" s="97"/>
      <c r="RC78" s="97"/>
      <c r="RD78" s="97"/>
      <c r="RE78" s="79"/>
      <c r="RF78" s="79"/>
      <c r="RG78" s="195"/>
      <c r="RH78" s="96"/>
      <c r="RI78" s="79"/>
      <c r="RJ78" s="79"/>
      <c r="RK78" s="79"/>
      <c r="RL78" s="79"/>
      <c r="RM78" s="60"/>
      <c r="RN78" s="98"/>
      <c r="RO78" s="97"/>
      <c r="RP78" s="97"/>
      <c r="RQ78" s="97"/>
      <c r="RR78" s="104"/>
      <c r="RS78" s="97"/>
      <c r="RT78" s="97"/>
      <c r="RU78" s="97"/>
      <c r="RV78" s="145"/>
      <c r="RW78" s="178"/>
      <c r="RX78" s="146"/>
      <c r="RY78" s="98"/>
      <c r="RZ78" s="97"/>
      <c r="SA78" s="97"/>
      <c r="SB78" s="97"/>
      <c r="SC78" s="97"/>
      <c r="SD78" s="79"/>
      <c r="SE78" s="79"/>
      <c r="SF78" s="195"/>
      <c r="SG78" s="96"/>
      <c r="SH78" s="79"/>
      <c r="SI78" s="79"/>
      <c r="SJ78" s="79"/>
      <c r="SK78" s="79"/>
      <c r="SL78" s="60"/>
      <c r="SM78" s="98"/>
      <c r="SN78" s="97"/>
      <c r="SO78" s="97"/>
      <c r="SP78" s="97"/>
      <c r="SQ78" s="104"/>
      <c r="SR78" s="97"/>
      <c r="SS78" s="97"/>
      <c r="ST78" s="97"/>
      <c r="SU78" s="145"/>
      <c r="SV78" s="178"/>
      <c r="SW78" s="146"/>
      <c r="SX78" s="98"/>
      <c r="SY78" s="97"/>
      <c r="SZ78" s="97"/>
      <c r="TA78" s="97"/>
      <c r="TB78" s="97"/>
      <c r="TC78" s="79"/>
      <c r="TD78" s="79"/>
      <c r="TE78" s="195"/>
      <c r="TF78" s="96"/>
      <c r="TG78" s="79"/>
      <c r="TH78" s="79"/>
      <c r="TI78" s="79"/>
      <c r="TJ78" s="79"/>
      <c r="TK78" s="60"/>
      <c r="TL78" s="98"/>
      <c r="TM78" s="97"/>
      <c r="TN78" s="97"/>
      <c r="TO78" s="97"/>
      <c r="TP78" s="104"/>
      <c r="TQ78" s="97"/>
      <c r="TR78" s="97"/>
      <c r="TS78" s="97"/>
      <c r="TT78" s="145"/>
      <c r="TU78" s="178"/>
      <c r="TV78" s="146"/>
      <c r="TW78" s="98"/>
      <c r="TX78" s="97"/>
      <c r="TY78" s="97"/>
      <c r="TZ78" s="97"/>
      <c r="UA78" s="97"/>
      <c r="UB78" s="79"/>
      <c r="UC78" s="79"/>
      <c r="UD78" s="195"/>
      <c r="UE78" s="96"/>
      <c r="UF78" s="79"/>
      <c r="UG78" s="79"/>
      <c r="UH78" s="79"/>
      <c r="UI78" s="79"/>
      <c r="UJ78" s="60"/>
      <c r="UK78" s="98"/>
      <c r="UL78" s="97"/>
      <c r="UM78" s="97"/>
      <c r="UN78" s="97"/>
      <c r="UO78" s="104"/>
      <c r="UP78" s="97"/>
      <c r="UQ78" s="97"/>
      <c r="UR78" s="97"/>
      <c r="US78" s="145"/>
      <c r="UT78" s="178"/>
      <c r="UU78" s="146"/>
      <c r="UV78" s="98"/>
      <c r="UW78" s="97"/>
      <c r="UX78" s="97"/>
      <c r="UY78" s="97"/>
      <c r="UZ78" s="97"/>
      <c r="VA78" s="79"/>
      <c r="VB78" s="79"/>
      <c r="VC78" s="195"/>
      <c r="VD78" s="96"/>
      <c r="VE78" s="79"/>
      <c r="VF78" s="79"/>
      <c r="VG78" s="79"/>
      <c r="VH78" s="79"/>
      <c r="VI78" s="60"/>
      <c r="VJ78" s="98"/>
      <c r="VK78" s="97"/>
      <c r="VL78" s="97"/>
      <c r="VM78" s="97"/>
      <c r="VN78" s="104"/>
      <c r="VO78" s="97"/>
      <c r="VP78" s="97"/>
      <c r="VQ78" s="97"/>
      <c r="VR78" s="145"/>
      <c r="VS78" s="178"/>
      <c r="VT78" s="146"/>
      <c r="VU78" s="98"/>
      <c r="VV78" s="97"/>
      <c r="VW78" s="97"/>
      <c r="VX78" s="97"/>
      <c r="VY78" s="97"/>
      <c r="VZ78" s="79"/>
      <c r="WA78" s="79"/>
      <c r="WB78" s="195"/>
      <c r="WC78" s="96"/>
      <c r="WD78" s="79"/>
      <c r="WE78" s="79"/>
      <c r="WF78" s="79"/>
      <c r="WG78" s="79"/>
      <c r="WH78" s="60"/>
      <c r="WI78" s="98"/>
      <c r="WJ78" s="97"/>
      <c r="WK78" s="97"/>
      <c r="WL78" s="97"/>
      <c r="WM78" s="104"/>
      <c r="WN78" s="97"/>
      <c r="WO78" s="97"/>
      <c r="WP78" s="97"/>
      <c r="WQ78" s="145"/>
      <c r="WR78" s="178"/>
      <c r="WS78" s="146"/>
      <c r="WT78" s="98"/>
      <c r="WU78" s="97"/>
      <c r="WV78" s="97"/>
      <c r="WW78" s="97"/>
      <c r="WX78" s="97"/>
      <c r="WY78" s="79"/>
      <c r="WZ78" s="79"/>
      <c r="XA78" s="195"/>
      <c r="XB78" s="96"/>
      <c r="XC78" s="79"/>
      <c r="XD78" s="79"/>
      <c r="XE78" s="79"/>
      <c r="XF78" s="79"/>
      <c r="XG78" s="60"/>
      <c r="XH78" s="98"/>
      <c r="XI78" s="97"/>
      <c r="XJ78" s="97"/>
      <c r="XK78" s="97"/>
      <c r="XL78" s="104"/>
      <c r="XM78" s="97"/>
      <c r="XN78" s="97"/>
      <c r="XO78" s="97"/>
      <c r="XP78" s="145"/>
      <c r="XQ78" s="178"/>
      <c r="XR78" s="146"/>
      <c r="XS78" s="98"/>
      <c r="XT78" s="97"/>
      <c r="XU78" s="97"/>
      <c r="XV78" s="97"/>
      <c r="XW78" s="97"/>
      <c r="XX78" s="79"/>
      <c r="XY78" s="79"/>
      <c r="XZ78" s="195"/>
      <c r="YA78" s="96"/>
      <c r="YB78" s="79"/>
      <c r="YC78" s="79"/>
      <c r="YD78" s="79"/>
      <c r="YE78" s="79"/>
      <c r="YF78" s="60"/>
      <c r="YG78" s="98"/>
      <c r="YH78" s="97"/>
      <c r="YI78" s="97"/>
      <c r="YJ78" s="97"/>
      <c r="YK78" s="104"/>
      <c r="YL78" s="97"/>
      <c r="YM78" s="97"/>
      <c r="YN78" s="97"/>
      <c r="YO78" s="145"/>
      <c r="YP78" s="178"/>
      <c r="YQ78" s="146"/>
      <c r="YR78" s="98"/>
      <c r="YS78" s="97"/>
      <c r="YT78" s="97"/>
      <c r="YU78" s="97"/>
      <c r="YV78" s="97"/>
      <c r="YW78" s="79"/>
      <c r="YX78" s="79"/>
      <c r="YY78" s="195"/>
      <c r="YZ78" s="96"/>
      <c r="ZA78" s="79"/>
      <c r="ZB78" s="79"/>
      <c r="ZC78" s="79"/>
      <c r="ZD78" s="79"/>
      <c r="ZE78" s="60"/>
      <c r="ZF78" s="98"/>
      <c r="ZG78" s="97"/>
      <c r="ZH78" s="97"/>
      <c r="ZI78" s="97"/>
      <c r="ZJ78" s="104"/>
      <c r="ZK78" s="97"/>
      <c r="ZL78" s="97"/>
      <c r="ZM78" s="97"/>
      <c r="ZN78" s="145"/>
      <c r="ZO78" s="178"/>
      <c r="ZP78" s="146"/>
      <c r="ZQ78" s="98"/>
      <c r="ZR78" s="97"/>
      <c r="ZS78" s="97"/>
      <c r="ZT78" s="97"/>
      <c r="ZU78" s="97"/>
      <c r="ZV78" s="79"/>
      <c r="ZW78" s="79"/>
      <c r="ZX78" s="195"/>
      <c r="ZY78" s="96"/>
      <c r="ZZ78" s="79"/>
      <c r="AAA78" s="79"/>
      <c r="AAB78" s="79"/>
      <c r="AAC78" s="79"/>
      <c r="AAD78" s="60"/>
      <c r="AAE78" s="98"/>
      <c r="AAF78" s="97"/>
      <c r="AAG78" s="97"/>
      <c r="AAH78" s="97"/>
      <c r="AAI78" s="104"/>
      <c r="AAJ78" s="97"/>
      <c r="AAK78" s="97"/>
      <c r="AAL78" s="97"/>
      <c r="AAM78" s="145"/>
      <c r="AAN78" s="178"/>
      <c r="AAO78" s="146"/>
      <c r="AAP78" s="98"/>
      <c r="AAQ78" s="97"/>
      <c r="AAR78" s="97"/>
      <c r="AAS78" s="97"/>
      <c r="AAT78" s="97"/>
      <c r="AAU78" s="79"/>
      <c r="AAV78" s="79"/>
      <c r="AAW78" s="195"/>
      <c r="AAX78" s="96"/>
      <c r="AAY78" s="79"/>
      <c r="AAZ78" s="79"/>
      <c r="ABA78" s="79"/>
      <c r="ABB78" s="79"/>
      <c r="ABC78" s="60"/>
      <c r="ABD78" s="98"/>
      <c r="ABE78" s="97"/>
      <c r="ABF78" s="97"/>
      <c r="ABG78" s="97"/>
      <c r="ABH78" s="104"/>
      <c r="ABI78" s="97"/>
      <c r="ABJ78" s="97"/>
      <c r="ABK78" s="97"/>
      <c r="ABL78" s="145"/>
      <c r="ABM78" s="178"/>
      <c r="ABN78" s="146"/>
      <c r="ABO78" s="98"/>
      <c r="ABP78" s="97"/>
      <c r="ABQ78" s="97"/>
      <c r="ABR78" s="97"/>
      <c r="ABS78" s="97"/>
      <c r="ABT78" s="79"/>
      <c r="ABU78" s="79"/>
      <c r="ABV78" s="195"/>
      <c r="ABW78" s="96"/>
      <c r="ABX78" s="79"/>
      <c r="ABY78" s="79"/>
      <c r="ABZ78" s="79"/>
      <c r="ACA78" s="79"/>
      <c r="ACB78" s="60"/>
      <c r="ACC78" s="98"/>
      <c r="ACD78" s="97"/>
      <c r="ACE78" s="97"/>
      <c r="ACF78" s="97"/>
      <c r="ACG78" s="104"/>
      <c r="ACH78" s="97"/>
      <c r="ACI78" s="97"/>
      <c r="ACJ78" s="97"/>
      <c r="ACK78" s="145"/>
      <c r="ACL78" s="178"/>
      <c r="ACM78" s="146"/>
      <c r="ACN78" s="98"/>
      <c r="ACO78" s="97"/>
      <c r="ACP78" s="97"/>
      <c r="ACQ78" s="97"/>
      <c r="ACR78" s="97"/>
      <c r="ACS78" s="79"/>
      <c r="ACT78" s="79"/>
      <c r="ACU78" s="195"/>
      <c r="ACV78" s="96"/>
      <c r="ACW78" s="79"/>
      <c r="ACX78" s="79"/>
      <c r="ACY78" s="79"/>
      <c r="ACZ78" s="79"/>
      <c r="ADA78" s="60"/>
      <c r="ADB78" s="98"/>
      <c r="ADC78" s="97"/>
      <c r="ADD78" s="97"/>
      <c r="ADE78" s="97"/>
      <c r="ADF78" s="104"/>
      <c r="ADG78" s="97"/>
      <c r="ADH78" s="97"/>
      <c r="ADI78" s="97"/>
      <c r="ADJ78" s="145"/>
      <c r="ADK78" s="178"/>
      <c r="ADL78" s="146"/>
      <c r="ADM78" s="98"/>
      <c r="ADN78" s="97"/>
      <c r="ADO78" s="97"/>
      <c r="ADP78" s="97"/>
      <c r="ADQ78" s="97"/>
      <c r="ADR78" s="79"/>
      <c r="ADS78" s="79"/>
      <c r="ADT78" s="195"/>
      <c r="ADU78" s="96"/>
      <c r="ADV78" s="79"/>
      <c r="ADW78" s="79"/>
      <c r="ADX78" s="79"/>
      <c r="ADY78" s="79"/>
      <c r="ADZ78" s="60"/>
      <c r="AEA78" s="98"/>
      <c r="AEB78" s="97"/>
      <c r="AEC78" s="97"/>
      <c r="AED78" s="97"/>
      <c r="AEE78" s="104"/>
      <c r="AEF78" s="97"/>
      <c r="AEG78" s="97"/>
      <c r="AEH78" s="97"/>
      <c r="AEI78" s="145"/>
      <c r="AEJ78" s="178"/>
      <c r="AEK78" s="146"/>
      <c r="AEL78" s="98"/>
      <c r="AEM78" s="97"/>
      <c r="AEN78" s="97"/>
      <c r="AEO78" s="97"/>
      <c r="AEP78" s="97"/>
      <c r="AEQ78" s="79"/>
      <c r="AER78" s="79"/>
      <c r="AES78" s="195"/>
      <c r="AET78" s="96"/>
      <c r="AEU78" s="79"/>
      <c r="AEV78" s="79"/>
      <c r="AEW78" s="79"/>
      <c r="AEX78" s="79"/>
      <c r="AEY78" s="60"/>
      <c r="AEZ78" s="98"/>
      <c r="AFA78" s="97"/>
      <c r="AFB78" s="97"/>
      <c r="AFC78" s="97"/>
      <c r="AFD78" s="104"/>
      <c r="AFE78" s="97"/>
      <c r="AFF78" s="97"/>
      <c r="AFG78" s="97"/>
      <c r="AFH78" s="145"/>
      <c r="AFI78" s="178"/>
      <c r="AFJ78" s="146"/>
      <c r="AFK78" s="98"/>
      <c r="AFL78" s="97"/>
      <c r="AFM78" s="97"/>
      <c r="AFN78" s="97"/>
      <c r="AFO78" s="97"/>
      <c r="AFP78" s="79"/>
      <c r="AFQ78" s="79"/>
      <c r="AFR78" s="195"/>
      <c r="AFS78" s="96"/>
      <c r="AFT78" s="79"/>
      <c r="AFU78" s="79"/>
      <c r="AFV78" s="79"/>
      <c r="AFW78" s="79"/>
      <c r="AFX78" s="60"/>
      <c r="AFY78" s="98"/>
      <c r="AFZ78" s="97"/>
      <c r="AGA78" s="97"/>
      <c r="AGB78" s="97"/>
      <c r="AGC78" s="104"/>
      <c r="AGD78" s="97"/>
      <c r="AGE78" s="97"/>
      <c r="AGF78" s="97"/>
      <c r="AGG78" s="145"/>
      <c r="AGH78" s="178"/>
      <c r="AGI78" s="146"/>
      <c r="AGJ78" s="98"/>
      <c r="AGK78" s="97"/>
      <c r="AGL78" s="97"/>
      <c r="AGM78" s="97"/>
      <c r="AGN78" s="97"/>
      <c r="AGO78" s="79"/>
      <c r="AGP78" s="79"/>
      <c r="AGQ78" s="195"/>
      <c r="AGR78" s="96"/>
      <c r="AGS78" s="79"/>
      <c r="AGT78" s="79"/>
      <c r="AGU78" s="79"/>
      <c r="AGV78" s="79"/>
      <c r="AGW78" s="60"/>
      <c r="AGX78" s="98"/>
      <c r="AGY78" s="97"/>
      <c r="AGZ78" s="97"/>
      <c r="AHA78" s="97"/>
      <c r="AHB78" s="104"/>
      <c r="AHC78" s="97"/>
      <c r="AHD78" s="97"/>
      <c r="AHE78" s="97"/>
      <c r="AHF78" s="145"/>
      <c r="AHG78" s="178"/>
      <c r="AHH78" s="146"/>
      <c r="AHI78" s="98"/>
      <c r="AHJ78" s="97"/>
      <c r="AHK78" s="97"/>
      <c r="AHL78" s="97"/>
      <c r="AHM78" s="97"/>
      <c r="AHN78" s="79"/>
      <c r="AHO78" s="79"/>
      <c r="AHP78" s="195"/>
      <c r="AHQ78" s="96"/>
      <c r="AHR78" s="79"/>
      <c r="AHS78" s="79"/>
      <c r="AHT78" s="79"/>
      <c r="AHU78" s="79"/>
      <c r="AHV78" s="60"/>
      <c r="AHW78" s="98"/>
      <c r="AHX78" s="97"/>
      <c r="AHY78" s="97"/>
      <c r="AHZ78" s="97"/>
      <c r="AIA78" s="104"/>
      <c r="AIB78" s="97"/>
      <c r="AIC78" s="97"/>
      <c r="AID78" s="97"/>
      <c r="AIE78" s="145"/>
      <c r="AIF78" s="178"/>
      <c r="AIG78" s="146"/>
      <c r="AIH78" s="98"/>
      <c r="AII78" s="97"/>
      <c r="AIJ78" s="97"/>
      <c r="AIK78" s="97"/>
      <c r="AIL78" s="97"/>
      <c r="AIM78" s="79"/>
      <c r="AIN78" s="79"/>
      <c r="AIO78" s="195"/>
      <c r="AIP78" s="96"/>
      <c r="AIQ78" s="79"/>
      <c r="AIR78" s="79"/>
      <c r="AIS78" s="79"/>
      <c r="AIT78" s="79"/>
      <c r="AIU78" s="60"/>
      <c r="AIV78" s="98"/>
      <c r="AIW78" s="97"/>
      <c r="AIX78" s="97"/>
      <c r="AIY78" s="97"/>
      <c r="AIZ78" s="104"/>
      <c r="AJA78" s="97"/>
      <c r="AJB78" s="97"/>
      <c r="AJC78" s="97"/>
      <c r="AJD78" s="145"/>
      <c r="AJE78" s="178"/>
      <c r="AJF78" s="146"/>
      <c r="AJG78" s="98"/>
      <c r="AJH78" s="97"/>
      <c r="AJI78" s="97"/>
      <c r="AJJ78" s="97"/>
      <c r="AJK78" s="97"/>
      <c r="AJL78" s="79"/>
      <c r="AJM78" s="79"/>
      <c r="AJN78" s="195"/>
      <c r="AJO78" s="96"/>
      <c r="AJP78" s="79"/>
      <c r="AJQ78" s="79"/>
      <c r="AJR78" s="79"/>
      <c r="AJS78" s="79"/>
      <c r="AJT78" s="60"/>
      <c r="AJU78" s="98"/>
      <c r="AJV78" s="97"/>
      <c r="AJW78" s="97"/>
      <c r="AJX78" s="97"/>
      <c r="AJY78" s="104"/>
      <c r="AJZ78" s="97"/>
      <c r="AKA78" s="97"/>
      <c r="AKB78" s="97"/>
      <c r="AKC78" s="145"/>
      <c r="AKD78" s="178"/>
      <c r="AKE78" s="146"/>
      <c r="AKF78" s="98"/>
      <c r="AKG78" s="97"/>
      <c r="AKH78" s="97"/>
      <c r="AKI78" s="97"/>
      <c r="AKJ78" s="97"/>
      <c r="AKK78" s="79"/>
      <c r="AKL78" s="79"/>
      <c r="AKM78" s="195"/>
      <c r="AKN78" s="96"/>
      <c r="AKO78" s="79"/>
      <c r="AKP78" s="79"/>
      <c r="AKQ78" s="79"/>
      <c r="AKR78" s="79"/>
      <c r="AKS78" s="60"/>
      <c r="AKT78" s="98"/>
      <c r="AKU78" s="97"/>
      <c r="AKV78" s="97"/>
      <c r="AKW78" s="97"/>
      <c r="AKX78" s="104"/>
      <c r="AKY78" s="97"/>
      <c r="AKZ78" s="97"/>
      <c r="ALA78" s="97"/>
      <c r="ALB78" s="145"/>
      <c r="ALC78" s="178"/>
      <c r="ALD78" s="146"/>
      <c r="ALE78" s="98"/>
      <c r="ALF78" s="97"/>
      <c r="ALG78" s="97"/>
      <c r="ALH78" s="97"/>
      <c r="ALI78" s="97"/>
      <c r="ALJ78" s="79"/>
      <c r="ALK78" s="79"/>
      <c r="ALL78" s="195"/>
      <c r="ALM78" s="96"/>
      <c r="ALN78" s="79"/>
      <c r="ALO78" s="79"/>
      <c r="ALP78" s="79"/>
      <c r="ALQ78" s="79"/>
      <c r="ALR78" s="60"/>
      <c r="ALS78" s="98"/>
      <c r="ALT78" s="97"/>
      <c r="ALU78" s="97"/>
      <c r="ALV78" s="97"/>
      <c r="ALW78" s="104"/>
      <c r="ALX78" s="97"/>
      <c r="ALY78" s="97"/>
      <c r="ALZ78" s="97"/>
      <c r="AMA78" s="145"/>
      <c r="AMB78" s="178"/>
      <c r="AMC78" s="146"/>
      <c r="AMD78" s="98"/>
      <c r="AME78" s="97"/>
      <c r="AMF78" s="97"/>
      <c r="AMG78" s="97"/>
      <c r="AMH78" s="97"/>
      <c r="AMI78" s="79"/>
      <c r="AMJ78" s="79"/>
      <c r="AMK78" s="195"/>
      <c r="AML78" s="96"/>
      <c r="AMM78" s="79"/>
      <c r="AMN78" s="79"/>
      <c r="AMO78" s="79"/>
      <c r="AMP78" s="79"/>
      <c r="AMQ78" s="60"/>
      <c r="AMR78" s="98"/>
      <c r="AMS78" s="97"/>
      <c r="AMT78" s="97"/>
      <c r="AMU78" s="97"/>
      <c r="AMV78" s="104"/>
      <c r="AMW78" s="97"/>
      <c r="AMX78" s="97"/>
      <c r="AMY78" s="97"/>
      <c r="AMZ78" s="145"/>
      <c r="ANA78" s="178"/>
      <c r="ANB78" s="146"/>
      <c r="ANC78" s="98"/>
      <c r="AND78" s="97"/>
      <c r="ANE78" s="97"/>
      <c r="ANF78" s="97"/>
      <c r="ANG78" s="97"/>
      <c r="ANH78" s="79"/>
      <c r="ANI78" s="79"/>
      <c r="ANJ78" s="195"/>
      <c r="ANK78" s="96"/>
      <c r="ANL78" s="79"/>
      <c r="ANM78" s="79"/>
      <c r="ANN78" s="79"/>
      <c r="ANO78" s="79"/>
      <c r="ANP78" s="60"/>
      <c r="ANQ78" s="98"/>
      <c r="ANR78" s="97"/>
      <c r="ANS78" s="97"/>
      <c r="ANT78" s="97"/>
      <c r="ANU78" s="104"/>
      <c r="ANV78" s="97"/>
      <c r="ANW78" s="97"/>
      <c r="ANX78" s="97"/>
      <c r="ANY78" s="145"/>
      <c r="ANZ78" s="178"/>
      <c r="AOA78" s="146"/>
      <c r="AOB78" s="98"/>
      <c r="AOC78" s="97"/>
      <c r="AOD78" s="97"/>
      <c r="AOE78" s="97"/>
      <c r="AOF78" s="97"/>
      <c r="AOG78" s="79"/>
      <c r="AOH78" s="79"/>
      <c r="AOI78" s="195"/>
      <c r="AOJ78" s="96"/>
      <c r="AOK78" s="79"/>
      <c r="AOL78" s="79"/>
      <c r="AOM78" s="79"/>
      <c r="AON78" s="79"/>
      <c r="AOO78" s="60"/>
      <c r="AOP78" s="98"/>
      <c r="AOQ78" s="97"/>
      <c r="AOR78" s="97"/>
      <c r="AOS78" s="97"/>
      <c r="AOT78" s="104"/>
      <c r="AOU78" s="97"/>
      <c r="AOV78" s="97"/>
      <c r="AOW78" s="97"/>
      <c r="AOX78" s="145"/>
      <c r="AOY78" s="178"/>
      <c r="AOZ78" s="146"/>
      <c r="APA78" s="98"/>
      <c r="APB78" s="97"/>
      <c r="APC78" s="97"/>
      <c r="APD78" s="97"/>
      <c r="APE78" s="97"/>
      <c r="APF78" s="79"/>
      <c r="APG78" s="79"/>
      <c r="APH78" s="195"/>
      <c r="API78" s="96"/>
      <c r="APJ78" s="79"/>
      <c r="APK78" s="79"/>
      <c r="APL78" s="79"/>
      <c r="APM78" s="79"/>
      <c r="APN78" s="60"/>
      <c r="APO78" s="98"/>
      <c r="APP78" s="97"/>
      <c r="APQ78" s="97"/>
      <c r="APR78" s="97"/>
      <c r="APS78" s="104"/>
      <c r="APT78" s="97"/>
      <c r="APU78" s="97"/>
      <c r="APV78" s="97"/>
      <c r="APW78" s="145"/>
      <c r="APX78" s="178"/>
      <c r="APY78" s="146"/>
      <c r="APZ78" s="98"/>
      <c r="AQA78" s="97"/>
      <c r="AQB78" s="97"/>
      <c r="AQC78" s="97"/>
      <c r="AQD78" s="97"/>
      <c r="AQE78" s="79"/>
      <c r="AQF78" s="79"/>
      <c r="AQG78" s="195"/>
      <c r="AQH78" s="96"/>
      <c r="AQI78" s="79"/>
      <c r="AQJ78" s="79"/>
      <c r="AQK78" s="79"/>
      <c r="AQL78" s="79"/>
      <c r="AQM78" s="60"/>
      <c r="AQN78" s="98"/>
      <c r="AQO78" s="97"/>
      <c r="AQP78" s="97"/>
      <c r="AQQ78" s="97"/>
      <c r="AQR78" s="104"/>
      <c r="AQS78" s="97"/>
      <c r="AQT78" s="97"/>
      <c r="AQU78" s="97"/>
      <c r="AQV78" s="145"/>
      <c r="AQW78" s="178"/>
      <c r="AQX78" s="146"/>
      <c r="AQY78" s="98"/>
      <c r="AQZ78" s="97"/>
      <c r="ARA78" s="97"/>
      <c r="ARB78" s="97"/>
      <c r="ARC78" s="97"/>
      <c r="ARD78" s="79"/>
      <c r="ARE78" s="79"/>
      <c r="ARF78" s="195"/>
      <c r="ARG78" s="96"/>
      <c r="ARH78" s="79"/>
      <c r="ARI78" s="79"/>
      <c r="ARJ78" s="79"/>
      <c r="ARK78" s="79"/>
      <c r="ARL78" s="60"/>
      <c r="ARM78" s="98"/>
      <c r="ARN78" s="97"/>
      <c r="ARO78" s="97"/>
      <c r="ARP78" s="97"/>
      <c r="ARQ78" s="104"/>
      <c r="ARR78" s="97"/>
      <c r="ARS78" s="97"/>
      <c r="ART78" s="97"/>
      <c r="ARU78" s="145"/>
      <c r="ARV78" s="178"/>
      <c r="ARW78" s="146"/>
      <c r="ARX78" s="98"/>
      <c r="ARY78" s="97"/>
      <c r="ARZ78" s="97"/>
      <c r="ASA78" s="97"/>
      <c r="ASB78" s="97"/>
      <c r="ASC78" s="79"/>
      <c r="ASD78" s="79"/>
      <c r="ASE78" s="195"/>
      <c r="ASF78" s="96"/>
      <c r="ASG78" s="79"/>
      <c r="ASH78" s="79"/>
      <c r="ASI78" s="79"/>
      <c r="ASJ78" s="79"/>
      <c r="ASK78" s="60"/>
      <c r="ASL78" s="98"/>
      <c r="ASM78" s="97"/>
      <c r="ASN78" s="97"/>
      <c r="ASO78" s="97"/>
      <c r="ASP78" s="104"/>
      <c r="ASQ78" s="97"/>
      <c r="ASR78" s="97"/>
      <c r="ASS78" s="97"/>
      <c r="AST78" s="145"/>
      <c r="ASU78" s="178"/>
      <c r="ASV78" s="146"/>
      <c r="ASW78" s="98"/>
      <c r="ASX78" s="97"/>
      <c r="ASY78" s="97"/>
      <c r="ASZ78" s="97"/>
      <c r="ATA78" s="97"/>
      <c r="ATB78" s="79"/>
      <c r="ATC78" s="79"/>
      <c r="ATD78" s="195"/>
      <c r="ATE78" s="96"/>
      <c r="ATF78" s="79"/>
      <c r="ATG78" s="79"/>
      <c r="ATH78" s="79"/>
      <c r="ATI78" s="79"/>
      <c r="ATJ78" s="60"/>
      <c r="ATK78" s="98"/>
      <c r="ATL78" s="97"/>
      <c r="ATM78" s="97"/>
      <c r="ATN78" s="97"/>
      <c r="ATO78" s="104"/>
      <c r="ATP78" s="97"/>
      <c r="ATQ78" s="97"/>
      <c r="ATR78" s="97"/>
      <c r="ATS78" s="145"/>
      <c r="ATT78" s="178"/>
      <c r="ATU78" s="146"/>
      <c r="ATV78" s="98"/>
      <c r="ATW78" s="97"/>
      <c r="ATX78" s="97"/>
      <c r="ATY78" s="97"/>
      <c r="ATZ78" s="97"/>
      <c r="AUA78" s="79"/>
      <c r="AUB78" s="79"/>
      <c r="AUC78" s="195"/>
      <c r="AUD78" s="96"/>
      <c r="AUE78" s="79"/>
      <c r="AUF78" s="79"/>
      <c r="AUG78" s="79"/>
      <c r="AUH78" s="79"/>
      <c r="AUI78" s="60"/>
      <c r="AUJ78" s="98"/>
      <c r="AUK78" s="97"/>
      <c r="AUL78" s="97"/>
      <c r="AUM78" s="97"/>
      <c r="AUN78" s="104"/>
      <c r="AUO78" s="97"/>
      <c r="AUP78" s="97"/>
      <c r="AUQ78" s="97"/>
      <c r="AUR78" s="145"/>
      <c r="AUS78" s="178"/>
      <c r="AUT78" s="146"/>
      <c r="AUU78" s="98"/>
      <c r="AUV78" s="97"/>
      <c r="AUW78" s="97"/>
      <c r="AUX78" s="97"/>
      <c r="AUY78" s="97"/>
      <c r="AUZ78" s="79"/>
      <c r="AVA78" s="79"/>
      <c r="AVB78" s="195"/>
      <c r="AVC78" s="96"/>
      <c r="AVD78" s="79"/>
      <c r="AVE78" s="79"/>
      <c r="AVF78" s="79"/>
      <c r="AVG78" s="79"/>
      <c r="AVH78" s="60"/>
      <c r="AVI78" s="98"/>
      <c r="AVJ78" s="97"/>
      <c r="AVK78" s="97"/>
      <c r="AVL78" s="97"/>
      <c r="AVM78" s="104"/>
      <c r="AVN78" s="97"/>
      <c r="AVO78" s="97"/>
      <c r="AVP78" s="97"/>
      <c r="AVQ78" s="145"/>
      <c r="AVR78" s="178"/>
      <c r="AVS78" s="146"/>
      <c r="AVT78" s="98"/>
      <c r="AVU78" s="97"/>
      <c r="AVV78" s="97"/>
      <c r="AVW78" s="97"/>
      <c r="AVX78" s="97"/>
      <c r="AVY78" s="79"/>
      <c r="AVZ78" s="79"/>
      <c r="AWA78" s="195"/>
      <c r="AWB78" s="96"/>
      <c r="AWC78" s="79"/>
      <c r="AWD78" s="79"/>
      <c r="AWE78" s="79"/>
      <c r="AWF78" s="79"/>
      <c r="AWG78" s="60"/>
      <c r="AWH78" s="98"/>
      <c r="AWI78" s="97"/>
      <c r="AWJ78" s="97"/>
      <c r="AWK78" s="97"/>
      <c r="AWL78" s="104"/>
      <c r="AWM78" s="97"/>
      <c r="AWN78" s="97"/>
      <c r="AWO78" s="97"/>
      <c r="AWP78" s="145"/>
      <c r="AWQ78" s="178"/>
      <c r="AWR78" s="146"/>
      <c r="AWS78" s="98"/>
      <c r="AWT78" s="97"/>
      <c r="AWU78" s="97"/>
      <c r="AWV78" s="97"/>
      <c r="AWW78" s="97"/>
      <c r="AWX78" s="79"/>
      <c r="AWY78" s="79"/>
      <c r="AWZ78" s="195"/>
      <c r="AXA78" s="96"/>
      <c r="AXB78" s="79"/>
      <c r="AXC78" s="79"/>
      <c r="AXD78" s="79"/>
      <c r="AXE78" s="79"/>
      <c r="AXF78" s="60"/>
      <c r="AXG78" s="98"/>
      <c r="AXH78" s="97"/>
      <c r="AXI78" s="97"/>
      <c r="AXJ78" s="97"/>
      <c r="AXK78" s="104"/>
      <c r="AXL78" s="97"/>
      <c r="AXM78" s="97"/>
      <c r="AXN78" s="97"/>
      <c r="AXO78" s="145"/>
      <c r="AXP78" s="178"/>
      <c r="AXQ78" s="146"/>
      <c r="AXR78" s="98"/>
      <c r="AXS78" s="97"/>
      <c r="AXT78" s="97"/>
      <c r="AXU78" s="97"/>
      <c r="AXV78" s="97"/>
      <c r="AXW78" s="79"/>
      <c r="AXX78" s="79"/>
      <c r="AXY78" s="195"/>
      <c r="AXZ78" s="96"/>
      <c r="AYA78" s="79"/>
      <c r="AYB78" s="79"/>
      <c r="AYC78" s="79"/>
      <c r="AYD78" s="79"/>
      <c r="AYE78" s="60"/>
      <c r="AYF78" s="98"/>
      <c r="AYG78" s="97"/>
      <c r="AYH78" s="97"/>
      <c r="AYI78" s="97"/>
      <c r="AYJ78" s="104"/>
      <c r="AYK78" s="97"/>
      <c r="AYL78" s="97"/>
      <c r="AYM78" s="97"/>
      <c r="AYN78" s="145"/>
      <c r="AYO78" s="178"/>
      <c r="AYP78" s="146"/>
      <c r="AYQ78" s="98"/>
      <c r="AYR78" s="97"/>
      <c r="AYS78" s="97"/>
      <c r="AYT78" s="97"/>
      <c r="AYU78" s="97"/>
      <c r="AYV78" s="79"/>
      <c r="AYW78" s="79"/>
      <c r="AYX78" s="195"/>
      <c r="AYY78" s="96"/>
      <c r="AYZ78" s="79"/>
      <c r="AZA78" s="79"/>
      <c r="AZB78" s="79"/>
      <c r="AZC78" s="79"/>
      <c r="AZD78" s="60"/>
      <c r="AZE78" s="98"/>
      <c r="AZF78" s="97"/>
      <c r="AZG78" s="97"/>
      <c r="AZH78" s="97"/>
      <c r="AZI78" s="104"/>
      <c r="AZJ78" s="97"/>
      <c r="AZK78" s="97"/>
      <c r="AZL78" s="97"/>
      <c r="AZM78" s="145"/>
      <c r="AZN78" s="178"/>
      <c r="AZO78" s="146"/>
      <c r="AZP78" s="98"/>
      <c r="AZQ78" s="97"/>
      <c r="AZR78" s="97"/>
      <c r="AZS78" s="97"/>
      <c r="AZT78" s="97"/>
      <c r="AZU78" s="79"/>
      <c r="AZV78" s="79"/>
      <c r="AZW78" s="195"/>
      <c r="AZX78" s="96"/>
      <c r="AZY78" s="79"/>
      <c r="AZZ78" s="79"/>
      <c r="BAA78" s="79"/>
      <c r="BAB78" s="79"/>
      <c r="BAC78" s="60"/>
      <c r="BAD78" s="98"/>
      <c r="BAE78" s="97"/>
      <c r="BAF78" s="97"/>
      <c r="BAG78" s="97"/>
      <c r="BAH78" s="104"/>
      <c r="BAI78" s="97"/>
      <c r="BAJ78" s="97"/>
      <c r="BAK78" s="97"/>
      <c r="BAL78" s="145"/>
      <c r="BAM78" s="178"/>
      <c r="BAN78" s="146"/>
      <c r="BAO78" s="98"/>
      <c r="BAP78" s="97"/>
      <c r="BAQ78" s="97"/>
      <c r="BAR78" s="97"/>
      <c r="BAS78" s="97"/>
      <c r="BAT78" s="79"/>
      <c r="BAU78" s="79"/>
      <c r="BAV78" s="195"/>
      <c r="BAW78" s="96"/>
      <c r="BAX78" s="79"/>
      <c r="BAY78" s="79"/>
      <c r="BAZ78" s="79"/>
      <c r="BBA78" s="79"/>
      <c r="BBB78" s="60"/>
      <c r="BBC78" s="98"/>
      <c r="BBD78" s="97"/>
      <c r="BBE78" s="97"/>
      <c r="BBF78" s="97"/>
      <c r="BBG78" s="104"/>
      <c r="BBH78" s="97"/>
      <c r="BBI78" s="97"/>
      <c r="BBJ78" s="97"/>
      <c r="BBK78" s="145"/>
      <c r="BBL78" s="178"/>
      <c r="BBM78" s="146"/>
      <c r="BBN78" s="98"/>
      <c r="BBO78" s="97"/>
      <c r="BBP78" s="97"/>
      <c r="BBQ78" s="97"/>
      <c r="BBR78" s="97"/>
      <c r="BBS78" s="79"/>
      <c r="BBT78" s="79"/>
      <c r="BBU78" s="195"/>
      <c r="BBV78" s="96"/>
      <c r="BBW78" s="79"/>
      <c r="BBX78" s="79"/>
      <c r="BBY78" s="79"/>
      <c r="BBZ78" s="79"/>
      <c r="BCA78" s="60"/>
      <c r="BCB78" s="98"/>
      <c r="BCC78" s="97"/>
      <c r="BCD78" s="97"/>
      <c r="BCE78" s="97"/>
      <c r="BCF78" s="104"/>
      <c r="BCG78" s="97"/>
      <c r="BCH78" s="97"/>
      <c r="BCI78" s="97"/>
      <c r="BCJ78" s="145"/>
      <c r="BCK78" s="178"/>
      <c r="BCL78" s="146"/>
      <c r="BCM78" s="98"/>
      <c r="BCN78" s="97"/>
      <c r="BCO78" s="97"/>
      <c r="BCP78" s="97"/>
      <c r="BCQ78" s="97"/>
      <c r="BCR78" s="79"/>
      <c r="BCS78" s="79"/>
      <c r="BCT78" s="195"/>
      <c r="BCU78" s="96"/>
      <c r="BCV78" s="79"/>
      <c r="BCW78" s="79"/>
      <c r="BCX78" s="79"/>
      <c r="BCY78" s="79"/>
      <c r="BCZ78" s="60"/>
      <c r="BDA78" s="98"/>
      <c r="BDB78" s="97"/>
      <c r="BDC78" s="97"/>
      <c r="BDD78" s="97"/>
      <c r="BDE78" s="104"/>
      <c r="BDF78" s="97"/>
      <c r="BDG78" s="97"/>
      <c r="BDH78" s="97"/>
      <c r="BDI78" s="145"/>
      <c r="BDJ78" s="178"/>
      <c r="BDK78" s="146"/>
      <c r="BDL78" s="98"/>
      <c r="BDM78" s="97"/>
      <c r="BDN78" s="97"/>
      <c r="BDO78" s="97"/>
      <c r="BDP78" s="97"/>
      <c r="BDQ78" s="79"/>
      <c r="BDR78" s="79"/>
      <c r="BDS78" s="195"/>
      <c r="BDT78" s="96"/>
      <c r="BDU78" s="79"/>
      <c r="BDV78" s="79"/>
      <c r="BDW78" s="79"/>
      <c r="BDX78" s="79"/>
      <c r="BDY78" s="60"/>
      <c r="BDZ78" s="98"/>
      <c r="BEA78" s="97"/>
      <c r="BEB78" s="97"/>
      <c r="BEC78" s="97"/>
      <c r="BED78" s="104"/>
      <c r="BEE78" s="97"/>
      <c r="BEF78" s="97"/>
      <c r="BEG78" s="97"/>
      <c r="BEH78" s="145"/>
      <c r="BEI78" s="178"/>
      <c r="BEJ78" s="146"/>
      <c r="BEK78" s="98"/>
      <c r="BEL78" s="97"/>
      <c r="BEM78" s="97"/>
      <c r="BEN78" s="97"/>
      <c r="BEO78" s="97"/>
      <c r="BEP78" s="79"/>
      <c r="BEQ78" s="79"/>
      <c r="BER78" s="195"/>
      <c r="BES78" s="96"/>
      <c r="BET78" s="79"/>
      <c r="BEU78" s="79"/>
      <c r="BEV78" s="79"/>
      <c r="BEW78" s="79"/>
      <c r="BEX78" s="60"/>
      <c r="BEY78" s="98"/>
      <c r="BEZ78" s="97"/>
      <c r="BFA78" s="97"/>
      <c r="BFB78" s="97"/>
      <c r="BFC78" s="104"/>
      <c r="BFD78" s="97"/>
      <c r="BFE78" s="97"/>
      <c r="BFF78" s="97"/>
      <c r="BFG78" s="145"/>
      <c r="BFH78" s="178"/>
      <c r="BFI78" s="146"/>
      <c r="BFJ78" s="98"/>
      <c r="BFK78" s="97"/>
      <c r="BFL78" s="97"/>
      <c r="BFM78" s="97"/>
      <c r="BFN78" s="97"/>
      <c r="BFO78" s="79"/>
      <c r="BFP78" s="79"/>
      <c r="BFQ78" s="195"/>
      <c r="BFR78" s="96"/>
      <c r="BFS78" s="79"/>
      <c r="BFT78" s="79"/>
      <c r="BFU78" s="79"/>
      <c r="BFV78" s="79"/>
      <c r="BFW78" s="60"/>
      <c r="BFX78" s="98"/>
      <c r="BFY78" s="97"/>
      <c r="BFZ78" s="97"/>
      <c r="BGA78" s="97"/>
      <c r="BGB78" s="104"/>
      <c r="BGC78" s="97"/>
      <c r="BGD78" s="97"/>
      <c r="BGE78" s="97"/>
      <c r="BGF78" s="145"/>
      <c r="BGG78" s="178"/>
      <c r="BGH78" s="146"/>
      <c r="BGI78" s="98"/>
      <c r="BGJ78" s="97"/>
      <c r="BGK78" s="97"/>
      <c r="BGL78" s="97"/>
      <c r="BGM78" s="97"/>
      <c r="BGN78" s="79"/>
      <c r="BGO78" s="79"/>
      <c r="BGP78" s="195"/>
      <c r="BGQ78" s="96"/>
      <c r="BGR78" s="79"/>
      <c r="BGS78" s="79"/>
      <c r="BGT78" s="79"/>
      <c r="BGU78" s="79"/>
      <c r="BGV78" s="60"/>
      <c r="BGW78" s="98"/>
      <c r="BGX78" s="97"/>
      <c r="BGY78" s="97"/>
      <c r="BGZ78" s="97"/>
      <c r="BHA78" s="104"/>
      <c r="BHB78" s="97"/>
      <c r="BHC78" s="97"/>
      <c r="BHD78" s="97"/>
      <c r="BHE78" s="145"/>
      <c r="BHF78" s="178"/>
      <c r="BHG78" s="146"/>
      <c r="BHH78" s="98"/>
      <c r="BHI78" s="97"/>
      <c r="BHJ78" s="97"/>
      <c r="BHK78" s="97"/>
      <c r="BHL78" s="97"/>
      <c r="BHM78" s="79"/>
      <c r="BHN78" s="79"/>
      <c r="BHO78" s="195"/>
      <c r="BHP78" s="96"/>
      <c r="BHQ78" s="79"/>
      <c r="BHR78" s="79"/>
      <c r="BHS78" s="79"/>
      <c r="BHT78" s="79"/>
      <c r="BHU78" s="60"/>
      <c r="BHV78" s="98"/>
      <c r="BHW78" s="97"/>
      <c r="BHX78" s="97"/>
      <c r="BHY78" s="97"/>
      <c r="BHZ78" s="104"/>
      <c r="BIA78" s="97"/>
      <c r="BIB78" s="97"/>
      <c r="BIC78" s="97"/>
      <c r="BID78" s="145"/>
      <c r="BIE78" s="178"/>
      <c r="BIF78" s="146"/>
      <c r="BIG78" s="98"/>
      <c r="BIH78" s="97"/>
      <c r="BII78" s="97"/>
      <c r="BIJ78" s="97"/>
      <c r="BIK78" s="97"/>
      <c r="BIL78" s="79"/>
      <c r="BIM78" s="79"/>
      <c r="BIN78" s="195"/>
      <c r="BIO78" s="96"/>
      <c r="BIP78" s="79"/>
      <c r="BIQ78" s="79"/>
      <c r="BIR78" s="79"/>
      <c r="BIS78" s="79"/>
      <c r="BIT78" s="60"/>
      <c r="BIU78" s="98"/>
      <c r="BIV78" s="97"/>
      <c r="BIW78" s="97"/>
      <c r="BIX78" s="97"/>
      <c r="BIY78" s="104"/>
      <c r="BIZ78" s="97"/>
      <c r="BJA78" s="97"/>
      <c r="BJB78" s="97"/>
      <c r="BJC78" s="145"/>
      <c r="BJD78" s="178"/>
      <c r="BJE78" s="146"/>
      <c r="BJF78" s="98"/>
      <c r="BJG78" s="97"/>
      <c r="BJH78" s="97"/>
      <c r="BJI78" s="97"/>
      <c r="BJJ78" s="97"/>
      <c r="BJK78" s="79"/>
      <c r="BJL78" s="79"/>
      <c r="BJM78" s="195"/>
      <c r="BJN78" s="96"/>
      <c r="BJO78" s="79"/>
      <c r="BJP78" s="79"/>
      <c r="BJQ78" s="79"/>
      <c r="BJR78" s="79"/>
      <c r="BJS78" s="60"/>
      <c r="BJT78" s="98"/>
      <c r="BJU78" s="97"/>
      <c r="BJV78" s="97"/>
      <c r="BJW78" s="97"/>
      <c r="BJX78" s="104"/>
      <c r="BJY78" s="97"/>
      <c r="BJZ78" s="97"/>
      <c r="BKA78" s="97"/>
      <c r="BKB78" s="145"/>
      <c r="BKC78" s="178"/>
      <c r="BKD78" s="146"/>
      <c r="BKE78" s="98"/>
      <c r="BKF78" s="97"/>
      <c r="BKG78" s="97"/>
      <c r="BKH78" s="97"/>
      <c r="BKI78" s="97"/>
      <c r="BKJ78" s="79"/>
      <c r="BKK78" s="79"/>
      <c r="BKL78" s="195"/>
      <c r="BKM78" s="96"/>
      <c r="BKN78" s="79"/>
      <c r="BKO78" s="79"/>
      <c r="BKP78" s="79"/>
      <c r="BKQ78" s="79"/>
      <c r="BKR78" s="60"/>
      <c r="BKS78" s="98"/>
      <c r="BKT78" s="97"/>
      <c r="BKU78" s="97"/>
      <c r="BKV78" s="97"/>
      <c r="BKW78" s="104"/>
      <c r="BKX78" s="97"/>
      <c r="BKY78" s="97"/>
      <c r="BKZ78" s="97"/>
      <c r="BLA78" s="145"/>
      <c r="BLB78" s="178"/>
      <c r="BLC78" s="146"/>
      <c r="BLD78" s="98"/>
      <c r="BLE78" s="97"/>
      <c r="BLF78" s="97"/>
      <c r="BLG78" s="97"/>
      <c r="BLH78" s="97"/>
      <c r="BLI78" s="79"/>
      <c r="BLJ78" s="79"/>
      <c r="BLK78" s="195"/>
      <c r="BLL78" s="96"/>
      <c r="BLM78" s="79"/>
      <c r="BLN78" s="79"/>
      <c r="BLO78" s="79"/>
      <c r="BLP78" s="79"/>
      <c r="BLQ78" s="60"/>
      <c r="BLR78" s="98"/>
      <c r="BLS78" s="97"/>
      <c r="BLT78" s="97"/>
      <c r="BLU78" s="97"/>
      <c r="BLV78" s="104"/>
      <c r="BLW78" s="97"/>
      <c r="BLX78" s="97"/>
      <c r="BLY78" s="97"/>
      <c r="BLZ78" s="145"/>
      <c r="BMA78" s="178"/>
      <c r="BMB78" s="146"/>
      <c r="BMC78" s="98"/>
      <c r="BMD78" s="97"/>
      <c r="BME78" s="97"/>
      <c r="BMF78" s="97"/>
      <c r="BMG78" s="97"/>
      <c r="BMH78" s="79"/>
      <c r="BMI78" s="79"/>
      <c r="BMJ78" s="195"/>
      <c r="BMK78" s="96"/>
      <c r="BML78" s="79"/>
      <c r="BMM78" s="79"/>
      <c r="BMN78" s="79"/>
      <c r="BMO78" s="79"/>
      <c r="BMP78" s="60"/>
      <c r="BMQ78" s="98"/>
      <c r="BMR78" s="97"/>
      <c r="BMS78" s="97"/>
      <c r="BMT78" s="97"/>
      <c r="BMU78" s="104"/>
      <c r="BMV78" s="97"/>
      <c r="BMW78" s="97"/>
      <c r="BMX78" s="97"/>
      <c r="BMY78" s="145"/>
      <c r="BMZ78" s="178"/>
      <c r="BNA78" s="146"/>
      <c r="BNB78" s="98"/>
      <c r="BNC78" s="97"/>
      <c r="BND78" s="97"/>
      <c r="BNE78" s="97"/>
      <c r="BNF78" s="97"/>
      <c r="BNG78" s="79"/>
      <c r="BNH78" s="79"/>
      <c r="BNI78" s="195"/>
      <c r="BNJ78" s="96"/>
      <c r="BNK78" s="79"/>
      <c r="BNL78" s="79"/>
      <c r="BNM78" s="79"/>
      <c r="BNN78" s="79"/>
      <c r="BNO78" s="60"/>
      <c r="BNP78" s="98"/>
      <c r="BNQ78" s="97"/>
      <c r="BNR78" s="97"/>
      <c r="BNS78" s="97"/>
      <c r="BNT78" s="104"/>
      <c r="BNU78" s="97"/>
      <c r="BNV78" s="97"/>
      <c r="BNW78" s="97"/>
      <c r="BNX78" s="145"/>
      <c r="BNY78" s="178"/>
      <c r="BNZ78" s="146"/>
      <c r="BOA78" s="98"/>
      <c r="BOB78" s="97"/>
      <c r="BOC78" s="97"/>
      <c r="BOD78" s="97"/>
      <c r="BOE78" s="97"/>
      <c r="BOF78" s="79"/>
      <c r="BOG78" s="79"/>
      <c r="BOH78" s="195"/>
      <c r="BOI78" s="96"/>
      <c r="BOJ78" s="79"/>
      <c r="BOK78" s="79"/>
      <c r="BOL78" s="79"/>
      <c r="BOM78" s="79"/>
      <c r="BON78" s="60"/>
      <c r="BOO78" s="98"/>
      <c r="BOP78" s="97"/>
      <c r="BOQ78" s="97"/>
      <c r="BOR78" s="97"/>
      <c r="BOS78" s="104"/>
      <c r="BOT78" s="97"/>
      <c r="BOU78" s="97"/>
      <c r="BOV78" s="97"/>
      <c r="BOW78" s="145"/>
      <c r="BOX78" s="178"/>
      <c r="BOY78" s="146"/>
      <c r="BOZ78" s="98"/>
      <c r="BPA78" s="97"/>
      <c r="BPB78" s="97"/>
      <c r="BPC78" s="97"/>
      <c r="BPD78" s="97"/>
      <c r="BPE78" s="79"/>
      <c r="BPF78" s="79"/>
      <c r="BPG78" s="195"/>
      <c r="BPH78" s="96"/>
      <c r="BPI78" s="79"/>
      <c r="BPJ78" s="79"/>
      <c r="BPK78" s="79"/>
      <c r="BPL78" s="79"/>
      <c r="BPM78" s="60"/>
      <c r="BPN78" s="98"/>
      <c r="BPO78" s="97"/>
      <c r="BPP78" s="97"/>
      <c r="BPQ78" s="97"/>
      <c r="BPR78" s="104"/>
      <c r="BPS78" s="97"/>
      <c r="BPT78" s="97"/>
      <c r="BPU78" s="97"/>
      <c r="BPV78" s="145"/>
      <c r="BPW78" s="178"/>
      <c r="BPX78" s="146"/>
      <c r="BPY78" s="98"/>
      <c r="BPZ78" s="97"/>
      <c r="BQA78" s="97"/>
      <c r="BQB78" s="97"/>
      <c r="BQC78" s="97"/>
      <c r="BQD78" s="79"/>
      <c r="BQE78" s="79"/>
      <c r="BQF78" s="195"/>
      <c r="BQG78" s="96"/>
      <c r="BQH78" s="79"/>
      <c r="BQI78" s="79"/>
      <c r="BQJ78" s="79"/>
      <c r="BQK78" s="79"/>
      <c r="BQL78" s="60"/>
      <c r="BQM78" s="98"/>
      <c r="BQN78" s="97"/>
      <c r="BQO78" s="97"/>
      <c r="BQP78" s="97"/>
      <c r="BQQ78" s="104"/>
      <c r="BQR78" s="97"/>
      <c r="BQS78" s="97"/>
      <c r="BQT78" s="97"/>
      <c r="BQU78" s="145"/>
      <c r="BQV78" s="178"/>
      <c r="BQW78" s="146"/>
      <c r="BQX78" s="98"/>
      <c r="BQY78" s="97"/>
      <c r="BQZ78" s="97"/>
      <c r="BRA78" s="97"/>
      <c r="BRB78" s="97"/>
      <c r="BRC78" s="79"/>
      <c r="BRD78" s="79"/>
      <c r="BRE78" s="195"/>
      <c r="BRF78" s="96"/>
      <c r="BRG78" s="79"/>
      <c r="BRH78" s="79"/>
      <c r="BRI78" s="79"/>
      <c r="BRJ78" s="79"/>
      <c r="BRK78" s="60"/>
      <c r="BRL78" s="98"/>
      <c r="BRM78" s="97"/>
      <c r="BRN78" s="97"/>
      <c r="BRO78" s="97"/>
      <c r="BRP78" s="104"/>
      <c r="BRQ78" s="97"/>
      <c r="BRR78" s="97"/>
      <c r="BRS78" s="97"/>
      <c r="BRT78" s="145"/>
      <c r="BRU78" s="178"/>
      <c r="BRV78" s="146"/>
      <c r="BRW78" s="98"/>
      <c r="BRX78" s="97"/>
      <c r="BRY78" s="97"/>
      <c r="BRZ78" s="97"/>
      <c r="BSA78" s="97"/>
      <c r="BSB78" s="79"/>
      <c r="BSC78" s="79"/>
      <c r="BSD78" s="195"/>
      <c r="BSE78" s="96"/>
      <c r="BSF78" s="79"/>
      <c r="BSG78" s="79"/>
      <c r="BSH78" s="79"/>
      <c r="BSI78" s="79"/>
      <c r="BSJ78" s="60"/>
      <c r="BSK78" s="98"/>
      <c r="BSL78" s="97"/>
      <c r="BSM78" s="97"/>
      <c r="BSN78" s="97"/>
      <c r="BSO78" s="104"/>
      <c r="BSP78" s="97"/>
      <c r="BSQ78" s="97"/>
      <c r="BSR78" s="97"/>
      <c r="BSS78" s="145"/>
      <c r="BST78" s="178"/>
      <c r="BSU78" s="146"/>
      <c r="BSV78" s="98"/>
      <c r="BSW78" s="97"/>
      <c r="BSX78" s="97"/>
      <c r="BSY78" s="97"/>
      <c r="BSZ78" s="97"/>
      <c r="BTA78" s="79"/>
      <c r="BTB78" s="79"/>
      <c r="BTC78" s="195"/>
      <c r="BTD78" s="96"/>
      <c r="BTE78" s="79"/>
      <c r="BTF78" s="79"/>
      <c r="BTG78" s="79"/>
      <c r="BTH78" s="79"/>
      <c r="BTI78" s="60"/>
      <c r="BTJ78" s="98"/>
      <c r="BTK78" s="97"/>
      <c r="BTL78" s="97"/>
      <c r="BTM78" s="97"/>
      <c r="BTN78" s="104"/>
      <c r="BTO78" s="97"/>
      <c r="BTP78" s="97"/>
      <c r="BTQ78" s="97"/>
      <c r="BTR78" s="145"/>
      <c r="BTS78" s="178"/>
      <c r="BTT78" s="146"/>
      <c r="BTU78" s="98"/>
      <c r="BTV78" s="97"/>
      <c r="BTW78" s="97"/>
      <c r="BTX78" s="97"/>
      <c r="BTY78" s="97"/>
      <c r="BTZ78" s="79"/>
      <c r="BUA78" s="79"/>
      <c r="BUB78" s="195"/>
      <c r="BUC78" s="96"/>
      <c r="BUD78" s="79"/>
      <c r="BUE78" s="79"/>
      <c r="BUF78" s="79"/>
      <c r="BUG78" s="79"/>
      <c r="BUH78" s="60"/>
      <c r="BUI78" s="98"/>
      <c r="BUJ78" s="97"/>
      <c r="BUK78" s="97"/>
      <c r="BUL78" s="97"/>
      <c r="BUM78" s="104"/>
      <c r="BUN78" s="97"/>
      <c r="BUO78" s="97"/>
      <c r="BUP78" s="97"/>
      <c r="BUQ78" s="145"/>
      <c r="BUR78" s="178"/>
      <c r="BUS78" s="146"/>
      <c r="BUT78" s="98"/>
      <c r="BUU78" s="97"/>
      <c r="BUV78" s="97"/>
      <c r="BUW78" s="97"/>
      <c r="BUX78" s="97"/>
      <c r="BUY78" s="79"/>
      <c r="BUZ78" s="79"/>
      <c r="BVA78" s="195"/>
      <c r="BVB78" s="96"/>
      <c r="BVC78" s="79"/>
      <c r="BVD78" s="79"/>
      <c r="BVE78" s="79"/>
      <c r="BVF78" s="79"/>
      <c r="BVG78" s="60"/>
      <c r="BVH78" s="98"/>
      <c r="BVI78" s="97"/>
      <c r="BVJ78" s="97"/>
      <c r="BVK78" s="97"/>
      <c r="BVL78" s="104"/>
      <c r="BVM78" s="97"/>
      <c r="BVN78" s="97"/>
      <c r="BVO78" s="97"/>
      <c r="BVP78" s="145"/>
      <c r="BVQ78" s="178"/>
      <c r="BVR78" s="146"/>
      <c r="BVS78" s="98"/>
      <c r="BVT78" s="97"/>
      <c r="BVU78" s="97"/>
      <c r="BVV78" s="97"/>
      <c r="BVW78" s="97"/>
      <c r="BVX78" s="79"/>
      <c r="BVY78" s="79"/>
      <c r="BVZ78" s="195"/>
      <c r="BWA78" s="96"/>
      <c r="BWB78" s="79"/>
      <c r="BWC78" s="79"/>
      <c r="BWD78" s="79"/>
      <c r="BWE78" s="79"/>
      <c r="BWF78" s="60"/>
      <c r="BWG78" s="98"/>
      <c r="BWH78" s="97"/>
      <c r="BWI78" s="97"/>
      <c r="BWJ78" s="97"/>
      <c r="BWK78" s="104"/>
      <c r="BWL78" s="97"/>
      <c r="BWM78" s="97"/>
      <c r="BWN78" s="97"/>
      <c r="BWO78" s="145"/>
      <c r="BWP78" s="178"/>
      <c r="BWQ78" s="146"/>
      <c r="BWR78" s="98"/>
      <c r="BWS78" s="97"/>
      <c r="BWT78" s="97"/>
      <c r="BWU78" s="97"/>
      <c r="BWV78" s="97"/>
      <c r="BWW78" s="79"/>
      <c r="BWX78" s="79"/>
      <c r="BWY78" s="195"/>
      <c r="BWZ78" s="96"/>
      <c r="BXA78" s="79"/>
      <c r="BXB78" s="79"/>
      <c r="BXC78" s="79"/>
      <c r="BXD78" s="79"/>
      <c r="BXE78" s="60"/>
      <c r="BXF78" s="98"/>
      <c r="BXG78" s="97"/>
      <c r="BXH78" s="97"/>
      <c r="BXI78" s="97"/>
      <c r="BXJ78" s="104"/>
      <c r="BXK78" s="97"/>
      <c r="BXL78" s="97"/>
      <c r="BXM78" s="97"/>
      <c r="BXN78" s="145"/>
      <c r="BXO78" s="178"/>
      <c r="BXP78" s="146"/>
      <c r="BXQ78" s="98"/>
      <c r="BXR78" s="97"/>
      <c r="BXS78" s="97"/>
      <c r="BXT78" s="97"/>
      <c r="BXU78" s="97"/>
      <c r="BXV78" s="79"/>
      <c r="BXW78" s="79"/>
      <c r="BXX78" s="195"/>
      <c r="BXY78" s="96"/>
      <c r="BXZ78" s="79"/>
      <c r="BYA78" s="79"/>
      <c r="BYB78" s="79"/>
      <c r="BYC78" s="79"/>
      <c r="BYD78" s="60"/>
      <c r="BYE78" s="98"/>
      <c r="BYF78" s="97"/>
      <c r="BYG78" s="97"/>
      <c r="BYH78" s="97"/>
      <c r="BYI78" s="104"/>
      <c r="BYJ78" s="97"/>
      <c r="BYK78" s="97"/>
      <c r="BYL78" s="97"/>
      <c r="BYM78" s="145"/>
      <c r="BYN78" s="178"/>
      <c r="BYO78" s="146"/>
      <c r="BYP78" s="98"/>
      <c r="BYQ78" s="97"/>
      <c r="BYR78" s="97"/>
      <c r="BYS78" s="97"/>
      <c r="BYT78" s="97"/>
      <c r="BYU78" s="79"/>
      <c r="BYV78" s="79"/>
      <c r="BYW78" s="195"/>
      <c r="BYX78" s="96"/>
      <c r="BYY78" s="79"/>
      <c r="BYZ78" s="79"/>
      <c r="BZA78" s="79"/>
      <c r="BZB78" s="79"/>
      <c r="BZC78" s="60"/>
      <c r="BZD78" s="98"/>
      <c r="BZE78" s="97"/>
      <c r="BZF78" s="97"/>
      <c r="BZG78" s="97"/>
      <c r="BZH78" s="104"/>
      <c r="BZI78" s="97"/>
      <c r="BZJ78" s="97"/>
      <c r="BZK78" s="97"/>
      <c r="BZL78" s="145"/>
      <c r="BZM78" s="178"/>
      <c r="BZN78" s="146"/>
      <c r="BZO78" s="98"/>
      <c r="BZP78" s="97"/>
      <c r="BZQ78" s="97"/>
      <c r="BZR78" s="97"/>
      <c r="BZS78" s="97"/>
      <c r="BZT78" s="79"/>
      <c r="BZU78" s="79"/>
      <c r="BZV78" s="195"/>
      <c r="BZW78" s="96"/>
      <c r="BZX78" s="79"/>
      <c r="BZY78" s="79"/>
      <c r="BZZ78" s="79"/>
      <c r="CAA78" s="79"/>
      <c r="CAB78" s="60"/>
      <c r="CAC78" s="98"/>
      <c r="CAD78" s="97"/>
      <c r="CAE78" s="97"/>
      <c r="CAF78" s="97"/>
      <c r="CAG78" s="104"/>
      <c r="CAH78" s="97"/>
      <c r="CAI78" s="97"/>
      <c r="CAJ78" s="97"/>
      <c r="CAK78" s="145"/>
      <c r="CAL78" s="178"/>
      <c r="CAM78" s="146"/>
      <c r="CAN78" s="98"/>
      <c r="CAO78" s="97"/>
      <c r="CAP78" s="97"/>
      <c r="CAQ78" s="97"/>
      <c r="CAR78" s="97"/>
      <c r="CAS78" s="79"/>
      <c r="CAT78" s="79"/>
      <c r="CAU78" s="195"/>
      <c r="CAV78" s="96"/>
      <c r="CAW78" s="79"/>
      <c r="CAX78" s="79"/>
      <c r="CAY78" s="79"/>
      <c r="CAZ78" s="79"/>
      <c r="CBA78" s="60"/>
      <c r="CBB78" s="98"/>
      <c r="CBC78" s="97"/>
      <c r="CBD78" s="97"/>
      <c r="CBE78" s="97"/>
      <c r="CBF78" s="104"/>
      <c r="CBG78" s="97"/>
      <c r="CBH78" s="97"/>
      <c r="CBI78" s="97"/>
      <c r="CBJ78" s="145"/>
      <c r="CBK78" s="178"/>
      <c r="CBL78" s="146"/>
      <c r="CBM78" s="98"/>
      <c r="CBN78" s="97"/>
      <c r="CBO78" s="97"/>
      <c r="CBP78" s="97"/>
      <c r="CBQ78" s="97"/>
      <c r="CBR78" s="79"/>
      <c r="CBS78" s="79"/>
      <c r="CBT78" s="195"/>
      <c r="CBU78" s="96"/>
      <c r="CBV78" s="79"/>
      <c r="CBW78" s="79"/>
      <c r="CBX78" s="79"/>
      <c r="CBY78" s="79"/>
      <c r="CBZ78" s="60"/>
      <c r="CCA78" s="98"/>
      <c r="CCB78" s="97"/>
      <c r="CCC78" s="97"/>
      <c r="CCD78" s="97"/>
      <c r="CCE78" s="104"/>
      <c r="CCF78" s="97"/>
      <c r="CCG78" s="97"/>
      <c r="CCH78" s="97"/>
      <c r="CCI78" s="145"/>
      <c r="CCJ78" s="178"/>
      <c r="CCK78" s="146"/>
      <c r="CCL78" s="98"/>
      <c r="CCM78" s="97"/>
      <c r="CCN78" s="97"/>
      <c r="CCO78" s="97"/>
      <c r="CCP78" s="97"/>
      <c r="CCQ78" s="79"/>
      <c r="CCR78" s="79"/>
      <c r="CCS78" s="195"/>
      <c r="CCT78" s="96"/>
      <c r="CCU78" s="79"/>
      <c r="CCV78" s="79"/>
      <c r="CCW78" s="79"/>
      <c r="CCX78" s="79"/>
      <c r="CCY78" s="60"/>
      <c r="CCZ78" s="98"/>
      <c r="CDA78" s="97"/>
      <c r="CDB78" s="97"/>
      <c r="CDC78" s="97"/>
      <c r="CDD78" s="104"/>
      <c r="CDE78" s="97"/>
      <c r="CDF78" s="97"/>
      <c r="CDG78" s="97"/>
      <c r="CDH78" s="145"/>
      <c r="CDI78" s="178"/>
      <c r="CDJ78" s="146"/>
      <c r="CDK78" s="98"/>
      <c r="CDL78" s="97"/>
      <c r="CDM78" s="97"/>
      <c r="CDN78" s="97"/>
      <c r="CDO78" s="97"/>
      <c r="CDP78" s="79"/>
      <c r="CDQ78" s="79"/>
      <c r="CDR78" s="195"/>
      <c r="CDS78" s="96"/>
      <c r="CDT78" s="79"/>
      <c r="CDU78" s="79"/>
      <c r="CDV78" s="79"/>
      <c r="CDW78" s="79"/>
      <c r="CDX78" s="60"/>
      <c r="CDY78" s="98"/>
      <c r="CDZ78" s="97"/>
      <c r="CEA78" s="97"/>
      <c r="CEB78" s="97"/>
      <c r="CEC78" s="104"/>
      <c r="CED78" s="97"/>
      <c r="CEE78" s="97"/>
      <c r="CEF78" s="97"/>
      <c r="CEG78" s="145"/>
      <c r="CEH78" s="178"/>
      <c r="CEI78" s="146"/>
      <c r="CEJ78" s="98"/>
      <c r="CEK78" s="97"/>
      <c r="CEL78" s="97"/>
      <c r="CEM78" s="97"/>
      <c r="CEN78" s="97"/>
      <c r="CEO78" s="79"/>
      <c r="CEP78" s="79"/>
      <c r="CEQ78" s="195"/>
      <c r="CER78" s="96"/>
      <c r="CES78" s="79"/>
      <c r="CET78" s="79"/>
      <c r="CEU78" s="79"/>
      <c r="CEV78" s="79"/>
      <c r="CEW78" s="60"/>
      <c r="CEX78" s="98"/>
      <c r="CEY78" s="97"/>
      <c r="CEZ78" s="97"/>
      <c r="CFA78" s="97"/>
      <c r="CFB78" s="104"/>
      <c r="CFC78" s="97"/>
      <c r="CFD78" s="97"/>
      <c r="CFE78" s="97"/>
      <c r="CFF78" s="145"/>
      <c r="CFG78" s="178"/>
      <c r="CFH78" s="146"/>
      <c r="CFI78" s="98"/>
      <c r="CFJ78" s="97"/>
      <c r="CFK78" s="97"/>
      <c r="CFL78" s="97"/>
      <c r="CFM78" s="97"/>
      <c r="CFN78" s="79"/>
      <c r="CFO78" s="79"/>
      <c r="CFP78" s="195"/>
      <c r="CFQ78" s="96"/>
      <c r="CFR78" s="79"/>
      <c r="CFS78" s="79"/>
      <c r="CFT78" s="79"/>
      <c r="CFU78" s="79"/>
      <c r="CFV78" s="60"/>
      <c r="CFW78" s="98"/>
      <c r="CFX78" s="97"/>
      <c r="CFY78" s="97"/>
      <c r="CFZ78" s="97"/>
      <c r="CGA78" s="104"/>
      <c r="CGB78" s="97"/>
      <c r="CGC78" s="97"/>
      <c r="CGD78" s="97"/>
      <c r="CGE78" s="145"/>
      <c r="CGF78" s="178"/>
      <c r="CGG78" s="146"/>
      <c r="CGH78" s="98"/>
      <c r="CGI78" s="97"/>
      <c r="CGJ78" s="97"/>
      <c r="CGK78" s="97"/>
      <c r="CGL78" s="97"/>
      <c r="CGM78" s="79"/>
      <c r="CGN78" s="79"/>
      <c r="CGO78" s="195"/>
      <c r="CGP78" s="96"/>
      <c r="CGQ78" s="79"/>
      <c r="CGR78" s="79"/>
      <c r="CGS78" s="79"/>
      <c r="CGT78" s="79"/>
      <c r="CGU78" s="60"/>
      <c r="CGV78" s="98"/>
      <c r="CGW78" s="97"/>
      <c r="CGX78" s="97"/>
      <c r="CGY78" s="97"/>
      <c r="CGZ78" s="104"/>
      <c r="CHA78" s="97"/>
      <c r="CHB78" s="97"/>
      <c r="CHC78" s="97"/>
      <c r="CHD78" s="145"/>
      <c r="CHE78" s="178"/>
      <c r="CHF78" s="146"/>
      <c r="CHG78" s="98"/>
      <c r="CHH78" s="97"/>
      <c r="CHI78" s="97"/>
      <c r="CHJ78" s="97"/>
      <c r="CHK78" s="97"/>
      <c r="CHL78" s="79"/>
      <c r="CHM78" s="79"/>
      <c r="CHN78" s="195"/>
      <c r="CHO78" s="96"/>
      <c r="CHP78" s="79"/>
      <c r="CHQ78" s="79"/>
      <c r="CHR78" s="79"/>
      <c r="CHS78" s="79"/>
      <c r="CHT78" s="60"/>
      <c r="CHU78" s="98"/>
      <c r="CHV78" s="97"/>
      <c r="CHW78" s="97"/>
      <c r="CHX78" s="97"/>
      <c r="CHY78" s="104"/>
      <c r="CHZ78" s="97"/>
      <c r="CIA78" s="97"/>
      <c r="CIB78" s="97"/>
      <c r="CIC78" s="145"/>
      <c r="CID78" s="178"/>
      <c r="CIE78" s="146"/>
      <c r="CIF78" s="98"/>
      <c r="CIG78" s="97"/>
      <c r="CIH78" s="97"/>
      <c r="CII78" s="97"/>
      <c r="CIJ78" s="97"/>
      <c r="CIK78" s="79"/>
      <c r="CIL78" s="79"/>
      <c r="CIM78" s="195"/>
      <c r="CIN78" s="96"/>
      <c r="CIO78" s="79"/>
      <c r="CIP78" s="79"/>
      <c r="CIQ78" s="79"/>
      <c r="CIR78" s="79"/>
      <c r="CIS78" s="60"/>
      <c r="CIT78" s="98"/>
      <c r="CIU78" s="97"/>
      <c r="CIV78" s="97"/>
      <c r="CIW78" s="97"/>
      <c r="CIX78" s="104"/>
      <c r="CIY78" s="97"/>
      <c r="CIZ78" s="97"/>
      <c r="CJA78" s="97"/>
      <c r="CJB78" s="145"/>
      <c r="CJC78" s="178"/>
      <c r="CJD78" s="146"/>
      <c r="CJE78" s="98"/>
      <c r="CJF78" s="97"/>
      <c r="CJG78" s="97"/>
      <c r="CJH78" s="97"/>
      <c r="CJI78" s="97"/>
      <c r="CJJ78" s="79"/>
      <c r="CJK78" s="79"/>
      <c r="CJL78" s="195"/>
      <c r="CJM78" s="96"/>
      <c r="CJN78" s="79"/>
      <c r="CJO78" s="79"/>
      <c r="CJP78" s="79"/>
      <c r="CJQ78" s="79"/>
      <c r="CJR78" s="60"/>
      <c r="CJS78" s="98"/>
      <c r="CJT78" s="97"/>
      <c r="CJU78" s="97"/>
      <c r="CJV78" s="97"/>
      <c r="CJW78" s="104"/>
      <c r="CJX78" s="97"/>
      <c r="CJY78" s="97"/>
      <c r="CJZ78" s="97"/>
      <c r="CKA78" s="145"/>
      <c r="CKB78" s="178"/>
      <c r="CKC78" s="146"/>
      <c r="CKD78" s="98"/>
      <c r="CKE78" s="97"/>
      <c r="CKF78" s="97"/>
      <c r="CKG78" s="97"/>
      <c r="CKH78" s="97"/>
      <c r="CKI78" s="79"/>
      <c r="CKJ78" s="79"/>
      <c r="CKK78" s="195"/>
      <c r="CKL78" s="96"/>
      <c r="CKM78" s="79"/>
      <c r="CKN78" s="79"/>
      <c r="CKO78" s="79"/>
      <c r="CKP78" s="79"/>
      <c r="CKQ78" s="60"/>
      <c r="CKR78" s="98"/>
      <c r="CKS78" s="97"/>
      <c r="CKT78" s="97"/>
      <c r="CKU78" s="97"/>
      <c r="CKV78" s="104"/>
      <c r="CKW78" s="97"/>
      <c r="CKX78" s="97"/>
      <c r="CKY78" s="97"/>
      <c r="CKZ78" s="145"/>
      <c r="CLA78" s="178"/>
      <c r="CLB78" s="146"/>
      <c r="CLC78" s="98"/>
      <c r="CLD78" s="97"/>
      <c r="CLE78" s="97"/>
      <c r="CLF78" s="97"/>
      <c r="CLG78" s="97"/>
      <c r="CLH78" s="79"/>
      <c r="CLI78" s="79"/>
      <c r="CLJ78" s="195"/>
      <c r="CLK78" s="96"/>
      <c r="CLL78" s="79"/>
      <c r="CLM78" s="79"/>
      <c r="CLN78" s="79"/>
      <c r="CLO78" s="79"/>
      <c r="CLP78" s="60"/>
      <c r="CLQ78" s="98"/>
      <c r="CLR78" s="97"/>
      <c r="CLS78" s="97"/>
      <c r="CLT78" s="97"/>
      <c r="CLU78" s="104"/>
      <c r="CLV78" s="97"/>
      <c r="CLW78" s="97"/>
      <c r="CLX78" s="97"/>
      <c r="CLY78" s="145"/>
      <c r="CLZ78" s="178"/>
      <c r="CMA78" s="146"/>
      <c r="CMB78" s="98"/>
      <c r="CMC78" s="97"/>
      <c r="CMD78" s="97"/>
      <c r="CME78" s="97"/>
      <c r="CMF78" s="97"/>
      <c r="CMG78" s="79"/>
      <c r="CMH78" s="79"/>
      <c r="CMI78" s="195"/>
      <c r="CMJ78" s="96"/>
      <c r="CMK78" s="79"/>
      <c r="CML78" s="79"/>
      <c r="CMM78" s="79"/>
      <c r="CMN78" s="79"/>
      <c r="CMO78" s="60"/>
      <c r="CMP78" s="98"/>
      <c r="CMQ78" s="97"/>
      <c r="CMR78" s="97"/>
      <c r="CMS78" s="97"/>
      <c r="CMT78" s="104"/>
      <c r="CMU78" s="97"/>
      <c r="CMV78" s="97"/>
      <c r="CMW78" s="97"/>
      <c r="CMX78" s="145"/>
      <c r="CMY78" s="178"/>
      <c r="CMZ78" s="146"/>
      <c r="CNA78" s="98"/>
      <c r="CNB78" s="97"/>
      <c r="CNC78" s="97"/>
      <c r="CND78" s="97"/>
      <c r="CNE78" s="97"/>
      <c r="CNF78" s="79"/>
      <c r="CNG78" s="79"/>
      <c r="CNH78" s="195"/>
      <c r="CNI78" s="96"/>
      <c r="CNJ78" s="79"/>
      <c r="CNK78" s="79"/>
      <c r="CNL78" s="79"/>
      <c r="CNM78" s="79"/>
      <c r="CNN78" s="60"/>
      <c r="CNO78" s="98"/>
      <c r="CNP78" s="97"/>
      <c r="CNQ78" s="97"/>
      <c r="CNR78" s="97"/>
      <c r="CNS78" s="104"/>
      <c r="CNT78" s="97"/>
      <c r="CNU78" s="97"/>
      <c r="CNV78" s="97"/>
      <c r="CNW78" s="145"/>
      <c r="CNX78" s="178"/>
      <c r="CNY78" s="146"/>
      <c r="CNZ78" s="98"/>
      <c r="COA78" s="97"/>
      <c r="COB78" s="97"/>
      <c r="COC78" s="97"/>
      <c r="COD78" s="97"/>
      <c r="COE78" s="79"/>
      <c r="COF78" s="79"/>
      <c r="COG78" s="195"/>
      <c r="COH78" s="96"/>
      <c r="COI78" s="79"/>
      <c r="COJ78" s="79"/>
      <c r="COK78" s="79"/>
      <c r="COL78" s="79"/>
      <c r="COM78" s="60"/>
      <c r="CON78" s="98"/>
      <c r="COO78" s="97"/>
      <c r="COP78" s="97"/>
      <c r="COQ78" s="97"/>
      <c r="COR78" s="104"/>
      <c r="COS78" s="97"/>
      <c r="COT78" s="97"/>
      <c r="COU78" s="97"/>
      <c r="COV78" s="145"/>
      <c r="COW78" s="178"/>
      <c r="COX78" s="146"/>
      <c r="COY78" s="98"/>
      <c r="COZ78" s="97"/>
      <c r="CPA78" s="97"/>
      <c r="CPB78" s="97"/>
      <c r="CPC78" s="97"/>
      <c r="CPD78" s="79"/>
      <c r="CPE78" s="79"/>
      <c r="CPF78" s="195"/>
      <c r="CPG78" s="96"/>
      <c r="CPH78" s="79"/>
      <c r="CPI78" s="79"/>
      <c r="CPJ78" s="79"/>
      <c r="CPK78" s="79"/>
      <c r="CPL78" s="60"/>
      <c r="CPM78" s="98"/>
      <c r="CPN78" s="97"/>
      <c r="CPO78" s="97"/>
      <c r="CPP78" s="97"/>
      <c r="CPQ78" s="104"/>
      <c r="CPR78" s="97"/>
      <c r="CPS78" s="97"/>
      <c r="CPT78" s="97"/>
      <c r="CPU78" s="145"/>
      <c r="CPV78" s="178"/>
      <c r="CPW78" s="146"/>
      <c r="CPX78" s="98"/>
      <c r="CPY78" s="97"/>
      <c r="CPZ78" s="97"/>
      <c r="CQA78" s="97"/>
      <c r="CQB78" s="97"/>
      <c r="CQC78" s="79"/>
      <c r="CQD78" s="79"/>
      <c r="CQE78" s="195"/>
      <c r="CQF78" s="96"/>
      <c r="CQG78" s="79"/>
      <c r="CQH78" s="79"/>
      <c r="CQI78" s="79"/>
      <c r="CQJ78" s="79"/>
      <c r="CQK78" s="60"/>
      <c r="CQL78" s="98"/>
      <c r="CQM78" s="97"/>
      <c r="CQN78" s="97"/>
      <c r="CQO78" s="97"/>
      <c r="CQP78" s="104"/>
      <c r="CQQ78" s="97"/>
      <c r="CQR78" s="97"/>
      <c r="CQS78" s="97"/>
      <c r="CQT78" s="145"/>
      <c r="CQU78" s="178"/>
      <c r="CQV78" s="146"/>
      <c r="CQW78" s="98"/>
      <c r="CQX78" s="97"/>
      <c r="CQY78" s="97"/>
      <c r="CQZ78" s="97"/>
      <c r="CRA78" s="97"/>
      <c r="CRB78" s="79"/>
      <c r="CRC78" s="79"/>
      <c r="CRD78" s="195"/>
      <c r="CRE78" s="96"/>
      <c r="CRF78" s="79"/>
      <c r="CRG78" s="79"/>
      <c r="CRH78" s="79"/>
      <c r="CRI78" s="79"/>
      <c r="CRJ78" s="60"/>
      <c r="CRK78" s="98"/>
      <c r="CRL78" s="97"/>
      <c r="CRM78" s="97"/>
      <c r="CRN78" s="97"/>
      <c r="CRO78" s="104"/>
      <c r="CRP78" s="97"/>
      <c r="CRQ78" s="97"/>
      <c r="CRR78" s="97"/>
      <c r="CRS78" s="145"/>
      <c r="CRT78" s="178"/>
      <c r="CRU78" s="146"/>
      <c r="CRV78" s="98"/>
      <c r="CRW78" s="97"/>
      <c r="CRX78" s="97"/>
      <c r="CRY78" s="97"/>
      <c r="CRZ78" s="97"/>
      <c r="CSA78" s="79"/>
      <c r="CSB78" s="79"/>
      <c r="CSC78" s="195"/>
      <c r="CSD78" s="96"/>
      <c r="CSE78" s="79"/>
      <c r="CSF78" s="79"/>
      <c r="CSG78" s="79"/>
      <c r="CSH78" s="79"/>
      <c r="CSI78" s="60"/>
      <c r="CSJ78" s="98"/>
      <c r="CSK78" s="97"/>
      <c r="CSL78" s="97"/>
      <c r="CSM78" s="97"/>
      <c r="CSN78" s="104"/>
      <c r="CSO78" s="97"/>
      <c r="CSP78" s="97"/>
      <c r="CSQ78" s="97"/>
      <c r="CSR78" s="145"/>
      <c r="CSS78" s="178"/>
      <c r="CST78" s="146"/>
      <c r="CSU78" s="98"/>
      <c r="CSV78" s="97"/>
      <c r="CSW78" s="97"/>
      <c r="CSX78" s="97"/>
      <c r="CSY78" s="97"/>
      <c r="CSZ78" s="79"/>
      <c r="CTA78" s="79"/>
      <c r="CTB78" s="195"/>
      <c r="CTC78" s="96"/>
      <c r="CTD78" s="79"/>
      <c r="CTE78" s="79"/>
      <c r="CTF78" s="79"/>
      <c r="CTG78" s="79"/>
      <c r="CTH78" s="60"/>
      <c r="CTI78" s="98"/>
      <c r="CTJ78" s="97"/>
      <c r="CTK78" s="97"/>
      <c r="CTL78" s="97"/>
      <c r="CTM78" s="104"/>
      <c r="CTN78" s="97"/>
      <c r="CTO78" s="97"/>
      <c r="CTP78" s="97"/>
      <c r="CTQ78" s="145"/>
      <c r="CTR78" s="178"/>
      <c r="CTS78" s="146"/>
      <c r="CTT78" s="98"/>
      <c r="CTU78" s="97"/>
      <c r="CTV78" s="97"/>
      <c r="CTW78" s="97"/>
      <c r="CTX78" s="97"/>
      <c r="CTY78" s="79"/>
      <c r="CTZ78" s="79"/>
      <c r="CUA78" s="195"/>
      <c r="CUB78" s="96"/>
      <c r="CUC78" s="79"/>
      <c r="CUD78" s="79"/>
      <c r="CUE78" s="79"/>
      <c r="CUF78" s="79"/>
      <c r="CUG78" s="60"/>
      <c r="CUH78" s="98"/>
      <c r="CUI78" s="97"/>
      <c r="CUJ78" s="97"/>
      <c r="CUK78" s="97"/>
      <c r="CUL78" s="104"/>
      <c r="CUM78" s="97"/>
      <c r="CUN78" s="97"/>
      <c r="CUO78" s="97"/>
      <c r="CUP78" s="145"/>
      <c r="CUQ78" s="178"/>
      <c r="CUR78" s="146"/>
      <c r="CUS78" s="98"/>
      <c r="CUT78" s="97"/>
      <c r="CUU78" s="97"/>
      <c r="CUV78" s="97"/>
      <c r="CUW78" s="97"/>
      <c r="CUX78" s="79"/>
      <c r="CUY78" s="79"/>
      <c r="CUZ78" s="195"/>
      <c r="CVA78" s="96"/>
      <c r="CVB78" s="79"/>
      <c r="CVC78" s="79"/>
      <c r="CVD78" s="79"/>
      <c r="CVE78" s="79"/>
      <c r="CVF78" s="60"/>
      <c r="CVG78" s="98"/>
      <c r="CVH78" s="97"/>
      <c r="CVI78" s="97"/>
      <c r="CVJ78" s="97"/>
      <c r="CVK78" s="104"/>
      <c r="CVL78" s="97"/>
      <c r="CVM78" s="97"/>
      <c r="CVN78" s="97"/>
      <c r="CVO78" s="145"/>
      <c r="CVP78" s="178"/>
      <c r="CVQ78" s="146"/>
      <c r="CVR78" s="98"/>
      <c r="CVS78" s="97"/>
      <c r="CVT78" s="97"/>
      <c r="CVU78" s="97"/>
      <c r="CVV78" s="97"/>
      <c r="CVW78" s="79"/>
      <c r="CVX78" s="79"/>
      <c r="CVY78" s="195"/>
      <c r="CVZ78" s="96"/>
      <c r="CWA78" s="79"/>
      <c r="CWB78" s="79"/>
      <c r="CWC78" s="79"/>
      <c r="CWD78" s="79"/>
      <c r="CWE78" s="60"/>
      <c r="CWF78" s="98"/>
      <c r="CWG78" s="97"/>
      <c r="CWH78" s="97"/>
      <c r="CWI78" s="97"/>
      <c r="CWJ78" s="104"/>
      <c r="CWK78" s="97"/>
      <c r="CWL78" s="97"/>
      <c r="CWM78" s="97"/>
      <c r="CWN78" s="145"/>
      <c r="CWO78" s="178"/>
      <c r="CWP78" s="146"/>
      <c r="CWQ78" s="98"/>
      <c r="CWR78" s="97"/>
      <c r="CWS78" s="97"/>
      <c r="CWT78" s="97"/>
      <c r="CWU78" s="97"/>
      <c r="CWV78" s="79"/>
      <c r="CWW78" s="79"/>
      <c r="CWX78" s="195"/>
      <c r="CWY78" s="96"/>
      <c r="CWZ78" s="79"/>
      <c r="CXA78" s="79"/>
      <c r="CXB78" s="79"/>
      <c r="CXC78" s="79"/>
      <c r="CXD78" s="60"/>
      <c r="CXE78" s="98"/>
      <c r="CXF78" s="97"/>
      <c r="CXG78" s="97"/>
      <c r="CXH78" s="97"/>
      <c r="CXI78" s="104"/>
      <c r="CXJ78" s="97"/>
      <c r="CXK78" s="97"/>
      <c r="CXL78" s="97"/>
      <c r="CXM78" s="145"/>
      <c r="CXN78" s="178"/>
      <c r="CXO78" s="146"/>
      <c r="CXP78" s="98"/>
      <c r="CXQ78" s="97"/>
      <c r="CXR78" s="97"/>
      <c r="CXS78" s="97"/>
      <c r="CXT78" s="97"/>
      <c r="CXU78" s="79"/>
      <c r="CXV78" s="79"/>
      <c r="CXW78" s="195"/>
      <c r="CXX78" s="96"/>
      <c r="CXY78" s="79"/>
      <c r="CXZ78" s="79"/>
      <c r="CYA78" s="79"/>
      <c r="CYB78" s="79"/>
      <c r="CYC78" s="60"/>
      <c r="CYD78" s="98"/>
      <c r="CYE78" s="97"/>
      <c r="CYF78" s="97"/>
      <c r="CYG78" s="97"/>
      <c r="CYH78" s="104"/>
      <c r="CYI78" s="97"/>
      <c r="CYJ78" s="97"/>
      <c r="CYK78" s="97"/>
      <c r="CYL78" s="145"/>
      <c r="CYM78" s="178"/>
      <c r="CYN78" s="146"/>
      <c r="CYO78" s="98"/>
      <c r="CYP78" s="97"/>
      <c r="CYQ78" s="97"/>
      <c r="CYR78" s="97"/>
      <c r="CYS78" s="97"/>
      <c r="CYT78" s="79"/>
      <c r="CYU78" s="79"/>
      <c r="CYV78" s="195"/>
      <c r="CYW78" s="96"/>
      <c r="CYX78" s="79"/>
      <c r="CYY78" s="79"/>
      <c r="CYZ78" s="79"/>
      <c r="CZA78" s="79"/>
      <c r="CZB78" s="60"/>
      <c r="CZC78" s="98"/>
      <c r="CZD78" s="97"/>
      <c r="CZE78" s="97"/>
      <c r="CZF78" s="97"/>
      <c r="CZG78" s="104"/>
      <c r="CZH78" s="97"/>
      <c r="CZI78" s="97"/>
      <c r="CZJ78" s="97"/>
      <c r="CZK78" s="145"/>
      <c r="CZL78" s="178"/>
      <c r="CZM78" s="146"/>
      <c r="CZN78" s="98"/>
      <c r="CZO78" s="97"/>
      <c r="CZP78" s="97"/>
      <c r="CZQ78" s="97"/>
      <c r="CZR78" s="97"/>
      <c r="CZS78" s="79"/>
      <c r="CZT78" s="79"/>
      <c r="CZU78" s="195"/>
      <c r="CZV78" s="96"/>
      <c r="CZW78" s="79"/>
      <c r="CZX78" s="79"/>
      <c r="CZY78" s="79"/>
      <c r="CZZ78" s="79"/>
      <c r="DAA78" s="60"/>
      <c r="DAB78" s="98"/>
      <c r="DAC78" s="97"/>
      <c r="DAD78" s="97"/>
      <c r="DAE78" s="97"/>
      <c r="DAF78" s="104"/>
      <c r="DAG78" s="97"/>
      <c r="DAH78" s="97"/>
      <c r="DAI78" s="97"/>
      <c r="DAJ78" s="145"/>
      <c r="DAK78" s="178"/>
      <c r="DAL78" s="146"/>
      <c r="DAM78" s="98"/>
      <c r="DAN78" s="97"/>
      <c r="DAO78" s="97"/>
      <c r="DAP78" s="97"/>
      <c r="DAQ78" s="97"/>
      <c r="DAR78" s="79"/>
      <c r="DAS78" s="79"/>
      <c r="DAT78" s="195"/>
      <c r="DAU78" s="96"/>
      <c r="DAV78" s="79"/>
      <c r="DAW78" s="79"/>
      <c r="DAX78" s="79"/>
      <c r="DAY78" s="79"/>
      <c r="DAZ78" s="60"/>
      <c r="DBA78" s="98"/>
      <c r="DBB78" s="97"/>
      <c r="DBC78" s="97"/>
      <c r="DBD78" s="97"/>
      <c r="DBE78" s="104"/>
      <c r="DBF78" s="97"/>
      <c r="DBG78" s="97"/>
      <c r="DBH78" s="97"/>
      <c r="DBI78" s="145"/>
      <c r="DBJ78" s="178"/>
      <c r="DBK78" s="146"/>
      <c r="DBL78" s="98"/>
      <c r="DBM78" s="97"/>
      <c r="DBN78" s="97"/>
      <c r="DBO78" s="97"/>
      <c r="DBP78" s="97"/>
      <c r="DBQ78" s="79"/>
      <c r="DBR78" s="79"/>
      <c r="DBS78" s="195"/>
      <c r="DBT78" s="96"/>
      <c r="DBU78" s="79"/>
      <c r="DBV78" s="79"/>
      <c r="DBW78" s="79"/>
      <c r="DBX78" s="79"/>
      <c r="DBY78" s="60"/>
      <c r="DBZ78" s="98"/>
      <c r="DCA78" s="97"/>
      <c r="DCB78" s="97"/>
      <c r="DCC78" s="97"/>
      <c r="DCD78" s="104"/>
      <c r="DCE78" s="97"/>
      <c r="DCF78" s="97"/>
      <c r="DCG78" s="97"/>
      <c r="DCH78" s="145"/>
      <c r="DCI78" s="178"/>
      <c r="DCJ78" s="146"/>
      <c r="DCK78" s="98"/>
      <c r="DCL78" s="97"/>
      <c r="DCM78" s="97"/>
      <c r="DCN78" s="97"/>
      <c r="DCO78" s="97"/>
      <c r="DCP78" s="79"/>
      <c r="DCQ78" s="79"/>
      <c r="DCR78" s="195"/>
      <c r="DCS78" s="96"/>
      <c r="DCT78" s="79"/>
      <c r="DCU78" s="79"/>
      <c r="DCV78" s="79"/>
      <c r="DCW78" s="79"/>
      <c r="DCX78" s="60"/>
      <c r="DCY78" s="98"/>
      <c r="DCZ78" s="97"/>
      <c r="DDA78" s="97"/>
      <c r="DDB78" s="97"/>
      <c r="DDC78" s="104"/>
      <c r="DDD78" s="97"/>
      <c r="DDE78" s="97"/>
      <c r="DDF78" s="97"/>
      <c r="DDG78" s="145"/>
      <c r="DDH78" s="178"/>
      <c r="DDI78" s="146"/>
      <c r="DDJ78" s="98"/>
      <c r="DDK78" s="97"/>
      <c r="DDL78" s="97"/>
      <c r="DDM78" s="97"/>
      <c r="DDN78" s="97"/>
      <c r="DDO78" s="79"/>
      <c r="DDP78" s="79"/>
      <c r="DDQ78" s="195"/>
      <c r="DDR78" s="96"/>
      <c r="DDS78" s="79"/>
      <c r="DDT78" s="79"/>
      <c r="DDU78" s="79"/>
      <c r="DDV78" s="79"/>
      <c r="DDW78" s="60"/>
      <c r="DDX78" s="98"/>
      <c r="DDY78" s="97"/>
      <c r="DDZ78" s="97"/>
      <c r="DEA78" s="97"/>
      <c r="DEB78" s="104"/>
      <c r="DEC78" s="97"/>
      <c r="DED78" s="97"/>
      <c r="DEE78" s="97"/>
      <c r="DEF78" s="145"/>
      <c r="DEG78" s="178"/>
      <c r="DEH78" s="146"/>
      <c r="DEI78" s="98"/>
      <c r="DEJ78" s="97"/>
      <c r="DEK78" s="97"/>
      <c r="DEL78" s="97"/>
      <c r="DEM78" s="97"/>
      <c r="DEN78" s="79"/>
      <c r="DEO78" s="79"/>
      <c r="DEP78" s="195"/>
      <c r="DEQ78" s="96"/>
      <c r="DER78" s="79"/>
      <c r="DES78" s="79"/>
      <c r="DET78" s="79"/>
      <c r="DEU78" s="79"/>
      <c r="DEV78" s="60"/>
      <c r="DEW78" s="98"/>
      <c r="DEX78" s="97"/>
      <c r="DEY78" s="97"/>
      <c r="DEZ78" s="97"/>
      <c r="DFA78" s="104"/>
      <c r="DFB78" s="97"/>
      <c r="DFC78" s="97"/>
      <c r="DFD78" s="97"/>
      <c r="DFE78" s="145"/>
      <c r="DFF78" s="178"/>
      <c r="DFG78" s="146"/>
      <c r="DFH78" s="98"/>
      <c r="DFI78" s="97"/>
      <c r="DFJ78" s="97"/>
      <c r="DFK78" s="97"/>
      <c r="DFL78" s="97"/>
      <c r="DFM78" s="79"/>
      <c r="DFN78" s="79"/>
      <c r="DFO78" s="195"/>
      <c r="DFP78" s="96"/>
      <c r="DFQ78" s="79"/>
      <c r="DFR78" s="79"/>
      <c r="DFS78" s="79"/>
      <c r="DFT78" s="79"/>
      <c r="DFU78" s="60"/>
      <c r="DFV78" s="98"/>
      <c r="DFW78" s="97"/>
      <c r="DFX78" s="97"/>
      <c r="DFY78" s="97"/>
      <c r="DFZ78" s="104"/>
      <c r="DGA78" s="97"/>
      <c r="DGB78" s="97"/>
      <c r="DGC78" s="97"/>
      <c r="DGD78" s="145"/>
      <c r="DGE78" s="178"/>
      <c r="DGF78" s="146"/>
      <c r="DGG78" s="98"/>
      <c r="DGH78" s="97"/>
      <c r="DGI78" s="97"/>
      <c r="DGJ78" s="97"/>
      <c r="DGK78" s="97"/>
      <c r="DGL78" s="79"/>
      <c r="DGM78" s="79"/>
      <c r="DGN78" s="195"/>
      <c r="DGO78" s="96"/>
      <c r="DGP78" s="79"/>
      <c r="DGQ78" s="79"/>
      <c r="DGR78" s="79"/>
      <c r="DGS78" s="79"/>
      <c r="DGT78" s="60"/>
      <c r="DGU78" s="98"/>
      <c r="DGV78" s="97"/>
      <c r="DGW78" s="97"/>
      <c r="DGX78" s="97"/>
      <c r="DGY78" s="104"/>
      <c r="DGZ78" s="97"/>
      <c r="DHA78" s="97"/>
      <c r="DHB78" s="97"/>
      <c r="DHC78" s="145"/>
      <c r="DHD78" s="178"/>
      <c r="DHE78" s="146"/>
      <c r="DHF78" s="98"/>
      <c r="DHG78" s="97"/>
      <c r="DHH78" s="97"/>
      <c r="DHI78" s="97"/>
      <c r="DHJ78" s="97"/>
      <c r="DHK78" s="79"/>
      <c r="DHL78" s="79"/>
      <c r="DHM78" s="195"/>
      <c r="DHN78" s="96"/>
      <c r="DHO78" s="79"/>
      <c r="DHP78" s="79"/>
      <c r="DHQ78" s="79"/>
      <c r="DHR78" s="79"/>
      <c r="DHS78" s="60"/>
      <c r="DHT78" s="98"/>
      <c r="DHU78" s="97"/>
      <c r="DHV78" s="97"/>
      <c r="DHW78" s="97"/>
      <c r="DHX78" s="104"/>
      <c r="DHY78" s="97"/>
      <c r="DHZ78" s="97"/>
      <c r="DIA78" s="97"/>
      <c r="DIB78" s="145"/>
      <c r="DIC78" s="178"/>
      <c r="DID78" s="146"/>
      <c r="DIE78" s="98"/>
      <c r="DIF78" s="97"/>
      <c r="DIG78" s="97"/>
      <c r="DIH78" s="97"/>
      <c r="DII78" s="97"/>
      <c r="DIJ78" s="79"/>
      <c r="DIK78" s="79"/>
      <c r="DIL78" s="195"/>
      <c r="DIM78" s="96"/>
      <c r="DIN78" s="79"/>
      <c r="DIO78" s="79"/>
      <c r="DIP78" s="79"/>
      <c r="DIQ78" s="79"/>
      <c r="DIR78" s="60"/>
      <c r="DIS78" s="98"/>
      <c r="DIT78" s="97"/>
      <c r="DIU78" s="97"/>
      <c r="DIV78" s="97"/>
      <c r="DIW78" s="104"/>
      <c r="DIX78" s="97"/>
      <c r="DIY78" s="97"/>
      <c r="DIZ78" s="97"/>
      <c r="DJA78" s="145"/>
      <c r="DJB78" s="178"/>
      <c r="DJC78" s="146"/>
      <c r="DJD78" s="98"/>
      <c r="DJE78" s="97"/>
      <c r="DJF78" s="97"/>
      <c r="DJG78" s="97"/>
      <c r="DJH78" s="97"/>
      <c r="DJI78" s="79"/>
      <c r="DJJ78" s="79"/>
      <c r="DJK78" s="195"/>
      <c r="DJL78" s="96"/>
      <c r="DJM78" s="79"/>
      <c r="DJN78" s="79"/>
      <c r="DJO78" s="79"/>
      <c r="DJP78" s="79"/>
      <c r="DJQ78" s="60"/>
      <c r="DJR78" s="98"/>
      <c r="DJS78" s="97"/>
      <c r="DJT78" s="97"/>
      <c r="DJU78" s="97"/>
      <c r="DJV78" s="104"/>
      <c r="DJW78" s="97"/>
      <c r="DJX78" s="97"/>
      <c r="DJY78" s="97"/>
      <c r="DJZ78" s="145"/>
      <c r="DKA78" s="178"/>
      <c r="DKB78" s="146"/>
      <c r="DKC78" s="98"/>
      <c r="DKD78" s="97"/>
      <c r="DKE78" s="97"/>
      <c r="DKF78" s="97"/>
      <c r="DKG78" s="97"/>
      <c r="DKH78" s="79"/>
      <c r="DKI78" s="79"/>
      <c r="DKJ78" s="195"/>
      <c r="DKK78" s="96"/>
      <c r="DKL78" s="79"/>
      <c r="DKM78" s="79"/>
      <c r="DKN78" s="79"/>
      <c r="DKO78" s="79"/>
      <c r="DKP78" s="60"/>
      <c r="DKQ78" s="98"/>
      <c r="DKR78" s="97"/>
      <c r="DKS78" s="97"/>
      <c r="DKT78" s="97"/>
      <c r="DKU78" s="104"/>
      <c r="DKV78" s="97"/>
      <c r="DKW78" s="97"/>
      <c r="DKX78" s="97"/>
      <c r="DKY78" s="145"/>
      <c r="DKZ78" s="178"/>
      <c r="DLA78" s="146"/>
      <c r="DLB78" s="98"/>
      <c r="DLC78" s="97"/>
      <c r="DLD78" s="97"/>
      <c r="DLE78" s="97"/>
      <c r="DLF78" s="97"/>
      <c r="DLG78" s="79"/>
      <c r="DLH78" s="79"/>
      <c r="DLI78" s="195"/>
      <c r="DLJ78" s="96"/>
      <c r="DLK78" s="79"/>
      <c r="DLL78" s="79"/>
      <c r="DLM78" s="79"/>
      <c r="DLN78" s="79"/>
      <c r="DLO78" s="60"/>
      <c r="DLP78" s="98"/>
      <c r="DLQ78" s="97"/>
      <c r="DLR78" s="97"/>
      <c r="DLS78" s="97"/>
      <c r="DLT78" s="104"/>
      <c r="DLU78" s="97"/>
      <c r="DLV78" s="97"/>
      <c r="DLW78" s="97"/>
      <c r="DLX78" s="145"/>
      <c r="DLY78" s="178"/>
      <c r="DLZ78" s="146"/>
      <c r="DMA78" s="98"/>
      <c r="DMB78" s="97"/>
      <c r="DMC78" s="97"/>
      <c r="DMD78" s="97"/>
      <c r="DME78" s="97"/>
      <c r="DMF78" s="79"/>
      <c r="DMG78" s="79"/>
      <c r="DMH78" s="195"/>
      <c r="DMI78" s="96"/>
      <c r="DMJ78" s="79"/>
      <c r="DMK78" s="79"/>
      <c r="DML78" s="79"/>
      <c r="DMM78" s="79"/>
      <c r="DMN78" s="60"/>
      <c r="DMO78" s="98"/>
      <c r="DMP78" s="97"/>
      <c r="DMQ78" s="97"/>
      <c r="DMR78" s="97"/>
      <c r="DMS78" s="104"/>
      <c r="DMT78" s="97"/>
      <c r="DMU78" s="97"/>
      <c r="DMV78" s="97"/>
      <c r="DMW78" s="145"/>
      <c r="DMX78" s="178"/>
      <c r="DMY78" s="146"/>
      <c r="DMZ78" s="98"/>
      <c r="DNA78" s="97"/>
      <c r="DNB78" s="97"/>
      <c r="DNC78" s="97"/>
      <c r="DND78" s="97"/>
      <c r="DNE78" s="79"/>
      <c r="DNF78" s="79"/>
      <c r="DNG78" s="195"/>
      <c r="DNH78" s="96"/>
      <c r="DNI78" s="79"/>
      <c r="DNJ78" s="79"/>
      <c r="DNK78" s="79"/>
      <c r="DNL78" s="79"/>
      <c r="DNM78" s="60"/>
      <c r="DNN78" s="98"/>
      <c r="DNO78" s="97"/>
      <c r="DNP78" s="97"/>
      <c r="DNQ78" s="97"/>
      <c r="DNR78" s="104"/>
      <c r="DNS78" s="97"/>
      <c r="DNT78" s="97"/>
      <c r="DNU78" s="97"/>
      <c r="DNV78" s="145"/>
      <c r="DNW78" s="178"/>
      <c r="DNX78" s="146"/>
      <c r="DNY78" s="98"/>
      <c r="DNZ78" s="97"/>
      <c r="DOA78" s="97"/>
      <c r="DOB78" s="97"/>
      <c r="DOC78" s="97"/>
      <c r="DOD78" s="79"/>
      <c r="DOE78" s="79"/>
      <c r="DOF78" s="195"/>
      <c r="DOG78" s="96"/>
      <c r="DOH78" s="79"/>
      <c r="DOI78" s="79"/>
      <c r="DOJ78" s="79"/>
      <c r="DOK78" s="79"/>
      <c r="DOL78" s="60"/>
      <c r="DOM78" s="98"/>
      <c r="DON78" s="97"/>
      <c r="DOO78" s="97"/>
      <c r="DOP78" s="97"/>
      <c r="DOQ78" s="104"/>
      <c r="DOR78" s="97"/>
      <c r="DOS78" s="97"/>
      <c r="DOT78" s="97"/>
      <c r="DOU78" s="145"/>
      <c r="DOV78" s="178"/>
      <c r="DOW78" s="146"/>
      <c r="DOX78" s="98"/>
      <c r="DOY78" s="97"/>
      <c r="DOZ78" s="97"/>
      <c r="DPA78" s="97"/>
      <c r="DPB78" s="97"/>
      <c r="DPC78" s="79"/>
      <c r="DPD78" s="79"/>
      <c r="DPE78" s="195"/>
      <c r="DPF78" s="96"/>
      <c r="DPG78" s="79"/>
      <c r="DPH78" s="79"/>
      <c r="DPI78" s="79"/>
      <c r="DPJ78" s="79"/>
      <c r="DPK78" s="60"/>
      <c r="DPL78" s="98"/>
      <c r="DPM78" s="97"/>
      <c r="DPN78" s="97"/>
      <c r="DPO78" s="97"/>
      <c r="DPP78" s="104"/>
      <c r="DPQ78" s="97"/>
      <c r="DPR78" s="97"/>
      <c r="DPS78" s="97"/>
      <c r="DPT78" s="145"/>
      <c r="DPU78" s="178"/>
      <c r="DPV78" s="146"/>
      <c r="DPW78" s="98"/>
      <c r="DPX78" s="97"/>
      <c r="DPY78" s="97"/>
      <c r="DPZ78" s="97"/>
      <c r="DQA78" s="97"/>
      <c r="DQB78" s="79"/>
      <c r="DQC78" s="79"/>
      <c r="DQD78" s="195"/>
      <c r="DQE78" s="96"/>
      <c r="DQF78" s="79"/>
      <c r="DQG78" s="79"/>
      <c r="DQH78" s="79"/>
      <c r="DQI78" s="79"/>
      <c r="DQJ78" s="60"/>
      <c r="DQK78" s="98"/>
      <c r="DQL78" s="97"/>
      <c r="DQM78" s="97"/>
      <c r="DQN78" s="97"/>
      <c r="DQO78" s="104"/>
      <c r="DQP78" s="97"/>
      <c r="DQQ78" s="97"/>
      <c r="DQR78" s="97"/>
      <c r="DQS78" s="145"/>
      <c r="DQT78" s="178"/>
      <c r="DQU78" s="146"/>
      <c r="DQV78" s="98"/>
      <c r="DQW78" s="97"/>
      <c r="DQX78" s="97"/>
      <c r="DQY78" s="97"/>
      <c r="DQZ78" s="97"/>
      <c r="DRA78" s="79"/>
      <c r="DRB78" s="79"/>
      <c r="DRC78" s="195"/>
      <c r="DRD78" s="96"/>
      <c r="DRE78" s="79"/>
      <c r="DRF78" s="79"/>
      <c r="DRG78" s="79"/>
      <c r="DRH78" s="79"/>
      <c r="DRI78" s="60"/>
      <c r="DRJ78" s="98"/>
      <c r="DRK78" s="97"/>
      <c r="DRL78" s="97"/>
      <c r="DRM78" s="97"/>
      <c r="DRN78" s="104"/>
      <c r="DRO78" s="97"/>
      <c r="DRP78" s="97"/>
      <c r="DRQ78" s="97"/>
      <c r="DRR78" s="145"/>
      <c r="DRS78" s="178"/>
      <c r="DRT78" s="146"/>
      <c r="DRU78" s="98"/>
      <c r="DRV78" s="97"/>
      <c r="DRW78" s="97"/>
      <c r="DRX78" s="97"/>
      <c r="DRY78" s="97"/>
      <c r="DRZ78" s="79"/>
      <c r="DSA78" s="79"/>
      <c r="DSB78" s="195"/>
      <c r="DSC78" s="96"/>
      <c r="DSD78" s="79"/>
      <c r="DSE78" s="79"/>
      <c r="DSF78" s="79"/>
      <c r="DSG78" s="79"/>
      <c r="DSH78" s="60"/>
      <c r="DSI78" s="98"/>
      <c r="DSJ78" s="97"/>
      <c r="DSK78" s="97"/>
      <c r="DSL78" s="97"/>
      <c r="DSM78" s="104"/>
      <c r="DSN78" s="97"/>
      <c r="DSO78" s="97"/>
      <c r="DSP78" s="97"/>
      <c r="DSQ78" s="145"/>
      <c r="DSR78" s="178"/>
      <c r="DSS78" s="146"/>
      <c r="DST78" s="98"/>
      <c r="DSU78" s="97"/>
      <c r="DSV78" s="97"/>
      <c r="DSW78" s="97"/>
      <c r="DSX78" s="97"/>
      <c r="DSY78" s="79"/>
      <c r="DSZ78" s="79"/>
      <c r="DTA78" s="195"/>
      <c r="DTB78" s="96"/>
      <c r="DTC78" s="79"/>
      <c r="DTD78" s="79"/>
      <c r="DTE78" s="79"/>
      <c r="DTF78" s="79"/>
      <c r="DTG78" s="60"/>
      <c r="DTH78" s="98"/>
      <c r="DTI78" s="97"/>
      <c r="DTJ78" s="97"/>
      <c r="DTK78" s="97"/>
      <c r="DTL78" s="104"/>
      <c r="DTM78" s="97"/>
      <c r="DTN78" s="97"/>
      <c r="DTO78" s="97"/>
      <c r="DTP78" s="145"/>
      <c r="DTQ78" s="178"/>
      <c r="DTR78" s="146"/>
      <c r="DTS78" s="98"/>
      <c r="DTT78" s="97"/>
      <c r="DTU78" s="97"/>
      <c r="DTV78" s="97"/>
      <c r="DTW78" s="97"/>
      <c r="DTX78" s="79"/>
      <c r="DTY78" s="79"/>
      <c r="DTZ78" s="195"/>
      <c r="DUA78" s="96"/>
      <c r="DUB78" s="79"/>
      <c r="DUC78" s="79"/>
      <c r="DUD78" s="79"/>
      <c r="DUE78" s="79"/>
      <c r="DUF78" s="60"/>
      <c r="DUG78" s="98"/>
      <c r="DUH78" s="97"/>
      <c r="DUI78" s="97"/>
      <c r="DUJ78" s="97"/>
      <c r="DUK78" s="104"/>
      <c r="DUL78" s="97"/>
      <c r="DUM78" s="97"/>
      <c r="DUN78" s="97"/>
      <c r="DUO78" s="145"/>
      <c r="DUP78" s="178"/>
      <c r="DUQ78" s="146"/>
      <c r="DUR78" s="98"/>
      <c r="DUS78" s="97"/>
      <c r="DUT78" s="97"/>
      <c r="DUU78" s="97"/>
      <c r="DUV78" s="97"/>
      <c r="DUW78" s="79"/>
      <c r="DUX78" s="79"/>
      <c r="DUY78" s="195"/>
      <c r="DUZ78" s="96"/>
      <c r="DVA78" s="79"/>
      <c r="DVB78" s="79"/>
      <c r="DVC78" s="79"/>
      <c r="DVD78" s="79"/>
      <c r="DVE78" s="60"/>
      <c r="DVF78" s="98"/>
      <c r="DVG78" s="97"/>
      <c r="DVH78" s="97"/>
      <c r="DVI78" s="97"/>
      <c r="DVJ78" s="104"/>
      <c r="DVK78" s="97"/>
      <c r="DVL78" s="97"/>
      <c r="DVM78" s="97"/>
      <c r="DVN78" s="145"/>
      <c r="DVO78" s="178"/>
      <c r="DVP78" s="146"/>
      <c r="DVQ78" s="98"/>
      <c r="DVR78" s="97"/>
      <c r="DVS78" s="97"/>
      <c r="DVT78" s="97"/>
      <c r="DVU78" s="97"/>
      <c r="DVV78" s="79"/>
      <c r="DVW78" s="79"/>
      <c r="DVX78" s="195"/>
      <c r="DVY78" s="96"/>
      <c r="DVZ78" s="79"/>
      <c r="DWA78" s="79"/>
      <c r="DWB78" s="79"/>
      <c r="DWC78" s="79"/>
      <c r="DWD78" s="60"/>
      <c r="DWE78" s="98"/>
      <c r="DWF78" s="97"/>
      <c r="DWG78" s="97"/>
      <c r="DWH78" s="97"/>
      <c r="DWI78" s="104"/>
      <c r="DWJ78" s="97"/>
      <c r="DWK78" s="97"/>
      <c r="DWL78" s="97"/>
      <c r="DWM78" s="145"/>
      <c r="DWN78" s="178"/>
      <c r="DWO78" s="146"/>
      <c r="DWP78" s="98"/>
      <c r="DWQ78" s="97"/>
      <c r="DWR78" s="97"/>
      <c r="DWS78" s="97"/>
      <c r="DWT78" s="97"/>
      <c r="DWU78" s="79"/>
      <c r="DWV78" s="79"/>
      <c r="DWW78" s="195"/>
      <c r="DWX78" s="96"/>
      <c r="DWY78" s="79"/>
      <c r="DWZ78" s="79"/>
      <c r="DXA78" s="79"/>
      <c r="DXB78" s="79"/>
      <c r="DXC78" s="60"/>
      <c r="DXD78" s="98"/>
      <c r="DXE78" s="97"/>
      <c r="DXF78" s="97"/>
      <c r="DXG78" s="97"/>
      <c r="DXH78" s="104"/>
      <c r="DXI78" s="97"/>
      <c r="DXJ78" s="97"/>
      <c r="DXK78" s="97"/>
      <c r="DXL78" s="145"/>
      <c r="DXM78" s="178"/>
      <c r="DXN78" s="146"/>
      <c r="DXO78" s="98"/>
      <c r="DXP78" s="97"/>
      <c r="DXQ78" s="97"/>
      <c r="DXR78" s="97"/>
      <c r="DXS78" s="97"/>
      <c r="DXT78" s="79"/>
      <c r="DXU78" s="79"/>
      <c r="DXV78" s="195"/>
      <c r="DXW78" s="96"/>
      <c r="DXX78" s="79"/>
      <c r="DXY78" s="79"/>
      <c r="DXZ78" s="79"/>
      <c r="DYA78" s="79"/>
      <c r="DYB78" s="60"/>
      <c r="DYC78" s="98"/>
      <c r="DYD78" s="97"/>
      <c r="DYE78" s="97"/>
      <c r="DYF78" s="97"/>
      <c r="DYG78" s="104"/>
      <c r="DYH78" s="97"/>
      <c r="DYI78" s="97"/>
      <c r="DYJ78" s="97"/>
      <c r="DYK78" s="145"/>
      <c r="DYL78" s="178"/>
      <c r="DYM78" s="146"/>
      <c r="DYN78" s="98"/>
      <c r="DYO78" s="97"/>
      <c r="DYP78" s="97"/>
      <c r="DYQ78" s="97"/>
      <c r="DYR78" s="97"/>
      <c r="DYS78" s="79"/>
      <c r="DYT78" s="79"/>
      <c r="DYU78" s="195"/>
      <c r="DYV78" s="96"/>
      <c r="DYW78" s="79"/>
      <c r="DYX78" s="79"/>
      <c r="DYY78" s="79"/>
      <c r="DYZ78" s="79"/>
      <c r="DZA78" s="60"/>
      <c r="DZB78" s="98"/>
      <c r="DZC78" s="97"/>
      <c r="DZD78" s="97"/>
      <c r="DZE78" s="97"/>
      <c r="DZF78" s="104"/>
      <c r="DZG78" s="97"/>
      <c r="DZH78" s="97"/>
      <c r="DZI78" s="97"/>
      <c r="DZJ78" s="145"/>
      <c r="DZK78" s="178"/>
      <c r="DZL78" s="146"/>
      <c r="DZM78" s="98"/>
      <c r="DZN78" s="97"/>
      <c r="DZO78" s="97"/>
      <c r="DZP78" s="97"/>
      <c r="DZQ78" s="97"/>
      <c r="DZR78" s="79"/>
      <c r="DZS78" s="79"/>
      <c r="DZT78" s="195"/>
      <c r="DZU78" s="96"/>
      <c r="DZV78" s="79"/>
      <c r="DZW78" s="79"/>
      <c r="DZX78" s="79"/>
      <c r="DZY78" s="79"/>
      <c r="DZZ78" s="60"/>
      <c r="EAA78" s="98"/>
      <c r="EAB78" s="97"/>
      <c r="EAC78" s="97"/>
      <c r="EAD78" s="97"/>
      <c r="EAE78" s="104"/>
      <c r="EAF78" s="97"/>
      <c r="EAG78" s="97"/>
      <c r="EAH78" s="97"/>
      <c r="EAI78" s="145"/>
      <c r="EAJ78" s="178"/>
      <c r="EAK78" s="146"/>
      <c r="EAL78" s="98"/>
      <c r="EAM78" s="97"/>
      <c r="EAN78" s="97"/>
      <c r="EAO78" s="97"/>
      <c r="EAP78" s="97"/>
      <c r="EAQ78" s="79"/>
      <c r="EAR78" s="79"/>
      <c r="EAS78" s="195"/>
      <c r="EAT78" s="96"/>
      <c r="EAU78" s="79"/>
      <c r="EAV78" s="79"/>
      <c r="EAW78" s="79"/>
      <c r="EAX78" s="79"/>
      <c r="EAY78" s="60"/>
      <c r="EAZ78" s="98"/>
      <c r="EBA78" s="97"/>
      <c r="EBB78" s="97"/>
      <c r="EBC78" s="97"/>
      <c r="EBD78" s="104"/>
      <c r="EBE78" s="97"/>
      <c r="EBF78" s="97"/>
      <c r="EBG78" s="97"/>
      <c r="EBH78" s="145"/>
      <c r="EBI78" s="178"/>
      <c r="EBJ78" s="146"/>
      <c r="EBK78" s="98"/>
      <c r="EBL78" s="97"/>
      <c r="EBM78" s="97"/>
      <c r="EBN78" s="97"/>
      <c r="EBO78" s="97"/>
      <c r="EBP78" s="79"/>
      <c r="EBQ78" s="79"/>
      <c r="EBR78" s="195"/>
      <c r="EBS78" s="96"/>
      <c r="EBT78" s="79"/>
      <c r="EBU78" s="79"/>
      <c r="EBV78" s="79"/>
      <c r="EBW78" s="79"/>
      <c r="EBX78" s="60"/>
      <c r="EBY78" s="98"/>
      <c r="EBZ78" s="97"/>
      <c r="ECA78" s="97"/>
      <c r="ECB78" s="97"/>
      <c r="ECC78" s="104"/>
      <c r="ECD78" s="97"/>
      <c r="ECE78" s="97"/>
      <c r="ECF78" s="97"/>
      <c r="ECG78" s="145"/>
      <c r="ECH78" s="178"/>
      <c r="ECI78" s="146"/>
      <c r="ECJ78" s="98"/>
      <c r="ECK78" s="97"/>
      <c r="ECL78" s="97"/>
      <c r="ECM78" s="97"/>
      <c r="ECN78" s="97"/>
      <c r="ECO78" s="79"/>
      <c r="ECP78" s="79"/>
      <c r="ECQ78" s="195"/>
      <c r="ECR78" s="96"/>
      <c r="ECS78" s="79"/>
      <c r="ECT78" s="79"/>
      <c r="ECU78" s="79"/>
      <c r="ECV78" s="79"/>
      <c r="ECW78" s="60"/>
      <c r="ECX78" s="98"/>
      <c r="ECY78" s="97"/>
      <c r="ECZ78" s="97"/>
      <c r="EDA78" s="97"/>
      <c r="EDB78" s="104"/>
      <c r="EDC78" s="97"/>
      <c r="EDD78" s="97"/>
      <c r="EDE78" s="97"/>
      <c r="EDF78" s="145"/>
      <c r="EDG78" s="178"/>
      <c r="EDH78" s="146"/>
      <c r="EDI78" s="98"/>
      <c r="EDJ78" s="97"/>
      <c r="EDK78" s="97"/>
      <c r="EDL78" s="97"/>
      <c r="EDM78" s="97"/>
      <c r="EDN78" s="79"/>
      <c r="EDO78" s="79"/>
      <c r="EDP78" s="195"/>
      <c r="EDQ78" s="96"/>
      <c r="EDR78" s="79"/>
      <c r="EDS78" s="79"/>
      <c r="EDT78" s="79"/>
      <c r="EDU78" s="79"/>
      <c r="EDV78" s="60"/>
      <c r="EDW78" s="98"/>
      <c r="EDX78" s="97"/>
      <c r="EDY78" s="97"/>
      <c r="EDZ78" s="97"/>
      <c r="EEA78" s="104"/>
      <c r="EEB78" s="97"/>
      <c r="EEC78" s="97"/>
      <c r="EED78" s="97"/>
      <c r="EEE78" s="145"/>
      <c r="EEF78" s="178"/>
      <c r="EEG78" s="146"/>
      <c r="EEH78" s="98"/>
      <c r="EEI78" s="97"/>
      <c r="EEJ78" s="97"/>
      <c r="EEK78" s="97"/>
      <c r="EEL78" s="97"/>
      <c r="EEM78" s="79"/>
      <c r="EEN78" s="79"/>
      <c r="EEO78" s="195"/>
      <c r="EEP78" s="96"/>
      <c r="EEQ78" s="79"/>
      <c r="EER78" s="79"/>
      <c r="EES78" s="79"/>
      <c r="EET78" s="79"/>
      <c r="EEU78" s="60"/>
      <c r="EEV78" s="98"/>
      <c r="EEW78" s="97"/>
      <c r="EEX78" s="97"/>
      <c r="EEY78" s="97"/>
      <c r="EEZ78" s="104"/>
      <c r="EFA78" s="97"/>
      <c r="EFB78" s="97"/>
      <c r="EFC78" s="97"/>
      <c r="EFD78" s="145"/>
      <c r="EFE78" s="178"/>
      <c r="EFF78" s="146"/>
      <c r="EFG78" s="98"/>
      <c r="EFH78" s="97"/>
      <c r="EFI78" s="97"/>
      <c r="EFJ78" s="97"/>
      <c r="EFK78" s="97"/>
      <c r="EFL78" s="79"/>
      <c r="EFM78" s="79"/>
      <c r="EFN78" s="195"/>
      <c r="EFO78" s="96"/>
      <c r="EFP78" s="79"/>
      <c r="EFQ78" s="79"/>
      <c r="EFR78" s="79"/>
      <c r="EFS78" s="79"/>
      <c r="EFT78" s="60"/>
      <c r="EFU78" s="98"/>
      <c r="EFV78" s="97"/>
      <c r="EFW78" s="97"/>
      <c r="EFX78" s="97"/>
      <c r="EFY78" s="104"/>
      <c r="EFZ78" s="97"/>
      <c r="EGA78" s="97"/>
      <c r="EGB78" s="97"/>
      <c r="EGC78" s="145"/>
      <c r="EGD78" s="178"/>
      <c r="EGE78" s="146"/>
      <c r="EGF78" s="98"/>
      <c r="EGG78" s="97"/>
      <c r="EGH78" s="97"/>
      <c r="EGI78" s="97"/>
      <c r="EGJ78" s="97"/>
      <c r="EGK78" s="79"/>
      <c r="EGL78" s="79"/>
      <c r="EGM78" s="195"/>
      <c r="EGN78" s="96"/>
      <c r="EGO78" s="79"/>
      <c r="EGP78" s="79"/>
      <c r="EGQ78" s="79"/>
      <c r="EGR78" s="79"/>
      <c r="EGS78" s="60"/>
      <c r="EGT78" s="98"/>
      <c r="EGU78" s="97"/>
      <c r="EGV78" s="97"/>
      <c r="EGW78" s="97"/>
      <c r="EGX78" s="104"/>
      <c r="EGY78" s="97"/>
      <c r="EGZ78" s="97"/>
      <c r="EHA78" s="97"/>
      <c r="EHB78" s="145"/>
      <c r="EHC78" s="178"/>
      <c r="EHD78" s="146"/>
      <c r="EHE78" s="98"/>
      <c r="EHF78" s="97"/>
      <c r="EHG78" s="97"/>
      <c r="EHH78" s="97"/>
      <c r="EHI78" s="97"/>
      <c r="EHJ78" s="79"/>
      <c r="EHK78" s="79"/>
      <c r="EHL78" s="195"/>
      <c r="EHM78" s="96"/>
      <c r="EHN78" s="79"/>
      <c r="EHO78" s="79"/>
      <c r="EHP78" s="79"/>
      <c r="EHQ78" s="79"/>
      <c r="EHR78" s="60"/>
      <c r="EHS78" s="98"/>
      <c r="EHT78" s="97"/>
      <c r="EHU78" s="97"/>
      <c r="EHV78" s="97"/>
      <c r="EHW78" s="104"/>
      <c r="EHX78" s="97"/>
      <c r="EHY78" s="97"/>
      <c r="EHZ78" s="97"/>
      <c r="EIA78" s="145"/>
      <c r="EIB78" s="178"/>
      <c r="EIC78" s="146"/>
      <c r="EID78" s="98"/>
      <c r="EIE78" s="97"/>
      <c r="EIF78" s="97"/>
      <c r="EIG78" s="97"/>
      <c r="EIH78" s="97"/>
      <c r="EII78" s="79"/>
      <c r="EIJ78" s="79"/>
      <c r="EIK78" s="195"/>
      <c r="EIL78" s="96"/>
      <c r="EIM78" s="79"/>
      <c r="EIN78" s="79"/>
      <c r="EIO78" s="79"/>
      <c r="EIP78" s="79"/>
      <c r="EIQ78" s="60"/>
      <c r="EIR78" s="98"/>
      <c r="EIS78" s="97"/>
      <c r="EIT78" s="97"/>
      <c r="EIU78" s="97"/>
      <c r="EIV78" s="104"/>
      <c r="EIW78" s="97"/>
      <c r="EIX78" s="97"/>
      <c r="EIY78" s="97"/>
      <c r="EIZ78" s="145"/>
      <c r="EJA78" s="178"/>
      <c r="EJB78" s="146"/>
      <c r="EJC78" s="98"/>
      <c r="EJD78" s="97"/>
      <c r="EJE78" s="97"/>
      <c r="EJF78" s="97"/>
      <c r="EJG78" s="97"/>
      <c r="EJH78" s="79"/>
      <c r="EJI78" s="79"/>
      <c r="EJJ78" s="195"/>
      <c r="EJK78" s="96"/>
      <c r="EJL78" s="79"/>
      <c r="EJM78" s="79"/>
      <c r="EJN78" s="79"/>
      <c r="EJO78" s="79"/>
      <c r="EJP78" s="60"/>
      <c r="EJQ78" s="98"/>
      <c r="EJR78" s="97"/>
      <c r="EJS78" s="97"/>
      <c r="EJT78" s="97"/>
      <c r="EJU78" s="104"/>
      <c r="EJV78" s="97"/>
      <c r="EJW78" s="97"/>
      <c r="EJX78" s="97"/>
      <c r="EJY78" s="145"/>
      <c r="EJZ78" s="178"/>
      <c r="EKA78" s="146"/>
      <c r="EKB78" s="98"/>
      <c r="EKC78" s="97"/>
      <c r="EKD78" s="97"/>
      <c r="EKE78" s="97"/>
      <c r="EKF78" s="97"/>
      <c r="EKG78" s="79"/>
      <c r="EKH78" s="79"/>
      <c r="EKI78" s="195"/>
      <c r="EKJ78" s="96"/>
      <c r="EKK78" s="79"/>
      <c r="EKL78" s="79"/>
      <c r="EKM78" s="79"/>
      <c r="EKN78" s="79"/>
      <c r="EKO78" s="60"/>
      <c r="EKP78" s="98"/>
      <c r="EKQ78" s="97"/>
      <c r="EKR78" s="97"/>
      <c r="EKS78" s="97"/>
      <c r="EKT78" s="104"/>
      <c r="EKU78" s="97"/>
      <c r="EKV78" s="97"/>
      <c r="EKW78" s="97"/>
      <c r="EKX78" s="145"/>
      <c r="EKY78" s="178"/>
      <c r="EKZ78" s="146"/>
      <c r="ELA78" s="98"/>
      <c r="ELB78" s="97"/>
      <c r="ELC78" s="97"/>
      <c r="ELD78" s="97"/>
      <c r="ELE78" s="97"/>
      <c r="ELF78" s="79"/>
      <c r="ELG78" s="79"/>
      <c r="ELH78" s="195"/>
      <c r="ELI78" s="96"/>
      <c r="ELJ78" s="79"/>
      <c r="ELK78" s="79"/>
      <c r="ELL78" s="79"/>
      <c r="ELM78" s="79"/>
      <c r="ELN78" s="60"/>
      <c r="ELO78" s="98"/>
      <c r="ELP78" s="97"/>
      <c r="ELQ78" s="97"/>
      <c r="ELR78" s="97"/>
      <c r="ELS78" s="104"/>
      <c r="ELT78" s="97"/>
      <c r="ELU78" s="97"/>
      <c r="ELV78" s="97"/>
      <c r="ELW78" s="145"/>
      <c r="ELX78" s="178"/>
      <c r="ELY78" s="146"/>
      <c r="ELZ78" s="98"/>
      <c r="EMA78" s="97"/>
      <c r="EMB78" s="97"/>
      <c r="EMC78" s="97"/>
      <c r="EMD78" s="97"/>
      <c r="EME78" s="79"/>
      <c r="EMF78" s="79"/>
      <c r="EMG78" s="195"/>
      <c r="EMH78" s="96"/>
      <c r="EMI78" s="79"/>
      <c r="EMJ78" s="79"/>
      <c r="EMK78" s="79"/>
      <c r="EML78" s="79"/>
      <c r="EMM78" s="60"/>
      <c r="EMN78" s="98"/>
      <c r="EMO78" s="97"/>
      <c r="EMP78" s="97"/>
      <c r="EMQ78" s="97"/>
      <c r="EMR78" s="104"/>
      <c r="EMS78" s="97"/>
      <c r="EMT78" s="97"/>
      <c r="EMU78" s="97"/>
      <c r="EMV78" s="145"/>
      <c r="EMW78" s="178"/>
      <c r="EMX78" s="146"/>
      <c r="EMY78" s="98"/>
      <c r="EMZ78" s="97"/>
      <c r="ENA78" s="97"/>
      <c r="ENB78" s="97"/>
      <c r="ENC78" s="97"/>
      <c r="END78" s="79"/>
      <c r="ENE78" s="79"/>
      <c r="ENF78" s="195"/>
      <c r="ENG78" s="96"/>
      <c r="ENH78" s="79"/>
      <c r="ENI78" s="79"/>
      <c r="ENJ78" s="79"/>
      <c r="ENK78" s="79"/>
      <c r="ENL78" s="60"/>
      <c r="ENM78" s="98"/>
      <c r="ENN78" s="97"/>
      <c r="ENO78" s="97"/>
      <c r="ENP78" s="97"/>
      <c r="ENQ78" s="104"/>
      <c r="ENR78" s="97"/>
      <c r="ENS78" s="97"/>
      <c r="ENT78" s="97"/>
      <c r="ENU78" s="145"/>
      <c r="ENV78" s="178"/>
      <c r="ENW78" s="146"/>
      <c r="ENX78" s="98"/>
      <c r="ENY78" s="97"/>
      <c r="ENZ78" s="97"/>
      <c r="EOA78" s="97"/>
      <c r="EOB78" s="97"/>
      <c r="EOC78" s="79"/>
      <c r="EOD78" s="79"/>
      <c r="EOE78" s="195"/>
      <c r="EOF78" s="96"/>
      <c r="EOG78" s="79"/>
      <c r="EOH78" s="79"/>
      <c r="EOI78" s="79"/>
      <c r="EOJ78" s="79"/>
      <c r="EOK78" s="60"/>
      <c r="EOL78" s="98"/>
      <c r="EOM78" s="97"/>
      <c r="EON78" s="97"/>
      <c r="EOO78" s="97"/>
      <c r="EOP78" s="104"/>
      <c r="EOQ78" s="97"/>
      <c r="EOR78" s="97"/>
      <c r="EOS78" s="97"/>
      <c r="EOT78" s="145"/>
      <c r="EOU78" s="178"/>
      <c r="EOV78" s="146"/>
      <c r="EOW78" s="98"/>
      <c r="EOX78" s="97"/>
      <c r="EOY78" s="97"/>
      <c r="EOZ78" s="97"/>
      <c r="EPA78" s="97"/>
      <c r="EPB78" s="79"/>
      <c r="EPC78" s="79"/>
      <c r="EPD78" s="195"/>
      <c r="EPE78" s="96"/>
      <c r="EPF78" s="79"/>
      <c r="EPG78" s="79"/>
      <c r="EPH78" s="79"/>
      <c r="EPI78" s="79"/>
      <c r="EPJ78" s="60"/>
      <c r="EPK78" s="98"/>
      <c r="EPL78" s="97"/>
      <c r="EPM78" s="97"/>
      <c r="EPN78" s="97"/>
      <c r="EPO78" s="104"/>
      <c r="EPP78" s="97"/>
      <c r="EPQ78" s="97"/>
      <c r="EPR78" s="97"/>
      <c r="EPS78" s="145"/>
      <c r="EPT78" s="178"/>
      <c r="EPU78" s="146"/>
      <c r="EPV78" s="98"/>
      <c r="EPW78" s="97"/>
      <c r="EPX78" s="97"/>
      <c r="EPY78" s="97"/>
      <c r="EPZ78" s="97"/>
      <c r="EQA78" s="79"/>
      <c r="EQB78" s="79"/>
      <c r="EQC78" s="195"/>
      <c r="EQD78" s="96"/>
      <c r="EQE78" s="79"/>
      <c r="EQF78" s="79"/>
      <c r="EQG78" s="79"/>
      <c r="EQH78" s="79"/>
      <c r="EQI78" s="60"/>
      <c r="EQJ78" s="98"/>
      <c r="EQK78" s="97"/>
      <c r="EQL78" s="97"/>
      <c r="EQM78" s="97"/>
      <c r="EQN78" s="104"/>
      <c r="EQO78" s="97"/>
      <c r="EQP78" s="97"/>
      <c r="EQQ78" s="97"/>
      <c r="EQR78" s="145"/>
      <c r="EQS78" s="178"/>
      <c r="EQT78" s="146"/>
      <c r="EQU78" s="98"/>
      <c r="EQV78" s="97"/>
      <c r="EQW78" s="97"/>
      <c r="EQX78" s="97"/>
      <c r="EQY78" s="97"/>
      <c r="EQZ78" s="79"/>
      <c r="ERA78" s="79"/>
      <c r="ERB78" s="195"/>
      <c r="ERC78" s="96"/>
      <c r="ERD78" s="79"/>
      <c r="ERE78" s="79"/>
      <c r="ERF78" s="79"/>
      <c r="ERG78" s="79"/>
      <c r="ERH78" s="60"/>
      <c r="ERI78" s="98"/>
      <c r="ERJ78" s="97"/>
      <c r="ERK78" s="97"/>
      <c r="ERL78" s="97"/>
      <c r="ERM78" s="104"/>
      <c r="ERN78" s="97"/>
      <c r="ERO78" s="97"/>
      <c r="ERP78" s="97"/>
      <c r="ERQ78" s="145"/>
      <c r="ERR78" s="178"/>
      <c r="ERS78" s="146"/>
      <c r="ERT78" s="98"/>
      <c r="ERU78" s="97"/>
      <c r="ERV78" s="97"/>
      <c r="ERW78" s="97"/>
      <c r="ERX78" s="97"/>
      <c r="ERY78" s="79"/>
      <c r="ERZ78" s="79"/>
      <c r="ESA78" s="195"/>
      <c r="ESB78" s="96"/>
      <c r="ESC78" s="79"/>
      <c r="ESD78" s="79"/>
      <c r="ESE78" s="79"/>
      <c r="ESF78" s="79"/>
      <c r="ESG78" s="60"/>
      <c r="ESH78" s="98"/>
      <c r="ESI78" s="97"/>
      <c r="ESJ78" s="97"/>
      <c r="ESK78" s="97"/>
      <c r="ESL78" s="104"/>
      <c r="ESM78" s="97"/>
      <c r="ESN78" s="97"/>
      <c r="ESO78" s="97"/>
      <c r="ESP78" s="145"/>
      <c r="ESQ78" s="178"/>
      <c r="ESR78" s="146"/>
      <c r="ESS78" s="98"/>
      <c r="EST78" s="97"/>
      <c r="ESU78" s="97"/>
      <c r="ESV78" s="97"/>
      <c r="ESW78" s="97"/>
      <c r="ESX78" s="79"/>
      <c r="ESY78" s="79"/>
      <c r="ESZ78" s="195"/>
      <c r="ETA78" s="96"/>
      <c r="ETB78" s="79"/>
      <c r="ETC78" s="79"/>
      <c r="ETD78" s="79"/>
      <c r="ETE78" s="79"/>
      <c r="ETF78" s="60"/>
      <c r="ETG78" s="98"/>
      <c r="ETH78" s="97"/>
      <c r="ETI78" s="97"/>
      <c r="ETJ78" s="97"/>
      <c r="ETK78" s="104"/>
      <c r="ETL78" s="97"/>
      <c r="ETM78" s="97"/>
      <c r="ETN78" s="97"/>
      <c r="ETO78" s="145"/>
      <c r="ETP78" s="178"/>
      <c r="ETQ78" s="146"/>
      <c r="ETR78" s="98"/>
      <c r="ETS78" s="97"/>
      <c r="ETT78" s="97"/>
      <c r="ETU78" s="97"/>
      <c r="ETV78" s="97"/>
      <c r="ETW78" s="79"/>
      <c r="ETX78" s="79"/>
      <c r="ETY78" s="195"/>
      <c r="ETZ78" s="96"/>
      <c r="EUA78" s="79"/>
      <c r="EUB78" s="79"/>
      <c r="EUC78" s="79"/>
      <c r="EUD78" s="79"/>
      <c r="EUE78" s="60"/>
      <c r="EUF78" s="98"/>
      <c r="EUG78" s="97"/>
      <c r="EUH78" s="97"/>
      <c r="EUI78" s="97"/>
      <c r="EUJ78" s="104"/>
      <c r="EUK78" s="97"/>
      <c r="EUL78" s="97"/>
      <c r="EUM78" s="97"/>
      <c r="EUN78" s="145"/>
      <c r="EUO78" s="178"/>
      <c r="EUP78" s="146"/>
      <c r="EUQ78" s="98"/>
      <c r="EUR78" s="97"/>
      <c r="EUS78" s="97"/>
      <c r="EUT78" s="97"/>
      <c r="EUU78" s="97"/>
      <c r="EUV78" s="79"/>
      <c r="EUW78" s="79"/>
      <c r="EUX78" s="195"/>
      <c r="EUY78" s="96"/>
      <c r="EUZ78" s="79"/>
      <c r="EVA78" s="79"/>
      <c r="EVB78" s="79"/>
      <c r="EVC78" s="79"/>
      <c r="EVD78" s="60"/>
      <c r="EVE78" s="98"/>
      <c r="EVF78" s="97"/>
      <c r="EVG78" s="97"/>
      <c r="EVH78" s="97"/>
      <c r="EVI78" s="104"/>
      <c r="EVJ78" s="97"/>
      <c r="EVK78" s="97"/>
      <c r="EVL78" s="97"/>
      <c r="EVM78" s="145"/>
      <c r="EVN78" s="178"/>
      <c r="EVO78" s="146"/>
      <c r="EVP78" s="98"/>
      <c r="EVQ78" s="97"/>
      <c r="EVR78" s="97"/>
      <c r="EVS78" s="97"/>
      <c r="EVT78" s="97"/>
      <c r="EVU78" s="79"/>
      <c r="EVV78" s="79"/>
      <c r="EVW78" s="195"/>
      <c r="EVX78" s="96"/>
      <c r="EVY78" s="79"/>
      <c r="EVZ78" s="79"/>
      <c r="EWA78" s="79"/>
      <c r="EWB78" s="79"/>
      <c r="EWC78" s="60"/>
      <c r="EWD78" s="98"/>
      <c r="EWE78" s="97"/>
      <c r="EWF78" s="97"/>
      <c r="EWG78" s="97"/>
      <c r="EWH78" s="104"/>
      <c r="EWI78" s="97"/>
      <c r="EWJ78" s="97"/>
      <c r="EWK78" s="97"/>
      <c r="EWL78" s="145"/>
      <c r="EWM78" s="178"/>
      <c r="EWN78" s="146"/>
      <c r="EWO78" s="98"/>
      <c r="EWP78" s="97"/>
      <c r="EWQ78" s="97"/>
      <c r="EWR78" s="97"/>
      <c r="EWS78" s="97"/>
      <c r="EWT78" s="79"/>
      <c r="EWU78" s="79"/>
      <c r="EWV78" s="195"/>
      <c r="EWW78" s="96"/>
      <c r="EWX78" s="79"/>
      <c r="EWY78" s="79"/>
      <c r="EWZ78" s="79"/>
      <c r="EXA78" s="79"/>
      <c r="EXB78" s="60"/>
      <c r="EXC78" s="98"/>
      <c r="EXD78" s="97"/>
      <c r="EXE78" s="97"/>
      <c r="EXF78" s="97"/>
      <c r="EXG78" s="104"/>
      <c r="EXH78" s="97"/>
      <c r="EXI78" s="97"/>
      <c r="EXJ78" s="97"/>
      <c r="EXK78" s="145"/>
      <c r="EXL78" s="178"/>
      <c r="EXM78" s="146"/>
      <c r="EXN78" s="98"/>
      <c r="EXO78" s="97"/>
      <c r="EXP78" s="97"/>
      <c r="EXQ78" s="97"/>
      <c r="EXR78" s="97"/>
      <c r="EXS78" s="79"/>
      <c r="EXT78" s="79"/>
      <c r="EXU78" s="195"/>
      <c r="EXV78" s="96"/>
      <c r="EXW78" s="79"/>
      <c r="EXX78" s="79"/>
      <c r="EXY78" s="79"/>
      <c r="EXZ78" s="79"/>
      <c r="EYA78" s="60"/>
      <c r="EYB78" s="98"/>
      <c r="EYC78" s="97"/>
      <c r="EYD78" s="97"/>
      <c r="EYE78" s="97"/>
      <c r="EYF78" s="104"/>
      <c r="EYG78" s="97"/>
      <c r="EYH78" s="97"/>
      <c r="EYI78" s="97"/>
      <c r="EYJ78" s="145"/>
      <c r="EYK78" s="178"/>
      <c r="EYL78" s="146"/>
      <c r="EYM78" s="98"/>
      <c r="EYN78" s="97"/>
      <c r="EYO78" s="97"/>
      <c r="EYP78" s="97"/>
      <c r="EYQ78" s="97"/>
      <c r="EYR78" s="79"/>
      <c r="EYS78" s="79"/>
      <c r="EYT78" s="195"/>
      <c r="EYU78" s="96"/>
      <c r="EYV78" s="79"/>
      <c r="EYW78" s="79"/>
      <c r="EYX78" s="79"/>
      <c r="EYY78" s="79"/>
      <c r="EYZ78" s="60"/>
      <c r="EZA78" s="98"/>
      <c r="EZB78" s="97"/>
      <c r="EZC78" s="97"/>
      <c r="EZD78" s="97"/>
      <c r="EZE78" s="104"/>
      <c r="EZF78" s="97"/>
      <c r="EZG78" s="97"/>
      <c r="EZH78" s="97"/>
      <c r="EZI78" s="145"/>
      <c r="EZJ78" s="178"/>
      <c r="EZK78" s="146"/>
      <c r="EZL78" s="98"/>
      <c r="EZM78" s="97"/>
      <c r="EZN78" s="97"/>
      <c r="EZO78" s="97"/>
      <c r="EZP78" s="97"/>
      <c r="EZQ78" s="79"/>
      <c r="EZR78" s="79"/>
      <c r="EZS78" s="195"/>
      <c r="EZT78" s="96"/>
      <c r="EZU78" s="79"/>
      <c r="EZV78" s="79"/>
      <c r="EZW78" s="79"/>
      <c r="EZX78" s="79"/>
      <c r="EZY78" s="60"/>
      <c r="EZZ78" s="98"/>
      <c r="FAA78" s="97"/>
      <c r="FAB78" s="97"/>
      <c r="FAC78" s="97"/>
      <c r="FAD78" s="104"/>
      <c r="FAE78" s="97"/>
      <c r="FAF78" s="97"/>
      <c r="FAG78" s="97"/>
      <c r="FAH78" s="145"/>
      <c r="FAI78" s="178"/>
      <c r="FAJ78" s="146"/>
      <c r="FAK78" s="98"/>
      <c r="FAL78" s="97"/>
      <c r="FAM78" s="97"/>
      <c r="FAN78" s="97"/>
      <c r="FAO78" s="97"/>
      <c r="FAP78" s="79"/>
      <c r="FAQ78" s="79"/>
      <c r="FAR78" s="195"/>
      <c r="FAS78" s="96"/>
      <c r="FAT78" s="79"/>
      <c r="FAU78" s="79"/>
      <c r="FAV78" s="79"/>
      <c r="FAW78" s="79"/>
      <c r="FAX78" s="60"/>
      <c r="FAY78" s="98"/>
      <c r="FAZ78" s="97"/>
      <c r="FBA78" s="97"/>
      <c r="FBB78" s="97"/>
      <c r="FBC78" s="104"/>
      <c r="FBD78" s="97"/>
      <c r="FBE78" s="97"/>
      <c r="FBF78" s="97"/>
      <c r="FBG78" s="145"/>
      <c r="FBH78" s="178"/>
      <c r="FBI78" s="146"/>
      <c r="FBJ78" s="98"/>
      <c r="FBK78" s="97"/>
      <c r="FBL78" s="97"/>
      <c r="FBM78" s="97"/>
      <c r="FBN78" s="97"/>
      <c r="FBO78" s="79"/>
      <c r="FBP78" s="79"/>
      <c r="FBQ78" s="195"/>
      <c r="FBR78" s="96"/>
      <c r="FBS78" s="79"/>
      <c r="FBT78" s="79"/>
      <c r="FBU78" s="79"/>
      <c r="FBV78" s="79"/>
      <c r="FBW78" s="60"/>
      <c r="FBX78" s="98"/>
      <c r="FBY78" s="97"/>
      <c r="FBZ78" s="97"/>
      <c r="FCA78" s="97"/>
      <c r="FCB78" s="104"/>
      <c r="FCC78" s="97"/>
      <c r="FCD78" s="97"/>
      <c r="FCE78" s="97"/>
      <c r="FCF78" s="145"/>
      <c r="FCG78" s="178"/>
      <c r="FCH78" s="146"/>
      <c r="FCI78" s="98"/>
      <c r="FCJ78" s="97"/>
      <c r="FCK78" s="97"/>
      <c r="FCL78" s="97"/>
      <c r="FCM78" s="97"/>
      <c r="FCN78" s="79"/>
      <c r="FCO78" s="79"/>
      <c r="FCP78" s="195"/>
      <c r="FCQ78" s="96"/>
      <c r="FCR78" s="79"/>
      <c r="FCS78" s="79"/>
      <c r="FCT78" s="79"/>
      <c r="FCU78" s="79"/>
      <c r="FCV78" s="60"/>
      <c r="FCW78" s="98"/>
      <c r="FCX78" s="97"/>
      <c r="FCY78" s="97"/>
      <c r="FCZ78" s="97"/>
      <c r="FDA78" s="104"/>
      <c r="FDB78" s="97"/>
      <c r="FDC78" s="97"/>
      <c r="FDD78" s="97"/>
      <c r="FDE78" s="145"/>
      <c r="FDF78" s="178"/>
      <c r="FDG78" s="146"/>
      <c r="FDH78" s="98"/>
      <c r="FDI78" s="97"/>
      <c r="FDJ78" s="97"/>
      <c r="FDK78" s="97"/>
      <c r="FDL78" s="97"/>
      <c r="FDM78" s="79"/>
      <c r="FDN78" s="79"/>
      <c r="FDO78" s="195"/>
      <c r="FDP78" s="96"/>
      <c r="FDQ78" s="79"/>
      <c r="FDR78" s="79"/>
      <c r="FDS78" s="79"/>
      <c r="FDT78" s="79"/>
      <c r="FDU78" s="60"/>
      <c r="FDV78" s="98"/>
      <c r="FDW78" s="97"/>
      <c r="FDX78" s="97"/>
      <c r="FDY78" s="97"/>
      <c r="FDZ78" s="104"/>
      <c r="FEA78" s="97"/>
      <c r="FEB78" s="97"/>
      <c r="FEC78" s="97"/>
      <c r="FED78" s="145"/>
      <c r="FEE78" s="178"/>
      <c r="FEF78" s="146"/>
      <c r="FEG78" s="98"/>
      <c r="FEH78" s="97"/>
      <c r="FEI78" s="97"/>
      <c r="FEJ78" s="97"/>
      <c r="FEK78" s="97"/>
      <c r="FEL78" s="79"/>
      <c r="FEM78" s="79"/>
      <c r="FEN78" s="195"/>
      <c r="FEO78" s="96"/>
      <c r="FEP78" s="79"/>
      <c r="FEQ78" s="79"/>
      <c r="FER78" s="79"/>
      <c r="FES78" s="79"/>
      <c r="FET78" s="60"/>
      <c r="FEU78" s="98"/>
      <c r="FEV78" s="97"/>
      <c r="FEW78" s="97"/>
      <c r="FEX78" s="97"/>
      <c r="FEY78" s="104"/>
      <c r="FEZ78" s="97"/>
      <c r="FFA78" s="97"/>
      <c r="FFB78" s="97"/>
      <c r="FFC78" s="145"/>
      <c r="FFD78" s="178"/>
      <c r="FFE78" s="146"/>
      <c r="FFF78" s="98"/>
      <c r="FFG78" s="97"/>
      <c r="FFH78" s="97"/>
      <c r="FFI78" s="97"/>
      <c r="FFJ78" s="97"/>
      <c r="FFK78" s="79"/>
      <c r="FFL78" s="79"/>
      <c r="FFM78" s="195"/>
      <c r="FFN78" s="96"/>
      <c r="FFO78" s="79"/>
      <c r="FFP78" s="79"/>
      <c r="FFQ78" s="79"/>
      <c r="FFR78" s="79"/>
      <c r="FFS78" s="60"/>
      <c r="FFT78" s="98"/>
      <c r="FFU78" s="97"/>
      <c r="FFV78" s="97"/>
      <c r="FFW78" s="97"/>
      <c r="FFX78" s="104"/>
      <c r="FFY78" s="97"/>
      <c r="FFZ78" s="97"/>
      <c r="FGA78" s="97"/>
      <c r="FGB78" s="145"/>
      <c r="FGC78" s="178"/>
      <c r="FGD78" s="146"/>
      <c r="FGE78" s="98"/>
      <c r="FGF78" s="97"/>
      <c r="FGG78" s="97"/>
      <c r="FGH78" s="97"/>
      <c r="FGI78" s="97"/>
      <c r="FGJ78" s="79"/>
      <c r="FGK78" s="79"/>
      <c r="FGL78" s="195"/>
      <c r="FGM78" s="96"/>
      <c r="FGN78" s="79"/>
      <c r="FGO78" s="79"/>
      <c r="FGP78" s="79"/>
      <c r="FGQ78" s="79"/>
      <c r="FGR78" s="60"/>
      <c r="FGS78" s="98"/>
      <c r="FGT78" s="97"/>
      <c r="FGU78" s="97"/>
      <c r="FGV78" s="97"/>
      <c r="FGW78" s="104"/>
      <c r="FGX78" s="97"/>
      <c r="FGY78" s="97"/>
      <c r="FGZ78" s="97"/>
      <c r="FHA78" s="145"/>
      <c r="FHB78" s="178"/>
      <c r="FHC78" s="146"/>
      <c r="FHD78" s="98"/>
      <c r="FHE78" s="97"/>
      <c r="FHF78" s="97"/>
      <c r="FHG78" s="97"/>
      <c r="FHH78" s="97"/>
      <c r="FHI78" s="79"/>
      <c r="FHJ78" s="79"/>
      <c r="FHK78" s="195"/>
      <c r="FHL78" s="96"/>
      <c r="FHM78" s="79"/>
      <c r="FHN78" s="79"/>
      <c r="FHO78" s="79"/>
      <c r="FHP78" s="79"/>
      <c r="FHQ78" s="60"/>
      <c r="FHR78" s="98"/>
      <c r="FHS78" s="97"/>
      <c r="FHT78" s="97"/>
      <c r="FHU78" s="97"/>
      <c r="FHV78" s="104"/>
      <c r="FHW78" s="97"/>
      <c r="FHX78" s="97"/>
      <c r="FHY78" s="97"/>
      <c r="FHZ78" s="145"/>
      <c r="FIA78" s="178"/>
      <c r="FIB78" s="146"/>
      <c r="FIC78" s="98"/>
      <c r="FID78" s="97"/>
      <c r="FIE78" s="97"/>
      <c r="FIF78" s="97"/>
      <c r="FIG78" s="97"/>
      <c r="FIH78" s="79"/>
      <c r="FII78" s="79"/>
      <c r="FIJ78" s="195"/>
      <c r="FIK78" s="96"/>
      <c r="FIL78" s="79"/>
      <c r="FIM78" s="79"/>
      <c r="FIN78" s="79"/>
      <c r="FIO78" s="79"/>
      <c r="FIP78" s="60"/>
      <c r="FIQ78" s="98"/>
      <c r="FIR78" s="97"/>
      <c r="FIS78" s="97"/>
      <c r="FIT78" s="97"/>
      <c r="FIU78" s="104"/>
      <c r="FIV78" s="97"/>
      <c r="FIW78" s="97"/>
      <c r="FIX78" s="97"/>
      <c r="FIY78" s="145"/>
      <c r="FIZ78" s="178"/>
      <c r="FJA78" s="146"/>
      <c r="FJB78" s="98"/>
      <c r="FJC78" s="97"/>
      <c r="FJD78" s="97"/>
      <c r="FJE78" s="97"/>
      <c r="FJF78" s="97"/>
      <c r="FJG78" s="79"/>
      <c r="FJH78" s="79"/>
      <c r="FJI78" s="195"/>
      <c r="FJJ78" s="96"/>
      <c r="FJK78" s="79"/>
      <c r="FJL78" s="79"/>
      <c r="FJM78" s="79"/>
      <c r="FJN78" s="79"/>
      <c r="FJO78" s="60"/>
      <c r="FJP78" s="98"/>
      <c r="FJQ78" s="97"/>
      <c r="FJR78" s="97"/>
      <c r="FJS78" s="97"/>
      <c r="FJT78" s="104"/>
      <c r="FJU78" s="97"/>
      <c r="FJV78" s="97"/>
      <c r="FJW78" s="97"/>
      <c r="FJX78" s="145"/>
      <c r="FJY78" s="178"/>
      <c r="FJZ78" s="146"/>
      <c r="FKA78" s="98"/>
      <c r="FKB78" s="97"/>
      <c r="FKC78" s="97"/>
      <c r="FKD78" s="97"/>
      <c r="FKE78" s="97"/>
      <c r="FKF78" s="79"/>
      <c r="FKG78" s="79"/>
      <c r="FKH78" s="195"/>
      <c r="FKI78" s="96"/>
      <c r="FKJ78" s="79"/>
      <c r="FKK78" s="79"/>
      <c r="FKL78" s="79"/>
      <c r="FKM78" s="79"/>
      <c r="FKN78" s="60"/>
      <c r="FKO78" s="98"/>
      <c r="FKP78" s="97"/>
      <c r="FKQ78" s="97"/>
      <c r="FKR78" s="97"/>
      <c r="FKS78" s="104"/>
      <c r="FKT78" s="97"/>
      <c r="FKU78" s="97"/>
      <c r="FKV78" s="97"/>
      <c r="FKW78" s="145"/>
      <c r="FKX78" s="178"/>
      <c r="FKY78" s="146"/>
      <c r="FKZ78" s="98"/>
      <c r="FLA78" s="97"/>
      <c r="FLB78" s="97"/>
      <c r="FLC78" s="97"/>
      <c r="FLD78" s="97"/>
      <c r="FLE78" s="79"/>
      <c r="FLF78" s="79"/>
      <c r="FLG78" s="195"/>
      <c r="FLH78" s="96"/>
      <c r="FLI78" s="79"/>
      <c r="FLJ78" s="79"/>
      <c r="FLK78" s="79"/>
      <c r="FLL78" s="79"/>
      <c r="FLM78" s="60"/>
      <c r="FLN78" s="98"/>
      <c r="FLO78" s="97"/>
      <c r="FLP78" s="97"/>
      <c r="FLQ78" s="97"/>
      <c r="FLR78" s="104"/>
      <c r="FLS78" s="97"/>
      <c r="FLT78" s="97"/>
      <c r="FLU78" s="97"/>
      <c r="FLV78" s="145"/>
      <c r="FLW78" s="178"/>
      <c r="FLX78" s="146"/>
      <c r="FLY78" s="98"/>
      <c r="FLZ78" s="97"/>
      <c r="FMA78" s="97"/>
      <c r="FMB78" s="97"/>
      <c r="FMC78" s="97"/>
      <c r="FMD78" s="79"/>
      <c r="FME78" s="79"/>
      <c r="FMF78" s="195"/>
      <c r="FMG78" s="96"/>
      <c r="FMH78" s="79"/>
      <c r="FMI78" s="79"/>
      <c r="FMJ78" s="79"/>
      <c r="FMK78" s="79"/>
      <c r="FML78" s="60"/>
      <c r="FMM78" s="98"/>
      <c r="FMN78" s="97"/>
      <c r="FMO78" s="97"/>
      <c r="FMP78" s="97"/>
      <c r="FMQ78" s="104"/>
      <c r="FMR78" s="97"/>
      <c r="FMS78" s="97"/>
      <c r="FMT78" s="97"/>
      <c r="FMU78" s="145"/>
      <c r="FMV78" s="178"/>
      <c r="FMW78" s="146"/>
      <c r="FMX78" s="98"/>
      <c r="FMY78" s="97"/>
      <c r="FMZ78" s="97"/>
      <c r="FNA78" s="97"/>
      <c r="FNB78" s="97"/>
      <c r="FNC78" s="79"/>
      <c r="FND78" s="79"/>
      <c r="FNE78" s="195"/>
      <c r="FNF78" s="96"/>
      <c r="FNG78" s="79"/>
      <c r="FNH78" s="79"/>
      <c r="FNI78" s="79"/>
      <c r="FNJ78" s="79"/>
      <c r="FNK78" s="60"/>
      <c r="FNL78" s="98"/>
      <c r="FNM78" s="97"/>
      <c r="FNN78" s="97"/>
      <c r="FNO78" s="97"/>
      <c r="FNP78" s="104"/>
      <c r="FNQ78" s="97"/>
      <c r="FNR78" s="97"/>
      <c r="FNS78" s="97"/>
      <c r="FNT78" s="145"/>
      <c r="FNU78" s="178"/>
      <c r="FNV78" s="146"/>
      <c r="FNW78" s="98"/>
      <c r="FNX78" s="97"/>
      <c r="FNY78" s="97"/>
      <c r="FNZ78" s="97"/>
      <c r="FOA78" s="97"/>
      <c r="FOB78" s="79"/>
      <c r="FOC78" s="79"/>
      <c r="FOD78" s="195"/>
      <c r="FOE78" s="96"/>
      <c r="FOF78" s="79"/>
      <c r="FOG78" s="79"/>
      <c r="FOH78" s="79"/>
      <c r="FOI78" s="79"/>
      <c r="FOJ78" s="60"/>
      <c r="FOK78" s="98"/>
      <c r="FOL78" s="97"/>
      <c r="FOM78" s="97"/>
      <c r="FON78" s="97"/>
      <c r="FOO78" s="104"/>
      <c r="FOP78" s="97"/>
      <c r="FOQ78" s="97"/>
      <c r="FOR78" s="97"/>
      <c r="FOS78" s="145"/>
      <c r="FOT78" s="178"/>
      <c r="FOU78" s="146"/>
      <c r="FOV78" s="98"/>
      <c r="FOW78" s="97"/>
      <c r="FOX78" s="97"/>
      <c r="FOY78" s="97"/>
      <c r="FOZ78" s="97"/>
      <c r="FPA78" s="79"/>
      <c r="FPB78" s="79"/>
      <c r="FPC78" s="195"/>
      <c r="FPD78" s="96"/>
      <c r="FPE78" s="79"/>
      <c r="FPF78" s="79"/>
      <c r="FPG78" s="79"/>
      <c r="FPH78" s="79"/>
      <c r="FPI78" s="60"/>
      <c r="FPJ78" s="98"/>
      <c r="FPK78" s="97"/>
      <c r="FPL78" s="97"/>
      <c r="FPM78" s="97"/>
      <c r="FPN78" s="104"/>
      <c r="FPO78" s="97"/>
      <c r="FPP78" s="97"/>
      <c r="FPQ78" s="97"/>
      <c r="FPR78" s="145"/>
      <c r="FPS78" s="178"/>
      <c r="FPT78" s="146"/>
      <c r="FPU78" s="98"/>
      <c r="FPV78" s="97"/>
      <c r="FPW78" s="97"/>
      <c r="FPX78" s="97"/>
      <c r="FPY78" s="97"/>
      <c r="FPZ78" s="79"/>
      <c r="FQA78" s="79"/>
      <c r="FQB78" s="195"/>
      <c r="FQC78" s="96"/>
      <c r="FQD78" s="79"/>
      <c r="FQE78" s="79"/>
      <c r="FQF78" s="79"/>
      <c r="FQG78" s="79"/>
      <c r="FQH78" s="60"/>
      <c r="FQI78" s="98"/>
      <c r="FQJ78" s="97"/>
      <c r="FQK78" s="97"/>
      <c r="FQL78" s="97"/>
      <c r="FQM78" s="104"/>
      <c r="FQN78" s="97"/>
      <c r="FQO78" s="97"/>
      <c r="FQP78" s="97"/>
      <c r="FQQ78" s="145"/>
      <c r="FQR78" s="178"/>
      <c r="FQS78" s="146"/>
      <c r="FQT78" s="98"/>
      <c r="FQU78" s="97"/>
      <c r="FQV78" s="97"/>
      <c r="FQW78" s="97"/>
      <c r="FQX78" s="97"/>
      <c r="FQY78" s="79"/>
      <c r="FQZ78" s="79"/>
      <c r="FRA78" s="195"/>
      <c r="FRB78" s="96"/>
      <c r="FRC78" s="79"/>
      <c r="FRD78" s="79"/>
      <c r="FRE78" s="79"/>
      <c r="FRF78" s="79"/>
      <c r="FRG78" s="60"/>
      <c r="FRH78" s="98"/>
      <c r="FRI78" s="97"/>
      <c r="FRJ78" s="97"/>
      <c r="FRK78" s="97"/>
      <c r="FRL78" s="104"/>
      <c r="FRM78" s="97"/>
      <c r="FRN78" s="97"/>
      <c r="FRO78" s="97"/>
      <c r="FRP78" s="145"/>
      <c r="FRQ78" s="178"/>
      <c r="FRR78" s="146"/>
      <c r="FRS78" s="98"/>
      <c r="FRT78" s="97"/>
      <c r="FRU78" s="97"/>
      <c r="FRV78" s="97"/>
      <c r="FRW78" s="97"/>
      <c r="FRX78" s="79"/>
      <c r="FRY78" s="79"/>
      <c r="FRZ78" s="195"/>
      <c r="FSA78" s="96"/>
      <c r="FSB78" s="79"/>
      <c r="FSC78" s="79"/>
      <c r="FSD78" s="79"/>
      <c r="FSE78" s="79"/>
      <c r="FSF78" s="60"/>
      <c r="FSG78" s="98"/>
      <c r="FSH78" s="97"/>
      <c r="FSI78" s="97"/>
      <c r="FSJ78" s="97"/>
      <c r="FSK78" s="104"/>
      <c r="FSL78" s="97"/>
      <c r="FSM78" s="97"/>
      <c r="FSN78" s="97"/>
      <c r="FSO78" s="145"/>
      <c r="FSP78" s="178"/>
      <c r="FSQ78" s="146"/>
      <c r="FSR78" s="98"/>
      <c r="FSS78" s="97"/>
      <c r="FST78" s="97"/>
      <c r="FSU78" s="97"/>
      <c r="FSV78" s="97"/>
      <c r="FSW78" s="79"/>
      <c r="FSX78" s="79"/>
      <c r="FSY78" s="195"/>
      <c r="FSZ78" s="96"/>
      <c r="FTA78" s="79"/>
      <c r="FTB78" s="79"/>
      <c r="FTC78" s="79"/>
      <c r="FTD78" s="79"/>
      <c r="FTE78" s="60"/>
      <c r="FTF78" s="98"/>
      <c r="FTG78" s="97"/>
      <c r="FTH78" s="97"/>
      <c r="FTI78" s="97"/>
      <c r="FTJ78" s="104"/>
      <c r="FTK78" s="97"/>
      <c r="FTL78" s="97"/>
      <c r="FTM78" s="97"/>
      <c r="FTN78" s="145"/>
      <c r="FTO78" s="178"/>
      <c r="FTP78" s="146"/>
      <c r="FTQ78" s="98"/>
      <c r="FTR78" s="97"/>
      <c r="FTS78" s="97"/>
      <c r="FTT78" s="97"/>
      <c r="FTU78" s="97"/>
      <c r="FTV78" s="79"/>
      <c r="FTW78" s="79"/>
      <c r="FTX78" s="195"/>
      <c r="FTY78" s="96"/>
      <c r="FTZ78" s="79"/>
      <c r="FUA78" s="79"/>
      <c r="FUB78" s="79"/>
      <c r="FUC78" s="79"/>
      <c r="FUD78" s="60"/>
      <c r="FUE78" s="98"/>
      <c r="FUF78" s="97"/>
      <c r="FUG78" s="97"/>
      <c r="FUH78" s="97"/>
      <c r="FUI78" s="104"/>
      <c r="FUJ78" s="97"/>
      <c r="FUK78" s="97"/>
      <c r="FUL78" s="97"/>
      <c r="FUM78" s="145"/>
      <c r="FUN78" s="178"/>
      <c r="FUO78" s="146"/>
      <c r="FUP78" s="98"/>
      <c r="FUQ78" s="97"/>
      <c r="FUR78" s="97"/>
      <c r="FUS78" s="97"/>
      <c r="FUT78" s="97"/>
      <c r="FUU78" s="79"/>
      <c r="FUV78" s="79"/>
      <c r="FUW78" s="195"/>
      <c r="FUX78" s="96"/>
      <c r="FUY78" s="79"/>
      <c r="FUZ78" s="79"/>
      <c r="FVA78" s="79"/>
      <c r="FVB78" s="79"/>
      <c r="FVC78" s="60"/>
      <c r="FVD78" s="98"/>
      <c r="FVE78" s="97"/>
      <c r="FVF78" s="97"/>
      <c r="FVG78" s="97"/>
      <c r="FVH78" s="104"/>
      <c r="FVI78" s="97"/>
      <c r="FVJ78" s="97"/>
      <c r="FVK78" s="97"/>
      <c r="FVL78" s="145"/>
      <c r="FVM78" s="178"/>
      <c r="FVN78" s="146"/>
      <c r="FVO78" s="98"/>
      <c r="FVP78" s="97"/>
      <c r="FVQ78" s="97"/>
      <c r="FVR78" s="97"/>
      <c r="FVS78" s="97"/>
      <c r="FVT78" s="79"/>
      <c r="FVU78" s="79"/>
      <c r="FVV78" s="195"/>
      <c r="FVW78" s="96"/>
      <c r="FVX78" s="79"/>
      <c r="FVY78" s="79"/>
      <c r="FVZ78" s="79"/>
      <c r="FWA78" s="79"/>
      <c r="FWB78" s="60"/>
      <c r="FWC78" s="98"/>
      <c r="FWD78" s="97"/>
      <c r="FWE78" s="97"/>
      <c r="FWF78" s="97"/>
      <c r="FWG78" s="104"/>
      <c r="FWH78" s="97"/>
      <c r="FWI78" s="97"/>
      <c r="FWJ78" s="97"/>
      <c r="FWK78" s="145"/>
      <c r="FWL78" s="178"/>
      <c r="FWM78" s="146"/>
      <c r="FWN78" s="98"/>
      <c r="FWO78" s="97"/>
      <c r="FWP78" s="97"/>
      <c r="FWQ78" s="97"/>
      <c r="FWR78" s="97"/>
      <c r="FWS78" s="79"/>
      <c r="FWT78" s="79"/>
      <c r="FWU78" s="195"/>
      <c r="FWV78" s="96"/>
      <c r="FWW78" s="79"/>
      <c r="FWX78" s="79"/>
      <c r="FWY78" s="79"/>
      <c r="FWZ78" s="79"/>
      <c r="FXA78" s="60"/>
      <c r="FXB78" s="98"/>
      <c r="FXC78" s="97"/>
      <c r="FXD78" s="97"/>
      <c r="FXE78" s="97"/>
      <c r="FXF78" s="104"/>
      <c r="FXG78" s="97"/>
      <c r="FXH78" s="97"/>
      <c r="FXI78" s="97"/>
      <c r="FXJ78" s="145"/>
      <c r="FXK78" s="178"/>
      <c r="FXL78" s="146"/>
      <c r="FXM78" s="98"/>
      <c r="FXN78" s="97"/>
      <c r="FXO78" s="97"/>
      <c r="FXP78" s="97"/>
      <c r="FXQ78" s="97"/>
      <c r="FXR78" s="79"/>
      <c r="FXS78" s="79"/>
      <c r="FXT78" s="195"/>
      <c r="FXU78" s="96"/>
      <c r="FXV78" s="79"/>
      <c r="FXW78" s="79"/>
      <c r="FXX78" s="79"/>
      <c r="FXY78" s="79"/>
      <c r="FXZ78" s="60"/>
      <c r="FYA78" s="98"/>
      <c r="FYB78" s="97"/>
      <c r="FYC78" s="97"/>
      <c r="FYD78" s="97"/>
      <c r="FYE78" s="104"/>
      <c r="FYF78" s="97"/>
      <c r="FYG78" s="97"/>
      <c r="FYH78" s="97"/>
      <c r="FYI78" s="145"/>
      <c r="FYJ78" s="178"/>
      <c r="FYK78" s="146"/>
      <c r="FYL78" s="98"/>
      <c r="FYM78" s="97"/>
      <c r="FYN78" s="97"/>
      <c r="FYO78" s="97"/>
      <c r="FYP78" s="97"/>
      <c r="FYQ78" s="79"/>
      <c r="FYR78" s="79"/>
      <c r="FYS78" s="195"/>
      <c r="FYT78" s="96"/>
      <c r="FYU78" s="79"/>
      <c r="FYV78" s="79"/>
      <c r="FYW78" s="79"/>
      <c r="FYX78" s="79"/>
      <c r="FYY78" s="60"/>
      <c r="FYZ78" s="98"/>
      <c r="FZA78" s="97"/>
      <c r="FZB78" s="97"/>
      <c r="FZC78" s="97"/>
      <c r="FZD78" s="104"/>
      <c r="FZE78" s="97"/>
      <c r="FZF78" s="97"/>
      <c r="FZG78" s="97"/>
      <c r="FZH78" s="145"/>
      <c r="FZI78" s="178"/>
      <c r="FZJ78" s="146"/>
      <c r="FZK78" s="98"/>
      <c r="FZL78" s="97"/>
      <c r="FZM78" s="97"/>
      <c r="FZN78" s="97"/>
      <c r="FZO78" s="97"/>
      <c r="FZP78" s="79"/>
      <c r="FZQ78" s="79"/>
      <c r="FZR78" s="195"/>
      <c r="FZS78" s="96"/>
      <c r="FZT78" s="79"/>
      <c r="FZU78" s="79"/>
      <c r="FZV78" s="79"/>
      <c r="FZW78" s="79"/>
      <c r="FZX78" s="60"/>
      <c r="FZY78" s="98"/>
      <c r="FZZ78" s="97"/>
      <c r="GAA78" s="97"/>
      <c r="GAB78" s="97"/>
      <c r="GAC78" s="104"/>
      <c r="GAD78" s="97"/>
      <c r="GAE78" s="97"/>
      <c r="GAF78" s="97"/>
      <c r="GAG78" s="145"/>
      <c r="GAH78" s="178"/>
      <c r="GAI78" s="146"/>
      <c r="GAJ78" s="98"/>
      <c r="GAK78" s="97"/>
      <c r="GAL78" s="97"/>
      <c r="GAM78" s="97"/>
      <c r="GAN78" s="97"/>
      <c r="GAO78" s="79"/>
      <c r="GAP78" s="79"/>
      <c r="GAQ78" s="195"/>
      <c r="GAR78" s="96"/>
      <c r="GAS78" s="79"/>
      <c r="GAT78" s="79"/>
      <c r="GAU78" s="79"/>
      <c r="GAV78" s="79"/>
      <c r="GAW78" s="60"/>
      <c r="GAX78" s="98"/>
      <c r="GAY78" s="97"/>
      <c r="GAZ78" s="97"/>
      <c r="GBA78" s="97"/>
      <c r="GBB78" s="104"/>
      <c r="GBC78" s="97"/>
      <c r="GBD78" s="97"/>
      <c r="GBE78" s="97"/>
      <c r="GBF78" s="145"/>
      <c r="GBG78" s="178"/>
      <c r="GBH78" s="146"/>
      <c r="GBI78" s="98"/>
      <c r="GBJ78" s="97"/>
      <c r="GBK78" s="97"/>
      <c r="GBL78" s="97"/>
      <c r="GBM78" s="97"/>
      <c r="GBN78" s="79"/>
      <c r="GBO78" s="79"/>
      <c r="GBP78" s="195"/>
      <c r="GBQ78" s="96"/>
      <c r="GBR78" s="79"/>
      <c r="GBS78" s="79"/>
      <c r="GBT78" s="79"/>
      <c r="GBU78" s="79"/>
      <c r="GBV78" s="60"/>
      <c r="GBW78" s="98"/>
      <c r="GBX78" s="97"/>
      <c r="GBY78" s="97"/>
      <c r="GBZ78" s="97"/>
      <c r="GCA78" s="104"/>
      <c r="GCB78" s="97"/>
      <c r="GCC78" s="97"/>
      <c r="GCD78" s="97"/>
      <c r="GCE78" s="145"/>
      <c r="GCF78" s="178"/>
      <c r="GCG78" s="146"/>
      <c r="GCH78" s="98"/>
      <c r="GCI78" s="97"/>
      <c r="GCJ78" s="97"/>
      <c r="GCK78" s="97"/>
      <c r="GCL78" s="97"/>
      <c r="GCM78" s="79"/>
      <c r="GCN78" s="79"/>
      <c r="GCO78" s="195"/>
      <c r="GCP78" s="96"/>
      <c r="GCQ78" s="79"/>
      <c r="GCR78" s="79"/>
      <c r="GCS78" s="79"/>
      <c r="GCT78" s="79"/>
      <c r="GCU78" s="60"/>
      <c r="GCV78" s="98"/>
      <c r="GCW78" s="97"/>
      <c r="GCX78" s="97"/>
      <c r="GCY78" s="97"/>
      <c r="GCZ78" s="104"/>
      <c r="GDA78" s="97"/>
      <c r="GDB78" s="97"/>
      <c r="GDC78" s="97"/>
      <c r="GDD78" s="145"/>
      <c r="GDE78" s="178"/>
      <c r="GDF78" s="146"/>
      <c r="GDG78" s="98"/>
      <c r="GDH78" s="97"/>
      <c r="GDI78" s="97"/>
      <c r="GDJ78" s="97"/>
      <c r="GDK78" s="97"/>
      <c r="GDL78" s="79"/>
      <c r="GDM78" s="79"/>
      <c r="GDN78" s="195"/>
      <c r="GDO78" s="96"/>
      <c r="GDP78" s="79"/>
      <c r="GDQ78" s="79"/>
      <c r="GDR78" s="79"/>
      <c r="GDS78" s="79"/>
      <c r="GDT78" s="60"/>
      <c r="GDU78" s="98"/>
      <c r="GDV78" s="97"/>
      <c r="GDW78" s="97"/>
      <c r="GDX78" s="97"/>
      <c r="GDY78" s="104"/>
      <c r="GDZ78" s="97"/>
      <c r="GEA78" s="97"/>
      <c r="GEB78" s="97"/>
      <c r="GEC78" s="145"/>
      <c r="GED78" s="178"/>
      <c r="GEE78" s="146"/>
      <c r="GEF78" s="98"/>
      <c r="GEG78" s="97"/>
      <c r="GEH78" s="97"/>
      <c r="GEI78" s="97"/>
      <c r="GEJ78" s="97"/>
      <c r="GEK78" s="79"/>
      <c r="GEL78" s="79"/>
      <c r="GEM78" s="195"/>
      <c r="GEN78" s="96"/>
      <c r="GEO78" s="79"/>
      <c r="GEP78" s="79"/>
      <c r="GEQ78" s="79"/>
      <c r="GER78" s="79"/>
      <c r="GES78" s="60"/>
      <c r="GET78" s="98"/>
      <c r="GEU78" s="97"/>
      <c r="GEV78" s="97"/>
      <c r="GEW78" s="97"/>
      <c r="GEX78" s="104"/>
      <c r="GEY78" s="97"/>
      <c r="GEZ78" s="97"/>
      <c r="GFA78" s="97"/>
      <c r="GFB78" s="145"/>
      <c r="GFC78" s="178"/>
      <c r="GFD78" s="146"/>
      <c r="GFE78" s="98"/>
      <c r="GFF78" s="97"/>
      <c r="GFG78" s="97"/>
      <c r="GFH78" s="97"/>
      <c r="GFI78" s="97"/>
      <c r="GFJ78" s="79"/>
      <c r="GFK78" s="79"/>
      <c r="GFL78" s="195"/>
      <c r="GFM78" s="96"/>
      <c r="GFN78" s="79"/>
      <c r="GFO78" s="79"/>
      <c r="GFP78" s="79"/>
      <c r="GFQ78" s="79"/>
      <c r="GFR78" s="60"/>
      <c r="GFS78" s="98"/>
      <c r="GFT78" s="97"/>
      <c r="GFU78" s="97"/>
      <c r="GFV78" s="97"/>
      <c r="GFW78" s="104"/>
      <c r="GFX78" s="97"/>
      <c r="GFY78" s="97"/>
      <c r="GFZ78" s="97"/>
      <c r="GGA78" s="145"/>
      <c r="GGB78" s="178"/>
      <c r="GGC78" s="146"/>
      <c r="GGD78" s="98"/>
      <c r="GGE78" s="97"/>
      <c r="GGF78" s="97"/>
      <c r="GGG78" s="97"/>
      <c r="GGH78" s="97"/>
      <c r="GGI78" s="79"/>
      <c r="GGJ78" s="79"/>
      <c r="GGK78" s="195"/>
      <c r="GGL78" s="96"/>
      <c r="GGM78" s="79"/>
      <c r="GGN78" s="79"/>
      <c r="GGO78" s="79"/>
      <c r="GGP78" s="79"/>
      <c r="GGQ78" s="60"/>
      <c r="GGR78" s="98"/>
      <c r="GGS78" s="97"/>
      <c r="GGT78" s="97"/>
      <c r="GGU78" s="97"/>
      <c r="GGV78" s="104"/>
      <c r="GGW78" s="97"/>
      <c r="GGX78" s="97"/>
      <c r="GGY78" s="97"/>
      <c r="GGZ78" s="145"/>
      <c r="GHA78" s="178"/>
      <c r="GHB78" s="146"/>
      <c r="GHC78" s="98"/>
      <c r="GHD78" s="97"/>
      <c r="GHE78" s="97"/>
      <c r="GHF78" s="97"/>
      <c r="GHG78" s="97"/>
      <c r="GHH78" s="79"/>
      <c r="GHI78" s="79"/>
      <c r="GHJ78" s="195"/>
      <c r="GHK78" s="96"/>
      <c r="GHL78" s="79"/>
      <c r="GHM78" s="79"/>
      <c r="GHN78" s="79"/>
      <c r="GHO78" s="79"/>
      <c r="GHP78" s="60"/>
      <c r="GHQ78" s="98"/>
      <c r="GHR78" s="97"/>
      <c r="GHS78" s="97"/>
      <c r="GHT78" s="97"/>
      <c r="GHU78" s="104"/>
      <c r="GHV78" s="97"/>
      <c r="GHW78" s="97"/>
      <c r="GHX78" s="97"/>
      <c r="GHY78" s="145"/>
      <c r="GHZ78" s="178"/>
      <c r="GIA78" s="146"/>
      <c r="GIB78" s="98"/>
      <c r="GIC78" s="97"/>
      <c r="GID78" s="97"/>
      <c r="GIE78" s="97"/>
      <c r="GIF78" s="97"/>
      <c r="GIG78" s="79"/>
      <c r="GIH78" s="79"/>
      <c r="GII78" s="195"/>
      <c r="GIJ78" s="96"/>
      <c r="GIK78" s="79"/>
      <c r="GIL78" s="79"/>
      <c r="GIM78" s="79"/>
      <c r="GIN78" s="79"/>
      <c r="GIO78" s="60"/>
      <c r="GIP78" s="98"/>
      <c r="GIQ78" s="97"/>
      <c r="GIR78" s="97"/>
      <c r="GIS78" s="97"/>
      <c r="GIT78" s="104"/>
      <c r="GIU78" s="97"/>
      <c r="GIV78" s="97"/>
      <c r="GIW78" s="97"/>
      <c r="GIX78" s="145"/>
      <c r="GIY78" s="178"/>
      <c r="GIZ78" s="146"/>
      <c r="GJA78" s="98"/>
      <c r="GJB78" s="97"/>
      <c r="GJC78" s="97"/>
      <c r="GJD78" s="97"/>
      <c r="GJE78" s="97"/>
      <c r="GJF78" s="79"/>
      <c r="GJG78" s="79"/>
      <c r="GJH78" s="195"/>
      <c r="GJI78" s="96"/>
      <c r="GJJ78" s="79"/>
      <c r="GJK78" s="79"/>
      <c r="GJL78" s="79"/>
      <c r="GJM78" s="79"/>
      <c r="GJN78" s="60"/>
      <c r="GJO78" s="98"/>
      <c r="GJP78" s="97"/>
      <c r="GJQ78" s="97"/>
      <c r="GJR78" s="97"/>
      <c r="GJS78" s="104"/>
      <c r="GJT78" s="97"/>
      <c r="GJU78" s="97"/>
      <c r="GJV78" s="97"/>
      <c r="GJW78" s="145"/>
      <c r="GJX78" s="178"/>
      <c r="GJY78" s="146"/>
      <c r="GJZ78" s="98"/>
      <c r="GKA78" s="97"/>
      <c r="GKB78" s="97"/>
      <c r="GKC78" s="97"/>
      <c r="GKD78" s="97"/>
      <c r="GKE78" s="79"/>
      <c r="GKF78" s="79"/>
      <c r="GKG78" s="195"/>
      <c r="GKH78" s="96"/>
      <c r="GKI78" s="79"/>
      <c r="GKJ78" s="79"/>
      <c r="GKK78" s="79"/>
      <c r="GKL78" s="79"/>
      <c r="GKM78" s="60"/>
      <c r="GKN78" s="98"/>
      <c r="GKO78" s="97"/>
      <c r="GKP78" s="97"/>
      <c r="GKQ78" s="97"/>
      <c r="GKR78" s="104"/>
      <c r="GKS78" s="97"/>
      <c r="GKT78" s="97"/>
      <c r="GKU78" s="97"/>
      <c r="GKV78" s="145"/>
      <c r="GKW78" s="178"/>
      <c r="GKX78" s="146"/>
      <c r="GKY78" s="98"/>
      <c r="GKZ78" s="97"/>
      <c r="GLA78" s="97"/>
      <c r="GLB78" s="97"/>
      <c r="GLC78" s="97"/>
      <c r="GLD78" s="79"/>
      <c r="GLE78" s="79"/>
      <c r="GLF78" s="195"/>
      <c r="GLG78" s="96"/>
      <c r="GLH78" s="79"/>
      <c r="GLI78" s="79"/>
      <c r="GLJ78" s="79"/>
      <c r="GLK78" s="79"/>
      <c r="GLL78" s="60"/>
      <c r="GLM78" s="98"/>
      <c r="GLN78" s="97"/>
      <c r="GLO78" s="97"/>
      <c r="GLP78" s="97"/>
      <c r="GLQ78" s="104"/>
      <c r="GLR78" s="97"/>
      <c r="GLS78" s="97"/>
      <c r="GLT78" s="97"/>
      <c r="GLU78" s="145"/>
      <c r="GLV78" s="178"/>
      <c r="GLW78" s="146"/>
      <c r="GLX78" s="98"/>
      <c r="GLY78" s="97"/>
      <c r="GLZ78" s="97"/>
      <c r="GMA78" s="97"/>
      <c r="GMB78" s="97"/>
      <c r="GMC78" s="79"/>
      <c r="GMD78" s="79"/>
      <c r="GME78" s="195"/>
      <c r="GMF78" s="96"/>
      <c r="GMG78" s="79"/>
      <c r="GMH78" s="79"/>
      <c r="GMI78" s="79"/>
      <c r="GMJ78" s="79"/>
      <c r="GMK78" s="60"/>
      <c r="GML78" s="98"/>
      <c r="GMM78" s="97"/>
      <c r="GMN78" s="97"/>
      <c r="GMO78" s="97"/>
      <c r="GMP78" s="104"/>
      <c r="GMQ78" s="97"/>
      <c r="GMR78" s="97"/>
      <c r="GMS78" s="97"/>
      <c r="GMT78" s="145"/>
      <c r="GMU78" s="178"/>
      <c r="GMV78" s="146"/>
      <c r="GMW78" s="98"/>
      <c r="GMX78" s="97"/>
      <c r="GMY78" s="97"/>
      <c r="GMZ78" s="97"/>
      <c r="GNA78" s="97"/>
      <c r="GNB78" s="79"/>
      <c r="GNC78" s="79"/>
      <c r="GND78" s="195"/>
      <c r="GNE78" s="96"/>
      <c r="GNF78" s="79"/>
      <c r="GNG78" s="79"/>
      <c r="GNH78" s="79"/>
      <c r="GNI78" s="79"/>
      <c r="GNJ78" s="60"/>
      <c r="GNK78" s="98"/>
      <c r="GNL78" s="97"/>
      <c r="GNM78" s="97"/>
      <c r="GNN78" s="97"/>
      <c r="GNO78" s="104"/>
      <c r="GNP78" s="97"/>
      <c r="GNQ78" s="97"/>
      <c r="GNR78" s="97"/>
      <c r="GNS78" s="145"/>
      <c r="GNT78" s="178"/>
      <c r="GNU78" s="146"/>
      <c r="GNV78" s="98"/>
      <c r="GNW78" s="97"/>
      <c r="GNX78" s="97"/>
      <c r="GNY78" s="97"/>
      <c r="GNZ78" s="97"/>
      <c r="GOA78" s="79"/>
      <c r="GOB78" s="79"/>
      <c r="GOC78" s="195"/>
      <c r="GOD78" s="96"/>
      <c r="GOE78" s="79"/>
      <c r="GOF78" s="79"/>
      <c r="GOG78" s="79"/>
      <c r="GOH78" s="79"/>
      <c r="GOI78" s="60"/>
      <c r="GOJ78" s="98"/>
      <c r="GOK78" s="97"/>
      <c r="GOL78" s="97"/>
      <c r="GOM78" s="97"/>
      <c r="GON78" s="104"/>
      <c r="GOO78" s="97"/>
      <c r="GOP78" s="97"/>
      <c r="GOQ78" s="97"/>
      <c r="GOR78" s="145"/>
      <c r="GOS78" s="178"/>
      <c r="GOT78" s="146"/>
      <c r="GOU78" s="98"/>
      <c r="GOV78" s="97"/>
      <c r="GOW78" s="97"/>
      <c r="GOX78" s="97"/>
      <c r="GOY78" s="97"/>
      <c r="GOZ78" s="79"/>
      <c r="GPA78" s="79"/>
      <c r="GPB78" s="195"/>
      <c r="GPC78" s="96"/>
      <c r="GPD78" s="79"/>
      <c r="GPE78" s="79"/>
      <c r="GPF78" s="79"/>
      <c r="GPG78" s="79"/>
      <c r="GPH78" s="60"/>
      <c r="GPI78" s="98"/>
      <c r="GPJ78" s="97"/>
      <c r="GPK78" s="97"/>
      <c r="GPL78" s="97"/>
      <c r="GPM78" s="104"/>
      <c r="GPN78" s="97"/>
      <c r="GPO78" s="97"/>
      <c r="GPP78" s="97"/>
      <c r="GPQ78" s="145"/>
      <c r="GPR78" s="178"/>
      <c r="GPS78" s="146"/>
      <c r="GPT78" s="98"/>
      <c r="GPU78" s="97"/>
      <c r="GPV78" s="97"/>
      <c r="GPW78" s="97"/>
      <c r="GPX78" s="97"/>
      <c r="GPY78" s="79"/>
      <c r="GPZ78" s="79"/>
      <c r="GQA78" s="195"/>
      <c r="GQB78" s="96"/>
      <c r="GQC78" s="79"/>
      <c r="GQD78" s="79"/>
      <c r="GQE78" s="79"/>
      <c r="GQF78" s="79"/>
      <c r="GQG78" s="60"/>
      <c r="GQH78" s="98"/>
      <c r="GQI78" s="97"/>
      <c r="GQJ78" s="97"/>
      <c r="GQK78" s="97"/>
      <c r="GQL78" s="104"/>
      <c r="GQM78" s="97"/>
      <c r="GQN78" s="97"/>
      <c r="GQO78" s="97"/>
      <c r="GQP78" s="145"/>
      <c r="GQQ78" s="178"/>
      <c r="GQR78" s="146"/>
      <c r="GQS78" s="98"/>
      <c r="GQT78" s="97"/>
      <c r="GQU78" s="97"/>
      <c r="GQV78" s="97"/>
      <c r="GQW78" s="97"/>
      <c r="GQX78" s="79"/>
      <c r="GQY78" s="79"/>
      <c r="GQZ78" s="195"/>
      <c r="GRA78" s="96"/>
      <c r="GRB78" s="79"/>
      <c r="GRC78" s="79"/>
      <c r="GRD78" s="79"/>
      <c r="GRE78" s="79"/>
      <c r="GRF78" s="60"/>
      <c r="GRG78" s="98"/>
      <c r="GRH78" s="97"/>
      <c r="GRI78" s="97"/>
      <c r="GRJ78" s="97"/>
      <c r="GRK78" s="104"/>
      <c r="GRL78" s="97"/>
      <c r="GRM78" s="97"/>
      <c r="GRN78" s="97"/>
      <c r="GRO78" s="145"/>
      <c r="GRP78" s="178"/>
      <c r="GRQ78" s="146"/>
      <c r="GRR78" s="98"/>
      <c r="GRS78" s="97"/>
      <c r="GRT78" s="97"/>
      <c r="GRU78" s="97"/>
      <c r="GRV78" s="97"/>
      <c r="GRW78" s="79"/>
      <c r="GRX78" s="79"/>
      <c r="GRY78" s="195"/>
      <c r="GRZ78" s="96"/>
      <c r="GSA78" s="79"/>
      <c r="GSB78" s="79"/>
      <c r="GSC78" s="79"/>
      <c r="GSD78" s="79"/>
      <c r="GSE78" s="60"/>
      <c r="GSF78" s="98"/>
      <c r="GSG78" s="97"/>
      <c r="GSH78" s="97"/>
      <c r="GSI78" s="97"/>
      <c r="GSJ78" s="104"/>
      <c r="GSK78" s="97"/>
      <c r="GSL78" s="97"/>
      <c r="GSM78" s="97"/>
      <c r="GSN78" s="145"/>
      <c r="GSO78" s="178"/>
      <c r="GSP78" s="146"/>
      <c r="GSQ78" s="98"/>
      <c r="GSR78" s="97"/>
      <c r="GSS78" s="97"/>
      <c r="GST78" s="97"/>
      <c r="GSU78" s="97"/>
      <c r="GSV78" s="79"/>
      <c r="GSW78" s="79"/>
      <c r="GSX78" s="195"/>
      <c r="GSY78" s="96"/>
      <c r="GSZ78" s="79"/>
      <c r="GTA78" s="79"/>
      <c r="GTB78" s="79"/>
      <c r="GTC78" s="79"/>
      <c r="GTD78" s="60"/>
      <c r="GTE78" s="98"/>
      <c r="GTF78" s="97"/>
      <c r="GTG78" s="97"/>
      <c r="GTH78" s="97"/>
      <c r="GTI78" s="104"/>
      <c r="GTJ78" s="97"/>
      <c r="GTK78" s="97"/>
      <c r="GTL78" s="97"/>
      <c r="GTM78" s="145"/>
      <c r="GTN78" s="178"/>
      <c r="GTO78" s="146"/>
      <c r="GTP78" s="98"/>
      <c r="GTQ78" s="97"/>
      <c r="GTR78" s="97"/>
      <c r="GTS78" s="97"/>
      <c r="GTT78" s="97"/>
      <c r="GTU78" s="79"/>
      <c r="GTV78" s="79"/>
      <c r="GTW78" s="195"/>
      <c r="GTX78" s="96"/>
      <c r="GTY78" s="79"/>
      <c r="GTZ78" s="79"/>
      <c r="GUA78" s="79"/>
      <c r="GUB78" s="79"/>
      <c r="GUC78" s="60"/>
      <c r="GUD78" s="98"/>
      <c r="GUE78" s="97"/>
      <c r="GUF78" s="97"/>
      <c r="GUG78" s="97"/>
      <c r="GUH78" s="104"/>
      <c r="GUI78" s="97"/>
      <c r="GUJ78" s="97"/>
      <c r="GUK78" s="97"/>
      <c r="GUL78" s="145"/>
      <c r="GUM78" s="178"/>
      <c r="GUN78" s="146"/>
      <c r="GUO78" s="98"/>
      <c r="GUP78" s="97"/>
      <c r="GUQ78" s="97"/>
      <c r="GUR78" s="97"/>
      <c r="GUS78" s="97"/>
      <c r="GUT78" s="79"/>
      <c r="GUU78" s="79"/>
      <c r="GUV78" s="195"/>
      <c r="GUW78" s="96"/>
      <c r="GUX78" s="79"/>
      <c r="GUY78" s="79"/>
      <c r="GUZ78" s="79"/>
      <c r="GVA78" s="79"/>
      <c r="GVB78" s="60"/>
      <c r="GVC78" s="98"/>
      <c r="GVD78" s="97"/>
      <c r="GVE78" s="97"/>
      <c r="GVF78" s="97"/>
      <c r="GVG78" s="104"/>
      <c r="GVH78" s="97"/>
      <c r="GVI78" s="97"/>
      <c r="GVJ78" s="97"/>
      <c r="GVK78" s="145"/>
      <c r="GVL78" s="178"/>
      <c r="GVM78" s="146"/>
      <c r="GVN78" s="98"/>
      <c r="GVO78" s="97"/>
      <c r="GVP78" s="97"/>
      <c r="GVQ78" s="97"/>
      <c r="GVR78" s="97"/>
      <c r="GVS78" s="79"/>
      <c r="GVT78" s="79"/>
      <c r="GVU78" s="195"/>
      <c r="GVV78" s="96"/>
      <c r="GVW78" s="79"/>
      <c r="GVX78" s="79"/>
      <c r="GVY78" s="79"/>
      <c r="GVZ78" s="79"/>
      <c r="GWA78" s="60"/>
      <c r="GWB78" s="98"/>
      <c r="GWC78" s="97"/>
      <c r="GWD78" s="97"/>
      <c r="GWE78" s="97"/>
      <c r="GWF78" s="104"/>
      <c r="GWG78" s="97"/>
      <c r="GWH78" s="97"/>
      <c r="GWI78" s="97"/>
      <c r="GWJ78" s="145"/>
      <c r="GWK78" s="178"/>
      <c r="GWL78" s="146"/>
      <c r="GWM78" s="98"/>
      <c r="GWN78" s="97"/>
      <c r="GWO78" s="97"/>
      <c r="GWP78" s="97"/>
      <c r="GWQ78" s="97"/>
      <c r="GWR78" s="79"/>
      <c r="GWS78" s="79"/>
      <c r="GWT78" s="195"/>
      <c r="GWU78" s="96"/>
      <c r="GWV78" s="79"/>
      <c r="GWW78" s="79"/>
      <c r="GWX78" s="79"/>
      <c r="GWY78" s="79"/>
      <c r="GWZ78" s="60"/>
      <c r="GXA78" s="98"/>
      <c r="GXB78" s="97"/>
      <c r="GXC78" s="97"/>
      <c r="GXD78" s="97"/>
      <c r="GXE78" s="104"/>
      <c r="GXF78" s="97"/>
      <c r="GXG78" s="97"/>
      <c r="GXH78" s="97"/>
      <c r="GXI78" s="145"/>
      <c r="GXJ78" s="178"/>
      <c r="GXK78" s="146"/>
      <c r="GXL78" s="98"/>
      <c r="GXM78" s="97"/>
      <c r="GXN78" s="97"/>
      <c r="GXO78" s="97"/>
      <c r="GXP78" s="97"/>
      <c r="GXQ78" s="79"/>
      <c r="GXR78" s="79"/>
      <c r="GXS78" s="195"/>
      <c r="GXT78" s="96"/>
      <c r="GXU78" s="79"/>
      <c r="GXV78" s="79"/>
      <c r="GXW78" s="79"/>
      <c r="GXX78" s="79"/>
      <c r="GXY78" s="60"/>
      <c r="GXZ78" s="98"/>
      <c r="GYA78" s="97"/>
      <c r="GYB78" s="97"/>
      <c r="GYC78" s="97"/>
      <c r="GYD78" s="104"/>
      <c r="GYE78" s="97"/>
      <c r="GYF78" s="97"/>
      <c r="GYG78" s="97"/>
      <c r="GYH78" s="145"/>
      <c r="GYI78" s="178"/>
      <c r="GYJ78" s="146"/>
      <c r="GYK78" s="98"/>
      <c r="GYL78" s="97"/>
      <c r="GYM78" s="97"/>
      <c r="GYN78" s="97"/>
      <c r="GYO78" s="97"/>
      <c r="GYP78" s="79"/>
      <c r="GYQ78" s="79"/>
      <c r="GYR78" s="195"/>
      <c r="GYS78" s="96"/>
      <c r="GYT78" s="79"/>
      <c r="GYU78" s="79"/>
      <c r="GYV78" s="79"/>
      <c r="GYW78" s="79"/>
      <c r="GYX78" s="60"/>
      <c r="GYY78" s="98"/>
      <c r="GYZ78" s="97"/>
      <c r="GZA78" s="97"/>
      <c r="GZB78" s="97"/>
      <c r="GZC78" s="104"/>
      <c r="GZD78" s="97"/>
      <c r="GZE78" s="97"/>
      <c r="GZF78" s="97"/>
      <c r="GZG78" s="145"/>
      <c r="GZH78" s="178"/>
      <c r="GZI78" s="146"/>
      <c r="GZJ78" s="98"/>
      <c r="GZK78" s="97"/>
      <c r="GZL78" s="97"/>
      <c r="GZM78" s="97"/>
      <c r="GZN78" s="97"/>
      <c r="GZO78" s="79"/>
      <c r="GZP78" s="79"/>
      <c r="GZQ78" s="195"/>
      <c r="GZR78" s="96"/>
      <c r="GZS78" s="79"/>
      <c r="GZT78" s="79"/>
      <c r="GZU78" s="79"/>
      <c r="GZV78" s="79"/>
      <c r="GZW78" s="60"/>
      <c r="GZX78" s="98"/>
      <c r="GZY78" s="97"/>
      <c r="GZZ78" s="97"/>
      <c r="HAA78" s="97"/>
      <c r="HAB78" s="104"/>
      <c r="HAC78" s="97"/>
      <c r="HAD78" s="97"/>
      <c r="HAE78" s="97"/>
      <c r="HAF78" s="145"/>
      <c r="HAG78" s="178"/>
      <c r="HAH78" s="146"/>
      <c r="HAI78" s="98"/>
      <c r="HAJ78" s="97"/>
      <c r="HAK78" s="97"/>
      <c r="HAL78" s="97"/>
      <c r="HAM78" s="97"/>
      <c r="HAN78" s="79"/>
      <c r="HAO78" s="79"/>
      <c r="HAP78" s="195"/>
      <c r="HAQ78" s="96"/>
      <c r="HAR78" s="79"/>
      <c r="HAS78" s="79"/>
      <c r="HAT78" s="79"/>
      <c r="HAU78" s="79"/>
      <c r="HAV78" s="60"/>
      <c r="HAW78" s="98"/>
      <c r="HAX78" s="97"/>
      <c r="HAY78" s="97"/>
      <c r="HAZ78" s="97"/>
      <c r="HBA78" s="104"/>
      <c r="HBB78" s="97"/>
      <c r="HBC78" s="97"/>
      <c r="HBD78" s="97"/>
      <c r="HBE78" s="145"/>
      <c r="HBF78" s="178"/>
      <c r="HBG78" s="146"/>
      <c r="HBH78" s="98"/>
      <c r="HBI78" s="97"/>
      <c r="HBJ78" s="97"/>
      <c r="HBK78" s="97"/>
      <c r="HBL78" s="97"/>
      <c r="HBM78" s="79"/>
      <c r="HBN78" s="79"/>
      <c r="HBO78" s="195"/>
      <c r="HBP78" s="96"/>
      <c r="HBQ78" s="79"/>
      <c r="HBR78" s="79"/>
      <c r="HBS78" s="79"/>
      <c r="HBT78" s="79"/>
      <c r="HBU78" s="60"/>
      <c r="HBV78" s="98"/>
      <c r="HBW78" s="97"/>
      <c r="HBX78" s="97"/>
      <c r="HBY78" s="97"/>
      <c r="HBZ78" s="104"/>
      <c r="HCA78" s="97"/>
      <c r="HCB78" s="97"/>
      <c r="HCC78" s="97"/>
      <c r="HCD78" s="145"/>
      <c r="HCE78" s="178"/>
      <c r="HCF78" s="146"/>
      <c r="HCG78" s="98"/>
      <c r="HCH78" s="97"/>
      <c r="HCI78" s="97"/>
      <c r="HCJ78" s="97"/>
      <c r="HCK78" s="97"/>
      <c r="HCL78" s="79"/>
      <c r="HCM78" s="79"/>
      <c r="HCN78" s="195"/>
      <c r="HCO78" s="96"/>
      <c r="HCP78" s="79"/>
      <c r="HCQ78" s="79"/>
      <c r="HCR78" s="79"/>
      <c r="HCS78" s="79"/>
      <c r="HCT78" s="60"/>
      <c r="HCU78" s="98"/>
      <c r="HCV78" s="97"/>
      <c r="HCW78" s="97"/>
      <c r="HCX78" s="97"/>
      <c r="HCY78" s="104"/>
      <c r="HCZ78" s="97"/>
      <c r="HDA78" s="97"/>
      <c r="HDB78" s="97"/>
      <c r="HDC78" s="145"/>
      <c r="HDD78" s="178"/>
      <c r="HDE78" s="146"/>
      <c r="HDF78" s="98"/>
      <c r="HDG78" s="97"/>
      <c r="HDH78" s="97"/>
      <c r="HDI78" s="97"/>
      <c r="HDJ78" s="97"/>
      <c r="HDK78" s="79"/>
      <c r="HDL78" s="79"/>
      <c r="HDM78" s="195"/>
      <c r="HDN78" s="96"/>
      <c r="HDO78" s="79"/>
      <c r="HDP78" s="79"/>
      <c r="HDQ78" s="79"/>
      <c r="HDR78" s="79"/>
      <c r="HDS78" s="60"/>
      <c r="HDT78" s="98"/>
      <c r="HDU78" s="97"/>
      <c r="HDV78" s="97"/>
      <c r="HDW78" s="97"/>
      <c r="HDX78" s="104"/>
      <c r="HDY78" s="97"/>
      <c r="HDZ78" s="97"/>
      <c r="HEA78" s="97"/>
      <c r="HEB78" s="145"/>
      <c r="HEC78" s="178"/>
      <c r="HED78" s="146"/>
      <c r="HEE78" s="98"/>
      <c r="HEF78" s="97"/>
      <c r="HEG78" s="97"/>
      <c r="HEH78" s="97"/>
      <c r="HEI78" s="97"/>
      <c r="HEJ78" s="79"/>
      <c r="HEK78" s="79"/>
      <c r="HEL78" s="195"/>
      <c r="HEM78" s="96"/>
      <c r="HEN78" s="79"/>
      <c r="HEO78" s="79"/>
      <c r="HEP78" s="79"/>
      <c r="HEQ78" s="79"/>
      <c r="HER78" s="60"/>
      <c r="HES78" s="98"/>
      <c r="HET78" s="97"/>
      <c r="HEU78" s="97"/>
      <c r="HEV78" s="97"/>
      <c r="HEW78" s="104"/>
      <c r="HEX78" s="97"/>
      <c r="HEY78" s="97"/>
      <c r="HEZ78" s="97"/>
      <c r="HFA78" s="145"/>
      <c r="HFB78" s="178"/>
      <c r="HFC78" s="146"/>
      <c r="HFD78" s="98"/>
      <c r="HFE78" s="97"/>
      <c r="HFF78" s="97"/>
      <c r="HFG78" s="97"/>
      <c r="HFH78" s="97"/>
      <c r="HFI78" s="79"/>
      <c r="HFJ78" s="79"/>
      <c r="HFK78" s="195"/>
      <c r="HFL78" s="96"/>
      <c r="HFM78" s="79"/>
      <c r="HFN78" s="79"/>
      <c r="HFO78" s="79"/>
      <c r="HFP78" s="79"/>
      <c r="HFQ78" s="60"/>
      <c r="HFR78" s="98"/>
      <c r="HFS78" s="97"/>
      <c r="HFT78" s="97"/>
      <c r="HFU78" s="97"/>
      <c r="HFV78" s="104"/>
      <c r="HFW78" s="97"/>
      <c r="HFX78" s="97"/>
      <c r="HFY78" s="97"/>
      <c r="HFZ78" s="145"/>
      <c r="HGA78" s="178"/>
      <c r="HGB78" s="146"/>
      <c r="HGC78" s="98"/>
      <c r="HGD78" s="97"/>
      <c r="HGE78" s="97"/>
      <c r="HGF78" s="97"/>
      <c r="HGG78" s="97"/>
      <c r="HGH78" s="79"/>
      <c r="HGI78" s="79"/>
      <c r="HGJ78" s="195"/>
      <c r="HGK78" s="96"/>
      <c r="HGL78" s="79"/>
      <c r="HGM78" s="79"/>
      <c r="HGN78" s="79"/>
      <c r="HGO78" s="79"/>
      <c r="HGP78" s="60"/>
      <c r="HGQ78" s="98"/>
      <c r="HGR78" s="97"/>
      <c r="HGS78" s="97"/>
      <c r="HGT78" s="97"/>
      <c r="HGU78" s="104"/>
      <c r="HGV78" s="97"/>
      <c r="HGW78" s="97"/>
      <c r="HGX78" s="97"/>
      <c r="HGY78" s="145"/>
      <c r="HGZ78" s="178"/>
      <c r="HHA78" s="146"/>
      <c r="HHB78" s="98"/>
      <c r="HHC78" s="97"/>
      <c r="HHD78" s="97"/>
      <c r="HHE78" s="97"/>
      <c r="HHF78" s="97"/>
      <c r="HHG78" s="79"/>
      <c r="HHH78" s="79"/>
      <c r="HHI78" s="195"/>
      <c r="HHJ78" s="96"/>
      <c r="HHK78" s="79"/>
      <c r="HHL78" s="79"/>
      <c r="HHM78" s="79"/>
      <c r="HHN78" s="79"/>
      <c r="HHO78" s="60"/>
      <c r="HHP78" s="98"/>
      <c r="HHQ78" s="97"/>
      <c r="HHR78" s="97"/>
      <c r="HHS78" s="97"/>
      <c r="HHT78" s="104"/>
      <c r="HHU78" s="97"/>
      <c r="HHV78" s="97"/>
      <c r="HHW78" s="97"/>
      <c r="HHX78" s="145"/>
      <c r="HHY78" s="178"/>
      <c r="HHZ78" s="146"/>
      <c r="HIA78" s="98"/>
      <c r="HIB78" s="97"/>
      <c r="HIC78" s="97"/>
      <c r="HID78" s="97"/>
      <c r="HIE78" s="97"/>
      <c r="HIF78" s="79"/>
      <c r="HIG78" s="79"/>
      <c r="HIH78" s="195"/>
      <c r="HII78" s="96"/>
      <c r="HIJ78" s="79"/>
      <c r="HIK78" s="79"/>
      <c r="HIL78" s="79"/>
      <c r="HIM78" s="79"/>
      <c r="HIN78" s="60"/>
      <c r="HIO78" s="98"/>
      <c r="HIP78" s="97"/>
      <c r="HIQ78" s="97"/>
      <c r="HIR78" s="97"/>
      <c r="HIS78" s="104"/>
      <c r="HIT78" s="97"/>
      <c r="HIU78" s="97"/>
      <c r="HIV78" s="97"/>
      <c r="HIW78" s="145"/>
      <c r="HIX78" s="178"/>
      <c r="HIY78" s="146"/>
      <c r="HIZ78" s="98"/>
      <c r="HJA78" s="97"/>
      <c r="HJB78" s="97"/>
      <c r="HJC78" s="97"/>
      <c r="HJD78" s="97"/>
      <c r="HJE78" s="79"/>
      <c r="HJF78" s="79"/>
      <c r="HJG78" s="195"/>
      <c r="HJH78" s="96"/>
      <c r="HJI78" s="79"/>
      <c r="HJJ78" s="79"/>
      <c r="HJK78" s="79"/>
      <c r="HJL78" s="79"/>
      <c r="HJM78" s="60"/>
      <c r="HJN78" s="98"/>
      <c r="HJO78" s="97"/>
      <c r="HJP78" s="97"/>
      <c r="HJQ78" s="97"/>
      <c r="HJR78" s="104"/>
      <c r="HJS78" s="97"/>
      <c r="HJT78" s="97"/>
      <c r="HJU78" s="97"/>
      <c r="HJV78" s="145"/>
      <c r="HJW78" s="178"/>
      <c r="HJX78" s="146"/>
      <c r="HJY78" s="98"/>
      <c r="HJZ78" s="97"/>
      <c r="HKA78" s="97"/>
      <c r="HKB78" s="97"/>
      <c r="HKC78" s="97"/>
      <c r="HKD78" s="79"/>
      <c r="HKE78" s="79"/>
      <c r="HKF78" s="195"/>
      <c r="HKG78" s="96"/>
      <c r="HKH78" s="79"/>
      <c r="HKI78" s="79"/>
      <c r="HKJ78" s="79"/>
      <c r="HKK78" s="79"/>
      <c r="HKL78" s="60"/>
      <c r="HKM78" s="98"/>
      <c r="HKN78" s="97"/>
      <c r="HKO78" s="97"/>
      <c r="HKP78" s="97"/>
      <c r="HKQ78" s="104"/>
      <c r="HKR78" s="97"/>
      <c r="HKS78" s="97"/>
      <c r="HKT78" s="97"/>
      <c r="HKU78" s="145"/>
      <c r="HKV78" s="178"/>
      <c r="HKW78" s="146"/>
      <c r="HKX78" s="98"/>
      <c r="HKY78" s="97"/>
      <c r="HKZ78" s="97"/>
      <c r="HLA78" s="97"/>
      <c r="HLB78" s="97"/>
      <c r="HLC78" s="79"/>
      <c r="HLD78" s="79"/>
      <c r="HLE78" s="195"/>
      <c r="HLF78" s="96"/>
      <c r="HLG78" s="79"/>
      <c r="HLH78" s="79"/>
      <c r="HLI78" s="79"/>
      <c r="HLJ78" s="79"/>
      <c r="HLK78" s="60"/>
      <c r="HLL78" s="98"/>
      <c r="HLM78" s="97"/>
      <c r="HLN78" s="97"/>
      <c r="HLO78" s="97"/>
      <c r="HLP78" s="104"/>
      <c r="HLQ78" s="97"/>
      <c r="HLR78" s="97"/>
      <c r="HLS78" s="97"/>
      <c r="HLT78" s="145"/>
      <c r="HLU78" s="178"/>
      <c r="HLV78" s="146"/>
      <c r="HLW78" s="98"/>
      <c r="HLX78" s="97"/>
      <c r="HLY78" s="97"/>
      <c r="HLZ78" s="97"/>
      <c r="HMA78" s="97"/>
      <c r="HMB78" s="79"/>
      <c r="HMC78" s="79"/>
      <c r="HMD78" s="195"/>
      <c r="HME78" s="96"/>
      <c r="HMF78" s="79"/>
      <c r="HMG78" s="79"/>
      <c r="HMH78" s="79"/>
      <c r="HMI78" s="79"/>
      <c r="HMJ78" s="60"/>
      <c r="HMK78" s="98"/>
      <c r="HML78" s="97"/>
      <c r="HMM78" s="97"/>
      <c r="HMN78" s="97"/>
      <c r="HMO78" s="104"/>
      <c r="HMP78" s="97"/>
      <c r="HMQ78" s="97"/>
      <c r="HMR78" s="97"/>
      <c r="HMS78" s="145"/>
      <c r="HMT78" s="178"/>
      <c r="HMU78" s="146"/>
      <c r="HMV78" s="98"/>
      <c r="HMW78" s="97"/>
      <c r="HMX78" s="97"/>
      <c r="HMY78" s="97"/>
      <c r="HMZ78" s="97"/>
      <c r="HNA78" s="79"/>
      <c r="HNB78" s="79"/>
      <c r="HNC78" s="195"/>
      <c r="HND78" s="96"/>
      <c r="HNE78" s="79"/>
      <c r="HNF78" s="79"/>
      <c r="HNG78" s="79"/>
      <c r="HNH78" s="79"/>
      <c r="HNI78" s="60"/>
      <c r="HNJ78" s="98"/>
      <c r="HNK78" s="97"/>
      <c r="HNL78" s="97"/>
      <c r="HNM78" s="97"/>
      <c r="HNN78" s="104"/>
      <c r="HNO78" s="97"/>
      <c r="HNP78" s="97"/>
      <c r="HNQ78" s="97"/>
      <c r="HNR78" s="145"/>
      <c r="HNS78" s="178"/>
      <c r="HNT78" s="146"/>
      <c r="HNU78" s="98"/>
      <c r="HNV78" s="97"/>
      <c r="HNW78" s="97"/>
      <c r="HNX78" s="97"/>
      <c r="HNY78" s="97"/>
      <c r="HNZ78" s="79"/>
      <c r="HOA78" s="79"/>
      <c r="HOB78" s="195"/>
      <c r="HOC78" s="96"/>
      <c r="HOD78" s="79"/>
      <c r="HOE78" s="79"/>
      <c r="HOF78" s="79"/>
      <c r="HOG78" s="79"/>
      <c r="HOH78" s="60"/>
      <c r="HOI78" s="98"/>
      <c r="HOJ78" s="97"/>
      <c r="HOK78" s="97"/>
      <c r="HOL78" s="97"/>
      <c r="HOM78" s="104"/>
      <c r="HON78" s="97"/>
      <c r="HOO78" s="97"/>
      <c r="HOP78" s="97"/>
      <c r="HOQ78" s="145"/>
      <c r="HOR78" s="178"/>
      <c r="HOS78" s="146"/>
      <c r="HOT78" s="98"/>
      <c r="HOU78" s="97"/>
      <c r="HOV78" s="97"/>
      <c r="HOW78" s="97"/>
      <c r="HOX78" s="97"/>
      <c r="HOY78" s="79"/>
      <c r="HOZ78" s="79"/>
      <c r="HPA78" s="195"/>
      <c r="HPB78" s="96"/>
      <c r="HPC78" s="79"/>
      <c r="HPD78" s="79"/>
      <c r="HPE78" s="79"/>
      <c r="HPF78" s="79"/>
      <c r="HPG78" s="60"/>
      <c r="HPH78" s="98"/>
      <c r="HPI78" s="97"/>
      <c r="HPJ78" s="97"/>
      <c r="HPK78" s="97"/>
      <c r="HPL78" s="104"/>
      <c r="HPM78" s="97"/>
      <c r="HPN78" s="97"/>
      <c r="HPO78" s="97"/>
      <c r="HPP78" s="145"/>
      <c r="HPQ78" s="178"/>
      <c r="HPR78" s="146"/>
      <c r="HPS78" s="98"/>
      <c r="HPT78" s="97"/>
      <c r="HPU78" s="97"/>
      <c r="HPV78" s="97"/>
      <c r="HPW78" s="97"/>
      <c r="HPX78" s="79"/>
      <c r="HPY78" s="79"/>
      <c r="HPZ78" s="195"/>
      <c r="HQA78" s="96"/>
      <c r="HQB78" s="79"/>
      <c r="HQC78" s="79"/>
      <c r="HQD78" s="79"/>
      <c r="HQE78" s="79"/>
      <c r="HQF78" s="60"/>
      <c r="HQG78" s="98"/>
      <c r="HQH78" s="97"/>
      <c r="HQI78" s="97"/>
      <c r="HQJ78" s="97"/>
      <c r="HQK78" s="104"/>
      <c r="HQL78" s="97"/>
      <c r="HQM78" s="97"/>
      <c r="HQN78" s="97"/>
      <c r="HQO78" s="145"/>
      <c r="HQP78" s="178"/>
      <c r="HQQ78" s="146"/>
      <c r="HQR78" s="98"/>
      <c r="HQS78" s="97"/>
      <c r="HQT78" s="97"/>
      <c r="HQU78" s="97"/>
      <c r="HQV78" s="97"/>
      <c r="HQW78" s="79"/>
      <c r="HQX78" s="79"/>
      <c r="HQY78" s="195"/>
      <c r="HQZ78" s="96"/>
      <c r="HRA78" s="79"/>
      <c r="HRB78" s="79"/>
      <c r="HRC78" s="79"/>
      <c r="HRD78" s="79"/>
      <c r="HRE78" s="60"/>
      <c r="HRF78" s="98"/>
      <c r="HRG78" s="97"/>
      <c r="HRH78" s="97"/>
      <c r="HRI78" s="97"/>
      <c r="HRJ78" s="104"/>
      <c r="HRK78" s="97"/>
      <c r="HRL78" s="97"/>
      <c r="HRM78" s="97"/>
      <c r="HRN78" s="145"/>
      <c r="HRO78" s="178"/>
      <c r="HRP78" s="146"/>
      <c r="HRQ78" s="98"/>
      <c r="HRR78" s="97"/>
      <c r="HRS78" s="97"/>
      <c r="HRT78" s="97"/>
      <c r="HRU78" s="97"/>
      <c r="HRV78" s="79"/>
      <c r="HRW78" s="79"/>
      <c r="HRX78" s="195"/>
      <c r="HRY78" s="96"/>
      <c r="HRZ78" s="79"/>
      <c r="HSA78" s="79"/>
      <c r="HSB78" s="79"/>
      <c r="HSC78" s="79"/>
      <c r="HSD78" s="60"/>
      <c r="HSE78" s="98"/>
      <c r="HSF78" s="97"/>
      <c r="HSG78" s="97"/>
      <c r="HSH78" s="97"/>
      <c r="HSI78" s="104"/>
      <c r="HSJ78" s="97"/>
      <c r="HSK78" s="97"/>
      <c r="HSL78" s="97"/>
      <c r="HSM78" s="145"/>
      <c r="HSN78" s="178"/>
      <c r="HSO78" s="146"/>
      <c r="HSP78" s="98"/>
      <c r="HSQ78" s="97"/>
      <c r="HSR78" s="97"/>
      <c r="HSS78" s="97"/>
      <c r="HST78" s="97"/>
      <c r="HSU78" s="79"/>
      <c r="HSV78" s="79"/>
      <c r="HSW78" s="195"/>
      <c r="HSX78" s="96"/>
      <c r="HSY78" s="79"/>
      <c r="HSZ78" s="79"/>
      <c r="HTA78" s="79"/>
      <c r="HTB78" s="79"/>
      <c r="HTC78" s="60"/>
      <c r="HTD78" s="98"/>
      <c r="HTE78" s="97"/>
      <c r="HTF78" s="97"/>
      <c r="HTG78" s="97"/>
      <c r="HTH78" s="104"/>
      <c r="HTI78" s="97"/>
      <c r="HTJ78" s="97"/>
      <c r="HTK78" s="97"/>
      <c r="HTL78" s="145"/>
      <c r="HTM78" s="178"/>
      <c r="HTN78" s="146"/>
      <c r="HTO78" s="98"/>
      <c r="HTP78" s="97"/>
      <c r="HTQ78" s="97"/>
      <c r="HTR78" s="97"/>
      <c r="HTS78" s="97"/>
      <c r="HTT78" s="79"/>
      <c r="HTU78" s="79"/>
      <c r="HTV78" s="195"/>
      <c r="HTW78" s="96"/>
      <c r="HTX78" s="79"/>
      <c r="HTY78" s="79"/>
      <c r="HTZ78" s="79"/>
      <c r="HUA78" s="79"/>
      <c r="HUB78" s="60"/>
      <c r="HUC78" s="98"/>
      <c r="HUD78" s="97"/>
      <c r="HUE78" s="97"/>
      <c r="HUF78" s="97"/>
      <c r="HUG78" s="104"/>
      <c r="HUH78" s="97"/>
      <c r="HUI78" s="97"/>
      <c r="HUJ78" s="97"/>
      <c r="HUK78" s="145"/>
      <c r="HUL78" s="178"/>
      <c r="HUM78" s="146"/>
      <c r="HUN78" s="98"/>
      <c r="HUO78" s="97"/>
      <c r="HUP78" s="97"/>
      <c r="HUQ78" s="97"/>
      <c r="HUR78" s="97"/>
      <c r="HUS78" s="79"/>
      <c r="HUT78" s="79"/>
      <c r="HUU78" s="195"/>
      <c r="HUV78" s="96"/>
      <c r="HUW78" s="79"/>
      <c r="HUX78" s="79"/>
      <c r="HUY78" s="79"/>
      <c r="HUZ78" s="79"/>
      <c r="HVA78" s="60"/>
      <c r="HVB78" s="98"/>
      <c r="HVC78" s="97"/>
      <c r="HVD78" s="97"/>
      <c r="HVE78" s="97"/>
      <c r="HVF78" s="104"/>
      <c r="HVG78" s="97"/>
      <c r="HVH78" s="97"/>
      <c r="HVI78" s="97"/>
      <c r="HVJ78" s="145"/>
      <c r="HVK78" s="178"/>
      <c r="HVL78" s="146"/>
      <c r="HVM78" s="98"/>
      <c r="HVN78" s="97"/>
      <c r="HVO78" s="97"/>
      <c r="HVP78" s="97"/>
      <c r="HVQ78" s="97"/>
      <c r="HVR78" s="79"/>
      <c r="HVS78" s="79"/>
      <c r="HVT78" s="195"/>
      <c r="HVU78" s="96"/>
      <c r="HVV78" s="79"/>
      <c r="HVW78" s="79"/>
      <c r="HVX78" s="79"/>
      <c r="HVY78" s="79"/>
      <c r="HVZ78" s="60"/>
      <c r="HWA78" s="98"/>
      <c r="HWB78" s="97"/>
      <c r="HWC78" s="97"/>
      <c r="HWD78" s="97"/>
      <c r="HWE78" s="104"/>
      <c r="HWF78" s="97"/>
      <c r="HWG78" s="97"/>
      <c r="HWH78" s="97"/>
      <c r="HWI78" s="145"/>
      <c r="HWJ78" s="178"/>
      <c r="HWK78" s="146"/>
      <c r="HWL78" s="98"/>
      <c r="HWM78" s="97"/>
      <c r="HWN78" s="97"/>
      <c r="HWO78" s="97"/>
      <c r="HWP78" s="97"/>
      <c r="HWQ78" s="79"/>
      <c r="HWR78" s="79"/>
      <c r="HWS78" s="195"/>
      <c r="HWT78" s="96"/>
      <c r="HWU78" s="79"/>
      <c r="HWV78" s="79"/>
      <c r="HWW78" s="79"/>
      <c r="HWX78" s="79"/>
      <c r="HWY78" s="60"/>
      <c r="HWZ78" s="98"/>
      <c r="HXA78" s="97"/>
      <c r="HXB78" s="97"/>
      <c r="HXC78" s="97"/>
      <c r="HXD78" s="104"/>
      <c r="HXE78" s="97"/>
      <c r="HXF78" s="97"/>
      <c r="HXG78" s="97"/>
      <c r="HXH78" s="145"/>
      <c r="HXI78" s="178"/>
      <c r="HXJ78" s="146"/>
      <c r="HXK78" s="98"/>
      <c r="HXL78" s="97"/>
      <c r="HXM78" s="97"/>
      <c r="HXN78" s="97"/>
      <c r="HXO78" s="97"/>
      <c r="HXP78" s="79"/>
      <c r="HXQ78" s="79"/>
      <c r="HXR78" s="195"/>
      <c r="HXS78" s="96"/>
      <c r="HXT78" s="79"/>
      <c r="HXU78" s="79"/>
      <c r="HXV78" s="79"/>
      <c r="HXW78" s="79"/>
      <c r="HXX78" s="60"/>
      <c r="HXY78" s="98"/>
      <c r="HXZ78" s="97"/>
      <c r="HYA78" s="97"/>
      <c r="HYB78" s="97"/>
      <c r="HYC78" s="104"/>
      <c r="HYD78" s="97"/>
      <c r="HYE78" s="97"/>
      <c r="HYF78" s="97"/>
      <c r="HYG78" s="145"/>
      <c r="HYH78" s="178"/>
      <c r="HYI78" s="146"/>
      <c r="HYJ78" s="98"/>
      <c r="HYK78" s="97"/>
      <c r="HYL78" s="97"/>
      <c r="HYM78" s="97"/>
      <c r="HYN78" s="97"/>
      <c r="HYO78" s="79"/>
      <c r="HYP78" s="79"/>
      <c r="HYQ78" s="195"/>
      <c r="HYR78" s="96"/>
      <c r="HYS78" s="79"/>
      <c r="HYT78" s="79"/>
      <c r="HYU78" s="79"/>
      <c r="HYV78" s="79"/>
      <c r="HYW78" s="60"/>
      <c r="HYX78" s="98"/>
      <c r="HYY78" s="97"/>
      <c r="HYZ78" s="97"/>
      <c r="HZA78" s="97"/>
      <c r="HZB78" s="104"/>
      <c r="HZC78" s="97"/>
      <c r="HZD78" s="97"/>
      <c r="HZE78" s="97"/>
      <c r="HZF78" s="145"/>
      <c r="HZG78" s="178"/>
      <c r="HZH78" s="146"/>
      <c r="HZI78" s="98"/>
      <c r="HZJ78" s="97"/>
      <c r="HZK78" s="97"/>
      <c r="HZL78" s="97"/>
      <c r="HZM78" s="97"/>
      <c r="HZN78" s="79"/>
      <c r="HZO78" s="79"/>
      <c r="HZP78" s="195"/>
      <c r="HZQ78" s="96"/>
      <c r="HZR78" s="79"/>
      <c r="HZS78" s="79"/>
      <c r="HZT78" s="79"/>
      <c r="HZU78" s="79"/>
      <c r="HZV78" s="60"/>
      <c r="HZW78" s="98"/>
      <c r="HZX78" s="97"/>
      <c r="HZY78" s="97"/>
      <c r="HZZ78" s="97"/>
      <c r="IAA78" s="104"/>
      <c r="IAB78" s="97"/>
      <c r="IAC78" s="97"/>
      <c r="IAD78" s="97"/>
      <c r="IAE78" s="145"/>
      <c r="IAF78" s="178"/>
      <c r="IAG78" s="146"/>
      <c r="IAH78" s="98"/>
      <c r="IAI78" s="97"/>
      <c r="IAJ78" s="97"/>
      <c r="IAK78" s="97"/>
      <c r="IAL78" s="97"/>
      <c r="IAM78" s="79"/>
      <c r="IAN78" s="79"/>
      <c r="IAO78" s="195"/>
      <c r="IAP78" s="96"/>
      <c r="IAQ78" s="79"/>
      <c r="IAR78" s="79"/>
      <c r="IAS78" s="79"/>
      <c r="IAT78" s="79"/>
      <c r="IAU78" s="60"/>
      <c r="IAV78" s="98"/>
      <c r="IAW78" s="97"/>
      <c r="IAX78" s="97"/>
      <c r="IAY78" s="97"/>
      <c r="IAZ78" s="104"/>
      <c r="IBA78" s="97"/>
      <c r="IBB78" s="97"/>
      <c r="IBC78" s="97"/>
      <c r="IBD78" s="145"/>
      <c r="IBE78" s="178"/>
      <c r="IBF78" s="146"/>
      <c r="IBG78" s="98"/>
      <c r="IBH78" s="97"/>
      <c r="IBI78" s="97"/>
      <c r="IBJ78" s="97"/>
      <c r="IBK78" s="97"/>
      <c r="IBL78" s="79"/>
      <c r="IBM78" s="79"/>
      <c r="IBN78" s="195"/>
      <c r="IBO78" s="96"/>
      <c r="IBP78" s="79"/>
      <c r="IBQ78" s="79"/>
      <c r="IBR78" s="79"/>
      <c r="IBS78" s="79"/>
      <c r="IBT78" s="60"/>
      <c r="IBU78" s="98"/>
      <c r="IBV78" s="97"/>
      <c r="IBW78" s="97"/>
      <c r="IBX78" s="97"/>
      <c r="IBY78" s="104"/>
      <c r="IBZ78" s="97"/>
      <c r="ICA78" s="97"/>
      <c r="ICB78" s="97"/>
      <c r="ICC78" s="145"/>
      <c r="ICD78" s="178"/>
      <c r="ICE78" s="146"/>
      <c r="ICF78" s="98"/>
      <c r="ICG78" s="97"/>
      <c r="ICH78" s="97"/>
      <c r="ICI78" s="97"/>
      <c r="ICJ78" s="97"/>
      <c r="ICK78" s="79"/>
      <c r="ICL78" s="79"/>
      <c r="ICM78" s="195"/>
      <c r="ICN78" s="96"/>
      <c r="ICO78" s="79"/>
      <c r="ICP78" s="79"/>
      <c r="ICQ78" s="79"/>
      <c r="ICR78" s="79"/>
      <c r="ICS78" s="60"/>
      <c r="ICT78" s="98"/>
      <c r="ICU78" s="97"/>
      <c r="ICV78" s="97"/>
      <c r="ICW78" s="97"/>
      <c r="ICX78" s="104"/>
      <c r="ICY78" s="97"/>
      <c r="ICZ78" s="97"/>
      <c r="IDA78" s="97"/>
      <c r="IDB78" s="145"/>
      <c r="IDC78" s="178"/>
      <c r="IDD78" s="146"/>
      <c r="IDE78" s="98"/>
      <c r="IDF78" s="97"/>
      <c r="IDG78" s="97"/>
      <c r="IDH78" s="97"/>
      <c r="IDI78" s="97"/>
      <c r="IDJ78" s="79"/>
      <c r="IDK78" s="79"/>
      <c r="IDL78" s="195"/>
      <c r="IDM78" s="96"/>
      <c r="IDN78" s="79"/>
      <c r="IDO78" s="79"/>
      <c r="IDP78" s="79"/>
      <c r="IDQ78" s="79"/>
      <c r="IDR78" s="60"/>
      <c r="IDS78" s="98"/>
      <c r="IDT78" s="97"/>
      <c r="IDU78" s="97"/>
      <c r="IDV78" s="97"/>
      <c r="IDW78" s="104"/>
      <c r="IDX78" s="97"/>
      <c r="IDY78" s="97"/>
      <c r="IDZ78" s="97"/>
      <c r="IEA78" s="145"/>
      <c r="IEB78" s="178"/>
      <c r="IEC78" s="146"/>
      <c r="IED78" s="98"/>
      <c r="IEE78" s="97"/>
      <c r="IEF78" s="97"/>
      <c r="IEG78" s="97"/>
      <c r="IEH78" s="97"/>
      <c r="IEI78" s="79"/>
      <c r="IEJ78" s="79"/>
      <c r="IEK78" s="195"/>
      <c r="IEL78" s="96"/>
      <c r="IEM78" s="79"/>
      <c r="IEN78" s="79"/>
      <c r="IEO78" s="79"/>
      <c r="IEP78" s="79"/>
      <c r="IEQ78" s="60"/>
      <c r="IER78" s="98"/>
      <c r="IES78" s="97"/>
      <c r="IET78" s="97"/>
      <c r="IEU78" s="97"/>
      <c r="IEV78" s="104"/>
      <c r="IEW78" s="97"/>
      <c r="IEX78" s="97"/>
      <c r="IEY78" s="97"/>
      <c r="IEZ78" s="145"/>
      <c r="IFA78" s="178"/>
      <c r="IFB78" s="146"/>
      <c r="IFC78" s="98"/>
      <c r="IFD78" s="97"/>
      <c r="IFE78" s="97"/>
      <c r="IFF78" s="97"/>
      <c r="IFG78" s="97"/>
      <c r="IFH78" s="79"/>
      <c r="IFI78" s="79"/>
      <c r="IFJ78" s="195"/>
      <c r="IFK78" s="96"/>
      <c r="IFL78" s="79"/>
      <c r="IFM78" s="79"/>
      <c r="IFN78" s="79"/>
      <c r="IFO78" s="79"/>
      <c r="IFP78" s="60"/>
      <c r="IFQ78" s="98"/>
      <c r="IFR78" s="97"/>
      <c r="IFS78" s="97"/>
      <c r="IFT78" s="97"/>
      <c r="IFU78" s="104"/>
      <c r="IFV78" s="97"/>
      <c r="IFW78" s="97"/>
      <c r="IFX78" s="97"/>
      <c r="IFY78" s="145"/>
      <c r="IFZ78" s="178"/>
      <c r="IGA78" s="146"/>
      <c r="IGB78" s="98"/>
      <c r="IGC78" s="97"/>
      <c r="IGD78" s="97"/>
      <c r="IGE78" s="97"/>
      <c r="IGF78" s="97"/>
      <c r="IGG78" s="79"/>
      <c r="IGH78" s="79"/>
      <c r="IGI78" s="195"/>
      <c r="IGJ78" s="96"/>
      <c r="IGK78" s="79"/>
      <c r="IGL78" s="79"/>
      <c r="IGM78" s="79"/>
      <c r="IGN78" s="79"/>
      <c r="IGO78" s="60"/>
      <c r="IGP78" s="98"/>
      <c r="IGQ78" s="97"/>
      <c r="IGR78" s="97"/>
      <c r="IGS78" s="97"/>
      <c r="IGT78" s="104"/>
      <c r="IGU78" s="97"/>
      <c r="IGV78" s="97"/>
      <c r="IGW78" s="97"/>
      <c r="IGX78" s="145"/>
      <c r="IGY78" s="178"/>
      <c r="IGZ78" s="146"/>
      <c r="IHA78" s="98"/>
      <c r="IHB78" s="97"/>
      <c r="IHC78" s="97"/>
      <c r="IHD78" s="97"/>
      <c r="IHE78" s="97"/>
      <c r="IHF78" s="79"/>
      <c r="IHG78" s="79"/>
      <c r="IHH78" s="195"/>
      <c r="IHI78" s="96"/>
      <c r="IHJ78" s="79"/>
      <c r="IHK78" s="79"/>
      <c r="IHL78" s="79"/>
      <c r="IHM78" s="79"/>
      <c r="IHN78" s="60"/>
      <c r="IHO78" s="98"/>
      <c r="IHP78" s="97"/>
      <c r="IHQ78" s="97"/>
      <c r="IHR78" s="97"/>
      <c r="IHS78" s="104"/>
      <c r="IHT78" s="97"/>
      <c r="IHU78" s="97"/>
      <c r="IHV78" s="97"/>
      <c r="IHW78" s="145"/>
      <c r="IHX78" s="178"/>
      <c r="IHY78" s="146"/>
      <c r="IHZ78" s="98"/>
      <c r="IIA78" s="97"/>
      <c r="IIB78" s="97"/>
      <c r="IIC78" s="97"/>
      <c r="IID78" s="97"/>
      <c r="IIE78" s="79"/>
      <c r="IIF78" s="79"/>
      <c r="IIG78" s="195"/>
      <c r="IIH78" s="96"/>
      <c r="III78" s="79"/>
      <c r="IIJ78" s="79"/>
      <c r="IIK78" s="79"/>
      <c r="IIL78" s="79"/>
      <c r="IIM78" s="60"/>
      <c r="IIN78" s="98"/>
      <c r="IIO78" s="97"/>
      <c r="IIP78" s="97"/>
      <c r="IIQ78" s="97"/>
      <c r="IIR78" s="104"/>
      <c r="IIS78" s="97"/>
      <c r="IIT78" s="97"/>
      <c r="IIU78" s="97"/>
      <c r="IIV78" s="145"/>
      <c r="IIW78" s="178"/>
      <c r="IIX78" s="146"/>
      <c r="IIY78" s="98"/>
      <c r="IIZ78" s="97"/>
      <c r="IJA78" s="97"/>
      <c r="IJB78" s="97"/>
      <c r="IJC78" s="97"/>
      <c r="IJD78" s="79"/>
      <c r="IJE78" s="79"/>
      <c r="IJF78" s="195"/>
      <c r="IJG78" s="96"/>
      <c r="IJH78" s="79"/>
      <c r="IJI78" s="79"/>
      <c r="IJJ78" s="79"/>
      <c r="IJK78" s="79"/>
      <c r="IJL78" s="60"/>
      <c r="IJM78" s="98"/>
      <c r="IJN78" s="97"/>
      <c r="IJO78" s="97"/>
      <c r="IJP78" s="97"/>
      <c r="IJQ78" s="104"/>
      <c r="IJR78" s="97"/>
      <c r="IJS78" s="97"/>
      <c r="IJT78" s="97"/>
      <c r="IJU78" s="145"/>
      <c r="IJV78" s="178"/>
      <c r="IJW78" s="146"/>
      <c r="IJX78" s="98"/>
      <c r="IJY78" s="97"/>
      <c r="IJZ78" s="97"/>
      <c r="IKA78" s="97"/>
      <c r="IKB78" s="97"/>
      <c r="IKC78" s="79"/>
      <c r="IKD78" s="79"/>
      <c r="IKE78" s="195"/>
      <c r="IKF78" s="96"/>
      <c r="IKG78" s="79"/>
      <c r="IKH78" s="79"/>
      <c r="IKI78" s="79"/>
      <c r="IKJ78" s="79"/>
      <c r="IKK78" s="60"/>
      <c r="IKL78" s="98"/>
      <c r="IKM78" s="97"/>
      <c r="IKN78" s="97"/>
      <c r="IKO78" s="97"/>
      <c r="IKP78" s="104"/>
      <c r="IKQ78" s="97"/>
      <c r="IKR78" s="97"/>
      <c r="IKS78" s="97"/>
      <c r="IKT78" s="145"/>
      <c r="IKU78" s="178"/>
      <c r="IKV78" s="146"/>
      <c r="IKW78" s="98"/>
      <c r="IKX78" s="97"/>
      <c r="IKY78" s="97"/>
      <c r="IKZ78" s="97"/>
      <c r="ILA78" s="97"/>
      <c r="ILB78" s="79"/>
      <c r="ILC78" s="79"/>
      <c r="ILD78" s="195"/>
      <c r="ILE78" s="96"/>
      <c r="ILF78" s="79"/>
      <c r="ILG78" s="79"/>
      <c r="ILH78" s="79"/>
      <c r="ILI78" s="79"/>
      <c r="ILJ78" s="60"/>
      <c r="ILK78" s="98"/>
      <c r="ILL78" s="97"/>
      <c r="ILM78" s="97"/>
      <c r="ILN78" s="97"/>
      <c r="ILO78" s="104"/>
      <c r="ILP78" s="97"/>
      <c r="ILQ78" s="97"/>
      <c r="ILR78" s="97"/>
      <c r="ILS78" s="145"/>
      <c r="ILT78" s="178"/>
      <c r="ILU78" s="146"/>
      <c r="ILV78" s="98"/>
      <c r="ILW78" s="97"/>
      <c r="ILX78" s="97"/>
      <c r="ILY78" s="97"/>
      <c r="ILZ78" s="97"/>
      <c r="IMA78" s="79"/>
      <c r="IMB78" s="79"/>
      <c r="IMC78" s="195"/>
      <c r="IMD78" s="96"/>
      <c r="IME78" s="79"/>
      <c r="IMF78" s="79"/>
      <c r="IMG78" s="79"/>
      <c r="IMH78" s="79"/>
      <c r="IMI78" s="60"/>
      <c r="IMJ78" s="98"/>
      <c r="IMK78" s="97"/>
      <c r="IML78" s="97"/>
      <c r="IMM78" s="97"/>
      <c r="IMN78" s="104"/>
      <c r="IMO78" s="97"/>
      <c r="IMP78" s="97"/>
      <c r="IMQ78" s="97"/>
      <c r="IMR78" s="145"/>
      <c r="IMS78" s="178"/>
      <c r="IMT78" s="146"/>
      <c r="IMU78" s="98"/>
      <c r="IMV78" s="97"/>
      <c r="IMW78" s="97"/>
      <c r="IMX78" s="97"/>
      <c r="IMY78" s="97"/>
      <c r="IMZ78" s="79"/>
      <c r="INA78" s="79"/>
      <c r="INB78" s="195"/>
      <c r="INC78" s="96"/>
      <c r="IND78" s="79"/>
      <c r="INE78" s="79"/>
      <c r="INF78" s="79"/>
      <c r="ING78" s="79"/>
      <c r="INH78" s="60"/>
      <c r="INI78" s="98"/>
      <c r="INJ78" s="97"/>
      <c r="INK78" s="97"/>
      <c r="INL78" s="97"/>
      <c r="INM78" s="104"/>
      <c r="INN78" s="97"/>
      <c r="INO78" s="97"/>
      <c r="INP78" s="97"/>
      <c r="INQ78" s="145"/>
      <c r="INR78" s="178"/>
      <c r="INS78" s="146"/>
      <c r="INT78" s="98"/>
      <c r="INU78" s="97"/>
      <c r="INV78" s="97"/>
      <c r="INW78" s="97"/>
      <c r="INX78" s="97"/>
      <c r="INY78" s="79"/>
      <c r="INZ78" s="79"/>
      <c r="IOA78" s="195"/>
      <c r="IOB78" s="96"/>
      <c r="IOC78" s="79"/>
      <c r="IOD78" s="79"/>
      <c r="IOE78" s="79"/>
      <c r="IOF78" s="79"/>
      <c r="IOG78" s="60"/>
      <c r="IOH78" s="98"/>
      <c r="IOI78" s="97"/>
      <c r="IOJ78" s="97"/>
      <c r="IOK78" s="97"/>
      <c r="IOL78" s="104"/>
      <c r="IOM78" s="97"/>
      <c r="ION78" s="97"/>
      <c r="IOO78" s="97"/>
      <c r="IOP78" s="145"/>
      <c r="IOQ78" s="178"/>
      <c r="IOR78" s="146"/>
      <c r="IOS78" s="98"/>
      <c r="IOT78" s="97"/>
      <c r="IOU78" s="97"/>
      <c r="IOV78" s="97"/>
      <c r="IOW78" s="97"/>
      <c r="IOX78" s="79"/>
      <c r="IOY78" s="79"/>
      <c r="IOZ78" s="195"/>
      <c r="IPA78" s="96"/>
      <c r="IPB78" s="79"/>
      <c r="IPC78" s="79"/>
      <c r="IPD78" s="79"/>
      <c r="IPE78" s="79"/>
      <c r="IPF78" s="60"/>
      <c r="IPG78" s="98"/>
      <c r="IPH78" s="97"/>
      <c r="IPI78" s="97"/>
      <c r="IPJ78" s="97"/>
      <c r="IPK78" s="104"/>
      <c r="IPL78" s="97"/>
      <c r="IPM78" s="97"/>
      <c r="IPN78" s="97"/>
      <c r="IPO78" s="145"/>
      <c r="IPP78" s="178"/>
      <c r="IPQ78" s="146"/>
      <c r="IPR78" s="98"/>
      <c r="IPS78" s="97"/>
      <c r="IPT78" s="97"/>
      <c r="IPU78" s="97"/>
      <c r="IPV78" s="97"/>
      <c r="IPW78" s="79"/>
      <c r="IPX78" s="79"/>
      <c r="IPY78" s="195"/>
      <c r="IPZ78" s="96"/>
      <c r="IQA78" s="79"/>
      <c r="IQB78" s="79"/>
      <c r="IQC78" s="79"/>
      <c r="IQD78" s="79"/>
      <c r="IQE78" s="60"/>
      <c r="IQF78" s="98"/>
      <c r="IQG78" s="97"/>
      <c r="IQH78" s="97"/>
      <c r="IQI78" s="97"/>
      <c r="IQJ78" s="104"/>
      <c r="IQK78" s="97"/>
      <c r="IQL78" s="97"/>
      <c r="IQM78" s="97"/>
      <c r="IQN78" s="145"/>
      <c r="IQO78" s="178"/>
      <c r="IQP78" s="146"/>
      <c r="IQQ78" s="98"/>
      <c r="IQR78" s="97"/>
      <c r="IQS78" s="97"/>
      <c r="IQT78" s="97"/>
      <c r="IQU78" s="97"/>
      <c r="IQV78" s="79"/>
      <c r="IQW78" s="79"/>
      <c r="IQX78" s="195"/>
      <c r="IQY78" s="96"/>
      <c r="IQZ78" s="79"/>
      <c r="IRA78" s="79"/>
      <c r="IRB78" s="79"/>
      <c r="IRC78" s="79"/>
      <c r="IRD78" s="60"/>
      <c r="IRE78" s="98"/>
      <c r="IRF78" s="97"/>
      <c r="IRG78" s="97"/>
      <c r="IRH78" s="97"/>
      <c r="IRI78" s="104"/>
      <c r="IRJ78" s="97"/>
      <c r="IRK78" s="97"/>
      <c r="IRL78" s="97"/>
      <c r="IRM78" s="145"/>
      <c r="IRN78" s="178"/>
      <c r="IRO78" s="146"/>
      <c r="IRP78" s="98"/>
      <c r="IRQ78" s="97"/>
      <c r="IRR78" s="97"/>
      <c r="IRS78" s="97"/>
      <c r="IRT78" s="97"/>
      <c r="IRU78" s="79"/>
      <c r="IRV78" s="79"/>
      <c r="IRW78" s="195"/>
      <c r="IRX78" s="96"/>
      <c r="IRY78" s="79"/>
      <c r="IRZ78" s="79"/>
      <c r="ISA78" s="79"/>
      <c r="ISB78" s="79"/>
      <c r="ISC78" s="60"/>
      <c r="ISD78" s="98"/>
      <c r="ISE78" s="97"/>
      <c r="ISF78" s="97"/>
      <c r="ISG78" s="97"/>
      <c r="ISH78" s="104"/>
      <c r="ISI78" s="97"/>
      <c r="ISJ78" s="97"/>
      <c r="ISK78" s="97"/>
      <c r="ISL78" s="145"/>
      <c r="ISM78" s="178"/>
      <c r="ISN78" s="146"/>
      <c r="ISO78" s="98"/>
      <c r="ISP78" s="97"/>
      <c r="ISQ78" s="97"/>
      <c r="ISR78" s="97"/>
      <c r="ISS78" s="97"/>
      <c r="IST78" s="79"/>
      <c r="ISU78" s="79"/>
      <c r="ISV78" s="195"/>
      <c r="ISW78" s="96"/>
      <c r="ISX78" s="79"/>
      <c r="ISY78" s="79"/>
      <c r="ISZ78" s="79"/>
      <c r="ITA78" s="79"/>
      <c r="ITB78" s="60"/>
      <c r="ITC78" s="98"/>
      <c r="ITD78" s="97"/>
      <c r="ITE78" s="97"/>
      <c r="ITF78" s="97"/>
      <c r="ITG78" s="104"/>
      <c r="ITH78" s="97"/>
      <c r="ITI78" s="97"/>
      <c r="ITJ78" s="97"/>
      <c r="ITK78" s="145"/>
      <c r="ITL78" s="178"/>
      <c r="ITM78" s="146"/>
      <c r="ITN78" s="98"/>
      <c r="ITO78" s="97"/>
      <c r="ITP78" s="97"/>
      <c r="ITQ78" s="97"/>
      <c r="ITR78" s="97"/>
      <c r="ITS78" s="79"/>
      <c r="ITT78" s="79"/>
      <c r="ITU78" s="195"/>
      <c r="ITV78" s="96"/>
      <c r="ITW78" s="79"/>
      <c r="ITX78" s="79"/>
      <c r="ITY78" s="79"/>
      <c r="ITZ78" s="79"/>
      <c r="IUA78" s="60"/>
      <c r="IUB78" s="98"/>
      <c r="IUC78" s="97"/>
      <c r="IUD78" s="97"/>
      <c r="IUE78" s="97"/>
      <c r="IUF78" s="104"/>
      <c r="IUG78" s="97"/>
      <c r="IUH78" s="97"/>
      <c r="IUI78" s="97"/>
      <c r="IUJ78" s="145"/>
      <c r="IUK78" s="178"/>
      <c r="IUL78" s="146"/>
      <c r="IUM78" s="98"/>
      <c r="IUN78" s="97"/>
      <c r="IUO78" s="97"/>
      <c r="IUP78" s="97"/>
      <c r="IUQ78" s="97"/>
      <c r="IUR78" s="79"/>
      <c r="IUS78" s="79"/>
      <c r="IUT78" s="195"/>
      <c r="IUU78" s="96"/>
      <c r="IUV78" s="79"/>
      <c r="IUW78" s="79"/>
      <c r="IUX78" s="79"/>
      <c r="IUY78" s="79"/>
      <c r="IUZ78" s="60"/>
      <c r="IVA78" s="98"/>
      <c r="IVB78" s="97"/>
      <c r="IVC78" s="97"/>
      <c r="IVD78" s="97"/>
      <c r="IVE78" s="104"/>
      <c r="IVF78" s="97"/>
      <c r="IVG78" s="97"/>
      <c r="IVH78" s="97"/>
      <c r="IVI78" s="145"/>
      <c r="IVJ78" s="178"/>
      <c r="IVK78" s="146"/>
      <c r="IVL78" s="98"/>
      <c r="IVM78" s="97"/>
      <c r="IVN78" s="97"/>
      <c r="IVO78" s="97"/>
      <c r="IVP78" s="97"/>
      <c r="IVQ78" s="79"/>
      <c r="IVR78" s="79"/>
      <c r="IVS78" s="195"/>
      <c r="IVT78" s="96"/>
      <c r="IVU78" s="79"/>
      <c r="IVV78" s="79"/>
      <c r="IVW78" s="79"/>
      <c r="IVX78" s="79"/>
      <c r="IVY78" s="60"/>
      <c r="IVZ78" s="98"/>
      <c r="IWA78" s="97"/>
      <c r="IWB78" s="97"/>
      <c r="IWC78" s="97"/>
      <c r="IWD78" s="104"/>
      <c r="IWE78" s="97"/>
      <c r="IWF78" s="97"/>
      <c r="IWG78" s="97"/>
      <c r="IWH78" s="145"/>
      <c r="IWI78" s="178"/>
      <c r="IWJ78" s="146"/>
      <c r="IWK78" s="98"/>
      <c r="IWL78" s="97"/>
      <c r="IWM78" s="97"/>
      <c r="IWN78" s="97"/>
      <c r="IWO78" s="97"/>
      <c r="IWP78" s="79"/>
      <c r="IWQ78" s="79"/>
      <c r="IWR78" s="195"/>
      <c r="IWS78" s="96"/>
      <c r="IWT78" s="79"/>
      <c r="IWU78" s="79"/>
      <c r="IWV78" s="79"/>
      <c r="IWW78" s="79"/>
      <c r="IWX78" s="60"/>
      <c r="IWY78" s="98"/>
      <c r="IWZ78" s="97"/>
      <c r="IXA78" s="97"/>
      <c r="IXB78" s="97"/>
      <c r="IXC78" s="104"/>
      <c r="IXD78" s="97"/>
      <c r="IXE78" s="97"/>
      <c r="IXF78" s="97"/>
      <c r="IXG78" s="145"/>
      <c r="IXH78" s="178"/>
      <c r="IXI78" s="146"/>
      <c r="IXJ78" s="98"/>
      <c r="IXK78" s="97"/>
      <c r="IXL78" s="97"/>
      <c r="IXM78" s="97"/>
      <c r="IXN78" s="97"/>
      <c r="IXO78" s="79"/>
      <c r="IXP78" s="79"/>
      <c r="IXQ78" s="195"/>
      <c r="IXR78" s="96"/>
      <c r="IXS78" s="79"/>
      <c r="IXT78" s="79"/>
      <c r="IXU78" s="79"/>
      <c r="IXV78" s="79"/>
      <c r="IXW78" s="60"/>
      <c r="IXX78" s="98"/>
      <c r="IXY78" s="97"/>
      <c r="IXZ78" s="97"/>
      <c r="IYA78" s="97"/>
      <c r="IYB78" s="104"/>
      <c r="IYC78" s="97"/>
      <c r="IYD78" s="97"/>
      <c r="IYE78" s="97"/>
      <c r="IYF78" s="145"/>
      <c r="IYG78" s="178"/>
      <c r="IYH78" s="146"/>
      <c r="IYI78" s="98"/>
      <c r="IYJ78" s="97"/>
      <c r="IYK78" s="97"/>
      <c r="IYL78" s="97"/>
      <c r="IYM78" s="97"/>
      <c r="IYN78" s="79"/>
      <c r="IYO78" s="79"/>
      <c r="IYP78" s="195"/>
      <c r="IYQ78" s="96"/>
      <c r="IYR78" s="79"/>
      <c r="IYS78" s="79"/>
      <c r="IYT78" s="79"/>
      <c r="IYU78" s="79"/>
      <c r="IYV78" s="60"/>
      <c r="IYW78" s="98"/>
      <c r="IYX78" s="97"/>
      <c r="IYY78" s="97"/>
      <c r="IYZ78" s="97"/>
      <c r="IZA78" s="104"/>
      <c r="IZB78" s="97"/>
      <c r="IZC78" s="97"/>
      <c r="IZD78" s="97"/>
      <c r="IZE78" s="145"/>
      <c r="IZF78" s="178"/>
      <c r="IZG78" s="146"/>
      <c r="IZH78" s="98"/>
      <c r="IZI78" s="97"/>
      <c r="IZJ78" s="97"/>
      <c r="IZK78" s="97"/>
      <c r="IZL78" s="97"/>
      <c r="IZM78" s="79"/>
      <c r="IZN78" s="79"/>
      <c r="IZO78" s="195"/>
      <c r="IZP78" s="96"/>
      <c r="IZQ78" s="79"/>
      <c r="IZR78" s="79"/>
      <c r="IZS78" s="79"/>
      <c r="IZT78" s="79"/>
      <c r="IZU78" s="60"/>
      <c r="IZV78" s="98"/>
      <c r="IZW78" s="97"/>
      <c r="IZX78" s="97"/>
      <c r="IZY78" s="97"/>
      <c r="IZZ78" s="104"/>
      <c r="JAA78" s="97"/>
      <c r="JAB78" s="97"/>
      <c r="JAC78" s="97"/>
      <c r="JAD78" s="145"/>
      <c r="JAE78" s="178"/>
      <c r="JAF78" s="146"/>
      <c r="JAG78" s="98"/>
      <c r="JAH78" s="97"/>
      <c r="JAI78" s="97"/>
      <c r="JAJ78" s="97"/>
      <c r="JAK78" s="97"/>
      <c r="JAL78" s="79"/>
      <c r="JAM78" s="79"/>
      <c r="JAN78" s="195"/>
      <c r="JAO78" s="96"/>
      <c r="JAP78" s="79"/>
      <c r="JAQ78" s="79"/>
      <c r="JAR78" s="79"/>
      <c r="JAS78" s="79"/>
      <c r="JAT78" s="60"/>
      <c r="JAU78" s="98"/>
      <c r="JAV78" s="97"/>
      <c r="JAW78" s="97"/>
      <c r="JAX78" s="97"/>
      <c r="JAY78" s="104"/>
      <c r="JAZ78" s="97"/>
      <c r="JBA78" s="97"/>
      <c r="JBB78" s="97"/>
      <c r="JBC78" s="145"/>
      <c r="JBD78" s="178"/>
      <c r="JBE78" s="146"/>
      <c r="JBF78" s="98"/>
      <c r="JBG78" s="97"/>
      <c r="JBH78" s="97"/>
      <c r="JBI78" s="97"/>
      <c r="JBJ78" s="97"/>
      <c r="JBK78" s="79"/>
      <c r="JBL78" s="79"/>
      <c r="JBM78" s="195"/>
      <c r="JBN78" s="96"/>
      <c r="JBO78" s="79"/>
      <c r="JBP78" s="79"/>
      <c r="JBQ78" s="79"/>
      <c r="JBR78" s="79"/>
      <c r="JBS78" s="60"/>
      <c r="JBT78" s="98"/>
      <c r="JBU78" s="97"/>
      <c r="JBV78" s="97"/>
      <c r="JBW78" s="97"/>
      <c r="JBX78" s="104"/>
      <c r="JBY78" s="97"/>
      <c r="JBZ78" s="97"/>
      <c r="JCA78" s="97"/>
      <c r="JCB78" s="145"/>
      <c r="JCC78" s="178"/>
      <c r="JCD78" s="146"/>
      <c r="JCE78" s="98"/>
      <c r="JCF78" s="97"/>
      <c r="JCG78" s="97"/>
      <c r="JCH78" s="97"/>
      <c r="JCI78" s="97"/>
      <c r="JCJ78" s="79"/>
      <c r="JCK78" s="79"/>
      <c r="JCL78" s="195"/>
      <c r="JCM78" s="96"/>
      <c r="JCN78" s="79"/>
      <c r="JCO78" s="79"/>
      <c r="JCP78" s="79"/>
      <c r="JCQ78" s="79"/>
      <c r="JCR78" s="60"/>
      <c r="JCS78" s="98"/>
      <c r="JCT78" s="97"/>
      <c r="JCU78" s="97"/>
      <c r="JCV78" s="97"/>
      <c r="JCW78" s="104"/>
      <c r="JCX78" s="97"/>
      <c r="JCY78" s="97"/>
      <c r="JCZ78" s="97"/>
      <c r="JDA78" s="145"/>
      <c r="JDB78" s="178"/>
      <c r="JDC78" s="146"/>
      <c r="JDD78" s="98"/>
      <c r="JDE78" s="97"/>
      <c r="JDF78" s="97"/>
      <c r="JDG78" s="97"/>
      <c r="JDH78" s="97"/>
      <c r="JDI78" s="79"/>
      <c r="JDJ78" s="79"/>
      <c r="JDK78" s="195"/>
      <c r="JDL78" s="96"/>
      <c r="JDM78" s="79"/>
      <c r="JDN78" s="79"/>
      <c r="JDO78" s="79"/>
      <c r="JDP78" s="79"/>
      <c r="JDQ78" s="60"/>
      <c r="JDR78" s="98"/>
      <c r="JDS78" s="97"/>
      <c r="JDT78" s="97"/>
      <c r="JDU78" s="97"/>
      <c r="JDV78" s="104"/>
      <c r="JDW78" s="97"/>
      <c r="JDX78" s="97"/>
      <c r="JDY78" s="97"/>
      <c r="JDZ78" s="145"/>
      <c r="JEA78" s="178"/>
      <c r="JEB78" s="146"/>
      <c r="JEC78" s="98"/>
      <c r="JED78" s="97"/>
      <c r="JEE78" s="97"/>
      <c r="JEF78" s="97"/>
      <c r="JEG78" s="97"/>
      <c r="JEH78" s="79"/>
      <c r="JEI78" s="79"/>
      <c r="JEJ78" s="195"/>
      <c r="JEK78" s="96"/>
      <c r="JEL78" s="79"/>
      <c r="JEM78" s="79"/>
      <c r="JEN78" s="79"/>
      <c r="JEO78" s="79"/>
      <c r="JEP78" s="60"/>
      <c r="JEQ78" s="98"/>
      <c r="JER78" s="97"/>
      <c r="JES78" s="97"/>
      <c r="JET78" s="97"/>
      <c r="JEU78" s="104"/>
      <c r="JEV78" s="97"/>
      <c r="JEW78" s="97"/>
      <c r="JEX78" s="97"/>
      <c r="JEY78" s="145"/>
      <c r="JEZ78" s="178"/>
      <c r="JFA78" s="146"/>
      <c r="JFB78" s="98"/>
      <c r="JFC78" s="97"/>
      <c r="JFD78" s="97"/>
      <c r="JFE78" s="97"/>
      <c r="JFF78" s="97"/>
      <c r="JFG78" s="79"/>
      <c r="JFH78" s="79"/>
      <c r="JFI78" s="195"/>
      <c r="JFJ78" s="96"/>
      <c r="JFK78" s="79"/>
      <c r="JFL78" s="79"/>
      <c r="JFM78" s="79"/>
      <c r="JFN78" s="79"/>
      <c r="JFO78" s="60"/>
      <c r="JFP78" s="98"/>
      <c r="JFQ78" s="97"/>
      <c r="JFR78" s="97"/>
      <c r="JFS78" s="97"/>
      <c r="JFT78" s="104"/>
      <c r="JFU78" s="97"/>
      <c r="JFV78" s="97"/>
      <c r="JFW78" s="97"/>
      <c r="JFX78" s="145"/>
      <c r="JFY78" s="178"/>
      <c r="JFZ78" s="146"/>
      <c r="JGA78" s="98"/>
      <c r="JGB78" s="97"/>
      <c r="JGC78" s="97"/>
      <c r="JGD78" s="97"/>
      <c r="JGE78" s="97"/>
      <c r="JGF78" s="79"/>
      <c r="JGG78" s="79"/>
      <c r="JGH78" s="195"/>
      <c r="JGI78" s="96"/>
      <c r="JGJ78" s="79"/>
      <c r="JGK78" s="79"/>
      <c r="JGL78" s="79"/>
      <c r="JGM78" s="79"/>
      <c r="JGN78" s="60"/>
      <c r="JGO78" s="98"/>
      <c r="JGP78" s="97"/>
      <c r="JGQ78" s="97"/>
      <c r="JGR78" s="97"/>
      <c r="JGS78" s="104"/>
      <c r="JGT78" s="97"/>
      <c r="JGU78" s="97"/>
      <c r="JGV78" s="97"/>
      <c r="JGW78" s="145"/>
      <c r="JGX78" s="178"/>
      <c r="JGY78" s="146"/>
      <c r="JGZ78" s="98"/>
      <c r="JHA78" s="97"/>
      <c r="JHB78" s="97"/>
      <c r="JHC78" s="97"/>
      <c r="JHD78" s="97"/>
      <c r="JHE78" s="79"/>
      <c r="JHF78" s="79"/>
      <c r="JHG78" s="195"/>
      <c r="JHH78" s="96"/>
      <c r="JHI78" s="79"/>
      <c r="JHJ78" s="79"/>
      <c r="JHK78" s="79"/>
      <c r="JHL78" s="79"/>
      <c r="JHM78" s="60"/>
      <c r="JHN78" s="98"/>
      <c r="JHO78" s="97"/>
      <c r="JHP78" s="97"/>
      <c r="JHQ78" s="97"/>
      <c r="JHR78" s="104"/>
      <c r="JHS78" s="97"/>
      <c r="JHT78" s="97"/>
      <c r="JHU78" s="97"/>
      <c r="JHV78" s="145"/>
      <c r="JHW78" s="178"/>
      <c r="JHX78" s="146"/>
      <c r="JHY78" s="98"/>
      <c r="JHZ78" s="97"/>
      <c r="JIA78" s="97"/>
      <c r="JIB78" s="97"/>
      <c r="JIC78" s="97"/>
      <c r="JID78" s="79"/>
      <c r="JIE78" s="79"/>
      <c r="JIF78" s="195"/>
      <c r="JIG78" s="96"/>
      <c r="JIH78" s="79"/>
      <c r="JII78" s="79"/>
      <c r="JIJ78" s="79"/>
      <c r="JIK78" s="79"/>
      <c r="JIL78" s="60"/>
      <c r="JIM78" s="98"/>
      <c r="JIN78" s="97"/>
      <c r="JIO78" s="97"/>
      <c r="JIP78" s="97"/>
      <c r="JIQ78" s="104"/>
      <c r="JIR78" s="97"/>
      <c r="JIS78" s="97"/>
      <c r="JIT78" s="97"/>
      <c r="JIU78" s="145"/>
      <c r="JIV78" s="178"/>
      <c r="JIW78" s="146"/>
      <c r="JIX78" s="98"/>
      <c r="JIY78" s="97"/>
      <c r="JIZ78" s="97"/>
      <c r="JJA78" s="97"/>
      <c r="JJB78" s="97"/>
      <c r="JJC78" s="79"/>
      <c r="JJD78" s="79"/>
      <c r="JJE78" s="195"/>
      <c r="JJF78" s="96"/>
      <c r="JJG78" s="79"/>
      <c r="JJH78" s="79"/>
      <c r="JJI78" s="79"/>
      <c r="JJJ78" s="79"/>
      <c r="JJK78" s="60"/>
      <c r="JJL78" s="98"/>
      <c r="JJM78" s="97"/>
      <c r="JJN78" s="97"/>
      <c r="JJO78" s="97"/>
      <c r="JJP78" s="104"/>
      <c r="JJQ78" s="97"/>
      <c r="JJR78" s="97"/>
      <c r="JJS78" s="97"/>
      <c r="JJT78" s="145"/>
      <c r="JJU78" s="178"/>
      <c r="JJV78" s="146"/>
      <c r="JJW78" s="98"/>
      <c r="JJX78" s="97"/>
      <c r="JJY78" s="97"/>
      <c r="JJZ78" s="97"/>
      <c r="JKA78" s="97"/>
      <c r="JKB78" s="79"/>
      <c r="JKC78" s="79"/>
      <c r="JKD78" s="195"/>
      <c r="JKE78" s="96"/>
      <c r="JKF78" s="79"/>
      <c r="JKG78" s="79"/>
      <c r="JKH78" s="79"/>
      <c r="JKI78" s="79"/>
      <c r="JKJ78" s="60"/>
      <c r="JKK78" s="98"/>
      <c r="JKL78" s="97"/>
      <c r="JKM78" s="97"/>
      <c r="JKN78" s="97"/>
      <c r="JKO78" s="104"/>
      <c r="JKP78" s="97"/>
      <c r="JKQ78" s="97"/>
      <c r="JKR78" s="97"/>
      <c r="JKS78" s="145"/>
      <c r="JKT78" s="178"/>
      <c r="JKU78" s="146"/>
      <c r="JKV78" s="98"/>
      <c r="JKW78" s="97"/>
      <c r="JKX78" s="97"/>
      <c r="JKY78" s="97"/>
      <c r="JKZ78" s="97"/>
      <c r="JLA78" s="79"/>
      <c r="JLB78" s="79"/>
      <c r="JLC78" s="195"/>
      <c r="JLD78" s="96"/>
      <c r="JLE78" s="79"/>
      <c r="JLF78" s="79"/>
      <c r="JLG78" s="79"/>
      <c r="JLH78" s="79"/>
      <c r="JLI78" s="60"/>
      <c r="JLJ78" s="98"/>
      <c r="JLK78" s="97"/>
      <c r="JLL78" s="97"/>
      <c r="JLM78" s="97"/>
      <c r="JLN78" s="104"/>
      <c r="JLO78" s="97"/>
      <c r="JLP78" s="97"/>
      <c r="JLQ78" s="97"/>
      <c r="JLR78" s="145"/>
      <c r="JLS78" s="178"/>
      <c r="JLT78" s="146"/>
      <c r="JLU78" s="98"/>
      <c r="JLV78" s="97"/>
      <c r="JLW78" s="97"/>
      <c r="JLX78" s="97"/>
      <c r="JLY78" s="97"/>
      <c r="JLZ78" s="79"/>
      <c r="JMA78" s="79"/>
      <c r="JMB78" s="195"/>
      <c r="JMC78" s="96"/>
      <c r="JMD78" s="79"/>
      <c r="JME78" s="79"/>
      <c r="JMF78" s="79"/>
      <c r="JMG78" s="79"/>
      <c r="JMH78" s="60"/>
      <c r="JMI78" s="98"/>
      <c r="JMJ78" s="97"/>
      <c r="JMK78" s="97"/>
      <c r="JML78" s="97"/>
      <c r="JMM78" s="104"/>
      <c r="JMN78" s="97"/>
      <c r="JMO78" s="97"/>
      <c r="JMP78" s="97"/>
      <c r="JMQ78" s="145"/>
      <c r="JMR78" s="178"/>
      <c r="JMS78" s="146"/>
      <c r="JMT78" s="98"/>
      <c r="JMU78" s="97"/>
      <c r="JMV78" s="97"/>
      <c r="JMW78" s="97"/>
      <c r="JMX78" s="97"/>
      <c r="JMY78" s="79"/>
      <c r="JMZ78" s="79"/>
      <c r="JNA78" s="195"/>
      <c r="JNB78" s="96"/>
      <c r="JNC78" s="79"/>
      <c r="JND78" s="79"/>
      <c r="JNE78" s="79"/>
      <c r="JNF78" s="79"/>
      <c r="JNG78" s="60"/>
      <c r="JNH78" s="98"/>
      <c r="JNI78" s="97"/>
      <c r="JNJ78" s="97"/>
      <c r="JNK78" s="97"/>
      <c r="JNL78" s="104"/>
      <c r="JNM78" s="97"/>
      <c r="JNN78" s="97"/>
      <c r="JNO78" s="97"/>
      <c r="JNP78" s="145"/>
      <c r="JNQ78" s="178"/>
      <c r="JNR78" s="146"/>
      <c r="JNS78" s="98"/>
      <c r="JNT78" s="97"/>
      <c r="JNU78" s="97"/>
      <c r="JNV78" s="97"/>
      <c r="JNW78" s="97"/>
      <c r="JNX78" s="79"/>
      <c r="JNY78" s="79"/>
      <c r="JNZ78" s="195"/>
      <c r="JOA78" s="96"/>
      <c r="JOB78" s="79"/>
      <c r="JOC78" s="79"/>
      <c r="JOD78" s="79"/>
      <c r="JOE78" s="79"/>
      <c r="JOF78" s="60"/>
      <c r="JOG78" s="98"/>
      <c r="JOH78" s="97"/>
      <c r="JOI78" s="97"/>
      <c r="JOJ78" s="97"/>
      <c r="JOK78" s="104"/>
      <c r="JOL78" s="97"/>
      <c r="JOM78" s="97"/>
      <c r="JON78" s="97"/>
      <c r="JOO78" s="145"/>
      <c r="JOP78" s="178"/>
      <c r="JOQ78" s="146"/>
      <c r="JOR78" s="98"/>
      <c r="JOS78" s="97"/>
      <c r="JOT78" s="97"/>
      <c r="JOU78" s="97"/>
      <c r="JOV78" s="97"/>
      <c r="JOW78" s="79"/>
      <c r="JOX78" s="79"/>
      <c r="JOY78" s="195"/>
      <c r="JOZ78" s="96"/>
      <c r="JPA78" s="79"/>
      <c r="JPB78" s="79"/>
      <c r="JPC78" s="79"/>
      <c r="JPD78" s="79"/>
      <c r="JPE78" s="60"/>
      <c r="JPF78" s="98"/>
      <c r="JPG78" s="97"/>
      <c r="JPH78" s="97"/>
      <c r="JPI78" s="97"/>
      <c r="JPJ78" s="104"/>
      <c r="JPK78" s="97"/>
      <c r="JPL78" s="97"/>
      <c r="JPM78" s="97"/>
      <c r="JPN78" s="145"/>
      <c r="JPO78" s="178"/>
      <c r="JPP78" s="146"/>
      <c r="JPQ78" s="98"/>
      <c r="JPR78" s="97"/>
      <c r="JPS78" s="97"/>
      <c r="JPT78" s="97"/>
      <c r="JPU78" s="97"/>
      <c r="JPV78" s="79"/>
      <c r="JPW78" s="79"/>
      <c r="JPX78" s="195"/>
      <c r="JPY78" s="96"/>
      <c r="JPZ78" s="79"/>
      <c r="JQA78" s="79"/>
      <c r="JQB78" s="79"/>
      <c r="JQC78" s="79"/>
      <c r="JQD78" s="60"/>
      <c r="JQE78" s="98"/>
      <c r="JQF78" s="97"/>
      <c r="JQG78" s="97"/>
      <c r="JQH78" s="97"/>
      <c r="JQI78" s="104"/>
      <c r="JQJ78" s="97"/>
      <c r="JQK78" s="97"/>
      <c r="JQL78" s="97"/>
      <c r="JQM78" s="145"/>
      <c r="JQN78" s="178"/>
      <c r="JQO78" s="146"/>
      <c r="JQP78" s="98"/>
      <c r="JQQ78" s="97"/>
      <c r="JQR78" s="97"/>
      <c r="JQS78" s="97"/>
      <c r="JQT78" s="97"/>
      <c r="JQU78" s="79"/>
      <c r="JQV78" s="79"/>
      <c r="JQW78" s="195"/>
      <c r="JQX78" s="96"/>
      <c r="JQY78" s="79"/>
      <c r="JQZ78" s="79"/>
      <c r="JRA78" s="79"/>
      <c r="JRB78" s="79"/>
      <c r="JRC78" s="60"/>
      <c r="JRD78" s="98"/>
      <c r="JRE78" s="97"/>
      <c r="JRF78" s="97"/>
      <c r="JRG78" s="97"/>
      <c r="JRH78" s="104"/>
      <c r="JRI78" s="97"/>
      <c r="JRJ78" s="97"/>
      <c r="JRK78" s="97"/>
      <c r="JRL78" s="145"/>
      <c r="JRM78" s="178"/>
      <c r="JRN78" s="146"/>
      <c r="JRO78" s="98"/>
      <c r="JRP78" s="97"/>
      <c r="JRQ78" s="97"/>
      <c r="JRR78" s="97"/>
      <c r="JRS78" s="97"/>
      <c r="JRT78" s="79"/>
      <c r="JRU78" s="79"/>
      <c r="JRV78" s="195"/>
      <c r="JRW78" s="96"/>
      <c r="JRX78" s="79"/>
      <c r="JRY78" s="79"/>
      <c r="JRZ78" s="79"/>
      <c r="JSA78" s="79"/>
      <c r="JSB78" s="60"/>
      <c r="JSC78" s="98"/>
      <c r="JSD78" s="97"/>
      <c r="JSE78" s="97"/>
      <c r="JSF78" s="97"/>
      <c r="JSG78" s="104"/>
      <c r="JSH78" s="97"/>
      <c r="JSI78" s="97"/>
      <c r="JSJ78" s="97"/>
      <c r="JSK78" s="145"/>
      <c r="JSL78" s="178"/>
      <c r="JSM78" s="146"/>
      <c r="JSN78" s="98"/>
      <c r="JSO78" s="97"/>
      <c r="JSP78" s="97"/>
      <c r="JSQ78" s="97"/>
      <c r="JSR78" s="97"/>
      <c r="JSS78" s="79"/>
      <c r="JST78" s="79"/>
      <c r="JSU78" s="195"/>
      <c r="JSV78" s="96"/>
      <c r="JSW78" s="79"/>
      <c r="JSX78" s="79"/>
      <c r="JSY78" s="79"/>
      <c r="JSZ78" s="79"/>
      <c r="JTA78" s="60"/>
      <c r="JTB78" s="98"/>
      <c r="JTC78" s="97"/>
      <c r="JTD78" s="97"/>
      <c r="JTE78" s="97"/>
      <c r="JTF78" s="104"/>
      <c r="JTG78" s="97"/>
      <c r="JTH78" s="97"/>
      <c r="JTI78" s="97"/>
      <c r="JTJ78" s="145"/>
      <c r="JTK78" s="178"/>
      <c r="JTL78" s="146"/>
      <c r="JTM78" s="98"/>
      <c r="JTN78" s="97"/>
      <c r="JTO78" s="97"/>
      <c r="JTP78" s="97"/>
      <c r="JTQ78" s="97"/>
      <c r="JTR78" s="79"/>
      <c r="JTS78" s="79"/>
      <c r="JTT78" s="195"/>
      <c r="JTU78" s="96"/>
      <c r="JTV78" s="79"/>
      <c r="JTW78" s="79"/>
      <c r="JTX78" s="79"/>
      <c r="JTY78" s="79"/>
      <c r="JTZ78" s="60"/>
      <c r="JUA78" s="98"/>
      <c r="JUB78" s="97"/>
      <c r="JUC78" s="97"/>
      <c r="JUD78" s="97"/>
      <c r="JUE78" s="104"/>
      <c r="JUF78" s="97"/>
      <c r="JUG78" s="97"/>
      <c r="JUH78" s="97"/>
      <c r="JUI78" s="145"/>
      <c r="JUJ78" s="178"/>
      <c r="JUK78" s="146"/>
      <c r="JUL78" s="98"/>
      <c r="JUM78" s="97"/>
      <c r="JUN78" s="97"/>
      <c r="JUO78" s="97"/>
      <c r="JUP78" s="97"/>
      <c r="JUQ78" s="79"/>
      <c r="JUR78" s="79"/>
      <c r="JUS78" s="195"/>
      <c r="JUT78" s="96"/>
      <c r="JUU78" s="79"/>
      <c r="JUV78" s="79"/>
      <c r="JUW78" s="79"/>
      <c r="JUX78" s="79"/>
      <c r="JUY78" s="60"/>
      <c r="JUZ78" s="98"/>
      <c r="JVA78" s="97"/>
      <c r="JVB78" s="97"/>
      <c r="JVC78" s="97"/>
      <c r="JVD78" s="104"/>
      <c r="JVE78" s="97"/>
      <c r="JVF78" s="97"/>
      <c r="JVG78" s="97"/>
      <c r="JVH78" s="145"/>
      <c r="JVI78" s="178"/>
      <c r="JVJ78" s="146"/>
      <c r="JVK78" s="98"/>
      <c r="JVL78" s="97"/>
      <c r="JVM78" s="97"/>
      <c r="JVN78" s="97"/>
      <c r="JVO78" s="97"/>
      <c r="JVP78" s="79"/>
      <c r="JVQ78" s="79"/>
      <c r="JVR78" s="195"/>
      <c r="JVS78" s="96"/>
      <c r="JVT78" s="79"/>
      <c r="JVU78" s="79"/>
      <c r="JVV78" s="79"/>
      <c r="JVW78" s="79"/>
      <c r="JVX78" s="60"/>
      <c r="JVY78" s="98"/>
      <c r="JVZ78" s="97"/>
      <c r="JWA78" s="97"/>
      <c r="JWB78" s="97"/>
      <c r="JWC78" s="104"/>
      <c r="JWD78" s="97"/>
      <c r="JWE78" s="97"/>
      <c r="JWF78" s="97"/>
      <c r="JWG78" s="145"/>
      <c r="JWH78" s="178"/>
      <c r="JWI78" s="146"/>
      <c r="JWJ78" s="98"/>
      <c r="JWK78" s="97"/>
      <c r="JWL78" s="97"/>
      <c r="JWM78" s="97"/>
      <c r="JWN78" s="97"/>
      <c r="JWO78" s="79"/>
      <c r="JWP78" s="79"/>
      <c r="JWQ78" s="195"/>
      <c r="JWR78" s="96"/>
      <c r="JWS78" s="79"/>
      <c r="JWT78" s="79"/>
      <c r="JWU78" s="79"/>
      <c r="JWV78" s="79"/>
      <c r="JWW78" s="60"/>
      <c r="JWX78" s="98"/>
      <c r="JWY78" s="97"/>
      <c r="JWZ78" s="97"/>
      <c r="JXA78" s="97"/>
      <c r="JXB78" s="104"/>
      <c r="JXC78" s="97"/>
      <c r="JXD78" s="97"/>
      <c r="JXE78" s="97"/>
      <c r="JXF78" s="145"/>
      <c r="JXG78" s="178"/>
      <c r="JXH78" s="146"/>
      <c r="JXI78" s="98"/>
      <c r="JXJ78" s="97"/>
      <c r="JXK78" s="97"/>
      <c r="JXL78" s="97"/>
      <c r="JXM78" s="97"/>
      <c r="JXN78" s="79"/>
      <c r="JXO78" s="79"/>
      <c r="JXP78" s="195"/>
      <c r="JXQ78" s="96"/>
      <c r="JXR78" s="79"/>
      <c r="JXS78" s="79"/>
      <c r="JXT78" s="79"/>
      <c r="JXU78" s="79"/>
      <c r="JXV78" s="60"/>
      <c r="JXW78" s="98"/>
      <c r="JXX78" s="97"/>
      <c r="JXY78" s="97"/>
      <c r="JXZ78" s="97"/>
      <c r="JYA78" s="104"/>
      <c r="JYB78" s="97"/>
      <c r="JYC78" s="97"/>
      <c r="JYD78" s="97"/>
      <c r="JYE78" s="145"/>
      <c r="JYF78" s="178"/>
      <c r="JYG78" s="146"/>
      <c r="JYH78" s="98"/>
      <c r="JYI78" s="97"/>
      <c r="JYJ78" s="97"/>
      <c r="JYK78" s="97"/>
      <c r="JYL78" s="97"/>
      <c r="JYM78" s="79"/>
      <c r="JYN78" s="79"/>
      <c r="JYO78" s="195"/>
      <c r="JYP78" s="96"/>
      <c r="JYQ78" s="79"/>
      <c r="JYR78" s="79"/>
      <c r="JYS78" s="79"/>
      <c r="JYT78" s="79"/>
      <c r="JYU78" s="60"/>
      <c r="JYV78" s="98"/>
      <c r="JYW78" s="97"/>
      <c r="JYX78" s="97"/>
      <c r="JYY78" s="97"/>
      <c r="JYZ78" s="104"/>
      <c r="JZA78" s="97"/>
      <c r="JZB78" s="97"/>
      <c r="JZC78" s="97"/>
      <c r="JZD78" s="145"/>
      <c r="JZE78" s="178"/>
      <c r="JZF78" s="146"/>
      <c r="JZG78" s="98"/>
      <c r="JZH78" s="97"/>
      <c r="JZI78" s="97"/>
      <c r="JZJ78" s="97"/>
      <c r="JZK78" s="97"/>
      <c r="JZL78" s="79"/>
      <c r="JZM78" s="79"/>
      <c r="JZN78" s="195"/>
      <c r="JZO78" s="96"/>
      <c r="JZP78" s="79"/>
      <c r="JZQ78" s="79"/>
      <c r="JZR78" s="79"/>
      <c r="JZS78" s="79"/>
      <c r="JZT78" s="60"/>
      <c r="JZU78" s="98"/>
      <c r="JZV78" s="97"/>
      <c r="JZW78" s="97"/>
      <c r="JZX78" s="97"/>
      <c r="JZY78" s="104"/>
      <c r="JZZ78" s="97"/>
      <c r="KAA78" s="97"/>
      <c r="KAB78" s="97"/>
      <c r="KAC78" s="145"/>
      <c r="KAD78" s="178"/>
      <c r="KAE78" s="146"/>
      <c r="KAF78" s="98"/>
      <c r="KAG78" s="97"/>
      <c r="KAH78" s="97"/>
      <c r="KAI78" s="97"/>
      <c r="KAJ78" s="97"/>
      <c r="KAK78" s="79"/>
      <c r="KAL78" s="79"/>
      <c r="KAM78" s="195"/>
      <c r="KAN78" s="96"/>
      <c r="KAO78" s="79"/>
      <c r="KAP78" s="79"/>
      <c r="KAQ78" s="79"/>
      <c r="KAR78" s="79"/>
      <c r="KAS78" s="60"/>
      <c r="KAT78" s="98"/>
      <c r="KAU78" s="97"/>
      <c r="KAV78" s="97"/>
      <c r="KAW78" s="97"/>
      <c r="KAX78" s="104"/>
      <c r="KAY78" s="97"/>
      <c r="KAZ78" s="97"/>
      <c r="KBA78" s="97"/>
      <c r="KBB78" s="145"/>
      <c r="KBC78" s="178"/>
      <c r="KBD78" s="146"/>
      <c r="KBE78" s="98"/>
      <c r="KBF78" s="97"/>
      <c r="KBG78" s="97"/>
      <c r="KBH78" s="97"/>
      <c r="KBI78" s="97"/>
      <c r="KBJ78" s="79"/>
      <c r="KBK78" s="79"/>
      <c r="KBL78" s="195"/>
      <c r="KBM78" s="96"/>
      <c r="KBN78" s="79"/>
      <c r="KBO78" s="79"/>
      <c r="KBP78" s="79"/>
      <c r="KBQ78" s="79"/>
      <c r="KBR78" s="60"/>
      <c r="KBS78" s="98"/>
      <c r="KBT78" s="97"/>
      <c r="KBU78" s="97"/>
      <c r="KBV78" s="97"/>
      <c r="KBW78" s="104"/>
      <c r="KBX78" s="97"/>
      <c r="KBY78" s="97"/>
      <c r="KBZ78" s="97"/>
      <c r="KCA78" s="145"/>
      <c r="KCB78" s="178"/>
      <c r="KCC78" s="146"/>
      <c r="KCD78" s="98"/>
      <c r="KCE78" s="97"/>
      <c r="KCF78" s="97"/>
      <c r="KCG78" s="97"/>
      <c r="KCH78" s="97"/>
      <c r="KCI78" s="79"/>
      <c r="KCJ78" s="79"/>
      <c r="KCK78" s="195"/>
      <c r="KCL78" s="96"/>
      <c r="KCM78" s="79"/>
      <c r="KCN78" s="79"/>
      <c r="KCO78" s="79"/>
      <c r="KCP78" s="79"/>
      <c r="KCQ78" s="60"/>
      <c r="KCR78" s="98"/>
      <c r="KCS78" s="97"/>
      <c r="KCT78" s="97"/>
      <c r="KCU78" s="97"/>
      <c r="KCV78" s="104"/>
      <c r="KCW78" s="97"/>
      <c r="KCX78" s="97"/>
      <c r="KCY78" s="97"/>
      <c r="KCZ78" s="145"/>
      <c r="KDA78" s="178"/>
      <c r="KDB78" s="146"/>
      <c r="KDC78" s="98"/>
      <c r="KDD78" s="97"/>
      <c r="KDE78" s="97"/>
      <c r="KDF78" s="97"/>
      <c r="KDG78" s="97"/>
      <c r="KDH78" s="79"/>
      <c r="KDI78" s="79"/>
      <c r="KDJ78" s="195"/>
      <c r="KDK78" s="96"/>
      <c r="KDL78" s="79"/>
      <c r="KDM78" s="79"/>
      <c r="KDN78" s="79"/>
      <c r="KDO78" s="79"/>
      <c r="KDP78" s="60"/>
      <c r="KDQ78" s="98"/>
      <c r="KDR78" s="97"/>
      <c r="KDS78" s="97"/>
      <c r="KDT78" s="97"/>
      <c r="KDU78" s="104"/>
      <c r="KDV78" s="97"/>
      <c r="KDW78" s="97"/>
      <c r="KDX78" s="97"/>
      <c r="KDY78" s="145"/>
      <c r="KDZ78" s="178"/>
      <c r="KEA78" s="146"/>
      <c r="KEB78" s="98"/>
      <c r="KEC78" s="97"/>
      <c r="KED78" s="97"/>
      <c r="KEE78" s="97"/>
      <c r="KEF78" s="97"/>
      <c r="KEG78" s="79"/>
      <c r="KEH78" s="79"/>
      <c r="KEI78" s="195"/>
      <c r="KEJ78" s="96"/>
      <c r="KEK78" s="79"/>
      <c r="KEL78" s="79"/>
      <c r="KEM78" s="79"/>
      <c r="KEN78" s="79"/>
      <c r="KEO78" s="60"/>
      <c r="KEP78" s="98"/>
      <c r="KEQ78" s="97"/>
      <c r="KER78" s="97"/>
      <c r="KES78" s="97"/>
      <c r="KET78" s="104"/>
      <c r="KEU78" s="97"/>
      <c r="KEV78" s="97"/>
      <c r="KEW78" s="97"/>
      <c r="KEX78" s="145"/>
      <c r="KEY78" s="178"/>
      <c r="KEZ78" s="146"/>
      <c r="KFA78" s="98"/>
      <c r="KFB78" s="97"/>
      <c r="KFC78" s="97"/>
      <c r="KFD78" s="97"/>
      <c r="KFE78" s="97"/>
      <c r="KFF78" s="79"/>
      <c r="KFG78" s="79"/>
      <c r="KFH78" s="195"/>
      <c r="KFI78" s="96"/>
      <c r="KFJ78" s="79"/>
      <c r="KFK78" s="79"/>
      <c r="KFL78" s="79"/>
      <c r="KFM78" s="79"/>
      <c r="KFN78" s="60"/>
      <c r="KFO78" s="98"/>
      <c r="KFP78" s="97"/>
      <c r="KFQ78" s="97"/>
      <c r="KFR78" s="97"/>
      <c r="KFS78" s="104"/>
      <c r="KFT78" s="97"/>
      <c r="KFU78" s="97"/>
      <c r="KFV78" s="97"/>
      <c r="KFW78" s="145"/>
      <c r="KFX78" s="178"/>
      <c r="KFY78" s="146"/>
      <c r="KFZ78" s="98"/>
      <c r="KGA78" s="97"/>
      <c r="KGB78" s="97"/>
      <c r="KGC78" s="97"/>
      <c r="KGD78" s="97"/>
      <c r="KGE78" s="79"/>
      <c r="KGF78" s="79"/>
      <c r="KGG78" s="195"/>
      <c r="KGH78" s="96"/>
      <c r="KGI78" s="79"/>
      <c r="KGJ78" s="79"/>
      <c r="KGK78" s="79"/>
      <c r="KGL78" s="79"/>
      <c r="KGM78" s="60"/>
      <c r="KGN78" s="98"/>
      <c r="KGO78" s="97"/>
      <c r="KGP78" s="97"/>
      <c r="KGQ78" s="97"/>
      <c r="KGR78" s="104"/>
      <c r="KGS78" s="97"/>
      <c r="KGT78" s="97"/>
      <c r="KGU78" s="97"/>
      <c r="KGV78" s="145"/>
      <c r="KGW78" s="178"/>
      <c r="KGX78" s="146"/>
      <c r="KGY78" s="98"/>
      <c r="KGZ78" s="97"/>
      <c r="KHA78" s="97"/>
      <c r="KHB78" s="97"/>
      <c r="KHC78" s="97"/>
      <c r="KHD78" s="79"/>
      <c r="KHE78" s="79"/>
      <c r="KHF78" s="195"/>
      <c r="KHG78" s="96"/>
      <c r="KHH78" s="79"/>
      <c r="KHI78" s="79"/>
      <c r="KHJ78" s="79"/>
      <c r="KHK78" s="79"/>
      <c r="KHL78" s="60"/>
      <c r="KHM78" s="98"/>
      <c r="KHN78" s="97"/>
      <c r="KHO78" s="97"/>
      <c r="KHP78" s="97"/>
      <c r="KHQ78" s="104"/>
      <c r="KHR78" s="97"/>
      <c r="KHS78" s="97"/>
      <c r="KHT78" s="97"/>
      <c r="KHU78" s="145"/>
      <c r="KHV78" s="178"/>
      <c r="KHW78" s="146"/>
      <c r="KHX78" s="98"/>
      <c r="KHY78" s="97"/>
      <c r="KHZ78" s="97"/>
      <c r="KIA78" s="97"/>
      <c r="KIB78" s="97"/>
      <c r="KIC78" s="79"/>
      <c r="KID78" s="79"/>
      <c r="KIE78" s="195"/>
      <c r="KIF78" s="96"/>
      <c r="KIG78" s="79"/>
      <c r="KIH78" s="79"/>
      <c r="KII78" s="79"/>
      <c r="KIJ78" s="79"/>
      <c r="KIK78" s="60"/>
      <c r="KIL78" s="98"/>
      <c r="KIM78" s="97"/>
      <c r="KIN78" s="97"/>
      <c r="KIO78" s="97"/>
      <c r="KIP78" s="104"/>
      <c r="KIQ78" s="97"/>
      <c r="KIR78" s="97"/>
      <c r="KIS78" s="97"/>
      <c r="KIT78" s="145"/>
      <c r="KIU78" s="178"/>
      <c r="KIV78" s="146"/>
      <c r="KIW78" s="98"/>
      <c r="KIX78" s="97"/>
      <c r="KIY78" s="97"/>
      <c r="KIZ78" s="97"/>
      <c r="KJA78" s="97"/>
      <c r="KJB78" s="79"/>
      <c r="KJC78" s="79"/>
      <c r="KJD78" s="195"/>
      <c r="KJE78" s="96"/>
      <c r="KJF78" s="79"/>
      <c r="KJG78" s="79"/>
      <c r="KJH78" s="79"/>
      <c r="KJI78" s="79"/>
      <c r="KJJ78" s="60"/>
      <c r="KJK78" s="98"/>
      <c r="KJL78" s="97"/>
      <c r="KJM78" s="97"/>
      <c r="KJN78" s="97"/>
      <c r="KJO78" s="104"/>
      <c r="KJP78" s="97"/>
      <c r="KJQ78" s="97"/>
      <c r="KJR78" s="97"/>
      <c r="KJS78" s="145"/>
      <c r="KJT78" s="178"/>
      <c r="KJU78" s="146"/>
      <c r="KJV78" s="98"/>
      <c r="KJW78" s="97"/>
      <c r="KJX78" s="97"/>
      <c r="KJY78" s="97"/>
      <c r="KJZ78" s="97"/>
      <c r="KKA78" s="79"/>
      <c r="KKB78" s="79"/>
      <c r="KKC78" s="195"/>
      <c r="KKD78" s="96"/>
      <c r="KKE78" s="79"/>
      <c r="KKF78" s="79"/>
      <c r="KKG78" s="79"/>
      <c r="KKH78" s="79"/>
      <c r="KKI78" s="60"/>
      <c r="KKJ78" s="98"/>
      <c r="KKK78" s="97"/>
      <c r="KKL78" s="97"/>
      <c r="KKM78" s="97"/>
      <c r="KKN78" s="104"/>
      <c r="KKO78" s="97"/>
      <c r="KKP78" s="97"/>
      <c r="KKQ78" s="97"/>
      <c r="KKR78" s="145"/>
      <c r="KKS78" s="178"/>
      <c r="KKT78" s="146"/>
      <c r="KKU78" s="98"/>
      <c r="KKV78" s="97"/>
      <c r="KKW78" s="97"/>
      <c r="KKX78" s="97"/>
      <c r="KKY78" s="97"/>
      <c r="KKZ78" s="79"/>
      <c r="KLA78" s="79"/>
      <c r="KLB78" s="195"/>
      <c r="KLC78" s="96"/>
      <c r="KLD78" s="79"/>
      <c r="KLE78" s="79"/>
      <c r="KLF78" s="79"/>
      <c r="KLG78" s="79"/>
      <c r="KLH78" s="60"/>
      <c r="KLI78" s="98"/>
      <c r="KLJ78" s="97"/>
      <c r="KLK78" s="97"/>
      <c r="KLL78" s="97"/>
      <c r="KLM78" s="104"/>
      <c r="KLN78" s="97"/>
      <c r="KLO78" s="97"/>
      <c r="KLP78" s="97"/>
      <c r="KLQ78" s="145"/>
      <c r="KLR78" s="178"/>
      <c r="KLS78" s="146"/>
      <c r="KLT78" s="98"/>
      <c r="KLU78" s="97"/>
      <c r="KLV78" s="97"/>
      <c r="KLW78" s="97"/>
      <c r="KLX78" s="97"/>
      <c r="KLY78" s="79"/>
      <c r="KLZ78" s="79"/>
      <c r="KMA78" s="195"/>
      <c r="KMB78" s="96"/>
      <c r="KMC78" s="79"/>
      <c r="KMD78" s="79"/>
      <c r="KME78" s="79"/>
      <c r="KMF78" s="79"/>
      <c r="KMG78" s="60"/>
      <c r="KMH78" s="98"/>
      <c r="KMI78" s="97"/>
      <c r="KMJ78" s="97"/>
      <c r="KMK78" s="97"/>
      <c r="KML78" s="104"/>
      <c r="KMM78" s="97"/>
      <c r="KMN78" s="97"/>
      <c r="KMO78" s="97"/>
      <c r="KMP78" s="145"/>
      <c r="KMQ78" s="178"/>
      <c r="KMR78" s="146"/>
      <c r="KMS78" s="98"/>
      <c r="KMT78" s="97"/>
      <c r="KMU78" s="97"/>
      <c r="KMV78" s="97"/>
      <c r="KMW78" s="97"/>
      <c r="KMX78" s="79"/>
      <c r="KMY78" s="79"/>
      <c r="KMZ78" s="195"/>
      <c r="KNA78" s="96"/>
      <c r="KNB78" s="79"/>
      <c r="KNC78" s="79"/>
      <c r="KND78" s="79"/>
      <c r="KNE78" s="79"/>
      <c r="KNF78" s="60"/>
      <c r="KNG78" s="98"/>
      <c r="KNH78" s="97"/>
      <c r="KNI78" s="97"/>
      <c r="KNJ78" s="97"/>
      <c r="KNK78" s="104"/>
      <c r="KNL78" s="97"/>
      <c r="KNM78" s="97"/>
      <c r="KNN78" s="97"/>
      <c r="KNO78" s="145"/>
      <c r="KNP78" s="178"/>
      <c r="KNQ78" s="146"/>
      <c r="KNR78" s="98"/>
      <c r="KNS78" s="97"/>
      <c r="KNT78" s="97"/>
      <c r="KNU78" s="97"/>
      <c r="KNV78" s="97"/>
      <c r="KNW78" s="79"/>
      <c r="KNX78" s="79"/>
      <c r="KNY78" s="195"/>
      <c r="KNZ78" s="96"/>
      <c r="KOA78" s="79"/>
      <c r="KOB78" s="79"/>
      <c r="KOC78" s="79"/>
      <c r="KOD78" s="79"/>
      <c r="KOE78" s="60"/>
      <c r="KOF78" s="98"/>
      <c r="KOG78" s="97"/>
      <c r="KOH78" s="97"/>
      <c r="KOI78" s="97"/>
      <c r="KOJ78" s="104"/>
      <c r="KOK78" s="97"/>
      <c r="KOL78" s="97"/>
      <c r="KOM78" s="97"/>
      <c r="KON78" s="145"/>
      <c r="KOO78" s="178"/>
      <c r="KOP78" s="146"/>
      <c r="KOQ78" s="98"/>
      <c r="KOR78" s="97"/>
      <c r="KOS78" s="97"/>
      <c r="KOT78" s="97"/>
      <c r="KOU78" s="97"/>
      <c r="KOV78" s="79"/>
      <c r="KOW78" s="79"/>
      <c r="KOX78" s="195"/>
      <c r="KOY78" s="96"/>
      <c r="KOZ78" s="79"/>
      <c r="KPA78" s="79"/>
      <c r="KPB78" s="79"/>
      <c r="KPC78" s="79"/>
      <c r="KPD78" s="60"/>
      <c r="KPE78" s="98"/>
      <c r="KPF78" s="97"/>
      <c r="KPG78" s="97"/>
      <c r="KPH78" s="97"/>
      <c r="KPI78" s="104"/>
      <c r="KPJ78" s="97"/>
      <c r="KPK78" s="97"/>
      <c r="KPL78" s="97"/>
      <c r="KPM78" s="145"/>
      <c r="KPN78" s="178"/>
      <c r="KPO78" s="146"/>
      <c r="KPP78" s="98"/>
      <c r="KPQ78" s="97"/>
      <c r="KPR78" s="97"/>
      <c r="KPS78" s="97"/>
      <c r="KPT78" s="97"/>
      <c r="KPU78" s="79"/>
      <c r="KPV78" s="79"/>
      <c r="KPW78" s="195"/>
      <c r="KPX78" s="96"/>
      <c r="KPY78" s="79"/>
      <c r="KPZ78" s="79"/>
      <c r="KQA78" s="79"/>
      <c r="KQB78" s="79"/>
      <c r="KQC78" s="60"/>
      <c r="KQD78" s="98"/>
      <c r="KQE78" s="97"/>
      <c r="KQF78" s="97"/>
      <c r="KQG78" s="97"/>
      <c r="KQH78" s="104"/>
      <c r="KQI78" s="97"/>
      <c r="KQJ78" s="97"/>
      <c r="KQK78" s="97"/>
      <c r="KQL78" s="145"/>
      <c r="KQM78" s="178"/>
      <c r="KQN78" s="146"/>
      <c r="KQO78" s="98"/>
      <c r="KQP78" s="97"/>
      <c r="KQQ78" s="97"/>
      <c r="KQR78" s="97"/>
      <c r="KQS78" s="97"/>
      <c r="KQT78" s="79"/>
      <c r="KQU78" s="79"/>
      <c r="KQV78" s="195"/>
      <c r="KQW78" s="96"/>
      <c r="KQX78" s="79"/>
      <c r="KQY78" s="79"/>
      <c r="KQZ78" s="79"/>
      <c r="KRA78" s="79"/>
      <c r="KRB78" s="60"/>
      <c r="KRC78" s="98"/>
      <c r="KRD78" s="97"/>
      <c r="KRE78" s="97"/>
      <c r="KRF78" s="97"/>
      <c r="KRG78" s="104"/>
      <c r="KRH78" s="97"/>
      <c r="KRI78" s="97"/>
      <c r="KRJ78" s="97"/>
      <c r="KRK78" s="145"/>
      <c r="KRL78" s="178"/>
      <c r="KRM78" s="146"/>
      <c r="KRN78" s="98"/>
      <c r="KRO78" s="97"/>
      <c r="KRP78" s="97"/>
      <c r="KRQ78" s="97"/>
      <c r="KRR78" s="97"/>
      <c r="KRS78" s="79"/>
      <c r="KRT78" s="79"/>
      <c r="KRU78" s="195"/>
      <c r="KRV78" s="96"/>
      <c r="KRW78" s="79"/>
      <c r="KRX78" s="79"/>
      <c r="KRY78" s="79"/>
      <c r="KRZ78" s="79"/>
      <c r="KSA78" s="60"/>
      <c r="KSB78" s="98"/>
      <c r="KSC78" s="97"/>
      <c r="KSD78" s="97"/>
      <c r="KSE78" s="97"/>
      <c r="KSF78" s="104"/>
      <c r="KSG78" s="97"/>
      <c r="KSH78" s="97"/>
      <c r="KSI78" s="97"/>
      <c r="KSJ78" s="145"/>
      <c r="KSK78" s="178"/>
      <c r="KSL78" s="146"/>
      <c r="KSM78" s="98"/>
      <c r="KSN78" s="97"/>
      <c r="KSO78" s="97"/>
      <c r="KSP78" s="97"/>
      <c r="KSQ78" s="97"/>
      <c r="KSR78" s="79"/>
      <c r="KSS78" s="79"/>
      <c r="KST78" s="195"/>
      <c r="KSU78" s="96"/>
      <c r="KSV78" s="79"/>
      <c r="KSW78" s="79"/>
      <c r="KSX78" s="79"/>
      <c r="KSY78" s="79"/>
      <c r="KSZ78" s="60"/>
      <c r="KTA78" s="98"/>
      <c r="KTB78" s="97"/>
      <c r="KTC78" s="97"/>
      <c r="KTD78" s="97"/>
      <c r="KTE78" s="104"/>
      <c r="KTF78" s="97"/>
      <c r="KTG78" s="97"/>
      <c r="KTH78" s="97"/>
      <c r="KTI78" s="145"/>
      <c r="KTJ78" s="178"/>
      <c r="KTK78" s="146"/>
      <c r="KTL78" s="98"/>
      <c r="KTM78" s="97"/>
      <c r="KTN78" s="97"/>
      <c r="KTO78" s="97"/>
      <c r="KTP78" s="97"/>
      <c r="KTQ78" s="79"/>
      <c r="KTR78" s="79"/>
      <c r="KTS78" s="195"/>
      <c r="KTT78" s="96"/>
      <c r="KTU78" s="79"/>
      <c r="KTV78" s="79"/>
      <c r="KTW78" s="79"/>
      <c r="KTX78" s="79"/>
      <c r="KTY78" s="60"/>
      <c r="KTZ78" s="98"/>
      <c r="KUA78" s="97"/>
      <c r="KUB78" s="97"/>
      <c r="KUC78" s="97"/>
      <c r="KUD78" s="104"/>
      <c r="KUE78" s="97"/>
      <c r="KUF78" s="97"/>
      <c r="KUG78" s="97"/>
      <c r="KUH78" s="145"/>
      <c r="KUI78" s="178"/>
      <c r="KUJ78" s="146"/>
      <c r="KUK78" s="98"/>
      <c r="KUL78" s="97"/>
      <c r="KUM78" s="97"/>
      <c r="KUN78" s="97"/>
      <c r="KUO78" s="97"/>
      <c r="KUP78" s="79"/>
      <c r="KUQ78" s="79"/>
      <c r="KUR78" s="195"/>
      <c r="KUS78" s="96"/>
      <c r="KUT78" s="79"/>
      <c r="KUU78" s="79"/>
      <c r="KUV78" s="79"/>
      <c r="KUW78" s="79"/>
      <c r="KUX78" s="60"/>
      <c r="KUY78" s="98"/>
      <c r="KUZ78" s="97"/>
      <c r="KVA78" s="97"/>
      <c r="KVB78" s="97"/>
      <c r="KVC78" s="104"/>
      <c r="KVD78" s="97"/>
      <c r="KVE78" s="97"/>
      <c r="KVF78" s="97"/>
      <c r="KVG78" s="145"/>
      <c r="KVH78" s="178"/>
      <c r="KVI78" s="146"/>
      <c r="KVJ78" s="98"/>
      <c r="KVK78" s="97"/>
      <c r="KVL78" s="97"/>
      <c r="KVM78" s="97"/>
      <c r="KVN78" s="97"/>
      <c r="KVO78" s="79"/>
      <c r="KVP78" s="79"/>
      <c r="KVQ78" s="195"/>
      <c r="KVR78" s="96"/>
      <c r="KVS78" s="79"/>
      <c r="KVT78" s="79"/>
      <c r="KVU78" s="79"/>
      <c r="KVV78" s="79"/>
      <c r="KVW78" s="60"/>
      <c r="KVX78" s="98"/>
      <c r="KVY78" s="97"/>
      <c r="KVZ78" s="97"/>
      <c r="KWA78" s="97"/>
      <c r="KWB78" s="104"/>
      <c r="KWC78" s="97"/>
      <c r="KWD78" s="97"/>
      <c r="KWE78" s="97"/>
      <c r="KWF78" s="145"/>
      <c r="KWG78" s="178"/>
      <c r="KWH78" s="146"/>
      <c r="KWI78" s="98"/>
      <c r="KWJ78" s="97"/>
      <c r="KWK78" s="97"/>
      <c r="KWL78" s="97"/>
      <c r="KWM78" s="97"/>
      <c r="KWN78" s="79"/>
      <c r="KWO78" s="79"/>
      <c r="KWP78" s="195"/>
      <c r="KWQ78" s="96"/>
      <c r="KWR78" s="79"/>
      <c r="KWS78" s="79"/>
      <c r="KWT78" s="79"/>
      <c r="KWU78" s="79"/>
      <c r="KWV78" s="60"/>
      <c r="KWW78" s="98"/>
      <c r="KWX78" s="97"/>
      <c r="KWY78" s="97"/>
      <c r="KWZ78" s="97"/>
      <c r="KXA78" s="104"/>
      <c r="KXB78" s="97"/>
      <c r="KXC78" s="97"/>
      <c r="KXD78" s="97"/>
      <c r="KXE78" s="145"/>
      <c r="KXF78" s="178"/>
      <c r="KXG78" s="146"/>
      <c r="KXH78" s="98"/>
      <c r="KXI78" s="97"/>
      <c r="KXJ78" s="97"/>
      <c r="KXK78" s="97"/>
      <c r="KXL78" s="97"/>
      <c r="KXM78" s="79"/>
      <c r="KXN78" s="79"/>
      <c r="KXO78" s="195"/>
      <c r="KXP78" s="96"/>
      <c r="KXQ78" s="79"/>
      <c r="KXR78" s="79"/>
      <c r="KXS78" s="79"/>
      <c r="KXT78" s="79"/>
      <c r="KXU78" s="60"/>
      <c r="KXV78" s="98"/>
      <c r="KXW78" s="97"/>
      <c r="KXX78" s="97"/>
      <c r="KXY78" s="97"/>
      <c r="KXZ78" s="104"/>
      <c r="KYA78" s="97"/>
      <c r="KYB78" s="97"/>
      <c r="KYC78" s="97"/>
      <c r="KYD78" s="145"/>
      <c r="KYE78" s="178"/>
      <c r="KYF78" s="146"/>
      <c r="KYG78" s="98"/>
      <c r="KYH78" s="97"/>
      <c r="KYI78" s="97"/>
      <c r="KYJ78" s="97"/>
      <c r="KYK78" s="97"/>
      <c r="KYL78" s="79"/>
      <c r="KYM78" s="79"/>
      <c r="KYN78" s="195"/>
      <c r="KYO78" s="96"/>
      <c r="KYP78" s="79"/>
      <c r="KYQ78" s="79"/>
      <c r="KYR78" s="79"/>
      <c r="KYS78" s="79"/>
      <c r="KYT78" s="60"/>
      <c r="KYU78" s="98"/>
      <c r="KYV78" s="97"/>
      <c r="KYW78" s="97"/>
      <c r="KYX78" s="97"/>
      <c r="KYY78" s="104"/>
      <c r="KYZ78" s="97"/>
      <c r="KZA78" s="97"/>
      <c r="KZB78" s="97"/>
      <c r="KZC78" s="145"/>
      <c r="KZD78" s="178"/>
      <c r="KZE78" s="146"/>
      <c r="KZF78" s="98"/>
      <c r="KZG78" s="97"/>
      <c r="KZH78" s="97"/>
      <c r="KZI78" s="97"/>
      <c r="KZJ78" s="97"/>
      <c r="KZK78" s="79"/>
      <c r="KZL78" s="79"/>
      <c r="KZM78" s="195"/>
      <c r="KZN78" s="96"/>
      <c r="KZO78" s="79"/>
      <c r="KZP78" s="79"/>
      <c r="KZQ78" s="79"/>
      <c r="KZR78" s="79"/>
      <c r="KZS78" s="60"/>
      <c r="KZT78" s="98"/>
      <c r="KZU78" s="97"/>
      <c r="KZV78" s="97"/>
      <c r="KZW78" s="97"/>
      <c r="KZX78" s="104"/>
      <c r="KZY78" s="97"/>
      <c r="KZZ78" s="97"/>
      <c r="LAA78" s="97"/>
      <c r="LAB78" s="145"/>
      <c r="LAC78" s="178"/>
      <c r="LAD78" s="146"/>
      <c r="LAE78" s="98"/>
      <c r="LAF78" s="97"/>
      <c r="LAG78" s="97"/>
      <c r="LAH78" s="97"/>
      <c r="LAI78" s="97"/>
      <c r="LAJ78" s="79"/>
      <c r="LAK78" s="79"/>
      <c r="LAL78" s="195"/>
      <c r="LAM78" s="96"/>
      <c r="LAN78" s="79"/>
      <c r="LAO78" s="79"/>
      <c r="LAP78" s="79"/>
      <c r="LAQ78" s="79"/>
      <c r="LAR78" s="60"/>
      <c r="LAS78" s="98"/>
      <c r="LAT78" s="97"/>
      <c r="LAU78" s="97"/>
      <c r="LAV78" s="97"/>
      <c r="LAW78" s="104"/>
      <c r="LAX78" s="97"/>
      <c r="LAY78" s="97"/>
      <c r="LAZ78" s="97"/>
      <c r="LBA78" s="145"/>
      <c r="LBB78" s="178"/>
      <c r="LBC78" s="146"/>
      <c r="LBD78" s="98"/>
      <c r="LBE78" s="97"/>
      <c r="LBF78" s="97"/>
      <c r="LBG78" s="97"/>
      <c r="LBH78" s="97"/>
      <c r="LBI78" s="79"/>
      <c r="LBJ78" s="79"/>
      <c r="LBK78" s="195"/>
      <c r="LBL78" s="96"/>
      <c r="LBM78" s="79"/>
      <c r="LBN78" s="79"/>
      <c r="LBO78" s="79"/>
      <c r="LBP78" s="79"/>
      <c r="LBQ78" s="60"/>
      <c r="LBR78" s="98"/>
      <c r="LBS78" s="97"/>
      <c r="LBT78" s="97"/>
      <c r="LBU78" s="97"/>
      <c r="LBV78" s="104"/>
      <c r="LBW78" s="97"/>
      <c r="LBX78" s="97"/>
      <c r="LBY78" s="97"/>
      <c r="LBZ78" s="145"/>
      <c r="LCA78" s="178"/>
      <c r="LCB78" s="146"/>
      <c r="LCC78" s="98"/>
      <c r="LCD78" s="97"/>
      <c r="LCE78" s="97"/>
      <c r="LCF78" s="97"/>
      <c r="LCG78" s="97"/>
      <c r="LCH78" s="79"/>
      <c r="LCI78" s="79"/>
      <c r="LCJ78" s="195"/>
      <c r="LCK78" s="96"/>
      <c r="LCL78" s="79"/>
      <c r="LCM78" s="79"/>
      <c r="LCN78" s="79"/>
      <c r="LCO78" s="79"/>
      <c r="LCP78" s="60"/>
      <c r="LCQ78" s="98"/>
      <c r="LCR78" s="97"/>
      <c r="LCS78" s="97"/>
      <c r="LCT78" s="97"/>
      <c r="LCU78" s="104"/>
      <c r="LCV78" s="97"/>
      <c r="LCW78" s="97"/>
      <c r="LCX78" s="97"/>
      <c r="LCY78" s="145"/>
      <c r="LCZ78" s="178"/>
      <c r="LDA78" s="146"/>
      <c r="LDB78" s="98"/>
      <c r="LDC78" s="97"/>
      <c r="LDD78" s="97"/>
      <c r="LDE78" s="97"/>
      <c r="LDF78" s="97"/>
      <c r="LDG78" s="79"/>
      <c r="LDH78" s="79"/>
      <c r="LDI78" s="195"/>
      <c r="LDJ78" s="96"/>
      <c r="LDK78" s="79"/>
      <c r="LDL78" s="79"/>
      <c r="LDM78" s="79"/>
      <c r="LDN78" s="79"/>
      <c r="LDO78" s="60"/>
      <c r="LDP78" s="98"/>
      <c r="LDQ78" s="97"/>
      <c r="LDR78" s="97"/>
      <c r="LDS78" s="97"/>
      <c r="LDT78" s="104"/>
      <c r="LDU78" s="97"/>
      <c r="LDV78" s="97"/>
      <c r="LDW78" s="97"/>
      <c r="LDX78" s="145"/>
      <c r="LDY78" s="178"/>
      <c r="LDZ78" s="146"/>
      <c r="LEA78" s="98"/>
      <c r="LEB78" s="97"/>
      <c r="LEC78" s="97"/>
      <c r="LED78" s="97"/>
      <c r="LEE78" s="97"/>
      <c r="LEF78" s="79"/>
      <c r="LEG78" s="79"/>
      <c r="LEH78" s="195"/>
      <c r="LEI78" s="96"/>
      <c r="LEJ78" s="79"/>
      <c r="LEK78" s="79"/>
      <c r="LEL78" s="79"/>
      <c r="LEM78" s="79"/>
      <c r="LEN78" s="60"/>
      <c r="LEO78" s="98"/>
      <c r="LEP78" s="97"/>
      <c r="LEQ78" s="97"/>
      <c r="LER78" s="97"/>
      <c r="LES78" s="104"/>
      <c r="LET78" s="97"/>
      <c r="LEU78" s="97"/>
      <c r="LEV78" s="97"/>
      <c r="LEW78" s="145"/>
      <c r="LEX78" s="178"/>
      <c r="LEY78" s="146"/>
      <c r="LEZ78" s="98"/>
      <c r="LFA78" s="97"/>
      <c r="LFB78" s="97"/>
      <c r="LFC78" s="97"/>
      <c r="LFD78" s="97"/>
      <c r="LFE78" s="79"/>
      <c r="LFF78" s="79"/>
      <c r="LFG78" s="195"/>
      <c r="LFH78" s="96"/>
      <c r="LFI78" s="79"/>
      <c r="LFJ78" s="79"/>
      <c r="LFK78" s="79"/>
      <c r="LFL78" s="79"/>
      <c r="LFM78" s="60"/>
      <c r="LFN78" s="98"/>
      <c r="LFO78" s="97"/>
      <c r="LFP78" s="97"/>
      <c r="LFQ78" s="97"/>
      <c r="LFR78" s="104"/>
      <c r="LFS78" s="97"/>
      <c r="LFT78" s="97"/>
      <c r="LFU78" s="97"/>
      <c r="LFV78" s="145"/>
      <c r="LFW78" s="178"/>
      <c r="LFX78" s="146"/>
      <c r="LFY78" s="98"/>
      <c r="LFZ78" s="97"/>
      <c r="LGA78" s="97"/>
      <c r="LGB78" s="97"/>
      <c r="LGC78" s="97"/>
      <c r="LGD78" s="79"/>
      <c r="LGE78" s="79"/>
      <c r="LGF78" s="195"/>
      <c r="LGG78" s="96"/>
      <c r="LGH78" s="79"/>
      <c r="LGI78" s="79"/>
      <c r="LGJ78" s="79"/>
      <c r="LGK78" s="79"/>
      <c r="LGL78" s="60"/>
      <c r="LGM78" s="98"/>
      <c r="LGN78" s="97"/>
      <c r="LGO78" s="97"/>
      <c r="LGP78" s="97"/>
      <c r="LGQ78" s="104"/>
      <c r="LGR78" s="97"/>
      <c r="LGS78" s="97"/>
      <c r="LGT78" s="97"/>
      <c r="LGU78" s="145"/>
      <c r="LGV78" s="178"/>
      <c r="LGW78" s="146"/>
      <c r="LGX78" s="98"/>
      <c r="LGY78" s="97"/>
      <c r="LGZ78" s="97"/>
      <c r="LHA78" s="97"/>
      <c r="LHB78" s="97"/>
      <c r="LHC78" s="79"/>
      <c r="LHD78" s="79"/>
      <c r="LHE78" s="195"/>
      <c r="LHF78" s="96"/>
      <c r="LHG78" s="79"/>
      <c r="LHH78" s="79"/>
      <c r="LHI78" s="79"/>
      <c r="LHJ78" s="79"/>
      <c r="LHK78" s="60"/>
      <c r="LHL78" s="98"/>
      <c r="LHM78" s="97"/>
      <c r="LHN78" s="97"/>
      <c r="LHO78" s="97"/>
      <c r="LHP78" s="104"/>
      <c r="LHQ78" s="97"/>
      <c r="LHR78" s="97"/>
      <c r="LHS78" s="97"/>
      <c r="LHT78" s="145"/>
      <c r="LHU78" s="178"/>
      <c r="LHV78" s="146"/>
      <c r="LHW78" s="98"/>
      <c r="LHX78" s="97"/>
      <c r="LHY78" s="97"/>
      <c r="LHZ78" s="97"/>
      <c r="LIA78" s="97"/>
      <c r="LIB78" s="79"/>
      <c r="LIC78" s="79"/>
      <c r="LID78" s="195"/>
      <c r="LIE78" s="96"/>
      <c r="LIF78" s="79"/>
      <c r="LIG78" s="79"/>
      <c r="LIH78" s="79"/>
      <c r="LII78" s="79"/>
      <c r="LIJ78" s="60"/>
      <c r="LIK78" s="98"/>
      <c r="LIL78" s="97"/>
      <c r="LIM78" s="97"/>
      <c r="LIN78" s="97"/>
      <c r="LIO78" s="104"/>
      <c r="LIP78" s="97"/>
      <c r="LIQ78" s="97"/>
      <c r="LIR78" s="97"/>
      <c r="LIS78" s="145"/>
      <c r="LIT78" s="178"/>
      <c r="LIU78" s="146"/>
      <c r="LIV78" s="98"/>
      <c r="LIW78" s="97"/>
      <c r="LIX78" s="97"/>
      <c r="LIY78" s="97"/>
      <c r="LIZ78" s="97"/>
      <c r="LJA78" s="79"/>
      <c r="LJB78" s="79"/>
      <c r="LJC78" s="195"/>
      <c r="LJD78" s="96"/>
      <c r="LJE78" s="79"/>
      <c r="LJF78" s="79"/>
      <c r="LJG78" s="79"/>
      <c r="LJH78" s="79"/>
      <c r="LJI78" s="60"/>
      <c r="LJJ78" s="98"/>
      <c r="LJK78" s="97"/>
      <c r="LJL78" s="97"/>
      <c r="LJM78" s="97"/>
      <c r="LJN78" s="104"/>
      <c r="LJO78" s="97"/>
      <c r="LJP78" s="97"/>
      <c r="LJQ78" s="97"/>
      <c r="LJR78" s="145"/>
      <c r="LJS78" s="178"/>
      <c r="LJT78" s="146"/>
      <c r="LJU78" s="98"/>
      <c r="LJV78" s="97"/>
      <c r="LJW78" s="97"/>
      <c r="LJX78" s="97"/>
      <c r="LJY78" s="97"/>
      <c r="LJZ78" s="79"/>
      <c r="LKA78" s="79"/>
      <c r="LKB78" s="195"/>
      <c r="LKC78" s="96"/>
      <c r="LKD78" s="79"/>
      <c r="LKE78" s="79"/>
      <c r="LKF78" s="79"/>
      <c r="LKG78" s="79"/>
      <c r="LKH78" s="60"/>
      <c r="LKI78" s="98"/>
      <c r="LKJ78" s="97"/>
      <c r="LKK78" s="97"/>
      <c r="LKL78" s="97"/>
      <c r="LKM78" s="104"/>
      <c r="LKN78" s="97"/>
      <c r="LKO78" s="97"/>
      <c r="LKP78" s="97"/>
      <c r="LKQ78" s="145"/>
      <c r="LKR78" s="178"/>
      <c r="LKS78" s="146"/>
      <c r="LKT78" s="98"/>
      <c r="LKU78" s="97"/>
      <c r="LKV78" s="97"/>
      <c r="LKW78" s="97"/>
      <c r="LKX78" s="97"/>
      <c r="LKY78" s="79"/>
      <c r="LKZ78" s="79"/>
      <c r="LLA78" s="195"/>
      <c r="LLB78" s="96"/>
      <c r="LLC78" s="79"/>
      <c r="LLD78" s="79"/>
      <c r="LLE78" s="79"/>
      <c r="LLF78" s="79"/>
      <c r="LLG78" s="60"/>
      <c r="LLH78" s="98"/>
      <c r="LLI78" s="97"/>
      <c r="LLJ78" s="97"/>
      <c r="LLK78" s="97"/>
      <c r="LLL78" s="104"/>
      <c r="LLM78" s="97"/>
      <c r="LLN78" s="97"/>
      <c r="LLO78" s="97"/>
      <c r="LLP78" s="145"/>
      <c r="LLQ78" s="178"/>
      <c r="LLR78" s="146"/>
      <c r="LLS78" s="98"/>
      <c r="LLT78" s="97"/>
      <c r="LLU78" s="97"/>
      <c r="LLV78" s="97"/>
      <c r="LLW78" s="97"/>
      <c r="LLX78" s="79"/>
      <c r="LLY78" s="79"/>
      <c r="LLZ78" s="195"/>
      <c r="LMA78" s="96"/>
      <c r="LMB78" s="79"/>
      <c r="LMC78" s="79"/>
      <c r="LMD78" s="79"/>
      <c r="LME78" s="79"/>
      <c r="LMF78" s="60"/>
      <c r="LMG78" s="98"/>
      <c r="LMH78" s="97"/>
      <c r="LMI78" s="97"/>
      <c r="LMJ78" s="97"/>
      <c r="LMK78" s="104"/>
      <c r="LML78" s="97"/>
      <c r="LMM78" s="97"/>
      <c r="LMN78" s="97"/>
      <c r="LMO78" s="145"/>
      <c r="LMP78" s="178"/>
      <c r="LMQ78" s="146"/>
      <c r="LMR78" s="98"/>
      <c r="LMS78" s="97"/>
      <c r="LMT78" s="97"/>
      <c r="LMU78" s="97"/>
      <c r="LMV78" s="97"/>
      <c r="LMW78" s="79"/>
      <c r="LMX78" s="79"/>
      <c r="LMY78" s="195"/>
      <c r="LMZ78" s="96"/>
      <c r="LNA78" s="79"/>
      <c r="LNB78" s="79"/>
      <c r="LNC78" s="79"/>
      <c r="LND78" s="79"/>
      <c r="LNE78" s="60"/>
      <c r="LNF78" s="98"/>
      <c r="LNG78" s="97"/>
      <c r="LNH78" s="97"/>
      <c r="LNI78" s="97"/>
      <c r="LNJ78" s="104"/>
      <c r="LNK78" s="97"/>
      <c r="LNL78" s="97"/>
      <c r="LNM78" s="97"/>
      <c r="LNN78" s="145"/>
      <c r="LNO78" s="178"/>
      <c r="LNP78" s="146"/>
      <c r="LNQ78" s="98"/>
      <c r="LNR78" s="97"/>
      <c r="LNS78" s="97"/>
      <c r="LNT78" s="97"/>
      <c r="LNU78" s="97"/>
      <c r="LNV78" s="79"/>
      <c r="LNW78" s="79"/>
      <c r="LNX78" s="195"/>
      <c r="LNY78" s="96"/>
      <c r="LNZ78" s="79"/>
      <c r="LOA78" s="79"/>
      <c r="LOB78" s="79"/>
      <c r="LOC78" s="79"/>
      <c r="LOD78" s="60"/>
      <c r="LOE78" s="98"/>
      <c r="LOF78" s="97"/>
      <c r="LOG78" s="97"/>
      <c r="LOH78" s="97"/>
      <c r="LOI78" s="104"/>
      <c r="LOJ78" s="97"/>
      <c r="LOK78" s="97"/>
      <c r="LOL78" s="97"/>
      <c r="LOM78" s="145"/>
      <c r="LON78" s="178"/>
      <c r="LOO78" s="146"/>
      <c r="LOP78" s="98"/>
      <c r="LOQ78" s="97"/>
      <c r="LOR78" s="97"/>
      <c r="LOS78" s="97"/>
      <c r="LOT78" s="97"/>
      <c r="LOU78" s="79"/>
      <c r="LOV78" s="79"/>
      <c r="LOW78" s="195"/>
      <c r="LOX78" s="96"/>
      <c r="LOY78" s="79"/>
      <c r="LOZ78" s="79"/>
      <c r="LPA78" s="79"/>
      <c r="LPB78" s="79"/>
      <c r="LPC78" s="60"/>
      <c r="LPD78" s="98"/>
      <c r="LPE78" s="97"/>
      <c r="LPF78" s="97"/>
      <c r="LPG78" s="97"/>
      <c r="LPH78" s="104"/>
      <c r="LPI78" s="97"/>
      <c r="LPJ78" s="97"/>
      <c r="LPK78" s="97"/>
      <c r="LPL78" s="145"/>
      <c r="LPM78" s="178"/>
      <c r="LPN78" s="146"/>
      <c r="LPO78" s="98"/>
      <c r="LPP78" s="97"/>
      <c r="LPQ78" s="97"/>
      <c r="LPR78" s="97"/>
      <c r="LPS78" s="97"/>
      <c r="LPT78" s="79"/>
      <c r="LPU78" s="79"/>
      <c r="LPV78" s="195"/>
      <c r="LPW78" s="96"/>
      <c r="LPX78" s="79"/>
      <c r="LPY78" s="79"/>
      <c r="LPZ78" s="79"/>
      <c r="LQA78" s="79"/>
      <c r="LQB78" s="60"/>
      <c r="LQC78" s="98"/>
      <c r="LQD78" s="97"/>
      <c r="LQE78" s="97"/>
      <c r="LQF78" s="97"/>
      <c r="LQG78" s="104"/>
      <c r="LQH78" s="97"/>
      <c r="LQI78" s="97"/>
      <c r="LQJ78" s="97"/>
      <c r="LQK78" s="145"/>
      <c r="LQL78" s="178"/>
      <c r="LQM78" s="146"/>
      <c r="LQN78" s="98"/>
      <c r="LQO78" s="97"/>
      <c r="LQP78" s="97"/>
      <c r="LQQ78" s="97"/>
      <c r="LQR78" s="97"/>
      <c r="LQS78" s="79"/>
      <c r="LQT78" s="79"/>
      <c r="LQU78" s="195"/>
      <c r="LQV78" s="96"/>
      <c r="LQW78" s="79"/>
      <c r="LQX78" s="79"/>
      <c r="LQY78" s="79"/>
      <c r="LQZ78" s="79"/>
      <c r="LRA78" s="60"/>
      <c r="LRB78" s="98"/>
      <c r="LRC78" s="97"/>
      <c r="LRD78" s="97"/>
      <c r="LRE78" s="97"/>
      <c r="LRF78" s="104"/>
      <c r="LRG78" s="97"/>
      <c r="LRH78" s="97"/>
      <c r="LRI78" s="97"/>
      <c r="LRJ78" s="145"/>
      <c r="LRK78" s="178"/>
      <c r="LRL78" s="146"/>
      <c r="LRM78" s="98"/>
      <c r="LRN78" s="97"/>
      <c r="LRO78" s="97"/>
      <c r="LRP78" s="97"/>
      <c r="LRQ78" s="97"/>
      <c r="LRR78" s="79"/>
      <c r="LRS78" s="79"/>
      <c r="LRT78" s="195"/>
      <c r="LRU78" s="96"/>
      <c r="LRV78" s="79"/>
      <c r="LRW78" s="79"/>
      <c r="LRX78" s="79"/>
      <c r="LRY78" s="79"/>
      <c r="LRZ78" s="60"/>
      <c r="LSA78" s="98"/>
      <c r="LSB78" s="97"/>
      <c r="LSC78" s="97"/>
      <c r="LSD78" s="97"/>
      <c r="LSE78" s="104"/>
      <c r="LSF78" s="97"/>
      <c r="LSG78" s="97"/>
      <c r="LSH78" s="97"/>
      <c r="LSI78" s="145"/>
      <c r="LSJ78" s="178"/>
      <c r="LSK78" s="146"/>
      <c r="LSL78" s="98"/>
      <c r="LSM78" s="97"/>
      <c r="LSN78" s="97"/>
      <c r="LSO78" s="97"/>
      <c r="LSP78" s="97"/>
      <c r="LSQ78" s="79"/>
      <c r="LSR78" s="79"/>
      <c r="LSS78" s="195"/>
      <c r="LST78" s="96"/>
      <c r="LSU78" s="79"/>
      <c r="LSV78" s="79"/>
      <c r="LSW78" s="79"/>
      <c r="LSX78" s="79"/>
      <c r="LSY78" s="60"/>
      <c r="LSZ78" s="98"/>
      <c r="LTA78" s="97"/>
      <c r="LTB78" s="97"/>
      <c r="LTC78" s="97"/>
      <c r="LTD78" s="104"/>
      <c r="LTE78" s="97"/>
      <c r="LTF78" s="97"/>
      <c r="LTG78" s="97"/>
      <c r="LTH78" s="145"/>
      <c r="LTI78" s="178"/>
      <c r="LTJ78" s="146"/>
      <c r="LTK78" s="98"/>
      <c r="LTL78" s="97"/>
      <c r="LTM78" s="97"/>
      <c r="LTN78" s="97"/>
      <c r="LTO78" s="97"/>
      <c r="LTP78" s="79"/>
      <c r="LTQ78" s="79"/>
      <c r="LTR78" s="195"/>
      <c r="LTS78" s="96"/>
      <c r="LTT78" s="79"/>
      <c r="LTU78" s="79"/>
      <c r="LTV78" s="79"/>
      <c r="LTW78" s="79"/>
      <c r="LTX78" s="60"/>
      <c r="LTY78" s="98"/>
      <c r="LTZ78" s="97"/>
      <c r="LUA78" s="97"/>
      <c r="LUB78" s="97"/>
      <c r="LUC78" s="104"/>
      <c r="LUD78" s="97"/>
      <c r="LUE78" s="97"/>
      <c r="LUF78" s="97"/>
      <c r="LUG78" s="145"/>
      <c r="LUH78" s="178"/>
      <c r="LUI78" s="146"/>
      <c r="LUJ78" s="98"/>
      <c r="LUK78" s="97"/>
      <c r="LUL78" s="97"/>
      <c r="LUM78" s="97"/>
      <c r="LUN78" s="97"/>
      <c r="LUO78" s="79"/>
      <c r="LUP78" s="79"/>
      <c r="LUQ78" s="195"/>
      <c r="LUR78" s="96"/>
      <c r="LUS78" s="79"/>
      <c r="LUT78" s="79"/>
      <c r="LUU78" s="79"/>
      <c r="LUV78" s="79"/>
      <c r="LUW78" s="60"/>
      <c r="LUX78" s="98"/>
      <c r="LUY78" s="97"/>
      <c r="LUZ78" s="97"/>
      <c r="LVA78" s="97"/>
      <c r="LVB78" s="104"/>
      <c r="LVC78" s="97"/>
      <c r="LVD78" s="97"/>
      <c r="LVE78" s="97"/>
      <c r="LVF78" s="145"/>
      <c r="LVG78" s="178"/>
      <c r="LVH78" s="146"/>
      <c r="LVI78" s="98"/>
      <c r="LVJ78" s="97"/>
      <c r="LVK78" s="97"/>
      <c r="LVL78" s="97"/>
      <c r="LVM78" s="97"/>
      <c r="LVN78" s="79"/>
      <c r="LVO78" s="79"/>
      <c r="LVP78" s="195"/>
      <c r="LVQ78" s="96"/>
      <c r="LVR78" s="79"/>
      <c r="LVS78" s="79"/>
      <c r="LVT78" s="79"/>
      <c r="LVU78" s="79"/>
      <c r="LVV78" s="60"/>
      <c r="LVW78" s="98"/>
      <c r="LVX78" s="97"/>
      <c r="LVY78" s="97"/>
      <c r="LVZ78" s="97"/>
      <c r="LWA78" s="104"/>
      <c r="LWB78" s="97"/>
      <c r="LWC78" s="97"/>
      <c r="LWD78" s="97"/>
      <c r="LWE78" s="145"/>
      <c r="LWF78" s="178"/>
      <c r="LWG78" s="146"/>
      <c r="LWH78" s="98"/>
      <c r="LWI78" s="97"/>
      <c r="LWJ78" s="97"/>
      <c r="LWK78" s="97"/>
      <c r="LWL78" s="97"/>
      <c r="LWM78" s="79"/>
      <c r="LWN78" s="79"/>
      <c r="LWO78" s="195"/>
      <c r="LWP78" s="96"/>
      <c r="LWQ78" s="79"/>
      <c r="LWR78" s="79"/>
      <c r="LWS78" s="79"/>
      <c r="LWT78" s="79"/>
      <c r="LWU78" s="60"/>
      <c r="LWV78" s="98"/>
      <c r="LWW78" s="97"/>
      <c r="LWX78" s="97"/>
      <c r="LWY78" s="97"/>
      <c r="LWZ78" s="104"/>
      <c r="LXA78" s="97"/>
      <c r="LXB78" s="97"/>
      <c r="LXC78" s="97"/>
      <c r="LXD78" s="145"/>
      <c r="LXE78" s="178"/>
      <c r="LXF78" s="146"/>
      <c r="LXG78" s="98"/>
      <c r="LXH78" s="97"/>
      <c r="LXI78" s="97"/>
      <c r="LXJ78" s="97"/>
      <c r="LXK78" s="97"/>
      <c r="LXL78" s="79"/>
      <c r="LXM78" s="79"/>
      <c r="LXN78" s="195"/>
      <c r="LXO78" s="96"/>
      <c r="LXP78" s="79"/>
      <c r="LXQ78" s="79"/>
      <c r="LXR78" s="79"/>
      <c r="LXS78" s="79"/>
      <c r="LXT78" s="60"/>
      <c r="LXU78" s="98"/>
      <c r="LXV78" s="97"/>
      <c r="LXW78" s="97"/>
      <c r="LXX78" s="97"/>
      <c r="LXY78" s="104"/>
      <c r="LXZ78" s="97"/>
      <c r="LYA78" s="97"/>
      <c r="LYB78" s="97"/>
      <c r="LYC78" s="145"/>
      <c r="LYD78" s="178"/>
      <c r="LYE78" s="146"/>
      <c r="LYF78" s="98"/>
      <c r="LYG78" s="97"/>
      <c r="LYH78" s="97"/>
      <c r="LYI78" s="97"/>
      <c r="LYJ78" s="97"/>
      <c r="LYK78" s="79"/>
      <c r="LYL78" s="79"/>
      <c r="LYM78" s="195"/>
      <c r="LYN78" s="96"/>
      <c r="LYO78" s="79"/>
      <c r="LYP78" s="79"/>
      <c r="LYQ78" s="79"/>
      <c r="LYR78" s="79"/>
      <c r="LYS78" s="60"/>
      <c r="LYT78" s="98"/>
      <c r="LYU78" s="97"/>
      <c r="LYV78" s="97"/>
      <c r="LYW78" s="97"/>
      <c r="LYX78" s="104"/>
      <c r="LYY78" s="97"/>
      <c r="LYZ78" s="97"/>
      <c r="LZA78" s="97"/>
      <c r="LZB78" s="145"/>
      <c r="LZC78" s="178"/>
      <c r="LZD78" s="146"/>
      <c r="LZE78" s="98"/>
      <c r="LZF78" s="97"/>
      <c r="LZG78" s="97"/>
      <c r="LZH78" s="97"/>
      <c r="LZI78" s="97"/>
      <c r="LZJ78" s="79"/>
      <c r="LZK78" s="79"/>
      <c r="LZL78" s="195"/>
      <c r="LZM78" s="96"/>
      <c r="LZN78" s="79"/>
      <c r="LZO78" s="79"/>
      <c r="LZP78" s="79"/>
      <c r="LZQ78" s="79"/>
      <c r="LZR78" s="60"/>
      <c r="LZS78" s="98"/>
      <c r="LZT78" s="97"/>
      <c r="LZU78" s="97"/>
      <c r="LZV78" s="97"/>
      <c r="LZW78" s="104"/>
      <c r="LZX78" s="97"/>
      <c r="LZY78" s="97"/>
      <c r="LZZ78" s="97"/>
      <c r="MAA78" s="145"/>
      <c r="MAB78" s="178"/>
      <c r="MAC78" s="146"/>
      <c r="MAD78" s="98"/>
      <c r="MAE78" s="97"/>
      <c r="MAF78" s="97"/>
      <c r="MAG78" s="97"/>
      <c r="MAH78" s="97"/>
      <c r="MAI78" s="79"/>
      <c r="MAJ78" s="79"/>
      <c r="MAK78" s="195"/>
      <c r="MAL78" s="96"/>
      <c r="MAM78" s="79"/>
      <c r="MAN78" s="79"/>
      <c r="MAO78" s="79"/>
      <c r="MAP78" s="79"/>
      <c r="MAQ78" s="60"/>
      <c r="MAR78" s="98"/>
      <c r="MAS78" s="97"/>
      <c r="MAT78" s="97"/>
      <c r="MAU78" s="97"/>
      <c r="MAV78" s="104"/>
      <c r="MAW78" s="97"/>
      <c r="MAX78" s="97"/>
      <c r="MAY78" s="97"/>
      <c r="MAZ78" s="145"/>
      <c r="MBA78" s="178"/>
      <c r="MBB78" s="146"/>
      <c r="MBC78" s="98"/>
      <c r="MBD78" s="97"/>
      <c r="MBE78" s="97"/>
      <c r="MBF78" s="97"/>
      <c r="MBG78" s="97"/>
      <c r="MBH78" s="79"/>
      <c r="MBI78" s="79"/>
      <c r="MBJ78" s="195"/>
      <c r="MBK78" s="96"/>
      <c r="MBL78" s="79"/>
      <c r="MBM78" s="79"/>
      <c r="MBN78" s="79"/>
      <c r="MBO78" s="79"/>
      <c r="MBP78" s="60"/>
      <c r="MBQ78" s="98"/>
      <c r="MBR78" s="97"/>
      <c r="MBS78" s="97"/>
      <c r="MBT78" s="97"/>
      <c r="MBU78" s="104"/>
      <c r="MBV78" s="97"/>
      <c r="MBW78" s="97"/>
      <c r="MBX78" s="97"/>
      <c r="MBY78" s="145"/>
      <c r="MBZ78" s="178"/>
      <c r="MCA78" s="146"/>
      <c r="MCB78" s="98"/>
      <c r="MCC78" s="97"/>
      <c r="MCD78" s="97"/>
      <c r="MCE78" s="97"/>
      <c r="MCF78" s="97"/>
      <c r="MCG78" s="79"/>
      <c r="MCH78" s="79"/>
      <c r="MCI78" s="195"/>
      <c r="MCJ78" s="96"/>
      <c r="MCK78" s="79"/>
      <c r="MCL78" s="79"/>
      <c r="MCM78" s="79"/>
      <c r="MCN78" s="79"/>
      <c r="MCO78" s="60"/>
      <c r="MCP78" s="98"/>
      <c r="MCQ78" s="97"/>
      <c r="MCR78" s="97"/>
      <c r="MCS78" s="97"/>
      <c r="MCT78" s="104"/>
      <c r="MCU78" s="97"/>
      <c r="MCV78" s="97"/>
      <c r="MCW78" s="97"/>
      <c r="MCX78" s="145"/>
      <c r="MCY78" s="178"/>
      <c r="MCZ78" s="146"/>
      <c r="MDA78" s="98"/>
      <c r="MDB78" s="97"/>
      <c r="MDC78" s="97"/>
      <c r="MDD78" s="97"/>
      <c r="MDE78" s="97"/>
      <c r="MDF78" s="79"/>
      <c r="MDG78" s="79"/>
      <c r="MDH78" s="195"/>
      <c r="MDI78" s="96"/>
      <c r="MDJ78" s="79"/>
      <c r="MDK78" s="79"/>
      <c r="MDL78" s="79"/>
      <c r="MDM78" s="79"/>
      <c r="MDN78" s="60"/>
      <c r="MDO78" s="98"/>
      <c r="MDP78" s="97"/>
      <c r="MDQ78" s="97"/>
      <c r="MDR78" s="97"/>
      <c r="MDS78" s="104"/>
      <c r="MDT78" s="97"/>
      <c r="MDU78" s="97"/>
      <c r="MDV78" s="97"/>
      <c r="MDW78" s="145"/>
      <c r="MDX78" s="178"/>
      <c r="MDY78" s="146"/>
      <c r="MDZ78" s="98"/>
      <c r="MEA78" s="97"/>
      <c r="MEB78" s="97"/>
      <c r="MEC78" s="97"/>
      <c r="MED78" s="97"/>
      <c r="MEE78" s="79"/>
      <c r="MEF78" s="79"/>
      <c r="MEG78" s="195"/>
      <c r="MEH78" s="96"/>
      <c r="MEI78" s="79"/>
      <c r="MEJ78" s="79"/>
      <c r="MEK78" s="79"/>
      <c r="MEL78" s="79"/>
      <c r="MEM78" s="60"/>
      <c r="MEN78" s="98"/>
      <c r="MEO78" s="97"/>
      <c r="MEP78" s="97"/>
      <c r="MEQ78" s="97"/>
      <c r="MER78" s="104"/>
      <c r="MES78" s="97"/>
      <c r="MET78" s="97"/>
      <c r="MEU78" s="97"/>
      <c r="MEV78" s="145"/>
      <c r="MEW78" s="178"/>
      <c r="MEX78" s="146"/>
      <c r="MEY78" s="98"/>
      <c r="MEZ78" s="97"/>
      <c r="MFA78" s="97"/>
      <c r="MFB78" s="97"/>
      <c r="MFC78" s="97"/>
      <c r="MFD78" s="79"/>
      <c r="MFE78" s="79"/>
      <c r="MFF78" s="195"/>
      <c r="MFG78" s="96"/>
      <c r="MFH78" s="79"/>
      <c r="MFI78" s="79"/>
      <c r="MFJ78" s="79"/>
      <c r="MFK78" s="79"/>
      <c r="MFL78" s="60"/>
      <c r="MFM78" s="98"/>
      <c r="MFN78" s="97"/>
      <c r="MFO78" s="97"/>
      <c r="MFP78" s="97"/>
      <c r="MFQ78" s="104"/>
      <c r="MFR78" s="97"/>
      <c r="MFS78" s="97"/>
      <c r="MFT78" s="97"/>
      <c r="MFU78" s="145"/>
      <c r="MFV78" s="178"/>
      <c r="MFW78" s="146"/>
      <c r="MFX78" s="98"/>
      <c r="MFY78" s="97"/>
      <c r="MFZ78" s="97"/>
      <c r="MGA78" s="97"/>
      <c r="MGB78" s="97"/>
      <c r="MGC78" s="79"/>
      <c r="MGD78" s="79"/>
      <c r="MGE78" s="195"/>
      <c r="MGF78" s="96"/>
      <c r="MGG78" s="79"/>
      <c r="MGH78" s="79"/>
      <c r="MGI78" s="79"/>
      <c r="MGJ78" s="79"/>
      <c r="MGK78" s="60"/>
      <c r="MGL78" s="98"/>
      <c r="MGM78" s="97"/>
      <c r="MGN78" s="97"/>
      <c r="MGO78" s="97"/>
      <c r="MGP78" s="104"/>
      <c r="MGQ78" s="97"/>
      <c r="MGR78" s="97"/>
      <c r="MGS78" s="97"/>
      <c r="MGT78" s="145"/>
      <c r="MGU78" s="178"/>
      <c r="MGV78" s="146"/>
      <c r="MGW78" s="98"/>
      <c r="MGX78" s="97"/>
      <c r="MGY78" s="97"/>
      <c r="MGZ78" s="97"/>
      <c r="MHA78" s="97"/>
      <c r="MHB78" s="79"/>
      <c r="MHC78" s="79"/>
      <c r="MHD78" s="195"/>
      <c r="MHE78" s="96"/>
      <c r="MHF78" s="79"/>
      <c r="MHG78" s="79"/>
      <c r="MHH78" s="79"/>
      <c r="MHI78" s="79"/>
      <c r="MHJ78" s="60"/>
      <c r="MHK78" s="98"/>
      <c r="MHL78" s="97"/>
      <c r="MHM78" s="97"/>
      <c r="MHN78" s="97"/>
      <c r="MHO78" s="104"/>
      <c r="MHP78" s="97"/>
      <c r="MHQ78" s="97"/>
      <c r="MHR78" s="97"/>
      <c r="MHS78" s="145"/>
      <c r="MHT78" s="178"/>
      <c r="MHU78" s="146"/>
      <c r="MHV78" s="98"/>
      <c r="MHW78" s="97"/>
      <c r="MHX78" s="97"/>
      <c r="MHY78" s="97"/>
      <c r="MHZ78" s="97"/>
      <c r="MIA78" s="79"/>
      <c r="MIB78" s="79"/>
      <c r="MIC78" s="195"/>
      <c r="MID78" s="96"/>
      <c r="MIE78" s="79"/>
      <c r="MIF78" s="79"/>
      <c r="MIG78" s="79"/>
      <c r="MIH78" s="79"/>
      <c r="MII78" s="60"/>
      <c r="MIJ78" s="98"/>
      <c r="MIK78" s="97"/>
      <c r="MIL78" s="97"/>
      <c r="MIM78" s="97"/>
      <c r="MIN78" s="104"/>
      <c r="MIO78" s="97"/>
      <c r="MIP78" s="97"/>
      <c r="MIQ78" s="97"/>
      <c r="MIR78" s="145"/>
      <c r="MIS78" s="178"/>
      <c r="MIT78" s="146"/>
      <c r="MIU78" s="98"/>
      <c r="MIV78" s="97"/>
      <c r="MIW78" s="97"/>
      <c r="MIX78" s="97"/>
      <c r="MIY78" s="97"/>
      <c r="MIZ78" s="79"/>
      <c r="MJA78" s="79"/>
      <c r="MJB78" s="195"/>
      <c r="MJC78" s="96"/>
      <c r="MJD78" s="79"/>
      <c r="MJE78" s="79"/>
      <c r="MJF78" s="79"/>
      <c r="MJG78" s="79"/>
      <c r="MJH78" s="60"/>
      <c r="MJI78" s="98"/>
      <c r="MJJ78" s="97"/>
      <c r="MJK78" s="97"/>
      <c r="MJL78" s="97"/>
      <c r="MJM78" s="104"/>
      <c r="MJN78" s="97"/>
      <c r="MJO78" s="97"/>
      <c r="MJP78" s="97"/>
      <c r="MJQ78" s="145"/>
      <c r="MJR78" s="178"/>
      <c r="MJS78" s="146"/>
      <c r="MJT78" s="98"/>
      <c r="MJU78" s="97"/>
      <c r="MJV78" s="97"/>
      <c r="MJW78" s="97"/>
      <c r="MJX78" s="97"/>
      <c r="MJY78" s="79"/>
      <c r="MJZ78" s="79"/>
      <c r="MKA78" s="195"/>
      <c r="MKB78" s="96"/>
      <c r="MKC78" s="79"/>
      <c r="MKD78" s="79"/>
      <c r="MKE78" s="79"/>
      <c r="MKF78" s="79"/>
      <c r="MKG78" s="60"/>
      <c r="MKH78" s="98"/>
      <c r="MKI78" s="97"/>
      <c r="MKJ78" s="97"/>
      <c r="MKK78" s="97"/>
      <c r="MKL78" s="104"/>
      <c r="MKM78" s="97"/>
      <c r="MKN78" s="97"/>
      <c r="MKO78" s="97"/>
      <c r="MKP78" s="145"/>
      <c r="MKQ78" s="178"/>
      <c r="MKR78" s="146"/>
      <c r="MKS78" s="98"/>
      <c r="MKT78" s="97"/>
      <c r="MKU78" s="97"/>
      <c r="MKV78" s="97"/>
      <c r="MKW78" s="97"/>
      <c r="MKX78" s="79"/>
      <c r="MKY78" s="79"/>
      <c r="MKZ78" s="195"/>
      <c r="MLA78" s="96"/>
      <c r="MLB78" s="79"/>
      <c r="MLC78" s="79"/>
      <c r="MLD78" s="79"/>
      <c r="MLE78" s="79"/>
      <c r="MLF78" s="60"/>
      <c r="MLG78" s="98"/>
      <c r="MLH78" s="97"/>
      <c r="MLI78" s="97"/>
      <c r="MLJ78" s="97"/>
      <c r="MLK78" s="104"/>
      <c r="MLL78" s="97"/>
      <c r="MLM78" s="97"/>
      <c r="MLN78" s="97"/>
      <c r="MLO78" s="145"/>
      <c r="MLP78" s="178"/>
      <c r="MLQ78" s="146"/>
      <c r="MLR78" s="98"/>
      <c r="MLS78" s="97"/>
      <c r="MLT78" s="97"/>
      <c r="MLU78" s="97"/>
      <c r="MLV78" s="97"/>
      <c r="MLW78" s="79"/>
      <c r="MLX78" s="79"/>
      <c r="MLY78" s="195"/>
      <c r="MLZ78" s="96"/>
      <c r="MMA78" s="79"/>
      <c r="MMB78" s="79"/>
      <c r="MMC78" s="79"/>
      <c r="MMD78" s="79"/>
      <c r="MME78" s="60"/>
      <c r="MMF78" s="98"/>
      <c r="MMG78" s="97"/>
      <c r="MMH78" s="97"/>
      <c r="MMI78" s="97"/>
      <c r="MMJ78" s="104"/>
      <c r="MMK78" s="97"/>
      <c r="MML78" s="97"/>
      <c r="MMM78" s="97"/>
      <c r="MMN78" s="145"/>
      <c r="MMO78" s="178"/>
      <c r="MMP78" s="146"/>
      <c r="MMQ78" s="98"/>
      <c r="MMR78" s="97"/>
      <c r="MMS78" s="97"/>
      <c r="MMT78" s="97"/>
      <c r="MMU78" s="97"/>
      <c r="MMV78" s="79"/>
      <c r="MMW78" s="79"/>
      <c r="MMX78" s="195"/>
      <c r="MMY78" s="96"/>
      <c r="MMZ78" s="79"/>
      <c r="MNA78" s="79"/>
      <c r="MNB78" s="79"/>
      <c r="MNC78" s="79"/>
      <c r="MND78" s="60"/>
      <c r="MNE78" s="98"/>
      <c r="MNF78" s="97"/>
      <c r="MNG78" s="97"/>
      <c r="MNH78" s="97"/>
      <c r="MNI78" s="104"/>
      <c r="MNJ78" s="97"/>
      <c r="MNK78" s="97"/>
      <c r="MNL78" s="97"/>
      <c r="MNM78" s="145"/>
      <c r="MNN78" s="178"/>
      <c r="MNO78" s="146"/>
      <c r="MNP78" s="98"/>
      <c r="MNQ78" s="97"/>
      <c r="MNR78" s="97"/>
      <c r="MNS78" s="97"/>
      <c r="MNT78" s="97"/>
      <c r="MNU78" s="79"/>
      <c r="MNV78" s="79"/>
      <c r="MNW78" s="195"/>
      <c r="MNX78" s="96"/>
      <c r="MNY78" s="79"/>
      <c r="MNZ78" s="79"/>
      <c r="MOA78" s="79"/>
      <c r="MOB78" s="79"/>
      <c r="MOC78" s="60"/>
      <c r="MOD78" s="98"/>
      <c r="MOE78" s="97"/>
      <c r="MOF78" s="97"/>
      <c r="MOG78" s="97"/>
      <c r="MOH78" s="104"/>
      <c r="MOI78" s="97"/>
      <c r="MOJ78" s="97"/>
      <c r="MOK78" s="97"/>
      <c r="MOL78" s="145"/>
      <c r="MOM78" s="178"/>
      <c r="MON78" s="146"/>
      <c r="MOO78" s="98"/>
      <c r="MOP78" s="97"/>
      <c r="MOQ78" s="97"/>
      <c r="MOR78" s="97"/>
      <c r="MOS78" s="97"/>
      <c r="MOT78" s="79"/>
      <c r="MOU78" s="79"/>
      <c r="MOV78" s="195"/>
      <c r="MOW78" s="96"/>
      <c r="MOX78" s="79"/>
      <c r="MOY78" s="79"/>
      <c r="MOZ78" s="79"/>
      <c r="MPA78" s="79"/>
      <c r="MPB78" s="60"/>
      <c r="MPC78" s="98"/>
      <c r="MPD78" s="97"/>
      <c r="MPE78" s="97"/>
      <c r="MPF78" s="97"/>
      <c r="MPG78" s="104"/>
      <c r="MPH78" s="97"/>
      <c r="MPI78" s="97"/>
      <c r="MPJ78" s="97"/>
      <c r="MPK78" s="145"/>
      <c r="MPL78" s="178"/>
      <c r="MPM78" s="146"/>
      <c r="MPN78" s="98"/>
      <c r="MPO78" s="97"/>
      <c r="MPP78" s="97"/>
      <c r="MPQ78" s="97"/>
      <c r="MPR78" s="97"/>
      <c r="MPS78" s="79"/>
      <c r="MPT78" s="79"/>
      <c r="MPU78" s="195"/>
      <c r="MPV78" s="96"/>
      <c r="MPW78" s="79"/>
      <c r="MPX78" s="79"/>
      <c r="MPY78" s="79"/>
      <c r="MPZ78" s="79"/>
      <c r="MQA78" s="60"/>
      <c r="MQB78" s="98"/>
      <c r="MQC78" s="97"/>
      <c r="MQD78" s="97"/>
      <c r="MQE78" s="97"/>
      <c r="MQF78" s="104"/>
      <c r="MQG78" s="97"/>
      <c r="MQH78" s="97"/>
      <c r="MQI78" s="97"/>
      <c r="MQJ78" s="145"/>
      <c r="MQK78" s="178"/>
      <c r="MQL78" s="146"/>
      <c r="MQM78" s="98"/>
      <c r="MQN78" s="97"/>
      <c r="MQO78" s="97"/>
      <c r="MQP78" s="97"/>
      <c r="MQQ78" s="97"/>
      <c r="MQR78" s="79"/>
      <c r="MQS78" s="79"/>
      <c r="MQT78" s="195"/>
      <c r="MQU78" s="96"/>
      <c r="MQV78" s="79"/>
      <c r="MQW78" s="79"/>
      <c r="MQX78" s="79"/>
      <c r="MQY78" s="79"/>
      <c r="MQZ78" s="60"/>
      <c r="MRA78" s="98"/>
      <c r="MRB78" s="97"/>
      <c r="MRC78" s="97"/>
      <c r="MRD78" s="97"/>
      <c r="MRE78" s="104"/>
      <c r="MRF78" s="97"/>
      <c r="MRG78" s="97"/>
      <c r="MRH78" s="97"/>
      <c r="MRI78" s="145"/>
      <c r="MRJ78" s="178"/>
      <c r="MRK78" s="146"/>
      <c r="MRL78" s="98"/>
      <c r="MRM78" s="97"/>
      <c r="MRN78" s="97"/>
      <c r="MRO78" s="97"/>
      <c r="MRP78" s="97"/>
      <c r="MRQ78" s="79"/>
      <c r="MRR78" s="79"/>
      <c r="MRS78" s="195"/>
      <c r="MRT78" s="96"/>
      <c r="MRU78" s="79"/>
      <c r="MRV78" s="79"/>
      <c r="MRW78" s="79"/>
      <c r="MRX78" s="79"/>
      <c r="MRY78" s="60"/>
      <c r="MRZ78" s="98"/>
      <c r="MSA78" s="97"/>
      <c r="MSB78" s="97"/>
      <c r="MSC78" s="97"/>
      <c r="MSD78" s="104"/>
      <c r="MSE78" s="97"/>
      <c r="MSF78" s="97"/>
      <c r="MSG78" s="97"/>
      <c r="MSH78" s="145"/>
      <c r="MSI78" s="178"/>
      <c r="MSJ78" s="146"/>
      <c r="MSK78" s="98"/>
      <c r="MSL78" s="97"/>
      <c r="MSM78" s="97"/>
      <c r="MSN78" s="97"/>
      <c r="MSO78" s="97"/>
      <c r="MSP78" s="79"/>
      <c r="MSQ78" s="79"/>
      <c r="MSR78" s="195"/>
      <c r="MSS78" s="96"/>
      <c r="MST78" s="79"/>
      <c r="MSU78" s="79"/>
      <c r="MSV78" s="79"/>
      <c r="MSW78" s="79"/>
      <c r="MSX78" s="60"/>
      <c r="MSY78" s="98"/>
      <c r="MSZ78" s="97"/>
      <c r="MTA78" s="97"/>
      <c r="MTB78" s="97"/>
      <c r="MTC78" s="104"/>
      <c r="MTD78" s="97"/>
      <c r="MTE78" s="97"/>
      <c r="MTF78" s="97"/>
      <c r="MTG78" s="145"/>
      <c r="MTH78" s="178"/>
      <c r="MTI78" s="146"/>
      <c r="MTJ78" s="98"/>
      <c r="MTK78" s="97"/>
      <c r="MTL78" s="97"/>
      <c r="MTM78" s="97"/>
      <c r="MTN78" s="97"/>
      <c r="MTO78" s="79"/>
      <c r="MTP78" s="79"/>
      <c r="MTQ78" s="195"/>
      <c r="MTR78" s="96"/>
      <c r="MTS78" s="79"/>
      <c r="MTT78" s="79"/>
      <c r="MTU78" s="79"/>
      <c r="MTV78" s="79"/>
      <c r="MTW78" s="60"/>
      <c r="MTX78" s="98"/>
      <c r="MTY78" s="97"/>
      <c r="MTZ78" s="97"/>
      <c r="MUA78" s="97"/>
      <c r="MUB78" s="104"/>
      <c r="MUC78" s="97"/>
      <c r="MUD78" s="97"/>
      <c r="MUE78" s="97"/>
      <c r="MUF78" s="145"/>
      <c r="MUG78" s="178"/>
      <c r="MUH78" s="146"/>
      <c r="MUI78" s="98"/>
      <c r="MUJ78" s="97"/>
      <c r="MUK78" s="97"/>
      <c r="MUL78" s="97"/>
      <c r="MUM78" s="97"/>
      <c r="MUN78" s="79"/>
      <c r="MUO78" s="79"/>
      <c r="MUP78" s="195"/>
      <c r="MUQ78" s="96"/>
      <c r="MUR78" s="79"/>
      <c r="MUS78" s="79"/>
      <c r="MUT78" s="79"/>
      <c r="MUU78" s="79"/>
      <c r="MUV78" s="60"/>
      <c r="MUW78" s="98"/>
      <c r="MUX78" s="97"/>
      <c r="MUY78" s="97"/>
      <c r="MUZ78" s="97"/>
      <c r="MVA78" s="104"/>
      <c r="MVB78" s="97"/>
      <c r="MVC78" s="97"/>
      <c r="MVD78" s="97"/>
      <c r="MVE78" s="145"/>
      <c r="MVF78" s="178"/>
      <c r="MVG78" s="146"/>
      <c r="MVH78" s="98"/>
      <c r="MVI78" s="97"/>
      <c r="MVJ78" s="97"/>
      <c r="MVK78" s="97"/>
      <c r="MVL78" s="97"/>
      <c r="MVM78" s="79"/>
      <c r="MVN78" s="79"/>
      <c r="MVO78" s="195"/>
      <c r="MVP78" s="96"/>
      <c r="MVQ78" s="79"/>
      <c r="MVR78" s="79"/>
      <c r="MVS78" s="79"/>
      <c r="MVT78" s="79"/>
      <c r="MVU78" s="60"/>
      <c r="MVV78" s="98"/>
      <c r="MVW78" s="97"/>
      <c r="MVX78" s="97"/>
      <c r="MVY78" s="97"/>
      <c r="MVZ78" s="104"/>
      <c r="MWA78" s="97"/>
      <c r="MWB78" s="97"/>
      <c r="MWC78" s="97"/>
      <c r="MWD78" s="145"/>
      <c r="MWE78" s="178"/>
      <c r="MWF78" s="146"/>
      <c r="MWG78" s="98"/>
      <c r="MWH78" s="97"/>
      <c r="MWI78" s="97"/>
      <c r="MWJ78" s="97"/>
      <c r="MWK78" s="97"/>
      <c r="MWL78" s="79"/>
      <c r="MWM78" s="79"/>
      <c r="MWN78" s="195"/>
      <c r="MWO78" s="96"/>
      <c r="MWP78" s="79"/>
      <c r="MWQ78" s="79"/>
      <c r="MWR78" s="79"/>
      <c r="MWS78" s="79"/>
      <c r="MWT78" s="60"/>
      <c r="MWU78" s="98"/>
      <c r="MWV78" s="97"/>
      <c r="MWW78" s="97"/>
      <c r="MWX78" s="97"/>
      <c r="MWY78" s="104"/>
      <c r="MWZ78" s="97"/>
      <c r="MXA78" s="97"/>
      <c r="MXB78" s="97"/>
      <c r="MXC78" s="145"/>
      <c r="MXD78" s="178"/>
      <c r="MXE78" s="146"/>
      <c r="MXF78" s="98"/>
      <c r="MXG78" s="97"/>
      <c r="MXH78" s="97"/>
      <c r="MXI78" s="97"/>
      <c r="MXJ78" s="97"/>
      <c r="MXK78" s="79"/>
      <c r="MXL78" s="79"/>
      <c r="MXM78" s="195"/>
      <c r="MXN78" s="96"/>
      <c r="MXO78" s="79"/>
      <c r="MXP78" s="79"/>
      <c r="MXQ78" s="79"/>
      <c r="MXR78" s="79"/>
      <c r="MXS78" s="60"/>
      <c r="MXT78" s="98"/>
      <c r="MXU78" s="97"/>
      <c r="MXV78" s="97"/>
      <c r="MXW78" s="97"/>
      <c r="MXX78" s="104"/>
      <c r="MXY78" s="97"/>
      <c r="MXZ78" s="97"/>
      <c r="MYA78" s="97"/>
      <c r="MYB78" s="145"/>
      <c r="MYC78" s="178"/>
      <c r="MYD78" s="146"/>
      <c r="MYE78" s="98"/>
      <c r="MYF78" s="97"/>
      <c r="MYG78" s="97"/>
      <c r="MYH78" s="97"/>
      <c r="MYI78" s="97"/>
      <c r="MYJ78" s="79"/>
      <c r="MYK78" s="79"/>
      <c r="MYL78" s="195"/>
      <c r="MYM78" s="96"/>
      <c r="MYN78" s="79"/>
      <c r="MYO78" s="79"/>
      <c r="MYP78" s="79"/>
      <c r="MYQ78" s="79"/>
      <c r="MYR78" s="60"/>
      <c r="MYS78" s="98"/>
      <c r="MYT78" s="97"/>
      <c r="MYU78" s="97"/>
      <c r="MYV78" s="97"/>
      <c r="MYW78" s="104"/>
      <c r="MYX78" s="97"/>
      <c r="MYY78" s="97"/>
      <c r="MYZ78" s="97"/>
      <c r="MZA78" s="145"/>
      <c r="MZB78" s="178"/>
      <c r="MZC78" s="146"/>
      <c r="MZD78" s="98"/>
      <c r="MZE78" s="97"/>
      <c r="MZF78" s="97"/>
      <c r="MZG78" s="97"/>
      <c r="MZH78" s="97"/>
      <c r="MZI78" s="79"/>
      <c r="MZJ78" s="79"/>
      <c r="MZK78" s="195"/>
      <c r="MZL78" s="96"/>
      <c r="MZM78" s="79"/>
      <c r="MZN78" s="79"/>
      <c r="MZO78" s="79"/>
      <c r="MZP78" s="79"/>
      <c r="MZQ78" s="60"/>
      <c r="MZR78" s="98"/>
      <c r="MZS78" s="97"/>
      <c r="MZT78" s="97"/>
      <c r="MZU78" s="97"/>
      <c r="MZV78" s="104"/>
      <c r="MZW78" s="97"/>
      <c r="MZX78" s="97"/>
      <c r="MZY78" s="97"/>
      <c r="MZZ78" s="145"/>
      <c r="NAA78" s="178"/>
      <c r="NAB78" s="146"/>
      <c r="NAC78" s="98"/>
      <c r="NAD78" s="97"/>
      <c r="NAE78" s="97"/>
      <c r="NAF78" s="97"/>
      <c r="NAG78" s="97"/>
      <c r="NAH78" s="79"/>
      <c r="NAI78" s="79"/>
      <c r="NAJ78" s="195"/>
      <c r="NAK78" s="96"/>
      <c r="NAL78" s="79"/>
      <c r="NAM78" s="79"/>
      <c r="NAN78" s="79"/>
      <c r="NAO78" s="79"/>
      <c r="NAP78" s="60"/>
      <c r="NAQ78" s="98"/>
      <c r="NAR78" s="97"/>
      <c r="NAS78" s="97"/>
      <c r="NAT78" s="97"/>
      <c r="NAU78" s="104"/>
      <c r="NAV78" s="97"/>
      <c r="NAW78" s="97"/>
      <c r="NAX78" s="97"/>
      <c r="NAY78" s="145"/>
      <c r="NAZ78" s="178"/>
      <c r="NBA78" s="146"/>
      <c r="NBB78" s="98"/>
      <c r="NBC78" s="97"/>
      <c r="NBD78" s="97"/>
      <c r="NBE78" s="97"/>
      <c r="NBF78" s="97"/>
      <c r="NBG78" s="79"/>
      <c r="NBH78" s="79"/>
      <c r="NBI78" s="195"/>
      <c r="NBJ78" s="96"/>
      <c r="NBK78" s="79"/>
      <c r="NBL78" s="79"/>
      <c r="NBM78" s="79"/>
      <c r="NBN78" s="79"/>
      <c r="NBO78" s="60"/>
      <c r="NBP78" s="98"/>
      <c r="NBQ78" s="97"/>
      <c r="NBR78" s="97"/>
      <c r="NBS78" s="97"/>
      <c r="NBT78" s="104"/>
      <c r="NBU78" s="97"/>
      <c r="NBV78" s="97"/>
      <c r="NBW78" s="97"/>
      <c r="NBX78" s="145"/>
      <c r="NBY78" s="178"/>
      <c r="NBZ78" s="146"/>
      <c r="NCA78" s="98"/>
      <c r="NCB78" s="97"/>
      <c r="NCC78" s="97"/>
      <c r="NCD78" s="97"/>
      <c r="NCE78" s="97"/>
      <c r="NCF78" s="79"/>
      <c r="NCG78" s="79"/>
      <c r="NCH78" s="195"/>
      <c r="NCI78" s="96"/>
      <c r="NCJ78" s="79"/>
      <c r="NCK78" s="79"/>
      <c r="NCL78" s="79"/>
      <c r="NCM78" s="79"/>
      <c r="NCN78" s="60"/>
      <c r="NCO78" s="98"/>
      <c r="NCP78" s="97"/>
      <c r="NCQ78" s="97"/>
      <c r="NCR78" s="97"/>
      <c r="NCS78" s="104"/>
      <c r="NCT78" s="97"/>
      <c r="NCU78" s="97"/>
      <c r="NCV78" s="97"/>
      <c r="NCW78" s="145"/>
      <c r="NCX78" s="178"/>
      <c r="NCY78" s="146"/>
      <c r="NCZ78" s="98"/>
      <c r="NDA78" s="97"/>
      <c r="NDB78" s="97"/>
      <c r="NDC78" s="97"/>
      <c r="NDD78" s="97"/>
      <c r="NDE78" s="79"/>
      <c r="NDF78" s="79"/>
      <c r="NDG78" s="195"/>
      <c r="NDH78" s="96"/>
      <c r="NDI78" s="79"/>
      <c r="NDJ78" s="79"/>
      <c r="NDK78" s="79"/>
      <c r="NDL78" s="79"/>
      <c r="NDM78" s="60"/>
      <c r="NDN78" s="98"/>
      <c r="NDO78" s="97"/>
      <c r="NDP78" s="97"/>
      <c r="NDQ78" s="97"/>
      <c r="NDR78" s="104"/>
      <c r="NDS78" s="97"/>
      <c r="NDT78" s="97"/>
      <c r="NDU78" s="97"/>
      <c r="NDV78" s="145"/>
      <c r="NDW78" s="178"/>
      <c r="NDX78" s="146"/>
      <c r="NDY78" s="98"/>
      <c r="NDZ78" s="97"/>
      <c r="NEA78" s="97"/>
      <c r="NEB78" s="97"/>
      <c r="NEC78" s="97"/>
      <c r="NED78" s="79"/>
      <c r="NEE78" s="79"/>
      <c r="NEF78" s="195"/>
      <c r="NEG78" s="96"/>
      <c r="NEH78" s="79"/>
      <c r="NEI78" s="79"/>
      <c r="NEJ78" s="79"/>
      <c r="NEK78" s="79"/>
      <c r="NEL78" s="60"/>
      <c r="NEM78" s="98"/>
      <c r="NEN78" s="97"/>
      <c r="NEO78" s="97"/>
      <c r="NEP78" s="97"/>
      <c r="NEQ78" s="104"/>
      <c r="NER78" s="97"/>
      <c r="NES78" s="97"/>
      <c r="NET78" s="97"/>
      <c r="NEU78" s="145"/>
      <c r="NEV78" s="178"/>
      <c r="NEW78" s="146"/>
      <c r="NEX78" s="98"/>
      <c r="NEY78" s="97"/>
      <c r="NEZ78" s="97"/>
      <c r="NFA78" s="97"/>
      <c r="NFB78" s="97"/>
      <c r="NFC78" s="79"/>
      <c r="NFD78" s="79"/>
      <c r="NFE78" s="195"/>
      <c r="NFF78" s="96"/>
      <c r="NFG78" s="79"/>
      <c r="NFH78" s="79"/>
      <c r="NFI78" s="79"/>
      <c r="NFJ78" s="79"/>
      <c r="NFK78" s="60"/>
      <c r="NFL78" s="98"/>
      <c r="NFM78" s="97"/>
      <c r="NFN78" s="97"/>
      <c r="NFO78" s="97"/>
      <c r="NFP78" s="104"/>
      <c r="NFQ78" s="97"/>
      <c r="NFR78" s="97"/>
      <c r="NFS78" s="97"/>
      <c r="NFT78" s="145"/>
      <c r="NFU78" s="178"/>
      <c r="NFV78" s="146"/>
      <c r="NFW78" s="98"/>
      <c r="NFX78" s="97"/>
      <c r="NFY78" s="97"/>
      <c r="NFZ78" s="97"/>
      <c r="NGA78" s="97"/>
      <c r="NGB78" s="79"/>
      <c r="NGC78" s="79"/>
      <c r="NGD78" s="195"/>
      <c r="NGE78" s="96"/>
      <c r="NGF78" s="79"/>
      <c r="NGG78" s="79"/>
      <c r="NGH78" s="79"/>
      <c r="NGI78" s="79"/>
      <c r="NGJ78" s="60"/>
      <c r="NGK78" s="98"/>
      <c r="NGL78" s="97"/>
      <c r="NGM78" s="97"/>
      <c r="NGN78" s="97"/>
      <c r="NGO78" s="104"/>
      <c r="NGP78" s="97"/>
      <c r="NGQ78" s="97"/>
      <c r="NGR78" s="97"/>
      <c r="NGS78" s="145"/>
      <c r="NGT78" s="178"/>
      <c r="NGU78" s="146"/>
      <c r="NGV78" s="98"/>
      <c r="NGW78" s="97"/>
      <c r="NGX78" s="97"/>
      <c r="NGY78" s="97"/>
      <c r="NGZ78" s="97"/>
      <c r="NHA78" s="79"/>
      <c r="NHB78" s="79"/>
      <c r="NHC78" s="195"/>
      <c r="NHD78" s="96"/>
      <c r="NHE78" s="79"/>
      <c r="NHF78" s="79"/>
      <c r="NHG78" s="79"/>
      <c r="NHH78" s="79"/>
      <c r="NHI78" s="60"/>
      <c r="NHJ78" s="98"/>
      <c r="NHK78" s="97"/>
      <c r="NHL78" s="97"/>
      <c r="NHM78" s="97"/>
      <c r="NHN78" s="104"/>
      <c r="NHO78" s="97"/>
      <c r="NHP78" s="97"/>
      <c r="NHQ78" s="97"/>
      <c r="NHR78" s="145"/>
      <c r="NHS78" s="178"/>
      <c r="NHT78" s="146"/>
      <c r="NHU78" s="98"/>
      <c r="NHV78" s="97"/>
      <c r="NHW78" s="97"/>
      <c r="NHX78" s="97"/>
      <c r="NHY78" s="97"/>
      <c r="NHZ78" s="79"/>
      <c r="NIA78" s="79"/>
      <c r="NIB78" s="195"/>
      <c r="NIC78" s="96"/>
      <c r="NID78" s="79"/>
      <c r="NIE78" s="79"/>
      <c r="NIF78" s="79"/>
      <c r="NIG78" s="79"/>
      <c r="NIH78" s="60"/>
      <c r="NII78" s="98"/>
      <c r="NIJ78" s="97"/>
      <c r="NIK78" s="97"/>
      <c r="NIL78" s="97"/>
      <c r="NIM78" s="104"/>
      <c r="NIN78" s="97"/>
      <c r="NIO78" s="97"/>
      <c r="NIP78" s="97"/>
      <c r="NIQ78" s="145"/>
      <c r="NIR78" s="178"/>
      <c r="NIS78" s="146"/>
      <c r="NIT78" s="98"/>
      <c r="NIU78" s="97"/>
      <c r="NIV78" s="97"/>
      <c r="NIW78" s="97"/>
      <c r="NIX78" s="97"/>
      <c r="NIY78" s="79"/>
      <c r="NIZ78" s="79"/>
      <c r="NJA78" s="195"/>
      <c r="NJB78" s="96"/>
      <c r="NJC78" s="79"/>
      <c r="NJD78" s="79"/>
      <c r="NJE78" s="79"/>
      <c r="NJF78" s="79"/>
      <c r="NJG78" s="60"/>
      <c r="NJH78" s="98"/>
      <c r="NJI78" s="97"/>
      <c r="NJJ78" s="97"/>
      <c r="NJK78" s="97"/>
      <c r="NJL78" s="104"/>
      <c r="NJM78" s="97"/>
      <c r="NJN78" s="97"/>
      <c r="NJO78" s="97"/>
      <c r="NJP78" s="145"/>
      <c r="NJQ78" s="178"/>
      <c r="NJR78" s="146"/>
      <c r="NJS78" s="98"/>
      <c r="NJT78" s="97"/>
      <c r="NJU78" s="97"/>
      <c r="NJV78" s="97"/>
      <c r="NJW78" s="97"/>
      <c r="NJX78" s="79"/>
      <c r="NJY78" s="79"/>
      <c r="NJZ78" s="195"/>
      <c r="NKA78" s="96"/>
      <c r="NKB78" s="79"/>
      <c r="NKC78" s="79"/>
      <c r="NKD78" s="79"/>
      <c r="NKE78" s="79"/>
      <c r="NKF78" s="60"/>
      <c r="NKG78" s="98"/>
      <c r="NKH78" s="97"/>
      <c r="NKI78" s="97"/>
      <c r="NKJ78" s="97"/>
      <c r="NKK78" s="104"/>
      <c r="NKL78" s="97"/>
      <c r="NKM78" s="97"/>
      <c r="NKN78" s="97"/>
      <c r="NKO78" s="145"/>
      <c r="NKP78" s="178"/>
      <c r="NKQ78" s="146"/>
      <c r="NKR78" s="98"/>
      <c r="NKS78" s="97"/>
      <c r="NKT78" s="97"/>
      <c r="NKU78" s="97"/>
      <c r="NKV78" s="97"/>
      <c r="NKW78" s="79"/>
      <c r="NKX78" s="79"/>
      <c r="NKY78" s="195"/>
      <c r="NKZ78" s="96"/>
      <c r="NLA78" s="79"/>
      <c r="NLB78" s="79"/>
      <c r="NLC78" s="79"/>
      <c r="NLD78" s="79"/>
      <c r="NLE78" s="60"/>
      <c r="NLF78" s="98"/>
      <c r="NLG78" s="97"/>
      <c r="NLH78" s="97"/>
      <c r="NLI78" s="97"/>
      <c r="NLJ78" s="104"/>
      <c r="NLK78" s="97"/>
      <c r="NLL78" s="97"/>
      <c r="NLM78" s="97"/>
      <c r="NLN78" s="145"/>
      <c r="NLO78" s="178"/>
      <c r="NLP78" s="146"/>
      <c r="NLQ78" s="98"/>
      <c r="NLR78" s="97"/>
      <c r="NLS78" s="97"/>
      <c r="NLT78" s="97"/>
      <c r="NLU78" s="97"/>
      <c r="NLV78" s="79"/>
      <c r="NLW78" s="79"/>
      <c r="NLX78" s="195"/>
      <c r="NLY78" s="96"/>
      <c r="NLZ78" s="79"/>
      <c r="NMA78" s="79"/>
      <c r="NMB78" s="79"/>
      <c r="NMC78" s="79"/>
      <c r="NMD78" s="60"/>
      <c r="NME78" s="98"/>
      <c r="NMF78" s="97"/>
      <c r="NMG78" s="97"/>
      <c r="NMH78" s="97"/>
      <c r="NMI78" s="104"/>
      <c r="NMJ78" s="97"/>
      <c r="NMK78" s="97"/>
      <c r="NML78" s="97"/>
      <c r="NMM78" s="145"/>
      <c r="NMN78" s="178"/>
      <c r="NMO78" s="146"/>
      <c r="NMP78" s="98"/>
      <c r="NMQ78" s="97"/>
      <c r="NMR78" s="97"/>
      <c r="NMS78" s="97"/>
      <c r="NMT78" s="97"/>
      <c r="NMU78" s="79"/>
      <c r="NMV78" s="79"/>
      <c r="NMW78" s="195"/>
      <c r="NMX78" s="96"/>
      <c r="NMY78" s="79"/>
      <c r="NMZ78" s="79"/>
      <c r="NNA78" s="79"/>
      <c r="NNB78" s="79"/>
      <c r="NNC78" s="60"/>
      <c r="NND78" s="98"/>
      <c r="NNE78" s="97"/>
      <c r="NNF78" s="97"/>
      <c r="NNG78" s="97"/>
      <c r="NNH78" s="104"/>
      <c r="NNI78" s="97"/>
      <c r="NNJ78" s="97"/>
      <c r="NNK78" s="97"/>
      <c r="NNL78" s="145"/>
      <c r="NNM78" s="178"/>
      <c r="NNN78" s="146"/>
      <c r="NNO78" s="98"/>
      <c r="NNP78" s="97"/>
      <c r="NNQ78" s="97"/>
      <c r="NNR78" s="97"/>
      <c r="NNS78" s="97"/>
      <c r="NNT78" s="79"/>
      <c r="NNU78" s="79"/>
      <c r="NNV78" s="195"/>
      <c r="NNW78" s="96"/>
      <c r="NNX78" s="79"/>
      <c r="NNY78" s="79"/>
      <c r="NNZ78" s="79"/>
      <c r="NOA78" s="79"/>
      <c r="NOB78" s="60"/>
      <c r="NOC78" s="98"/>
      <c r="NOD78" s="97"/>
      <c r="NOE78" s="97"/>
      <c r="NOF78" s="97"/>
      <c r="NOG78" s="104"/>
      <c r="NOH78" s="97"/>
      <c r="NOI78" s="97"/>
      <c r="NOJ78" s="97"/>
      <c r="NOK78" s="145"/>
      <c r="NOL78" s="178"/>
      <c r="NOM78" s="146"/>
      <c r="NON78" s="98"/>
      <c r="NOO78" s="97"/>
      <c r="NOP78" s="97"/>
      <c r="NOQ78" s="97"/>
      <c r="NOR78" s="97"/>
      <c r="NOS78" s="79"/>
      <c r="NOT78" s="79"/>
      <c r="NOU78" s="195"/>
      <c r="NOV78" s="96"/>
      <c r="NOW78" s="79"/>
      <c r="NOX78" s="79"/>
      <c r="NOY78" s="79"/>
      <c r="NOZ78" s="79"/>
      <c r="NPA78" s="60"/>
      <c r="NPB78" s="98"/>
      <c r="NPC78" s="97"/>
      <c r="NPD78" s="97"/>
      <c r="NPE78" s="97"/>
      <c r="NPF78" s="104"/>
      <c r="NPG78" s="97"/>
      <c r="NPH78" s="97"/>
      <c r="NPI78" s="97"/>
      <c r="NPJ78" s="145"/>
      <c r="NPK78" s="178"/>
      <c r="NPL78" s="146"/>
      <c r="NPM78" s="98"/>
      <c r="NPN78" s="97"/>
      <c r="NPO78" s="97"/>
      <c r="NPP78" s="97"/>
      <c r="NPQ78" s="97"/>
      <c r="NPR78" s="79"/>
      <c r="NPS78" s="79"/>
      <c r="NPT78" s="195"/>
      <c r="NPU78" s="96"/>
      <c r="NPV78" s="79"/>
      <c r="NPW78" s="79"/>
      <c r="NPX78" s="79"/>
      <c r="NPY78" s="79"/>
      <c r="NPZ78" s="60"/>
      <c r="NQA78" s="98"/>
      <c r="NQB78" s="97"/>
      <c r="NQC78" s="97"/>
      <c r="NQD78" s="97"/>
      <c r="NQE78" s="104"/>
      <c r="NQF78" s="97"/>
      <c r="NQG78" s="97"/>
      <c r="NQH78" s="97"/>
      <c r="NQI78" s="145"/>
      <c r="NQJ78" s="178"/>
      <c r="NQK78" s="146"/>
      <c r="NQL78" s="98"/>
      <c r="NQM78" s="97"/>
      <c r="NQN78" s="97"/>
      <c r="NQO78" s="97"/>
      <c r="NQP78" s="97"/>
      <c r="NQQ78" s="79"/>
      <c r="NQR78" s="79"/>
      <c r="NQS78" s="195"/>
      <c r="NQT78" s="96"/>
      <c r="NQU78" s="79"/>
      <c r="NQV78" s="79"/>
      <c r="NQW78" s="79"/>
      <c r="NQX78" s="79"/>
      <c r="NQY78" s="60"/>
      <c r="NQZ78" s="98"/>
      <c r="NRA78" s="97"/>
      <c r="NRB78" s="97"/>
      <c r="NRC78" s="97"/>
      <c r="NRD78" s="104"/>
      <c r="NRE78" s="97"/>
      <c r="NRF78" s="97"/>
      <c r="NRG78" s="97"/>
      <c r="NRH78" s="145"/>
      <c r="NRI78" s="178"/>
      <c r="NRJ78" s="146"/>
      <c r="NRK78" s="98"/>
      <c r="NRL78" s="97"/>
      <c r="NRM78" s="97"/>
      <c r="NRN78" s="97"/>
      <c r="NRO78" s="97"/>
      <c r="NRP78" s="79"/>
      <c r="NRQ78" s="79"/>
      <c r="NRR78" s="195"/>
      <c r="NRS78" s="96"/>
      <c r="NRT78" s="79"/>
      <c r="NRU78" s="79"/>
      <c r="NRV78" s="79"/>
      <c r="NRW78" s="79"/>
      <c r="NRX78" s="60"/>
      <c r="NRY78" s="98"/>
      <c r="NRZ78" s="97"/>
      <c r="NSA78" s="97"/>
      <c r="NSB78" s="97"/>
      <c r="NSC78" s="104"/>
      <c r="NSD78" s="97"/>
      <c r="NSE78" s="97"/>
      <c r="NSF78" s="97"/>
      <c r="NSG78" s="145"/>
      <c r="NSH78" s="178"/>
      <c r="NSI78" s="146"/>
      <c r="NSJ78" s="98"/>
      <c r="NSK78" s="97"/>
      <c r="NSL78" s="97"/>
      <c r="NSM78" s="97"/>
      <c r="NSN78" s="97"/>
      <c r="NSO78" s="79"/>
      <c r="NSP78" s="79"/>
      <c r="NSQ78" s="195"/>
      <c r="NSR78" s="96"/>
      <c r="NSS78" s="79"/>
      <c r="NST78" s="79"/>
      <c r="NSU78" s="79"/>
      <c r="NSV78" s="79"/>
      <c r="NSW78" s="60"/>
      <c r="NSX78" s="98"/>
      <c r="NSY78" s="97"/>
      <c r="NSZ78" s="97"/>
      <c r="NTA78" s="97"/>
      <c r="NTB78" s="104"/>
      <c r="NTC78" s="97"/>
      <c r="NTD78" s="97"/>
      <c r="NTE78" s="97"/>
      <c r="NTF78" s="145"/>
      <c r="NTG78" s="178"/>
      <c r="NTH78" s="146"/>
      <c r="NTI78" s="98"/>
      <c r="NTJ78" s="97"/>
      <c r="NTK78" s="97"/>
      <c r="NTL78" s="97"/>
      <c r="NTM78" s="97"/>
      <c r="NTN78" s="79"/>
      <c r="NTO78" s="79"/>
      <c r="NTP78" s="195"/>
      <c r="NTQ78" s="96"/>
      <c r="NTR78" s="79"/>
      <c r="NTS78" s="79"/>
      <c r="NTT78" s="79"/>
      <c r="NTU78" s="79"/>
      <c r="NTV78" s="60"/>
      <c r="NTW78" s="98"/>
      <c r="NTX78" s="97"/>
      <c r="NTY78" s="97"/>
      <c r="NTZ78" s="97"/>
      <c r="NUA78" s="104"/>
      <c r="NUB78" s="97"/>
      <c r="NUC78" s="97"/>
      <c r="NUD78" s="97"/>
      <c r="NUE78" s="145"/>
      <c r="NUF78" s="178"/>
      <c r="NUG78" s="146"/>
      <c r="NUH78" s="98"/>
      <c r="NUI78" s="97"/>
      <c r="NUJ78" s="97"/>
      <c r="NUK78" s="97"/>
      <c r="NUL78" s="97"/>
      <c r="NUM78" s="79"/>
      <c r="NUN78" s="79"/>
      <c r="NUO78" s="195"/>
      <c r="NUP78" s="96"/>
      <c r="NUQ78" s="79"/>
      <c r="NUR78" s="79"/>
      <c r="NUS78" s="79"/>
      <c r="NUT78" s="79"/>
      <c r="NUU78" s="60"/>
      <c r="NUV78" s="98"/>
      <c r="NUW78" s="97"/>
      <c r="NUX78" s="97"/>
      <c r="NUY78" s="97"/>
      <c r="NUZ78" s="104"/>
      <c r="NVA78" s="97"/>
      <c r="NVB78" s="97"/>
      <c r="NVC78" s="97"/>
      <c r="NVD78" s="145"/>
      <c r="NVE78" s="178"/>
      <c r="NVF78" s="146"/>
      <c r="NVG78" s="98"/>
      <c r="NVH78" s="97"/>
      <c r="NVI78" s="97"/>
      <c r="NVJ78" s="97"/>
      <c r="NVK78" s="97"/>
      <c r="NVL78" s="79"/>
      <c r="NVM78" s="79"/>
      <c r="NVN78" s="195"/>
      <c r="NVO78" s="96"/>
      <c r="NVP78" s="79"/>
      <c r="NVQ78" s="79"/>
      <c r="NVR78" s="79"/>
      <c r="NVS78" s="79"/>
      <c r="NVT78" s="60"/>
      <c r="NVU78" s="98"/>
      <c r="NVV78" s="97"/>
      <c r="NVW78" s="97"/>
      <c r="NVX78" s="97"/>
      <c r="NVY78" s="104"/>
      <c r="NVZ78" s="97"/>
      <c r="NWA78" s="97"/>
      <c r="NWB78" s="97"/>
      <c r="NWC78" s="145"/>
      <c r="NWD78" s="178"/>
      <c r="NWE78" s="146"/>
      <c r="NWF78" s="98"/>
      <c r="NWG78" s="97"/>
      <c r="NWH78" s="97"/>
      <c r="NWI78" s="97"/>
      <c r="NWJ78" s="97"/>
      <c r="NWK78" s="79"/>
      <c r="NWL78" s="79"/>
      <c r="NWM78" s="195"/>
      <c r="NWN78" s="96"/>
      <c r="NWO78" s="79"/>
      <c r="NWP78" s="79"/>
      <c r="NWQ78" s="79"/>
      <c r="NWR78" s="79"/>
      <c r="NWS78" s="60"/>
      <c r="NWT78" s="98"/>
      <c r="NWU78" s="97"/>
      <c r="NWV78" s="97"/>
      <c r="NWW78" s="97"/>
      <c r="NWX78" s="104"/>
      <c r="NWY78" s="97"/>
      <c r="NWZ78" s="97"/>
      <c r="NXA78" s="97"/>
      <c r="NXB78" s="145"/>
      <c r="NXC78" s="178"/>
      <c r="NXD78" s="146"/>
      <c r="NXE78" s="98"/>
      <c r="NXF78" s="97"/>
      <c r="NXG78" s="97"/>
      <c r="NXH78" s="97"/>
      <c r="NXI78" s="97"/>
      <c r="NXJ78" s="79"/>
      <c r="NXK78" s="79"/>
      <c r="NXL78" s="195"/>
      <c r="NXM78" s="96"/>
      <c r="NXN78" s="79"/>
      <c r="NXO78" s="79"/>
      <c r="NXP78" s="79"/>
      <c r="NXQ78" s="79"/>
      <c r="NXR78" s="60"/>
      <c r="NXS78" s="98"/>
      <c r="NXT78" s="97"/>
      <c r="NXU78" s="97"/>
      <c r="NXV78" s="97"/>
      <c r="NXW78" s="104"/>
      <c r="NXX78" s="97"/>
      <c r="NXY78" s="97"/>
      <c r="NXZ78" s="97"/>
      <c r="NYA78" s="145"/>
      <c r="NYB78" s="178"/>
      <c r="NYC78" s="146"/>
      <c r="NYD78" s="98"/>
      <c r="NYE78" s="97"/>
      <c r="NYF78" s="97"/>
      <c r="NYG78" s="97"/>
      <c r="NYH78" s="97"/>
      <c r="NYI78" s="79"/>
      <c r="NYJ78" s="79"/>
      <c r="NYK78" s="195"/>
      <c r="NYL78" s="96"/>
      <c r="NYM78" s="79"/>
      <c r="NYN78" s="79"/>
      <c r="NYO78" s="79"/>
      <c r="NYP78" s="79"/>
      <c r="NYQ78" s="60"/>
      <c r="NYR78" s="98"/>
      <c r="NYS78" s="97"/>
      <c r="NYT78" s="97"/>
      <c r="NYU78" s="97"/>
      <c r="NYV78" s="104"/>
      <c r="NYW78" s="97"/>
      <c r="NYX78" s="97"/>
      <c r="NYY78" s="97"/>
      <c r="NYZ78" s="145"/>
      <c r="NZA78" s="178"/>
      <c r="NZB78" s="146"/>
      <c r="NZC78" s="98"/>
      <c r="NZD78" s="97"/>
      <c r="NZE78" s="97"/>
      <c r="NZF78" s="97"/>
      <c r="NZG78" s="97"/>
      <c r="NZH78" s="79"/>
      <c r="NZI78" s="79"/>
      <c r="NZJ78" s="195"/>
      <c r="NZK78" s="96"/>
      <c r="NZL78" s="79"/>
      <c r="NZM78" s="79"/>
      <c r="NZN78" s="79"/>
      <c r="NZO78" s="79"/>
      <c r="NZP78" s="60"/>
      <c r="NZQ78" s="98"/>
      <c r="NZR78" s="97"/>
      <c r="NZS78" s="97"/>
      <c r="NZT78" s="97"/>
      <c r="NZU78" s="104"/>
      <c r="NZV78" s="97"/>
      <c r="NZW78" s="97"/>
      <c r="NZX78" s="97"/>
      <c r="NZY78" s="145"/>
      <c r="NZZ78" s="178"/>
      <c r="OAA78" s="146"/>
      <c r="OAB78" s="98"/>
      <c r="OAC78" s="97"/>
      <c r="OAD78" s="97"/>
      <c r="OAE78" s="97"/>
      <c r="OAF78" s="97"/>
      <c r="OAG78" s="79"/>
      <c r="OAH78" s="79"/>
      <c r="OAI78" s="195"/>
      <c r="OAJ78" s="96"/>
      <c r="OAK78" s="79"/>
      <c r="OAL78" s="79"/>
      <c r="OAM78" s="79"/>
      <c r="OAN78" s="79"/>
      <c r="OAO78" s="60"/>
      <c r="OAP78" s="98"/>
      <c r="OAQ78" s="97"/>
      <c r="OAR78" s="97"/>
      <c r="OAS78" s="97"/>
      <c r="OAT78" s="104"/>
      <c r="OAU78" s="97"/>
      <c r="OAV78" s="97"/>
      <c r="OAW78" s="97"/>
      <c r="OAX78" s="145"/>
      <c r="OAY78" s="178"/>
      <c r="OAZ78" s="146"/>
      <c r="OBA78" s="98"/>
      <c r="OBB78" s="97"/>
      <c r="OBC78" s="97"/>
      <c r="OBD78" s="97"/>
      <c r="OBE78" s="97"/>
      <c r="OBF78" s="79"/>
      <c r="OBG78" s="79"/>
      <c r="OBH78" s="195"/>
      <c r="OBI78" s="96"/>
      <c r="OBJ78" s="79"/>
      <c r="OBK78" s="79"/>
      <c r="OBL78" s="79"/>
      <c r="OBM78" s="79"/>
      <c r="OBN78" s="60"/>
      <c r="OBO78" s="98"/>
      <c r="OBP78" s="97"/>
      <c r="OBQ78" s="97"/>
      <c r="OBR78" s="97"/>
      <c r="OBS78" s="104"/>
      <c r="OBT78" s="97"/>
      <c r="OBU78" s="97"/>
      <c r="OBV78" s="97"/>
      <c r="OBW78" s="145"/>
      <c r="OBX78" s="178"/>
      <c r="OBY78" s="146"/>
      <c r="OBZ78" s="98"/>
      <c r="OCA78" s="97"/>
      <c r="OCB78" s="97"/>
      <c r="OCC78" s="97"/>
      <c r="OCD78" s="97"/>
      <c r="OCE78" s="79"/>
      <c r="OCF78" s="79"/>
      <c r="OCG78" s="195"/>
      <c r="OCH78" s="96"/>
      <c r="OCI78" s="79"/>
      <c r="OCJ78" s="79"/>
      <c r="OCK78" s="79"/>
      <c r="OCL78" s="79"/>
      <c r="OCM78" s="60"/>
      <c r="OCN78" s="98"/>
      <c r="OCO78" s="97"/>
      <c r="OCP78" s="97"/>
      <c r="OCQ78" s="97"/>
      <c r="OCR78" s="104"/>
      <c r="OCS78" s="97"/>
      <c r="OCT78" s="97"/>
      <c r="OCU78" s="97"/>
      <c r="OCV78" s="145"/>
      <c r="OCW78" s="178"/>
      <c r="OCX78" s="146"/>
      <c r="OCY78" s="98"/>
      <c r="OCZ78" s="97"/>
      <c r="ODA78" s="97"/>
      <c r="ODB78" s="97"/>
      <c r="ODC78" s="97"/>
      <c r="ODD78" s="79"/>
      <c r="ODE78" s="79"/>
      <c r="ODF78" s="195"/>
      <c r="ODG78" s="96"/>
      <c r="ODH78" s="79"/>
      <c r="ODI78" s="79"/>
      <c r="ODJ78" s="79"/>
      <c r="ODK78" s="79"/>
      <c r="ODL78" s="60"/>
      <c r="ODM78" s="98"/>
      <c r="ODN78" s="97"/>
      <c r="ODO78" s="97"/>
      <c r="ODP78" s="97"/>
      <c r="ODQ78" s="104"/>
      <c r="ODR78" s="97"/>
      <c r="ODS78" s="97"/>
      <c r="ODT78" s="97"/>
      <c r="ODU78" s="145"/>
      <c r="ODV78" s="178"/>
      <c r="ODW78" s="146"/>
      <c r="ODX78" s="98"/>
      <c r="ODY78" s="97"/>
      <c r="ODZ78" s="97"/>
      <c r="OEA78" s="97"/>
      <c r="OEB78" s="97"/>
      <c r="OEC78" s="79"/>
      <c r="OED78" s="79"/>
      <c r="OEE78" s="195"/>
      <c r="OEF78" s="96"/>
      <c r="OEG78" s="79"/>
      <c r="OEH78" s="79"/>
      <c r="OEI78" s="79"/>
      <c r="OEJ78" s="79"/>
      <c r="OEK78" s="60"/>
      <c r="OEL78" s="98"/>
      <c r="OEM78" s="97"/>
      <c r="OEN78" s="97"/>
      <c r="OEO78" s="97"/>
      <c r="OEP78" s="104"/>
      <c r="OEQ78" s="97"/>
      <c r="OER78" s="97"/>
      <c r="OES78" s="97"/>
      <c r="OET78" s="145"/>
      <c r="OEU78" s="178"/>
      <c r="OEV78" s="146"/>
      <c r="OEW78" s="98"/>
      <c r="OEX78" s="97"/>
      <c r="OEY78" s="97"/>
      <c r="OEZ78" s="97"/>
      <c r="OFA78" s="97"/>
      <c r="OFB78" s="79"/>
      <c r="OFC78" s="79"/>
      <c r="OFD78" s="195"/>
      <c r="OFE78" s="96"/>
      <c r="OFF78" s="79"/>
      <c r="OFG78" s="79"/>
      <c r="OFH78" s="79"/>
      <c r="OFI78" s="79"/>
      <c r="OFJ78" s="60"/>
      <c r="OFK78" s="98"/>
      <c r="OFL78" s="97"/>
      <c r="OFM78" s="97"/>
      <c r="OFN78" s="97"/>
      <c r="OFO78" s="104"/>
      <c r="OFP78" s="97"/>
      <c r="OFQ78" s="97"/>
      <c r="OFR78" s="97"/>
      <c r="OFS78" s="145"/>
      <c r="OFT78" s="178"/>
      <c r="OFU78" s="146"/>
      <c r="OFV78" s="98"/>
      <c r="OFW78" s="97"/>
      <c r="OFX78" s="97"/>
      <c r="OFY78" s="97"/>
      <c r="OFZ78" s="97"/>
      <c r="OGA78" s="79"/>
      <c r="OGB78" s="79"/>
      <c r="OGC78" s="195"/>
      <c r="OGD78" s="96"/>
      <c r="OGE78" s="79"/>
      <c r="OGF78" s="79"/>
      <c r="OGG78" s="79"/>
      <c r="OGH78" s="79"/>
      <c r="OGI78" s="60"/>
      <c r="OGJ78" s="98"/>
      <c r="OGK78" s="97"/>
      <c r="OGL78" s="97"/>
      <c r="OGM78" s="97"/>
      <c r="OGN78" s="104"/>
      <c r="OGO78" s="97"/>
      <c r="OGP78" s="97"/>
      <c r="OGQ78" s="97"/>
      <c r="OGR78" s="145"/>
      <c r="OGS78" s="178"/>
      <c r="OGT78" s="146"/>
      <c r="OGU78" s="98"/>
      <c r="OGV78" s="97"/>
      <c r="OGW78" s="97"/>
      <c r="OGX78" s="97"/>
      <c r="OGY78" s="97"/>
      <c r="OGZ78" s="79"/>
      <c r="OHA78" s="79"/>
      <c r="OHB78" s="195"/>
      <c r="OHC78" s="96"/>
      <c r="OHD78" s="79"/>
      <c r="OHE78" s="79"/>
      <c r="OHF78" s="79"/>
      <c r="OHG78" s="79"/>
      <c r="OHH78" s="60"/>
      <c r="OHI78" s="98"/>
      <c r="OHJ78" s="97"/>
      <c r="OHK78" s="97"/>
      <c r="OHL78" s="97"/>
      <c r="OHM78" s="104"/>
      <c r="OHN78" s="97"/>
      <c r="OHO78" s="97"/>
      <c r="OHP78" s="97"/>
      <c r="OHQ78" s="145"/>
      <c r="OHR78" s="178"/>
      <c r="OHS78" s="146"/>
      <c r="OHT78" s="98"/>
      <c r="OHU78" s="97"/>
      <c r="OHV78" s="97"/>
      <c r="OHW78" s="97"/>
      <c r="OHX78" s="97"/>
      <c r="OHY78" s="79"/>
      <c r="OHZ78" s="79"/>
      <c r="OIA78" s="195"/>
      <c r="OIB78" s="96"/>
      <c r="OIC78" s="79"/>
      <c r="OID78" s="79"/>
      <c r="OIE78" s="79"/>
      <c r="OIF78" s="79"/>
      <c r="OIG78" s="60"/>
      <c r="OIH78" s="98"/>
      <c r="OII78" s="97"/>
      <c r="OIJ78" s="97"/>
      <c r="OIK78" s="97"/>
      <c r="OIL78" s="104"/>
      <c r="OIM78" s="97"/>
      <c r="OIN78" s="97"/>
      <c r="OIO78" s="97"/>
      <c r="OIP78" s="145"/>
      <c r="OIQ78" s="178"/>
      <c r="OIR78" s="146"/>
      <c r="OIS78" s="98"/>
      <c r="OIT78" s="97"/>
      <c r="OIU78" s="97"/>
      <c r="OIV78" s="97"/>
      <c r="OIW78" s="97"/>
      <c r="OIX78" s="79"/>
      <c r="OIY78" s="79"/>
      <c r="OIZ78" s="195"/>
      <c r="OJA78" s="96"/>
      <c r="OJB78" s="79"/>
      <c r="OJC78" s="79"/>
      <c r="OJD78" s="79"/>
      <c r="OJE78" s="79"/>
      <c r="OJF78" s="60"/>
      <c r="OJG78" s="98"/>
      <c r="OJH78" s="97"/>
      <c r="OJI78" s="97"/>
      <c r="OJJ78" s="97"/>
      <c r="OJK78" s="104"/>
      <c r="OJL78" s="97"/>
      <c r="OJM78" s="97"/>
      <c r="OJN78" s="97"/>
      <c r="OJO78" s="145"/>
      <c r="OJP78" s="178"/>
      <c r="OJQ78" s="146"/>
      <c r="OJR78" s="98"/>
      <c r="OJS78" s="97"/>
      <c r="OJT78" s="97"/>
      <c r="OJU78" s="97"/>
      <c r="OJV78" s="97"/>
      <c r="OJW78" s="79"/>
      <c r="OJX78" s="79"/>
      <c r="OJY78" s="195"/>
      <c r="OJZ78" s="96"/>
      <c r="OKA78" s="79"/>
      <c r="OKB78" s="79"/>
      <c r="OKC78" s="79"/>
      <c r="OKD78" s="79"/>
      <c r="OKE78" s="60"/>
      <c r="OKF78" s="98"/>
      <c r="OKG78" s="97"/>
      <c r="OKH78" s="97"/>
      <c r="OKI78" s="97"/>
      <c r="OKJ78" s="104"/>
      <c r="OKK78" s="97"/>
      <c r="OKL78" s="97"/>
      <c r="OKM78" s="97"/>
      <c r="OKN78" s="145"/>
      <c r="OKO78" s="178"/>
      <c r="OKP78" s="146"/>
      <c r="OKQ78" s="98"/>
      <c r="OKR78" s="97"/>
      <c r="OKS78" s="97"/>
      <c r="OKT78" s="97"/>
      <c r="OKU78" s="97"/>
      <c r="OKV78" s="79"/>
      <c r="OKW78" s="79"/>
      <c r="OKX78" s="195"/>
      <c r="OKY78" s="96"/>
      <c r="OKZ78" s="79"/>
      <c r="OLA78" s="79"/>
      <c r="OLB78" s="79"/>
      <c r="OLC78" s="79"/>
      <c r="OLD78" s="60"/>
      <c r="OLE78" s="98"/>
      <c r="OLF78" s="97"/>
      <c r="OLG78" s="97"/>
      <c r="OLH78" s="97"/>
      <c r="OLI78" s="104"/>
      <c r="OLJ78" s="97"/>
      <c r="OLK78" s="97"/>
      <c r="OLL78" s="97"/>
      <c r="OLM78" s="145"/>
      <c r="OLN78" s="178"/>
      <c r="OLO78" s="146"/>
      <c r="OLP78" s="98"/>
      <c r="OLQ78" s="97"/>
      <c r="OLR78" s="97"/>
      <c r="OLS78" s="97"/>
      <c r="OLT78" s="97"/>
      <c r="OLU78" s="79"/>
      <c r="OLV78" s="79"/>
      <c r="OLW78" s="195"/>
      <c r="OLX78" s="96"/>
      <c r="OLY78" s="79"/>
      <c r="OLZ78" s="79"/>
      <c r="OMA78" s="79"/>
      <c r="OMB78" s="79"/>
      <c r="OMC78" s="60"/>
      <c r="OMD78" s="98"/>
      <c r="OME78" s="97"/>
      <c r="OMF78" s="97"/>
      <c r="OMG78" s="97"/>
      <c r="OMH78" s="104"/>
      <c r="OMI78" s="97"/>
      <c r="OMJ78" s="97"/>
      <c r="OMK78" s="97"/>
      <c r="OML78" s="145"/>
      <c r="OMM78" s="178"/>
      <c r="OMN78" s="146"/>
      <c r="OMO78" s="98"/>
      <c r="OMP78" s="97"/>
      <c r="OMQ78" s="97"/>
      <c r="OMR78" s="97"/>
      <c r="OMS78" s="97"/>
      <c r="OMT78" s="79"/>
      <c r="OMU78" s="79"/>
      <c r="OMV78" s="195"/>
      <c r="OMW78" s="96"/>
      <c r="OMX78" s="79"/>
      <c r="OMY78" s="79"/>
      <c r="OMZ78" s="79"/>
      <c r="ONA78" s="79"/>
      <c r="ONB78" s="60"/>
      <c r="ONC78" s="98"/>
      <c r="OND78" s="97"/>
      <c r="ONE78" s="97"/>
      <c r="ONF78" s="97"/>
      <c r="ONG78" s="104"/>
      <c r="ONH78" s="97"/>
      <c r="ONI78" s="97"/>
      <c r="ONJ78" s="97"/>
      <c r="ONK78" s="145"/>
      <c r="ONL78" s="178"/>
      <c r="ONM78" s="146"/>
      <c r="ONN78" s="98"/>
      <c r="ONO78" s="97"/>
      <c r="ONP78" s="97"/>
      <c r="ONQ78" s="97"/>
      <c r="ONR78" s="97"/>
      <c r="ONS78" s="79"/>
      <c r="ONT78" s="79"/>
      <c r="ONU78" s="195"/>
      <c r="ONV78" s="96"/>
      <c r="ONW78" s="79"/>
      <c r="ONX78" s="79"/>
      <c r="ONY78" s="79"/>
      <c r="ONZ78" s="79"/>
      <c r="OOA78" s="60"/>
      <c r="OOB78" s="98"/>
      <c r="OOC78" s="97"/>
      <c r="OOD78" s="97"/>
      <c r="OOE78" s="97"/>
      <c r="OOF78" s="104"/>
      <c r="OOG78" s="97"/>
      <c r="OOH78" s="97"/>
      <c r="OOI78" s="97"/>
      <c r="OOJ78" s="145"/>
      <c r="OOK78" s="178"/>
      <c r="OOL78" s="146"/>
      <c r="OOM78" s="98"/>
      <c r="OON78" s="97"/>
      <c r="OOO78" s="97"/>
      <c r="OOP78" s="97"/>
      <c r="OOQ78" s="97"/>
      <c r="OOR78" s="79"/>
      <c r="OOS78" s="79"/>
      <c r="OOT78" s="195"/>
      <c r="OOU78" s="96"/>
      <c r="OOV78" s="79"/>
      <c r="OOW78" s="79"/>
      <c r="OOX78" s="79"/>
      <c r="OOY78" s="79"/>
      <c r="OOZ78" s="60"/>
      <c r="OPA78" s="98"/>
      <c r="OPB78" s="97"/>
      <c r="OPC78" s="97"/>
      <c r="OPD78" s="97"/>
      <c r="OPE78" s="104"/>
      <c r="OPF78" s="97"/>
      <c r="OPG78" s="97"/>
      <c r="OPH78" s="97"/>
      <c r="OPI78" s="145"/>
      <c r="OPJ78" s="178"/>
      <c r="OPK78" s="146"/>
      <c r="OPL78" s="98"/>
      <c r="OPM78" s="97"/>
      <c r="OPN78" s="97"/>
      <c r="OPO78" s="97"/>
      <c r="OPP78" s="97"/>
      <c r="OPQ78" s="79"/>
      <c r="OPR78" s="79"/>
      <c r="OPS78" s="195"/>
      <c r="OPT78" s="96"/>
      <c r="OPU78" s="79"/>
      <c r="OPV78" s="79"/>
      <c r="OPW78" s="79"/>
      <c r="OPX78" s="79"/>
      <c r="OPY78" s="60"/>
      <c r="OPZ78" s="98"/>
      <c r="OQA78" s="97"/>
      <c r="OQB78" s="97"/>
      <c r="OQC78" s="97"/>
      <c r="OQD78" s="104"/>
      <c r="OQE78" s="97"/>
      <c r="OQF78" s="97"/>
      <c r="OQG78" s="97"/>
      <c r="OQH78" s="145"/>
      <c r="OQI78" s="178"/>
      <c r="OQJ78" s="146"/>
      <c r="OQK78" s="98"/>
      <c r="OQL78" s="97"/>
      <c r="OQM78" s="97"/>
      <c r="OQN78" s="97"/>
      <c r="OQO78" s="97"/>
      <c r="OQP78" s="79"/>
      <c r="OQQ78" s="79"/>
      <c r="OQR78" s="195"/>
      <c r="OQS78" s="96"/>
      <c r="OQT78" s="79"/>
      <c r="OQU78" s="79"/>
      <c r="OQV78" s="79"/>
      <c r="OQW78" s="79"/>
      <c r="OQX78" s="60"/>
      <c r="OQY78" s="98"/>
      <c r="OQZ78" s="97"/>
      <c r="ORA78" s="97"/>
      <c r="ORB78" s="97"/>
      <c r="ORC78" s="104"/>
      <c r="ORD78" s="97"/>
      <c r="ORE78" s="97"/>
      <c r="ORF78" s="97"/>
      <c r="ORG78" s="145"/>
      <c r="ORH78" s="178"/>
      <c r="ORI78" s="146"/>
      <c r="ORJ78" s="98"/>
      <c r="ORK78" s="97"/>
      <c r="ORL78" s="97"/>
      <c r="ORM78" s="97"/>
      <c r="ORN78" s="97"/>
      <c r="ORO78" s="79"/>
      <c r="ORP78" s="79"/>
      <c r="ORQ78" s="195"/>
      <c r="ORR78" s="96"/>
      <c r="ORS78" s="79"/>
      <c r="ORT78" s="79"/>
      <c r="ORU78" s="79"/>
      <c r="ORV78" s="79"/>
      <c r="ORW78" s="60"/>
      <c r="ORX78" s="98"/>
      <c r="ORY78" s="97"/>
      <c r="ORZ78" s="97"/>
      <c r="OSA78" s="97"/>
      <c r="OSB78" s="104"/>
      <c r="OSC78" s="97"/>
      <c r="OSD78" s="97"/>
      <c r="OSE78" s="97"/>
      <c r="OSF78" s="145"/>
      <c r="OSG78" s="178"/>
      <c r="OSH78" s="146"/>
      <c r="OSI78" s="98"/>
      <c r="OSJ78" s="97"/>
      <c r="OSK78" s="97"/>
      <c r="OSL78" s="97"/>
      <c r="OSM78" s="97"/>
      <c r="OSN78" s="79"/>
      <c r="OSO78" s="79"/>
      <c r="OSP78" s="195"/>
      <c r="OSQ78" s="96"/>
      <c r="OSR78" s="79"/>
      <c r="OSS78" s="79"/>
      <c r="OST78" s="79"/>
      <c r="OSU78" s="79"/>
      <c r="OSV78" s="60"/>
      <c r="OSW78" s="98"/>
      <c r="OSX78" s="97"/>
      <c r="OSY78" s="97"/>
      <c r="OSZ78" s="97"/>
      <c r="OTA78" s="104"/>
      <c r="OTB78" s="97"/>
      <c r="OTC78" s="97"/>
      <c r="OTD78" s="97"/>
      <c r="OTE78" s="145"/>
      <c r="OTF78" s="178"/>
      <c r="OTG78" s="146"/>
      <c r="OTH78" s="98"/>
      <c r="OTI78" s="97"/>
      <c r="OTJ78" s="97"/>
      <c r="OTK78" s="97"/>
      <c r="OTL78" s="97"/>
      <c r="OTM78" s="79"/>
      <c r="OTN78" s="79"/>
      <c r="OTO78" s="195"/>
      <c r="OTP78" s="96"/>
      <c r="OTQ78" s="79"/>
      <c r="OTR78" s="79"/>
      <c r="OTS78" s="79"/>
      <c r="OTT78" s="79"/>
      <c r="OTU78" s="60"/>
      <c r="OTV78" s="98"/>
      <c r="OTW78" s="97"/>
      <c r="OTX78" s="97"/>
      <c r="OTY78" s="97"/>
      <c r="OTZ78" s="104"/>
      <c r="OUA78" s="97"/>
      <c r="OUB78" s="97"/>
      <c r="OUC78" s="97"/>
      <c r="OUD78" s="145"/>
      <c r="OUE78" s="178"/>
      <c r="OUF78" s="146"/>
      <c r="OUG78" s="98"/>
      <c r="OUH78" s="97"/>
      <c r="OUI78" s="97"/>
      <c r="OUJ78" s="97"/>
      <c r="OUK78" s="97"/>
      <c r="OUL78" s="79"/>
      <c r="OUM78" s="79"/>
      <c r="OUN78" s="195"/>
      <c r="OUO78" s="96"/>
      <c r="OUP78" s="79"/>
      <c r="OUQ78" s="79"/>
      <c r="OUR78" s="79"/>
      <c r="OUS78" s="79"/>
      <c r="OUT78" s="60"/>
      <c r="OUU78" s="98"/>
      <c r="OUV78" s="97"/>
      <c r="OUW78" s="97"/>
      <c r="OUX78" s="97"/>
      <c r="OUY78" s="104"/>
      <c r="OUZ78" s="97"/>
      <c r="OVA78" s="97"/>
      <c r="OVB78" s="97"/>
      <c r="OVC78" s="145"/>
      <c r="OVD78" s="178"/>
      <c r="OVE78" s="146"/>
      <c r="OVF78" s="98"/>
      <c r="OVG78" s="97"/>
      <c r="OVH78" s="97"/>
      <c r="OVI78" s="97"/>
      <c r="OVJ78" s="97"/>
      <c r="OVK78" s="79"/>
      <c r="OVL78" s="79"/>
      <c r="OVM78" s="195"/>
      <c r="OVN78" s="96"/>
      <c r="OVO78" s="79"/>
      <c r="OVP78" s="79"/>
      <c r="OVQ78" s="79"/>
      <c r="OVR78" s="79"/>
      <c r="OVS78" s="60"/>
      <c r="OVT78" s="98"/>
      <c r="OVU78" s="97"/>
      <c r="OVV78" s="97"/>
      <c r="OVW78" s="97"/>
      <c r="OVX78" s="104"/>
      <c r="OVY78" s="97"/>
      <c r="OVZ78" s="97"/>
      <c r="OWA78" s="97"/>
      <c r="OWB78" s="145"/>
      <c r="OWC78" s="178"/>
      <c r="OWD78" s="146"/>
      <c r="OWE78" s="98"/>
      <c r="OWF78" s="97"/>
      <c r="OWG78" s="97"/>
      <c r="OWH78" s="97"/>
      <c r="OWI78" s="97"/>
      <c r="OWJ78" s="79"/>
      <c r="OWK78" s="79"/>
      <c r="OWL78" s="195"/>
      <c r="OWM78" s="96"/>
      <c r="OWN78" s="79"/>
      <c r="OWO78" s="79"/>
      <c r="OWP78" s="79"/>
      <c r="OWQ78" s="79"/>
      <c r="OWR78" s="60"/>
      <c r="OWS78" s="98"/>
      <c r="OWT78" s="97"/>
      <c r="OWU78" s="97"/>
      <c r="OWV78" s="97"/>
      <c r="OWW78" s="104"/>
      <c r="OWX78" s="97"/>
      <c r="OWY78" s="97"/>
      <c r="OWZ78" s="97"/>
      <c r="OXA78" s="145"/>
      <c r="OXB78" s="178"/>
      <c r="OXC78" s="146"/>
      <c r="OXD78" s="98"/>
      <c r="OXE78" s="97"/>
      <c r="OXF78" s="97"/>
      <c r="OXG78" s="97"/>
      <c r="OXH78" s="97"/>
      <c r="OXI78" s="79"/>
      <c r="OXJ78" s="79"/>
      <c r="OXK78" s="195"/>
      <c r="OXL78" s="96"/>
      <c r="OXM78" s="79"/>
      <c r="OXN78" s="79"/>
      <c r="OXO78" s="79"/>
      <c r="OXP78" s="79"/>
      <c r="OXQ78" s="60"/>
      <c r="OXR78" s="98"/>
      <c r="OXS78" s="97"/>
      <c r="OXT78" s="97"/>
      <c r="OXU78" s="97"/>
      <c r="OXV78" s="104"/>
      <c r="OXW78" s="97"/>
      <c r="OXX78" s="97"/>
      <c r="OXY78" s="97"/>
      <c r="OXZ78" s="145"/>
      <c r="OYA78" s="178"/>
      <c r="OYB78" s="146"/>
      <c r="OYC78" s="98"/>
      <c r="OYD78" s="97"/>
      <c r="OYE78" s="97"/>
      <c r="OYF78" s="97"/>
      <c r="OYG78" s="97"/>
      <c r="OYH78" s="79"/>
      <c r="OYI78" s="79"/>
      <c r="OYJ78" s="195"/>
      <c r="OYK78" s="96"/>
      <c r="OYL78" s="79"/>
      <c r="OYM78" s="79"/>
      <c r="OYN78" s="79"/>
      <c r="OYO78" s="79"/>
      <c r="OYP78" s="60"/>
      <c r="OYQ78" s="98"/>
      <c r="OYR78" s="97"/>
      <c r="OYS78" s="97"/>
      <c r="OYT78" s="97"/>
      <c r="OYU78" s="104"/>
      <c r="OYV78" s="97"/>
      <c r="OYW78" s="97"/>
      <c r="OYX78" s="97"/>
      <c r="OYY78" s="145"/>
      <c r="OYZ78" s="178"/>
      <c r="OZA78" s="146"/>
      <c r="OZB78" s="98"/>
      <c r="OZC78" s="97"/>
      <c r="OZD78" s="97"/>
      <c r="OZE78" s="97"/>
      <c r="OZF78" s="97"/>
      <c r="OZG78" s="79"/>
      <c r="OZH78" s="79"/>
      <c r="OZI78" s="195"/>
      <c r="OZJ78" s="96"/>
      <c r="OZK78" s="79"/>
      <c r="OZL78" s="79"/>
      <c r="OZM78" s="79"/>
      <c r="OZN78" s="79"/>
      <c r="OZO78" s="60"/>
      <c r="OZP78" s="98"/>
      <c r="OZQ78" s="97"/>
      <c r="OZR78" s="97"/>
      <c r="OZS78" s="97"/>
      <c r="OZT78" s="104"/>
      <c r="OZU78" s="97"/>
      <c r="OZV78" s="97"/>
      <c r="OZW78" s="97"/>
      <c r="OZX78" s="145"/>
      <c r="OZY78" s="178"/>
      <c r="OZZ78" s="146"/>
      <c r="PAA78" s="98"/>
      <c r="PAB78" s="97"/>
      <c r="PAC78" s="97"/>
      <c r="PAD78" s="97"/>
      <c r="PAE78" s="97"/>
      <c r="PAF78" s="79"/>
      <c r="PAG78" s="79"/>
      <c r="PAH78" s="195"/>
      <c r="PAI78" s="96"/>
      <c r="PAJ78" s="79"/>
      <c r="PAK78" s="79"/>
      <c r="PAL78" s="79"/>
      <c r="PAM78" s="79"/>
      <c r="PAN78" s="60"/>
      <c r="PAO78" s="98"/>
      <c r="PAP78" s="97"/>
      <c r="PAQ78" s="97"/>
      <c r="PAR78" s="97"/>
      <c r="PAS78" s="104"/>
      <c r="PAT78" s="97"/>
      <c r="PAU78" s="97"/>
      <c r="PAV78" s="97"/>
      <c r="PAW78" s="145"/>
      <c r="PAX78" s="178"/>
      <c r="PAY78" s="146"/>
      <c r="PAZ78" s="98"/>
      <c r="PBA78" s="97"/>
      <c r="PBB78" s="97"/>
      <c r="PBC78" s="97"/>
      <c r="PBD78" s="97"/>
      <c r="PBE78" s="79"/>
      <c r="PBF78" s="79"/>
      <c r="PBG78" s="195"/>
      <c r="PBH78" s="96"/>
      <c r="PBI78" s="79"/>
      <c r="PBJ78" s="79"/>
      <c r="PBK78" s="79"/>
      <c r="PBL78" s="79"/>
      <c r="PBM78" s="60"/>
      <c r="PBN78" s="98"/>
      <c r="PBO78" s="97"/>
      <c r="PBP78" s="97"/>
      <c r="PBQ78" s="97"/>
      <c r="PBR78" s="104"/>
      <c r="PBS78" s="97"/>
      <c r="PBT78" s="97"/>
      <c r="PBU78" s="97"/>
      <c r="PBV78" s="145"/>
      <c r="PBW78" s="178"/>
      <c r="PBX78" s="146"/>
      <c r="PBY78" s="98"/>
      <c r="PBZ78" s="97"/>
      <c r="PCA78" s="97"/>
      <c r="PCB78" s="97"/>
      <c r="PCC78" s="97"/>
      <c r="PCD78" s="79"/>
      <c r="PCE78" s="79"/>
      <c r="PCF78" s="195"/>
      <c r="PCG78" s="96"/>
      <c r="PCH78" s="79"/>
      <c r="PCI78" s="79"/>
      <c r="PCJ78" s="79"/>
      <c r="PCK78" s="79"/>
      <c r="PCL78" s="60"/>
      <c r="PCM78" s="98"/>
      <c r="PCN78" s="97"/>
      <c r="PCO78" s="97"/>
      <c r="PCP78" s="97"/>
      <c r="PCQ78" s="104"/>
      <c r="PCR78" s="97"/>
      <c r="PCS78" s="97"/>
      <c r="PCT78" s="97"/>
      <c r="PCU78" s="145"/>
      <c r="PCV78" s="178"/>
      <c r="PCW78" s="146"/>
      <c r="PCX78" s="98"/>
      <c r="PCY78" s="97"/>
      <c r="PCZ78" s="97"/>
      <c r="PDA78" s="97"/>
      <c r="PDB78" s="97"/>
      <c r="PDC78" s="79"/>
      <c r="PDD78" s="79"/>
      <c r="PDE78" s="195"/>
      <c r="PDF78" s="96"/>
      <c r="PDG78" s="79"/>
      <c r="PDH78" s="79"/>
      <c r="PDI78" s="79"/>
      <c r="PDJ78" s="79"/>
      <c r="PDK78" s="60"/>
      <c r="PDL78" s="98"/>
      <c r="PDM78" s="97"/>
      <c r="PDN78" s="97"/>
      <c r="PDO78" s="97"/>
      <c r="PDP78" s="104"/>
      <c r="PDQ78" s="97"/>
      <c r="PDR78" s="97"/>
      <c r="PDS78" s="97"/>
      <c r="PDT78" s="145"/>
      <c r="PDU78" s="178"/>
      <c r="PDV78" s="146"/>
      <c r="PDW78" s="98"/>
      <c r="PDX78" s="97"/>
      <c r="PDY78" s="97"/>
      <c r="PDZ78" s="97"/>
      <c r="PEA78" s="97"/>
      <c r="PEB78" s="79"/>
      <c r="PEC78" s="79"/>
      <c r="PED78" s="195"/>
      <c r="PEE78" s="96"/>
      <c r="PEF78" s="79"/>
      <c r="PEG78" s="79"/>
      <c r="PEH78" s="79"/>
      <c r="PEI78" s="79"/>
      <c r="PEJ78" s="60"/>
      <c r="PEK78" s="98"/>
      <c r="PEL78" s="97"/>
      <c r="PEM78" s="97"/>
      <c r="PEN78" s="97"/>
      <c r="PEO78" s="104"/>
      <c r="PEP78" s="97"/>
      <c r="PEQ78" s="97"/>
      <c r="PER78" s="97"/>
      <c r="PES78" s="145"/>
      <c r="PET78" s="178"/>
      <c r="PEU78" s="146"/>
      <c r="PEV78" s="98"/>
      <c r="PEW78" s="97"/>
      <c r="PEX78" s="97"/>
      <c r="PEY78" s="97"/>
      <c r="PEZ78" s="97"/>
      <c r="PFA78" s="79"/>
      <c r="PFB78" s="79"/>
      <c r="PFC78" s="195"/>
      <c r="PFD78" s="96"/>
      <c r="PFE78" s="79"/>
      <c r="PFF78" s="79"/>
      <c r="PFG78" s="79"/>
      <c r="PFH78" s="79"/>
      <c r="PFI78" s="60"/>
      <c r="PFJ78" s="98"/>
      <c r="PFK78" s="97"/>
      <c r="PFL78" s="97"/>
      <c r="PFM78" s="97"/>
      <c r="PFN78" s="104"/>
      <c r="PFO78" s="97"/>
      <c r="PFP78" s="97"/>
      <c r="PFQ78" s="97"/>
      <c r="PFR78" s="145"/>
      <c r="PFS78" s="178"/>
      <c r="PFT78" s="146"/>
      <c r="PFU78" s="98"/>
      <c r="PFV78" s="97"/>
      <c r="PFW78" s="97"/>
      <c r="PFX78" s="97"/>
      <c r="PFY78" s="97"/>
      <c r="PFZ78" s="79"/>
      <c r="PGA78" s="79"/>
      <c r="PGB78" s="195"/>
      <c r="PGC78" s="96"/>
      <c r="PGD78" s="79"/>
      <c r="PGE78" s="79"/>
      <c r="PGF78" s="79"/>
      <c r="PGG78" s="79"/>
      <c r="PGH78" s="60"/>
      <c r="PGI78" s="98"/>
      <c r="PGJ78" s="97"/>
      <c r="PGK78" s="97"/>
      <c r="PGL78" s="97"/>
      <c r="PGM78" s="104"/>
      <c r="PGN78" s="97"/>
      <c r="PGO78" s="97"/>
      <c r="PGP78" s="97"/>
      <c r="PGQ78" s="145"/>
      <c r="PGR78" s="178"/>
      <c r="PGS78" s="146"/>
      <c r="PGT78" s="98"/>
      <c r="PGU78" s="97"/>
      <c r="PGV78" s="97"/>
      <c r="PGW78" s="97"/>
      <c r="PGX78" s="97"/>
      <c r="PGY78" s="79"/>
      <c r="PGZ78" s="79"/>
      <c r="PHA78" s="195"/>
      <c r="PHB78" s="96"/>
      <c r="PHC78" s="79"/>
      <c r="PHD78" s="79"/>
      <c r="PHE78" s="79"/>
      <c r="PHF78" s="79"/>
      <c r="PHG78" s="60"/>
      <c r="PHH78" s="98"/>
      <c r="PHI78" s="97"/>
      <c r="PHJ78" s="97"/>
      <c r="PHK78" s="97"/>
      <c r="PHL78" s="104"/>
      <c r="PHM78" s="97"/>
      <c r="PHN78" s="97"/>
      <c r="PHO78" s="97"/>
      <c r="PHP78" s="145"/>
      <c r="PHQ78" s="178"/>
      <c r="PHR78" s="146"/>
      <c r="PHS78" s="98"/>
      <c r="PHT78" s="97"/>
      <c r="PHU78" s="97"/>
      <c r="PHV78" s="97"/>
      <c r="PHW78" s="97"/>
      <c r="PHX78" s="79"/>
      <c r="PHY78" s="79"/>
      <c r="PHZ78" s="195"/>
      <c r="PIA78" s="96"/>
      <c r="PIB78" s="79"/>
      <c r="PIC78" s="79"/>
      <c r="PID78" s="79"/>
      <c r="PIE78" s="79"/>
      <c r="PIF78" s="60"/>
      <c r="PIG78" s="98"/>
      <c r="PIH78" s="97"/>
      <c r="PII78" s="97"/>
      <c r="PIJ78" s="97"/>
      <c r="PIK78" s="104"/>
      <c r="PIL78" s="97"/>
      <c r="PIM78" s="97"/>
      <c r="PIN78" s="97"/>
      <c r="PIO78" s="145"/>
      <c r="PIP78" s="178"/>
      <c r="PIQ78" s="146"/>
      <c r="PIR78" s="98"/>
      <c r="PIS78" s="97"/>
      <c r="PIT78" s="97"/>
      <c r="PIU78" s="97"/>
      <c r="PIV78" s="97"/>
      <c r="PIW78" s="79"/>
      <c r="PIX78" s="79"/>
      <c r="PIY78" s="195"/>
      <c r="PIZ78" s="96"/>
      <c r="PJA78" s="79"/>
      <c r="PJB78" s="79"/>
      <c r="PJC78" s="79"/>
      <c r="PJD78" s="79"/>
      <c r="PJE78" s="60"/>
      <c r="PJF78" s="98"/>
      <c r="PJG78" s="97"/>
      <c r="PJH78" s="97"/>
      <c r="PJI78" s="97"/>
      <c r="PJJ78" s="104"/>
      <c r="PJK78" s="97"/>
      <c r="PJL78" s="97"/>
      <c r="PJM78" s="97"/>
      <c r="PJN78" s="145"/>
      <c r="PJO78" s="178"/>
      <c r="PJP78" s="146"/>
      <c r="PJQ78" s="98"/>
      <c r="PJR78" s="97"/>
      <c r="PJS78" s="97"/>
      <c r="PJT78" s="97"/>
      <c r="PJU78" s="97"/>
      <c r="PJV78" s="79"/>
      <c r="PJW78" s="79"/>
      <c r="PJX78" s="195"/>
      <c r="PJY78" s="96"/>
      <c r="PJZ78" s="79"/>
      <c r="PKA78" s="79"/>
      <c r="PKB78" s="79"/>
      <c r="PKC78" s="79"/>
      <c r="PKD78" s="60"/>
      <c r="PKE78" s="98"/>
      <c r="PKF78" s="97"/>
      <c r="PKG78" s="97"/>
      <c r="PKH78" s="97"/>
      <c r="PKI78" s="104"/>
      <c r="PKJ78" s="97"/>
      <c r="PKK78" s="97"/>
      <c r="PKL78" s="97"/>
      <c r="PKM78" s="145"/>
      <c r="PKN78" s="178"/>
      <c r="PKO78" s="146"/>
      <c r="PKP78" s="98"/>
      <c r="PKQ78" s="97"/>
      <c r="PKR78" s="97"/>
      <c r="PKS78" s="97"/>
      <c r="PKT78" s="97"/>
      <c r="PKU78" s="79"/>
      <c r="PKV78" s="79"/>
      <c r="PKW78" s="195"/>
      <c r="PKX78" s="96"/>
      <c r="PKY78" s="79"/>
      <c r="PKZ78" s="79"/>
      <c r="PLA78" s="79"/>
      <c r="PLB78" s="79"/>
      <c r="PLC78" s="60"/>
      <c r="PLD78" s="98"/>
      <c r="PLE78" s="97"/>
      <c r="PLF78" s="97"/>
      <c r="PLG78" s="97"/>
      <c r="PLH78" s="104"/>
      <c r="PLI78" s="97"/>
      <c r="PLJ78" s="97"/>
      <c r="PLK78" s="97"/>
      <c r="PLL78" s="145"/>
      <c r="PLM78" s="178"/>
      <c r="PLN78" s="146"/>
      <c r="PLO78" s="98"/>
      <c r="PLP78" s="97"/>
      <c r="PLQ78" s="97"/>
      <c r="PLR78" s="97"/>
      <c r="PLS78" s="97"/>
      <c r="PLT78" s="79"/>
      <c r="PLU78" s="79"/>
      <c r="PLV78" s="195"/>
      <c r="PLW78" s="96"/>
      <c r="PLX78" s="79"/>
      <c r="PLY78" s="79"/>
      <c r="PLZ78" s="79"/>
      <c r="PMA78" s="79"/>
      <c r="PMB78" s="60"/>
      <c r="PMC78" s="98"/>
      <c r="PMD78" s="97"/>
      <c r="PME78" s="97"/>
      <c r="PMF78" s="97"/>
      <c r="PMG78" s="104"/>
      <c r="PMH78" s="97"/>
      <c r="PMI78" s="97"/>
      <c r="PMJ78" s="97"/>
      <c r="PMK78" s="145"/>
      <c r="PML78" s="178"/>
      <c r="PMM78" s="146"/>
      <c r="PMN78" s="98"/>
      <c r="PMO78" s="97"/>
      <c r="PMP78" s="97"/>
      <c r="PMQ78" s="97"/>
      <c r="PMR78" s="97"/>
      <c r="PMS78" s="79"/>
      <c r="PMT78" s="79"/>
      <c r="PMU78" s="195"/>
      <c r="PMV78" s="96"/>
      <c r="PMW78" s="79"/>
      <c r="PMX78" s="79"/>
      <c r="PMY78" s="79"/>
      <c r="PMZ78" s="79"/>
      <c r="PNA78" s="60"/>
      <c r="PNB78" s="98"/>
      <c r="PNC78" s="97"/>
      <c r="PND78" s="97"/>
      <c r="PNE78" s="97"/>
      <c r="PNF78" s="104"/>
      <c r="PNG78" s="97"/>
      <c r="PNH78" s="97"/>
      <c r="PNI78" s="97"/>
      <c r="PNJ78" s="145"/>
      <c r="PNK78" s="178"/>
      <c r="PNL78" s="146"/>
      <c r="PNM78" s="98"/>
      <c r="PNN78" s="97"/>
      <c r="PNO78" s="97"/>
      <c r="PNP78" s="97"/>
      <c r="PNQ78" s="97"/>
      <c r="PNR78" s="79"/>
      <c r="PNS78" s="79"/>
      <c r="PNT78" s="195"/>
      <c r="PNU78" s="96"/>
      <c r="PNV78" s="79"/>
      <c r="PNW78" s="79"/>
      <c r="PNX78" s="79"/>
      <c r="PNY78" s="79"/>
      <c r="PNZ78" s="60"/>
      <c r="POA78" s="98"/>
      <c r="POB78" s="97"/>
      <c r="POC78" s="97"/>
      <c r="POD78" s="97"/>
      <c r="POE78" s="104"/>
      <c r="POF78" s="97"/>
      <c r="POG78" s="97"/>
      <c r="POH78" s="97"/>
      <c r="POI78" s="145"/>
      <c r="POJ78" s="178"/>
      <c r="POK78" s="146"/>
      <c r="POL78" s="98"/>
      <c r="POM78" s="97"/>
      <c r="PON78" s="97"/>
      <c r="POO78" s="97"/>
      <c r="POP78" s="97"/>
      <c r="POQ78" s="79"/>
      <c r="POR78" s="79"/>
      <c r="POS78" s="195"/>
      <c r="POT78" s="96"/>
      <c r="POU78" s="79"/>
      <c r="POV78" s="79"/>
      <c r="POW78" s="79"/>
      <c r="POX78" s="79"/>
      <c r="POY78" s="60"/>
      <c r="POZ78" s="98"/>
      <c r="PPA78" s="97"/>
      <c r="PPB78" s="97"/>
      <c r="PPC78" s="97"/>
      <c r="PPD78" s="104"/>
      <c r="PPE78" s="97"/>
      <c r="PPF78" s="97"/>
      <c r="PPG78" s="97"/>
      <c r="PPH78" s="145"/>
      <c r="PPI78" s="178"/>
      <c r="PPJ78" s="146"/>
      <c r="PPK78" s="98"/>
      <c r="PPL78" s="97"/>
      <c r="PPM78" s="97"/>
      <c r="PPN78" s="97"/>
      <c r="PPO78" s="97"/>
      <c r="PPP78" s="79"/>
      <c r="PPQ78" s="79"/>
      <c r="PPR78" s="195"/>
      <c r="PPS78" s="96"/>
      <c r="PPT78" s="79"/>
      <c r="PPU78" s="79"/>
      <c r="PPV78" s="79"/>
      <c r="PPW78" s="79"/>
      <c r="PPX78" s="60"/>
      <c r="PPY78" s="98"/>
      <c r="PPZ78" s="97"/>
      <c r="PQA78" s="97"/>
      <c r="PQB78" s="97"/>
      <c r="PQC78" s="104"/>
      <c r="PQD78" s="97"/>
      <c r="PQE78" s="97"/>
      <c r="PQF78" s="97"/>
      <c r="PQG78" s="145"/>
      <c r="PQH78" s="178"/>
      <c r="PQI78" s="146"/>
      <c r="PQJ78" s="98"/>
      <c r="PQK78" s="97"/>
      <c r="PQL78" s="97"/>
      <c r="PQM78" s="97"/>
      <c r="PQN78" s="97"/>
      <c r="PQO78" s="79"/>
      <c r="PQP78" s="79"/>
      <c r="PQQ78" s="195"/>
      <c r="PQR78" s="96"/>
      <c r="PQS78" s="79"/>
      <c r="PQT78" s="79"/>
      <c r="PQU78" s="79"/>
      <c r="PQV78" s="79"/>
      <c r="PQW78" s="60"/>
      <c r="PQX78" s="98"/>
      <c r="PQY78" s="97"/>
      <c r="PQZ78" s="97"/>
      <c r="PRA78" s="97"/>
      <c r="PRB78" s="104"/>
      <c r="PRC78" s="97"/>
      <c r="PRD78" s="97"/>
      <c r="PRE78" s="97"/>
      <c r="PRF78" s="145"/>
      <c r="PRG78" s="178"/>
      <c r="PRH78" s="146"/>
      <c r="PRI78" s="98"/>
      <c r="PRJ78" s="97"/>
      <c r="PRK78" s="97"/>
      <c r="PRL78" s="97"/>
      <c r="PRM78" s="97"/>
      <c r="PRN78" s="79"/>
      <c r="PRO78" s="79"/>
      <c r="PRP78" s="195"/>
      <c r="PRQ78" s="96"/>
      <c r="PRR78" s="79"/>
      <c r="PRS78" s="79"/>
      <c r="PRT78" s="79"/>
      <c r="PRU78" s="79"/>
      <c r="PRV78" s="60"/>
      <c r="PRW78" s="98"/>
      <c r="PRX78" s="97"/>
      <c r="PRY78" s="97"/>
      <c r="PRZ78" s="97"/>
      <c r="PSA78" s="104"/>
      <c r="PSB78" s="97"/>
      <c r="PSC78" s="97"/>
      <c r="PSD78" s="97"/>
      <c r="PSE78" s="145"/>
      <c r="PSF78" s="178"/>
      <c r="PSG78" s="146"/>
      <c r="PSH78" s="98"/>
      <c r="PSI78" s="97"/>
      <c r="PSJ78" s="97"/>
      <c r="PSK78" s="97"/>
      <c r="PSL78" s="97"/>
      <c r="PSM78" s="79"/>
      <c r="PSN78" s="79"/>
      <c r="PSO78" s="195"/>
      <c r="PSP78" s="96"/>
      <c r="PSQ78" s="79"/>
      <c r="PSR78" s="79"/>
      <c r="PSS78" s="79"/>
      <c r="PST78" s="79"/>
      <c r="PSU78" s="60"/>
      <c r="PSV78" s="98"/>
      <c r="PSW78" s="97"/>
      <c r="PSX78" s="97"/>
      <c r="PSY78" s="97"/>
      <c r="PSZ78" s="104"/>
      <c r="PTA78" s="97"/>
      <c r="PTB78" s="97"/>
      <c r="PTC78" s="97"/>
      <c r="PTD78" s="145"/>
      <c r="PTE78" s="178"/>
      <c r="PTF78" s="146"/>
      <c r="PTG78" s="98"/>
      <c r="PTH78" s="97"/>
      <c r="PTI78" s="97"/>
      <c r="PTJ78" s="97"/>
      <c r="PTK78" s="97"/>
      <c r="PTL78" s="79"/>
      <c r="PTM78" s="79"/>
      <c r="PTN78" s="195"/>
      <c r="PTO78" s="96"/>
      <c r="PTP78" s="79"/>
      <c r="PTQ78" s="79"/>
      <c r="PTR78" s="79"/>
      <c r="PTS78" s="79"/>
      <c r="PTT78" s="60"/>
      <c r="PTU78" s="98"/>
      <c r="PTV78" s="97"/>
      <c r="PTW78" s="97"/>
      <c r="PTX78" s="97"/>
      <c r="PTY78" s="104"/>
      <c r="PTZ78" s="97"/>
      <c r="PUA78" s="97"/>
      <c r="PUB78" s="97"/>
      <c r="PUC78" s="145"/>
      <c r="PUD78" s="178"/>
      <c r="PUE78" s="146"/>
      <c r="PUF78" s="98"/>
      <c r="PUG78" s="97"/>
      <c r="PUH78" s="97"/>
      <c r="PUI78" s="97"/>
      <c r="PUJ78" s="97"/>
      <c r="PUK78" s="79"/>
      <c r="PUL78" s="79"/>
      <c r="PUM78" s="195"/>
      <c r="PUN78" s="96"/>
      <c r="PUO78" s="79"/>
      <c r="PUP78" s="79"/>
      <c r="PUQ78" s="79"/>
      <c r="PUR78" s="79"/>
      <c r="PUS78" s="60"/>
      <c r="PUT78" s="98"/>
      <c r="PUU78" s="97"/>
      <c r="PUV78" s="97"/>
      <c r="PUW78" s="97"/>
      <c r="PUX78" s="104"/>
      <c r="PUY78" s="97"/>
      <c r="PUZ78" s="97"/>
      <c r="PVA78" s="97"/>
      <c r="PVB78" s="145"/>
      <c r="PVC78" s="178"/>
      <c r="PVD78" s="146"/>
      <c r="PVE78" s="98"/>
      <c r="PVF78" s="97"/>
      <c r="PVG78" s="97"/>
      <c r="PVH78" s="97"/>
      <c r="PVI78" s="97"/>
      <c r="PVJ78" s="79"/>
      <c r="PVK78" s="79"/>
      <c r="PVL78" s="195"/>
      <c r="PVM78" s="96"/>
      <c r="PVN78" s="79"/>
      <c r="PVO78" s="79"/>
      <c r="PVP78" s="79"/>
      <c r="PVQ78" s="79"/>
      <c r="PVR78" s="60"/>
      <c r="PVS78" s="98"/>
      <c r="PVT78" s="97"/>
      <c r="PVU78" s="97"/>
      <c r="PVV78" s="97"/>
      <c r="PVW78" s="104"/>
      <c r="PVX78" s="97"/>
      <c r="PVY78" s="97"/>
      <c r="PVZ78" s="97"/>
      <c r="PWA78" s="145"/>
      <c r="PWB78" s="178"/>
      <c r="PWC78" s="146"/>
      <c r="PWD78" s="98"/>
      <c r="PWE78" s="97"/>
      <c r="PWF78" s="97"/>
      <c r="PWG78" s="97"/>
      <c r="PWH78" s="97"/>
      <c r="PWI78" s="79"/>
      <c r="PWJ78" s="79"/>
      <c r="PWK78" s="195"/>
      <c r="PWL78" s="96"/>
      <c r="PWM78" s="79"/>
      <c r="PWN78" s="79"/>
      <c r="PWO78" s="79"/>
      <c r="PWP78" s="79"/>
      <c r="PWQ78" s="60"/>
      <c r="PWR78" s="98"/>
      <c r="PWS78" s="97"/>
      <c r="PWT78" s="97"/>
      <c r="PWU78" s="97"/>
      <c r="PWV78" s="104"/>
      <c r="PWW78" s="97"/>
      <c r="PWX78" s="97"/>
      <c r="PWY78" s="97"/>
      <c r="PWZ78" s="145"/>
      <c r="PXA78" s="178"/>
      <c r="PXB78" s="146"/>
      <c r="PXC78" s="98"/>
      <c r="PXD78" s="97"/>
      <c r="PXE78" s="97"/>
      <c r="PXF78" s="97"/>
      <c r="PXG78" s="97"/>
      <c r="PXH78" s="79"/>
      <c r="PXI78" s="79"/>
      <c r="PXJ78" s="195"/>
      <c r="PXK78" s="96"/>
      <c r="PXL78" s="79"/>
      <c r="PXM78" s="79"/>
      <c r="PXN78" s="79"/>
      <c r="PXO78" s="79"/>
      <c r="PXP78" s="60"/>
      <c r="PXQ78" s="98"/>
      <c r="PXR78" s="97"/>
      <c r="PXS78" s="97"/>
      <c r="PXT78" s="97"/>
      <c r="PXU78" s="104"/>
      <c r="PXV78" s="97"/>
      <c r="PXW78" s="97"/>
      <c r="PXX78" s="97"/>
      <c r="PXY78" s="145"/>
      <c r="PXZ78" s="178"/>
      <c r="PYA78" s="146"/>
      <c r="PYB78" s="98"/>
      <c r="PYC78" s="97"/>
      <c r="PYD78" s="97"/>
      <c r="PYE78" s="97"/>
      <c r="PYF78" s="97"/>
      <c r="PYG78" s="79"/>
      <c r="PYH78" s="79"/>
      <c r="PYI78" s="195"/>
      <c r="PYJ78" s="96"/>
      <c r="PYK78" s="79"/>
      <c r="PYL78" s="79"/>
      <c r="PYM78" s="79"/>
      <c r="PYN78" s="79"/>
      <c r="PYO78" s="60"/>
      <c r="PYP78" s="98"/>
      <c r="PYQ78" s="97"/>
      <c r="PYR78" s="97"/>
      <c r="PYS78" s="97"/>
      <c r="PYT78" s="104"/>
      <c r="PYU78" s="97"/>
      <c r="PYV78" s="97"/>
      <c r="PYW78" s="97"/>
      <c r="PYX78" s="145"/>
      <c r="PYY78" s="178"/>
      <c r="PYZ78" s="146"/>
      <c r="PZA78" s="98"/>
      <c r="PZB78" s="97"/>
      <c r="PZC78" s="97"/>
      <c r="PZD78" s="97"/>
      <c r="PZE78" s="97"/>
      <c r="PZF78" s="79"/>
      <c r="PZG78" s="79"/>
      <c r="PZH78" s="195"/>
      <c r="PZI78" s="96"/>
      <c r="PZJ78" s="79"/>
      <c r="PZK78" s="79"/>
      <c r="PZL78" s="79"/>
      <c r="PZM78" s="79"/>
      <c r="PZN78" s="60"/>
      <c r="PZO78" s="98"/>
      <c r="PZP78" s="97"/>
      <c r="PZQ78" s="97"/>
      <c r="PZR78" s="97"/>
      <c r="PZS78" s="104"/>
      <c r="PZT78" s="97"/>
      <c r="PZU78" s="97"/>
      <c r="PZV78" s="97"/>
      <c r="PZW78" s="145"/>
      <c r="PZX78" s="178"/>
      <c r="PZY78" s="146"/>
      <c r="PZZ78" s="98"/>
      <c r="QAA78" s="97"/>
      <c r="QAB78" s="97"/>
      <c r="QAC78" s="97"/>
      <c r="QAD78" s="97"/>
      <c r="QAE78" s="79"/>
      <c r="QAF78" s="79"/>
      <c r="QAG78" s="195"/>
      <c r="QAH78" s="96"/>
      <c r="QAI78" s="79"/>
      <c r="QAJ78" s="79"/>
      <c r="QAK78" s="79"/>
      <c r="QAL78" s="79"/>
      <c r="QAM78" s="60"/>
      <c r="QAN78" s="98"/>
      <c r="QAO78" s="97"/>
      <c r="QAP78" s="97"/>
      <c r="QAQ78" s="97"/>
      <c r="QAR78" s="104"/>
      <c r="QAS78" s="97"/>
      <c r="QAT78" s="97"/>
      <c r="QAU78" s="97"/>
      <c r="QAV78" s="145"/>
      <c r="QAW78" s="178"/>
      <c r="QAX78" s="146"/>
      <c r="QAY78" s="98"/>
      <c r="QAZ78" s="97"/>
      <c r="QBA78" s="97"/>
      <c r="QBB78" s="97"/>
      <c r="QBC78" s="97"/>
      <c r="QBD78" s="79"/>
      <c r="QBE78" s="79"/>
      <c r="QBF78" s="195"/>
      <c r="QBG78" s="96"/>
      <c r="QBH78" s="79"/>
      <c r="QBI78" s="79"/>
      <c r="QBJ78" s="79"/>
      <c r="QBK78" s="79"/>
      <c r="QBL78" s="60"/>
      <c r="QBM78" s="98"/>
      <c r="QBN78" s="97"/>
      <c r="QBO78" s="97"/>
      <c r="QBP78" s="97"/>
      <c r="QBQ78" s="104"/>
      <c r="QBR78" s="97"/>
      <c r="QBS78" s="97"/>
      <c r="QBT78" s="97"/>
      <c r="QBU78" s="145"/>
      <c r="QBV78" s="178"/>
      <c r="QBW78" s="146"/>
      <c r="QBX78" s="98"/>
      <c r="QBY78" s="97"/>
      <c r="QBZ78" s="97"/>
      <c r="QCA78" s="97"/>
      <c r="QCB78" s="97"/>
      <c r="QCC78" s="79"/>
      <c r="QCD78" s="79"/>
      <c r="QCE78" s="195"/>
      <c r="QCF78" s="96"/>
      <c r="QCG78" s="79"/>
      <c r="QCH78" s="79"/>
      <c r="QCI78" s="79"/>
      <c r="QCJ78" s="79"/>
      <c r="QCK78" s="60"/>
      <c r="QCL78" s="98"/>
      <c r="QCM78" s="97"/>
      <c r="QCN78" s="97"/>
      <c r="QCO78" s="97"/>
      <c r="QCP78" s="104"/>
      <c r="QCQ78" s="97"/>
      <c r="QCR78" s="97"/>
      <c r="QCS78" s="97"/>
      <c r="QCT78" s="145"/>
      <c r="QCU78" s="178"/>
      <c r="QCV78" s="146"/>
      <c r="QCW78" s="98"/>
      <c r="QCX78" s="97"/>
      <c r="QCY78" s="97"/>
      <c r="QCZ78" s="97"/>
      <c r="QDA78" s="97"/>
      <c r="QDB78" s="79"/>
      <c r="QDC78" s="79"/>
      <c r="QDD78" s="195"/>
      <c r="QDE78" s="96"/>
      <c r="QDF78" s="79"/>
      <c r="QDG78" s="79"/>
      <c r="QDH78" s="79"/>
      <c r="QDI78" s="79"/>
      <c r="QDJ78" s="60"/>
      <c r="QDK78" s="98"/>
      <c r="QDL78" s="97"/>
      <c r="QDM78" s="97"/>
      <c r="QDN78" s="97"/>
      <c r="QDO78" s="104"/>
      <c r="QDP78" s="97"/>
      <c r="QDQ78" s="97"/>
      <c r="QDR78" s="97"/>
      <c r="QDS78" s="145"/>
      <c r="QDT78" s="178"/>
      <c r="QDU78" s="146"/>
      <c r="QDV78" s="98"/>
      <c r="QDW78" s="97"/>
      <c r="QDX78" s="97"/>
      <c r="QDY78" s="97"/>
      <c r="QDZ78" s="97"/>
      <c r="QEA78" s="79"/>
      <c r="QEB78" s="79"/>
      <c r="QEC78" s="195"/>
      <c r="QED78" s="96"/>
      <c r="QEE78" s="79"/>
      <c r="QEF78" s="79"/>
      <c r="QEG78" s="79"/>
      <c r="QEH78" s="79"/>
      <c r="QEI78" s="60"/>
      <c r="QEJ78" s="98"/>
      <c r="QEK78" s="97"/>
      <c r="QEL78" s="97"/>
      <c r="QEM78" s="97"/>
      <c r="QEN78" s="104"/>
      <c r="QEO78" s="97"/>
      <c r="QEP78" s="97"/>
      <c r="QEQ78" s="97"/>
      <c r="QER78" s="145"/>
      <c r="QES78" s="178"/>
      <c r="QET78" s="146"/>
      <c r="QEU78" s="98"/>
      <c r="QEV78" s="97"/>
      <c r="QEW78" s="97"/>
      <c r="QEX78" s="97"/>
      <c r="QEY78" s="97"/>
      <c r="QEZ78" s="79"/>
      <c r="QFA78" s="79"/>
      <c r="QFB78" s="195"/>
      <c r="QFC78" s="96"/>
      <c r="QFD78" s="79"/>
      <c r="QFE78" s="79"/>
      <c r="QFF78" s="79"/>
      <c r="QFG78" s="79"/>
      <c r="QFH78" s="60"/>
      <c r="QFI78" s="98"/>
      <c r="QFJ78" s="97"/>
      <c r="QFK78" s="97"/>
      <c r="QFL78" s="97"/>
      <c r="QFM78" s="104"/>
      <c r="QFN78" s="97"/>
      <c r="QFO78" s="97"/>
      <c r="QFP78" s="97"/>
      <c r="QFQ78" s="145"/>
      <c r="QFR78" s="178"/>
      <c r="QFS78" s="146"/>
      <c r="QFT78" s="98"/>
      <c r="QFU78" s="97"/>
      <c r="QFV78" s="97"/>
      <c r="QFW78" s="97"/>
      <c r="QFX78" s="97"/>
      <c r="QFY78" s="79"/>
      <c r="QFZ78" s="79"/>
      <c r="QGA78" s="195"/>
      <c r="QGB78" s="96"/>
      <c r="QGC78" s="79"/>
      <c r="QGD78" s="79"/>
      <c r="QGE78" s="79"/>
      <c r="QGF78" s="79"/>
      <c r="QGG78" s="60"/>
      <c r="QGH78" s="98"/>
      <c r="QGI78" s="97"/>
      <c r="QGJ78" s="97"/>
      <c r="QGK78" s="97"/>
      <c r="QGL78" s="104"/>
      <c r="QGM78" s="97"/>
      <c r="QGN78" s="97"/>
      <c r="QGO78" s="97"/>
      <c r="QGP78" s="145"/>
      <c r="QGQ78" s="178"/>
      <c r="QGR78" s="146"/>
      <c r="QGS78" s="98"/>
      <c r="QGT78" s="97"/>
      <c r="QGU78" s="97"/>
      <c r="QGV78" s="97"/>
      <c r="QGW78" s="97"/>
      <c r="QGX78" s="79"/>
      <c r="QGY78" s="79"/>
      <c r="QGZ78" s="195"/>
      <c r="QHA78" s="96"/>
      <c r="QHB78" s="79"/>
      <c r="QHC78" s="79"/>
      <c r="QHD78" s="79"/>
      <c r="QHE78" s="79"/>
      <c r="QHF78" s="60"/>
      <c r="QHG78" s="98"/>
      <c r="QHH78" s="97"/>
      <c r="QHI78" s="97"/>
      <c r="QHJ78" s="97"/>
      <c r="QHK78" s="104"/>
      <c r="QHL78" s="97"/>
      <c r="QHM78" s="97"/>
      <c r="QHN78" s="97"/>
      <c r="QHO78" s="145"/>
      <c r="QHP78" s="178"/>
      <c r="QHQ78" s="146"/>
      <c r="QHR78" s="98"/>
      <c r="QHS78" s="97"/>
      <c r="QHT78" s="97"/>
      <c r="QHU78" s="97"/>
      <c r="QHV78" s="97"/>
      <c r="QHW78" s="79"/>
      <c r="QHX78" s="79"/>
      <c r="QHY78" s="195"/>
      <c r="QHZ78" s="96"/>
      <c r="QIA78" s="79"/>
      <c r="QIB78" s="79"/>
      <c r="QIC78" s="79"/>
      <c r="QID78" s="79"/>
      <c r="QIE78" s="60"/>
      <c r="QIF78" s="98"/>
      <c r="QIG78" s="97"/>
      <c r="QIH78" s="97"/>
      <c r="QII78" s="97"/>
      <c r="QIJ78" s="104"/>
      <c r="QIK78" s="97"/>
      <c r="QIL78" s="97"/>
      <c r="QIM78" s="97"/>
      <c r="QIN78" s="145"/>
      <c r="QIO78" s="178"/>
      <c r="QIP78" s="146"/>
      <c r="QIQ78" s="98"/>
      <c r="QIR78" s="97"/>
      <c r="QIS78" s="97"/>
      <c r="QIT78" s="97"/>
      <c r="QIU78" s="97"/>
      <c r="QIV78" s="79"/>
      <c r="QIW78" s="79"/>
      <c r="QIX78" s="195"/>
      <c r="QIY78" s="96"/>
      <c r="QIZ78" s="79"/>
      <c r="QJA78" s="79"/>
      <c r="QJB78" s="79"/>
      <c r="QJC78" s="79"/>
      <c r="QJD78" s="60"/>
      <c r="QJE78" s="98"/>
      <c r="QJF78" s="97"/>
      <c r="QJG78" s="97"/>
      <c r="QJH78" s="97"/>
      <c r="QJI78" s="104"/>
      <c r="QJJ78" s="97"/>
      <c r="QJK78" s="97"/>
      <c r="QJL78" s="97"/>
      <c r="QJM78" s="145"/>
      <c r="QJN78" s="178"/>
      <c r="QJO78" s="146"/>
      <c r="QJP78" s="98"/>
      <c r="QJQ78" s="97"/>
      <c r="QJR78" s="97"/>
      <c r="QJS78" s="97"/>
      <c r="QJT78" s="97"/>
      <c r="QJU78" s="79"/>
      <c r="QJV78" s="79"/>
      <c r="QJW78" s="195"/>
      <c r="QJX78" s="96"/>
      <c r="QJY78" s="79"/>
      <c r="QJZ78" s="79"/>
      <c r="QKA78" s="79"/>
      <c r="QKB78" s="79"/>
      <c r="QKC78" s="60"/>
      <c r="QKD78" s="98"/>
      <c r="QKE78" s="97"/>
      <c r="QKF78" s="97"/>
      <c r="QKG78" s="97"/>
      <c r="QKH78" s="104"/>
      <c r="QKI78" s="97"/>
      <c r="QKJ78" s="97"/>
      <c r="QKK78" s="97"/>
      <c r="QKL78" s="145"/>
      <c r="QKM78" s="178"/>
      <c r="QKN78" s="146"/>
      <c r="QKO78" s="98"/>
      <c r="QKP78" s="97"/>
      <c r="QKQ78" s="97"/>
      <c r="QKR78" s="97"/>
      <c r="QKS78" s="97"/>
      <c r="QKT78" s="79"/>
      <c r="QKU78" s="79"/>
      <c r="QKV78" s="195"/>
      <c r="QKW78" s="96"/>
      <c r="QKX78" s="79"/>
      <c r="QKY78" s="79"/>
      <c r="QKZ78" s="79"/>
      <c r="QLA78" s="79"/>
      <c r="QLB78" s="60"/>
      <c r="QLC78" s="98"/>
      <c r="QLD78" s="97"/>
      <c r="QLE78" s="97"/>
      <c r="QLF78" s="97"/>
      <c r="QLG78" s="104"/>
      <c r="QLH78" s="97"/>
      <c r="QLI78" s="97"/>
      <c r="QLJ78" s="97"/>
      <c r="QLK78" s="145"/>
      <c r="QLL78" s="178"/>
      <c r="QLM78" s="146"/>
      <c r="QLN78" s="98"/>
      <c r="QLO78" s="97"/>
      <c r="QLP78" s="97"/>
      <c r="QLQ78" s="97"/>
      <c r="QLR78" s="97"/>
      <c r="QLS78" s="79"/>
      <c r="QLT78" s="79"/>
      <c r="QLU78" s="195"/>
      <c r="QLV78" s="96"/>
      <c r="QLW78" s="79"/>
      <c r="QLX78" s="79"/>
      <c r="QLY78" s="79"/>
      <c r="QLZ78" s="79"/>
      <c r="QMA78" s="60"/>
      <c r="QMB78" s="98"/>
      <c r="QMC78" s="97"/>
      <c r="QMD78" s="97"/>
      <c r="QME78" s="97"/>
      <c r="QMF78" s="104"/>
      <c r="QMG78" s="97"/>
      <c r="QMH78" s="97"/>
      <c r="QMI78" s="97"/>
      <c r="QMJ78" s="145"/>
      <c r="QMK78" s="178"/>
      <c r="QML78" s="146"/>
      <c r="QMM78" s="98"/>
      <c r="QMN78" s="97"/>
      <c r="QMO78" s="97"/>
      <c r="QMP78" s="97"/>
      <c r="QMQ78" s="97"/>
      <c r="QMR78" s="79"/>
      <c r="QMS78" s="79"/>
      <c r="QMT78" s="195"/>
      <c r="QMU78" s="96"/>
      <c r="QMV78" s="79"/>
      <c r="QMW78" s="79"/>
      <c r="QMX78" s="79"/>
      <c r="QMY78" s="79"/>
      <c r="QMZ78" s="60"/>
      <c r="QNA78" s="98"/>
      <c r="QNB78" s="97"/>
      <c r="QNC78" s="97"/>
      <c r="QND78" s="97"/>
      <c r="QNE78" s="104"/>
      <c r="QNF78" s="97"/>
      <c r="QNG78" s="97"/>
      <c r="QNH78" s="97"/>
      <c r="QNI78" s="145"/>
      <c r="QNJ78" s="178"/>
      <c r="QNK78" s="146"/>
      <c r="QNL78" s="98"/>
      <c r="QNM78" s="97"/>
      <c r="QNN78" s="97"/>
      <c r="QNO78" s="97"/>
      <c r="QNP78" s="97"/>
      <c r="QNQ78" s="79"/>
      <c r="QNR78" s="79"/>
      <c r="QNS78" s="195"/>
      <c r="QNT78" s="96"/>
      <c r="QNU78" s="79"/>
      <c r="QNV78" s="79"/>
      <c r="QNW78" s="79"/>
      <c r="QNX78" s="79"/>
      <c r="QNY78" s="60"/>
      <c r="QNZ78" s="98"/>
      <c r="QOA78" s="97"/>
      <c r="QOB78" s="97"/>
      <c r="QOC78" s="97"/>
      <c r="QOD78" s="104"/>
      <c r="QOE78" s="97"/>
      <c r="QOF78" s="97"/>
      <c r="QOG78" s="97"/>
      <c r="QOH78" s="145"/>
      <c r="QOI78" s="178"/>
      <c r="QOJ78" s="146"/>
      <c r="QOK78" s="98"/>
      <c r="QOL78" s="97"/>
      <c r="QOM78" s="97"/>
      <c r="QON78" s="97"/>
      <c r="QOO78" s="97"/>
      <c r="QOP78" s="79"/>
      <c r="QOQ78" s="79"/>
      <c r="QOR78" s="195"/>
      <c r="QOS78" s="96"/>
      <c r="QOT78" s="79"/>
      <c r="QOU78" s="79"/>
      <c r="QOV78" s="79"/>
      <c r="QOW78" s="79"/>
      <c r="QOX78" s="60"/>
      <c r="QOY78" s="98"/>
      <c r="QOZ78" s="97"/>
      <c r="QPA78" s="97"/>
      <c r="QPB78" s="97"/>
      <c r="QPC78" s="104"/>
      <c r="QPD78" s="97"/>
      <c r="QPE78" s="97"/>
      <c r="QPF78" s="97"/>
      <c r="QPG78" s="145"/>
      <c r="QPH78" s="178"/>
      <c r="QPI78" s="146"/>
      <c r="QPJ78" s="98"/>
      <c r="QPK78" s="97"/>
      <c r="QPL78" s="97"/>
      <c r="QPM78" s="97"/>
      <c r="QPN78" s="97"/>
      <c r="QPO78" s="79"/>
      <c r="QPP78" s="79"/>
      <c r="QPQ78" s="195"/>
      <c r="QPR78" s="96"/>
      <c r="QPS78" s="79"/>
      <c r="QPT78" s="79"/>
      <c r="QPU78" s="79"/>
      <c r="QPV78" s="79"/>
      <c r="QPW78" s="60"/>
      <c r="QPX78" s="98"/>
      <c r="QPY78" s="97"/>
      <c r="QPZ78" s="97"/>
      <c r="QQA78" s="97"/>
      <c r="QQB78" s="104"/>
      <c r="QQC78" s="97"/>
      <c r="QQD78" s="97"/>
      <c r="QQE78" s="97"/>
      <c r="QQF78" s="145"/>
      <c r="QQG78" s="178"/>
      <c r="QQH78" s="146"/>
      <c r="QQI78" s="98"/>
      <c r="QQJ78" s="97"/>
      <c r="QQK78" s="97"/>
      <c r="QQL78" s="97"/>
      <c r="QQM78" s="97"/>
      <c r="QQN78" s="79"/>
      <c r="QQO78" s="79"/>
      <c r="QQP78" s="195"/>
      <c r="QQQ78" s="96"/>
      <c r="QQR78" s="79"/>
      <c r="QQS78" s="79"/>
      <c r="QQT78" s="79"/>
      <c r="QQU78" s="79"/>
      <c r="QQV78" s="60"/>
      <c r="QQW78" s="98"/>
      <c r="QQX78" s="97"/>
      <c r="QQY78" s="97"/>
      <c r="QQZ78" s="97"/>
      <c r="QRA78" s="104"/>
      <c r="QRB78" s="97"/>
      <c r="QRC78" s="97"/>
      <c r="QRD78" s="97"/>
      <c r="QRE78" s="145"/>
      <c r="QRF78" s="178"/>
      <c r="QRG78" s="146"/>
      <c r="QRH78" s="98"/>
      <c r="QRI78" s="97"/>
      <c r="QRJ78" s="97"/>
      <c r="QRK78" s="97"/>
      <c r="QRL78" s="97"/>
      <c r="QRM78" s="79"/>
      <c r="QRN78" s="79"/>
      <c r="QRO78" s="195"/>
      <c r="QRP78" s="96"/>
      <c r="QRQ78" s="79"/>
      <c r="QRR78" s="79"/>
      <c r="QRS78" s="79"/>
      <c r="QRT78" s="79"/>
      <c r="QRU78" s="60"/>
      <c r="QRV78" s="98"/>
      <c r="QRW78" s="97"/>
      <c r="QRX78" s="97"/>
      <c r="QRY78" s="97"/>
      <c r="QRZ78" s="104"/>
      <c r="QSA78" s="97"/>
      <c r="QSB78" s="97"/>
      <c r="QSC78" s="97"/>
      <c r="QSD78" s="145"/>
      <c r="QSE78" s="178"/>
      <c r="QSF78" s="146"/>
      <c r="QSG78" s="98"/>
      <c r="QSH78" s="97"/>
      <c r="QSI78" s="97"/>
      <c r="QSJ78" s="97"/>
      <c r="QSK78" s="97"/>
      <c r="QSL78" s="79"/>
      <c r="QSM78" s="79"/>
      <c r="QSN78" s="195"/>
      <c r="QSO78" s="96"/>
      <c r="QSP78" s="79"/>
      <c r="QSQ78" s="79"/>
      <c r="QSR78" s="79"/>
      <c r="QSS78" s="79"/>
      <c r="QST78" s="60"/>
      <c r="QSU78" s="98"/>
      <c r="QSV78" s="97"/>
      <c r="QSW78" s="97"/>
      <c r="QSX78" s="97"/>
      <c r="QSY78" s="104"/>
      <c r="QSZ78" s="97"/>
      <c r="QTA78" s="97"/>
      <c r="QTB78" s="97"/>
      <c r="QTC78" s="145"/>
      <c r="QTD78" s="178"/>
      <c r="QTE78" s="146"/>
      <c r="QTF78" s="98"/>
      <c r="QTG78" s="97"/>
      <c r="QTH78" s="97"/>
      <c r="QTI78" s="97"/>
      <c r="QTJ78" s="97"/>
      <c r="QTK78" s="79"/>
      <c r="QTL78" s="79"/>
      <c r="QTM78" s="195"/>
      <c r="QTN78" s="96"/>
      <c r="QTO78" s="79"/>
      <c r="QTP78" s="79"/>
      <c r="QTQ78" s="79"/>
      <c r="QTR78" s="79"/>
      <c r="QTS78" s="60"/>
      <c r="QTT78" s="98"/>
      <c r="QTU78" s="97"/>
      <c r="QTV78" s="97"/>
      <c r="QTW78" s="97"/>
      <c r="QTX78" s="104"/>
      <c r="QTY78" s="97"/>
      <c r="QTZ78" s="97"/>
      <c r="QUA78" s="97"/>
      <c r="QUB78" s="145"/>
      <c r="QUC78" s="178"/>
      <c r="QUD78" s="146"/>
      <c r="QUE78" s="98"/>
      <c r="QUF78" s="97"/>
      <c r="QUG78" s="97"/>
      <c r="QUH78" s="97"/>
      <c r="QUI78" s="97"/>
      <c r="QUJ78" s="79"/>
      <c r="QUK78" s="79"/>
      <c r="QUL78" s="195"/>
      <c r="QUM78" s="96"/>
      <c r="QUN78" s="79"/>
      <c r="QUO78" s="79"/>
      <c r="QUP78" s="79"/>
      <c r="QUQ78" s="79"/>
      <c r="QUR78" s="60"/>
      <c r="QUS78" s="98"/>
      <c r="QUT78" s="97"/>
      <c r="QUU78" s="97"/>
      <c r="QUV78" s="97"/>
      <c r="QUW78" s="104"/>
      <c r="QUX78" s="97"/>
      <c r="QUY78" s="97"/>
      <c r="QUZ78" s="97"/>
      <c r="QVA78" s="145"/>
      <c r="QVB78" s="178"/>
      <c r="QVC78" s="146"/>
      <c r="QVD78" s="98"/>
      <c r="QVE78" s="97"/>
      <c r="QVF78" s="97"/>
      <c r="QVG78" s="97"/>
      <c r="QVH78" s="97"/>
      <c r="QVI78" s="79"/>
      <c r="QVJ78" s="79"/>
      <c r="QVK78" s="195"/>
      <c r="QVL78" s="96"/>
      <c r="QVM78" s="79"/>
      <c r="QVN78" s="79"/>
      <c r="QVO78" s="79"/>
      <c r="QVP78" s="79"/>
      <c r="QVQ78" s="60"/>
      <c r="QVR78" s="98"/>
      <c r="QVS78" s="97"/>
      <c r="QVT78" s="97"/>
      <c r="QVU78" s="97"/>
      <c r="QVV78" s="104"/>
      <c r="QVW78" s="97"/>
      <c r="QVX78" s="97"/>
      <c r="QVY78" s="97"/>
      <c r="QVZ78" s="145"/>
      <c r="QWA78" s="178"/>
      <c r="QWB78" s="146"/>
      <c r="QWC78" s="98"/>
      <c r="QWD78" s="97"/>
      <c r="QWE78" s="97"/>
      <c r="QWF78" s="97"/>
      <c r="QWG78" s="97"/>
      <c r="QWH78" s="79"/>
      <c r="QWI78" s="79"/>
      <c r="QWJ78" s="195"/>
      <c r="QWK78" s="96"/>
      <c r="QWL78" s="79"/>
      <c r="QWM78" s="79"/>
      <c r="QWN78" s="79"/>
      <c r="QWO78" s="79"/>
      <c r="QWP78" s="60"/>
      <c r="QWQ78" s="98"/>
      <c r="QWR78" s="97"/>
      <c r="QWS78" s="97"/>
      <c r="QWT78" s="97"/>
      <c r="QWU78" s="104"/>
      <c r="QWV78" s="97"/>
      <c r="QWW78" s="97"/>
      <c r="QWX78" s="97"/>
      <c r="QWY78" s="145"/>
      <c r="QWZ78" s="178"/>
      <c r="QXA78" s="146"/>
      <c r="QXB78" s="98"/>
      <c r="QXC78" s="97"/>
      <c r="QXD78" s="97"/>
      <c r="QXE78" s="97"/>
      <c r="QXF78" s="97"/>
      <c r="QXG78" s="79"/>
      <c r="QXH78" s="79"/>
      <c r="QXI78" s="195"/>
      <c r="QXJ78" s="96"/>
      <c r="QXK78" s="79"/>
      <c r="QXL78" s="79"/>
      <c r="QXM78" s="79"/>
      <c r="QXN78" s="79"/>
      <c r="QXO78" s="60"/>
      <c r="QXP78" s="98"/>
      <c r="QXQ78" s="97"/>
      <c r="QXR78" s="97"/>
      <c r="QXS78" s="97"/>
      <c r="QXT78" s="104"/>
      <c r="QXU78" s="97"/>
      <c r="QXV78" s="97"/>
      <c r="QXW78" s="97"/>
      <c r="QXX78" s="145"/>
      <c r="QXY78" s="178"/>
      <c r="QXZ78" s="146"/>
      <c r="QYA78" s="98"/>
      <c r="QYB78" s="97"/>
      <c r="QYC78" s="97"/>
      <c r="QYD78" s="97"/>
      <c r="QYE78" s="97"/>
      <c r="QYF78" s="79"/>
      <c r="QYG78" s="79"/>
      <c r="QYH78" s="195"/>
      <c r="QYI78" s="96"/>
      <c r="QYJ78" s="79"/>
      <c r="QYK78" s="79"/>
      <c r="QYL78" s="79"/>
      <c r="QYM78" s="79"/>
      <c r="QYN78" s="60"/>
      <c r="QYO78" s="98"/>
      <c r="QYP78" s="97"/>
      <c r="QYQ78" s="97"/>
      <c r="QYR78" s="97"/>
      <c r="QYS78" s="104"/>
      <c r="QYT78" s="97"/>
      <c r="QYU78" s="97"/>
      <c r="QYV78" s="97"/>
      <c r="QYW78" s="145"/>
      <c r="QYX78" s="178"/>
      <c r="QYY78" s="146"/>
      <c r="QYZ78" s="98"/>
      <c r="QZA78" s="97"/>
      <c r="QZB78" s="97"/>
      <c r="QZC78" s="97"/>
      <c r="QZD78" s="97"/>
      <c r="QZE78" s="79"/>
      <c r="QZF78" s="79"/>
      <c r="QZG78" s="195"/>
      <c r="QZH78" s="96"/>
      <c r="QZI78" s="79"/>
      <c r="QZJ78" s="79"/>
      <c r="QZK78" s="79"/>
      <c r="QZL78" s="79"/>
      <c r="QZM78" s="60"/>
      <c r="QZN78" s="98"/>
      <c r="QZO78" s="97"/>
      <c r="QZP78" s="97"/>
      <c r="QZQ78" s="97"/>
      <c r="QZR78" s="104"/>
      <c r="QZS78" s="97"/>
      <c r="QZT78" s="97"/>
      <c r="QZU78" s="97"/>
      <c r="QZV78" s="145"/>
      <c r="QZW78" s="178"/>
      <c r="QZX78" s="146"/>
      <c r="QZY78" s="98"/>
      <c r="QZZ78" s="97"/>
      <c r="RAA78" s="97"/>
      <c r="RAB78" s="97"/>
      <c r="RAC78" s="97"/>
      <c r="RAD78" s="79"/>
      <c r="RAE78" s="79"/>
      <c r="RAF78" s="195"/>
      <c r="RAG78" s="96"/>
      <c r="RAH78" s="79"/>
      <c r="RAI78" s="79"/>
      <c r="RAJ78" s="79"/>
      <c r="RAK78" s="79"/>
      <c r="RAL78" s="60"/>
      <c r="RAM78" s="98"/>
      <c r="RAN78" s="97"/>
      <c r="RAO78" s="97"/>
      <c r="RAP78" s="97"/>
      <c r="RAQ78" s="104"/>
      <c r="RAR78" s="97"/>
      <c r="RAS78" s="97"/>
      <c r="RAT78" s="97"/>
      <c r="RAU78" s="145"/>
      <c r="RAV78" s="178"/>
      <c r="RAW78" s="146"/>
      <c r="RAX78" s="98"/>
      <c r="RAY78" s="97"/>
      <c r="RAZ78" s="97"/>
      <c r="RBA78" s="97"/>
      <c r="RBB78" s="97"/>
      <c r="RBC78" s="79"/>
      <c r="RBD78" s="79"/>
      <c r="RBE78" s="195"/>
      <c r="RBF78" s="96"/>
      <c r="RBG78" s="79"/>
      <c r="RBH78" s="79"/>
      <c r="RBI78" s="79"/>
      <c r="RBJ78" s="79"/>
      <c r="RBK78" s="60"/>
      <c r="RBL78" s="98"/>
      <c r="RBM78" s="97"/>
      <c r="RBN78" s="97"/>
      <c r="RBO78" s="97"/>
      <c r="RBP78" s="104"/>
      <c r="RBQ78" s="97"/>
      <c r="RBR78" s="97"/>
      <c r="RBS78" s="97"/>
      <c r="RBT78" s="145"/>
      <c r="RBU78" s="178"/>
      <c r="RBV78" s="146"/>
      <c r="RBW78" s="98"/>
      <c r="RBX78" s="97"/>
      <c r="RBY78" s="97"/>
      <c r="RBZ78" s="97"/>
      <c r="RCA78" s="97"/>
      <c r="RCB78" s="79"/>
      <c r="RCC78" s="79"/>
      <c r="RCD78" s="195"/>
      <c r="RCE78" s="96"/>
      <c r="RCF78" s="79"/>
      <c r="RCG78" s="79"/>
      <c r="RCH78" s="79"/>
      <c r="RCI78" s="79"/>
      <c r="RCJ78" s="60"/>
      <c r="RCK78" s="98"/>
      <c r="RCL78" s="97"/>
      <c r="RCM78" s="97"/>
      <c r="RCN78" s="97"/>
      <c r="RCO78" s="104"/>
      <c r="RCP78" s="97"/>
      <c r="RCQ78" s="97"/>
      <c r="RCR78" s="97"/>
      <c r="RCS78" s="145"/>
      <c r="RCT78" s="178"/>
      <c r="RCU78" s="146"/>
      <c r="RCV78" s="98"/>
      <c r="RCW78" s="97"/>
      <c r="RCX78" s="97"/>
      <c r="RCY78" s="97"/>
      <c r="RCZ78" s="97"/>
      <c r="RDA78" s="79"/>
      <c r="RDB78" s="79"/>
      <c r="RDC78" s="195"/>
      <c r="RDD78" s="96"/>
      <c r="RDE78" s="79"/>
      <c r="RDF78" s="79"/>
      <c r="RDG78" s="79"/>
      <c r="RDH78" s="79"/>
      <c r="RDI78" s="60"/>
      <c r="RDJ78" s="98"/>
      <c r="RDK78" s="97"/>
      <c r="RDL78" s="97"/>
      <c r="RDM78" s="97"/>
      <c r="RDN78" s="104"/>
      <c r="RDO78" s="97"/>
      <c r="RDP78" s="97"/>
      <c r="RDQ78" s="97"/>
      <c r="RDR78" s="145"/>
      <c r="RDS78" s="178"/>
      <c r="RDT78" s="146"/>
      <c r="RDU78" s="98"/>
      <c r="RDV78" s="97"/>
      <c r="RDW78" s="97"/>
      <c r="RDX78" s="97"/>
      <c r="RDY78" s="97"/>
      <c r="RDZ78" s="79"/>
      <c r="REA78" s="79"/>
      <c r="REB78" s="195"/>
      <c r="REC78" s="96"/>
      <c r="RED78" s="79"/>
      <c r="REE78" s="79"/>
      <c r="REF78" s="79"/>
      <c r="REG78" s="79"/>
      <c r="REH78" s="60"/>
      <c r="REI78" s="98"/>
      <c r="REJ78" s="97"/>
      <c r="REK78" s="97"/>
      <c r="REL78" s="97"/>
      <c r="REM78" s="104"/>
      <c r="REN78" s="97"/>
      <c r="REO78" s="97"/>
      <c r="REP78" s="97"/>
      <c r="REQ78" s="145"/>
      <c r="RER78" s="178"/>
      <c r="RES78" s="146"/>
      <c r="RET78" s="98"/>
      <c r="REU78" s="97"/>
      <c r="REV78" s="97"/>
      <c r="REW78" s="97"/>
      <c r="REX78" s="97"/>
      <c r="REY78" s="79"/>
      <c r="REZ78" s="79"/>
      <c r="RFA78" s="195"/>
      <c r="RFB78" s="96"/>
      <c r="RFC78" s="79"/>
      <c r="RFD78" s="79"/>
      <c r="RFE78" s="79"/>
      <c r="RFF78" s="79"/>
      <c r="RFG78" s="60"/>
      <c r="RFH78" s="98"/>
      <c r="RFI78" s="97"/>
      <c r="RFJ78" s="97"/>
      <c r="RFK78" s="97"/>
      <c r="RFL78" s="104"/>
      <c r="RFM78" s="97"/>
      <c r="RFN78" s="97"/>
      <c r="RFO78" s="97"/>
      <c r="RFP78" s="145"/>
      <c r="RFQ78" s="178"/>
      <c r="RFR78" s="146"/>
      <c r="RFS78" s="98"/>
      <c r="RFT78" s="97"/>
      <c r="RFU78" s="97"/>
      <c r="RFV78" s="97"/>
      <c r="RFW78" s="97"/>
      <c r="RFX78" s="79"/>
      <c r="RFY78" s="79"/>
      <c r="RFZ78" s="195"/>
      <c r="RGA78" s="96"/>
      <c r="RGB78" s="79"/>
      <c r="RGC78" s="79"/>
      <c r="RGD78" s="79"/>
      <c r="RGE78" s="79"/>
      <c r="RGF78" s="60"/>
      <c r="RGG78" s="98"/>
      <c r="RGH78" s="97"/>
      <c r="RGI78" s="97"/>
      <c r="RGJ78" s="97"/>
      <c r="RGK78" s="104"/>
      <c r="RGL78" s="97"/>
      <c r="RGM78" s="97"/>
      <c r="RGN78" s="97"/>
      <c r="RGO78" s="145"/>
      <c r="RGP78" s="178"/>
      <c r="RGQ78" s="146"/>
      <c r="RGR78" s="98"/>
      <c r="RGS78" s="97"/>
      <c r="RGT78" s="97"/>
      <c r="RGU78" s="97"/>
      <c r="RGV78" s="97"/>
      <c r="RGW78" s="79"/>
      <c r="RGX78" s="79"/>
      <c r="RGY78" s="195"/>
      <c r="RGZ78" s="96"/>
      <c r="RHA78" s="79"/>
      <c r="RHB78" s="79"/>
      <c r="RHC78" s="79"/>
      <c r="RHD78" s="79"/>
      <c r="RHE78" s="60"/>
      <c r="RHF78" s="98"/>
      <c r="RHG78" s="97"/>
      <c r="RHH78" s="97"/>
      <c r="RHI78" s="97"/>
      <c r="RHJ78" s="104"/>
      <c r="RHK78" s="97"/>
      <c r="RHL78" s="97"/>
      <c r="RHM78" s="97"/>
      <c r="RHN78" s="145"/>
      <c r="RHO78" s="178"/>
      <c r="RHP78" s="146"/>
      <c r="RHQ78" s="98"/>
      <c r="RHR78" s="97"/>
      <c r="RHS78" s="97"/>
      <c r="RHT78" s="97"/>
      <c r="RHU78" s="97"/>
      <c r="RHV78" s="79"/>
      <c r="RHW78" s="79"/>
      <c r="RHX78" s="195"/>
      <c r="RHY78" s="96"/>
      <c r="RHZ78" s="79"/>
      <c r="RIA78" s="79"/>
      <c r="RIB78" s="79"/>
      <c r="RIC78" s="79"/>
      <c r="RID78" s="60"/>
      <c r="RIE78" s="98"/>
      <c r="RIF78" s="97"/>
      <c r="RIG78" s="97"/>
      <c r="RIH78" s="97"/>
      <c r="RII78" s="104"/>
      <c r="RIJ78" s="97"/>
      <c r="RIK78" s="97"/>
      <c r="RIL78" s="97"/>
      <c r="RIM78" s="145"/>
      <c r="RIN78" s="178"/>
      <c r="RIO78" s="146"/>
      <c r="RIP78" s="98"/>
      <c r="RIQ78" s="97"/>
      <c r="RIR78" s="97"/>
      <c r="RIS78" s="97"/>
      <c r="RIT78" s="97"/>
      <c r="RIU78" s="79"/>
      <c r="RIV78" s="79"/>
      <c r="RIW78" s="195"/>
      <c r="RIX78" s="96"/>
      <c r="RIY78" s="79"/>
      <c r="RIZ78" s="79"/>
      <c r="RJA78" s="79"/>
      <c r="RJB78" s="79"/>
      <c r="RJC78" s="60"/>
      <c r="RJD78" s="98"/>
      <c r="RJE78" s="97"/>
      <c r="RJF78" s="97"/>
      <c r="RJG78" s="97"/>
      <c r="RJH78" s="104"/>
      <c r="RJI78" s="97"/>
      <c r="RJJ78" s="97"/>
      <c r="RJK78" s="97"/>
      <c r="RJL78" s="145"/>
      <c r="RJM78" s="178"/>
      <c r="RJN78" s="146"/>
      <c r="RJO78" s="98"/>
      <c r="RJP78" s="97"/>
      <c r="RJQ78" s="97"/>
      <c r="RJR78" s="97"/>
      <c r="RJS78" s="97"/>
      <c r="RJT78" s="79"/>
      <c r="RJU78" s="79"/>
      <c r="RJV78" s="195"/>
      <c r="RJW78" s="96"/>
      <c r="RJX78" s="79"/>
      <c r="RJY78" s="79"/>
      <c r="RJZ78" s="79"/>
      <c r="RKA78" s="79"/>
      <c r="RKB78" s="60"/>
      <c r="RKC78" s="98"/>
      <c r="RKD78" s="97"/>
      <c r="RKE78" s="97"/>
      <c r="RKF78" s="97"/>
      <c r="RKG78" s="104"/>
      <c r="RKH78" s="97"/>
      <c r="RKI78" s="97"/>
      <c r="RKJ78" s="97"/>
      <c r="RKK78" s="145"/>
      <c r="RKL78" s="178"/>
      <c r="RKM78" s="146"/>
      <c r="RKN78" s="98"/>
      <c r="RKO78" s="97"/>
      <c r="RKP78" s="97"/>
      <c r="RKQ78" s="97"/>
      <c r="RKR78" s="97"/>
      <c r="RKS78" s="79"/>
      <c r="RKT78" s="79"/>
      <c r="RKU78" s="195"/>
      <c r="RKV78" s="96"/>
      <c r="RKW78" s="79"/>
      <c r="RKX78" s="79"/>
      <c r="RKY78" s="79"/>
      <c r="RKZ78" s="79"/>
      <c r="RLA78" s="60"/>
      <c r="RLB78" s="98"/>
      <c r="RLC78" s="97"/>
      <c r="RLD78" s="97"/>
      <c r="RLE78" s="97"/>
      <c r="RLF78" s="104"/>
      <c r="RLG78" s="97"/>
      <c r="RLH78" s="97"/>
      <c r="RLI78" s="97"/>
      <c r="RLJ78" s="145"/>
      <c r="RLK78" s="178"/>
      <c r="RLL78" s="146"/>
      <c r="RLM78" s="98"/>
      <c r="RLN78" s="97"/>
      <c r="RLO78" s="97"/>
      <c r="RLP78" s="97"/>
      <c r="RLQ78" s="97"/>
      <c r="RLR78" s="79"/>
      <c r="RLS78" s="79"/>
      <c r="RLT78" s="195"/>
      <c r="RLU78" s="96"/>
      <c r="RLV78" s="79"/>
      <c r="RLW78" s="79"/>
      <c r="RLX78" s="79"/>
      <c r="RLY78" s="79"/>
      <c r="RLZ78" s="60"/>
      <c r="RMA78" s="98"/>
      <c r="RMB78" s="97"/>
      <c r="RMC78" s="97"/>
      <c r="RMD78" s="97"/>
      <c r="RME78" s="104"/>
      <c r="RMF78" s="97"/>
      <c r="RMG78" s="97"/>
      <c r="RMH78" s="97"/>
      <c r="RMI78" s="145"/>
      <c r="RMJ78" s="178"/>
      <c r="RMK78" s="146"/>
      <c r="RML78" s="98"/>
      <c r="RMM78" s="97"/>
      <c r="RMN78" s="97"/>
      <c r="RMO78" s="97"/>
      <c r="RMP78" s="97"/>
      <c r="RMQ78" s="79"/>
      <c r="RMR78" s="79"/>
      <c r="RMS78" s="195"/>
      <c r="RMT78" s="96"/>
      <c r="RMU78" s="79"/>
      <c r="RMV78" s="79"/>
      <c r="RMW78" s="79"/>
      <c r="RMX78" s="79"/>
      <c r="RMY78" s="60"/>
      <c r="RMZ78" s="98"/>
      <c r="RNA78" s="97"/>
      <c r="RNB78" s="97"/>
      <c r="RNC78" s="97"/>
      <c r="RND78" s="104"/>
      <c r="RNE78" s="97"/>
      <c r="RNF78" s="97"/>
      <c r="RNG78" s="97"/>
      <c r="RNH78" s="145"/>
      <c r="RNI78" s="178"/>
      <c r="RNJ78" s="146"/>
      <c r="RNK78" s="98"/>
      <c r="RNL78" s="97"/>
      <c r="RNM78" s="97"/>
      <c r="RNN78" s="97"/>
      <c r="RNO78" s="97"/>
      <c r="RNP78" s="79"/>
      <c r="RNQ78" s="79"/>
      <c r="RNR78" s="195"/>
      <c r="RNS78" s="96"/>
      <c r="RNT78" s="79"/>
      <c r="RNU78" s="79"/>
      <c r="RNV78" s="79"/>
      <c r="RNW78" s="79"/>
      <c r="RNX78" s="60"/>
      <c r="RNY78" s="98"/>
      <c r="RNZ78" s="97"/>
      <c r="ROA78" s="97"/>
      <c r="ROB78" s="97"/>
      <c r="ROC78" s="104"/>
      <c r="ROD78" s="97"/>
      <c r="ROE78" s="97"/>
      <c r="ROF78" s="97"/>
      <c r="ROG78" s="145"/>
      <c r="ROH78" s="178"/>
      <c r="ROI78" s="146"/>
      <c r="ROJ78" s="98"/>
      <c r="ROK78" s="97"/>
      <c r="ROL78" s="97"/>
      <c r="ROM78" s="97"/>
      <c r="RON78" s="97"/>
      <c r="ROO78" s="79"/>
      <c r="ROP78" s="79"/>
      <c r="ROQ78" s="195"/>
      <c r="ROR78" s="96"/>
      <c r="ROS78" s="79"/>
      <c r="ROT78" s="79"/>
      <c r="ROU78" s="79"/>
      <c r="ROV78" s="79"/>
      <c r="ROW78" s="60"/>
      <c r="ROX78" s="98"/>
      <c r="ROY78" s="97"/>
      <c r="ROZ78" s="97"/>
      <c r="RPA78" s="97"/>
      <c r="RPB78" s="104"/>
      <c r="RPC78" s="97"/>
      <c r="RPD78" s="97"/>
      <c r="RPE78" s="97"/>
      <c r="RPF78" s="145"/>
      <c r="RPG78" s="178"/>
      <c r="RPH78" s="146"/>
      <c r="RPI78" s="98"/>
      <c r="RPJ78" s="97"/>
      <c r="RPK78" s="97"/>
      <c r="RPL78" s="97"/>
      <c r="RPM78" s="97"/>
      <c r="RPN78" s="79"/>
      <c r="RPO78" s="79"/>
      <c r="RPP78" s="195"/>
      <c r="RPQ78" s="96"/>
      <c r="RPR78" s="79"/>
      <c r="RPS78" s="79"/>
      <c r="RPT78" s="79"/>
      <c r="RPU78" s="79"/>
      <c r="RPV78" s="60"/>
      <c r="RPW78" s="98"/>
      <c r="RPX78" s="97"/>
      <c r="RPY78" s="97"/>
      <c r="RPZ78" s="97"/>
      <c r="RQA78" s="104"/>
      <c r="RQB78" s="97"/>
      <c r="RQC78" s="97"/>
      <c r="RQD78" s="97"/>
      <c r="RQE78" s="145"/>
      <c r="RQF78" s="178"/>
      <c r="RQG78" s="146"/>
      <c r="RQH78" s="98"/>
      <c r="RQI78" s="97"/>
      <c r="RQJ78" s="97"/>
      <c r="RQK78" s="97"/>
      <c r="RQL78" s="97"/>
      <c r="RQM78" s="79"/>
      <c r="RQN78" s="79"/>
      <c r="RQO78" s="195"/>
      <c r="RQP78" s="96"/>
      <c r="RQQ78" s="79"/>
      <c r="RQR78" s="79"/>
      <c r="RQS78" s="79"/>
      <c r="RQT78" s="79"/>
      <c r="RQU78" s="60"/>
      <c r="RQV78" s="98"/>
      <c r="RQW78" s="97"/>
      <c r="RQX78" s="97"/>
      <c r="RQY78" s="97"/>
      <c r="RQZ78" s="104"/>
      <c r="RRA78" s="97"/>
      <c r="RRB78" s="97"/>
      <c r="RRC78" s="97"/>
      <c r="RRD78" s="145"/>
      <c r="RRE78" s="178"/>
      <c r="RRF78" s="146"/>
      <c r="RRG78" s="98"/>
      <c r="RRH78" s="97"/>
      <c r="RRI78" s="97"/>
      <c r="RRJ78" s="97"/>
      <c r="RRK78" s="97"/>
      <c r="RRL78" s="79"/>
      <c r="RRM78" s="79"/>
      <c r="RRN78" s="195"/>
      <c r="RRO78" s="96"/>
      <c r="RRP78" s="79"/>
      <c r="RRQ78" s="79"/>
      <c r="RRR78" s="79"/>
      <c r="RRS78" s="79"/>
      <c r="RRT78" s="60"/>
      <c r="RRU78" s="98"/>
      <c r="RRV78" s="97"/>
      <c r="RRW78" s="97"/>
      <c r="RRX78" s="97"/>
      <c r="RRY78" s="104"/>
      <c r="RRZ78" s="97"/>
      <c r="RSA78" s="97"/>
      <c r="RSB78" s="97"/>
      <c r="RSC78" s="145"/>
      <c r="RSD78" s="178"/>
      <c r="RSE78" s="146"/>
      <c r="RSF78" s="98"/>
      <c r="RSG78" s="97"/>
      <c r="RSH78" s="97"/>
      <c r="RSI78" s="97"/>
      <c r="RSJ78" s="97"/>
      <c r="RSK78" s="79"/>
      <c r="RSL78" s="79"/>
      <c r="RSM78" s="195"/>
      <c r="RSN78" s="96"/>
      <c r="RSO78" s="79"/>
      <c r="RSP78" s="79"/>
      <c r="RSQ78" s="79"/>
      <c r="RSR78" s="79"/>
      <c r="RSS78" s="60"/>
      <c r="RST78" s="98"/>
      <c r="RSU78" s="97"/>
      <c r="RSV78" s="97"/>
      <c r="RSW78" s="97"/>
      <c r="RSX78" s="104"/>
      <c r="RSY78" s="97"/>
      <c r="RSZ78" s="97"/>
      <c r="RTA78" s="97"/>
      <c r="RTB78" s="145"/>
      <c r="RTC78" s="178"/>
      <c r="RTD78" s="146"/>
      <c r="RTE78" s="98"/>
      <c r="RTF78" s="97"/>
      <c r="RTG78" s="97"/>
      <c r="RTH78" s="97"/>
      <c r="RTI78" s="97"/>
      <c r="RTJ78" s="79"/>
      <c r="RTK78" s="79"/>
      <c r="RTL78" s="195"/>
      <c r="RTM78" s="96"/>
      <c r="RTN78" s="79"/>
      <c r="RTO78" s="79"/>
      <c r="RTP78" s="79"/>
      <c r="RTQ78" s="79"/>
      <c r="RTR78" s="60"/>
      <c r="RTS78" s="98"/>
      <c r="RTT78" s="97"/>
      <c r="RTU78" s="97"/>
      <c r="RTV78" s="97"/>
      <c r="RTW78" s="104"/>
      <c r="RTX78" s="97"/>
      <c r="RTY78" s="97"/>
      <c r="RTZ78" s="97"/>
      <c r="RUA78" s="145"/>
      <c r="RUB78" s="178"/>
      <c r="RUC78" s="146"/>
      <c r="RUD78" s="98"/>
      <c r="RUE78" s="97"/>
      <c r="RUF78" s="97"/>
      <c r="RUG78" s="97"/>
      <c r="RUH78" s="97"/>
      <c r="RUI78" s="79"/>
      <c r="RUJ78" s="79"/>
      <c r="RUK78" s="195"/>
      <c r="RUL78" s="96"/>
      <c r="RUM78" s="79"/>
      <c r="RUN78" s="79"/>
      <c r="RUO78" s="79"/>
      <c r="RUP78" s="79"/>
      <c r="RUQ78" s="60"/>
      <c r="RUR78" s="98"/>
      <c r="RUS78" s="97"/>
      <c r="RUT78" s="97"/>
      <c r="RUU78" s="97"/>
      <c r="RUV78" s="104"/>
      <c r="RUW78" s="97"/>
      <c r="RUX78" s="97"/>
      <c r="RUY78" s="97"/>
      <c r="RUZ78" s="145"/>
      <c r="RVA78" s="178"/>
      <c r="RVB78" s="146"/>
      <c r="RVC78" s="98"/>
      <c r="RVD78" s="97"/>
      <c r="RVE78" s="97"/>
      <c r="RVF78" s="97"/>
      <c r="RVG78" s="97"/>
      <c r="RVH78" s="79"/>
      <c r="RVI78" s="79"/>
      <c r="RVJ78" s="195"/>
      <c r="RVK78" s="96"/>
      <c r="RVL78" s="79"/>
      <c r="RVM78" s="79"/>
      <c r="RVN78" s="79"/>
      <c r="RVO78" s="79"/>
      <c r="RVP78" s="60"/>
      <c r="RVQ78" s="98"/>
      <c r="RVR78" s="97"/>
      <c r="RVS78" s="97"/>
      <c r="RVT78" s="97"/>
      <c r="RVU78" s="104"/>
      <c r="RVV78" s="97"/>
      <c r="RVW78" s="97"/>
      <c r="RVX78" s="97"/>
      <c r="RVY78" s="145"/>
      <c r="RVZ78" s="178"/>
      <c r="RWA78" s="146"/>
      <c r="RWB78" s="98"/>
      <c r="RWC78" s="97"/>
      <c r="RWD78" s="97"/>
      <c r="RWE78" s="97"/>
      <c r="RWF78" s="97"/>
      <c r="RWG78" s="79"/>
      <c r="RWH78" s="79"/>
      <c r="RWI78" s="195"/>
      <c r="RWJ78" s="96"/>
      <c r="RWK78" s="79"/>
      <c r="RWL78" s="79"/>
      <c r="RWM78" s="79"/>
      <c r="RWN78" s="79"/>
      <c r="RWO78" s="60"/>
      <c r="RWP78" s="98"/>
      <c r="RWQ78" s="97"/>
      <c r="RWR78" s="97"/>
      <c r="RWS78" s="97"/>
      <c r="RWT78" s="104"/>
      <c r="RWU78" s="97"/>
      <c r="RWV78" s="97"/>
      <c r="RWW78" s="97"/>
      <c r="RWX78" s="145"/>
      <c r="RWY78" s="178"/>
      <c r="RWZ78" s="146"/>
      <c r="RXA78" s="98"/>
      <c r="RXB78" s="97"/>
      <c r="RXC78" s="97"/>
      <c r="RXD78" s="97"/>
      <c r="RXE78" s="97"/>
      <c r="RXF78" s="79"/>
      <c r="RXG78" s="79"/>
      <c r="RXH78" s="195"/>
      <c r="RXI78" s="96"/>
      <c r="RXJ78" s="79"/>
      <c r="RXK78" s="79"/>
      <c r="RXL78" s="79"/>
      <c r="RXM78" s="79"/>
      <c r="RXN78" s="60"/>
      <c r="RXO78" s="98"/>
      <c r="RXP78" s="97"/>
      <c r="RXQ78" s="97"/>
      <c r="RXR78" s="97"/>
      <c r="RXS78" s="104"/>
      <c r="RXT78" s="97"/>
      <c r="RXU78" s="97"/>
      <c r="RXV78" s="97"/>
      <c r="RXW78" s="145"/>
      <c r="RXX78" s="178"/>
      <c r="RXY78" s="146"/>
      <c r="RXZ78" s="98"/>
      <c r="RYA78" s="97"/>
      <c r="RYB78" s="97"/>
      <c r="RYC78" s="97"/>
      <c r="RYD78" s="97"/>
      <c r="RYE78" s="79"/>
      <c r="RYF78" s="79"/>
      <c r="RYG78" s="195"/>
      <c r="RYH78" s="96"/>
      <c r="RYI78" s="79"/>
      <c r="RYJ78" s="79"/>
      <c r="RYK78" s="79"/>
      <c r="RYL78" s="79"/>
      <c r="RYM78" s="60"/>
      <c r="RYN78" s="98"/>
      <c r="RYO78" s="97"/>
      <c r="RYP78" s="97"/>
      <c r="RYQ78" s="97"/>
      <c r="RYR78" s="104"/>
      <c r="RYS78" s="97"/>
      <c r="RYT78" s="97"/>
      <c r="RYU78" s="97"/>
      <c r="RYV78" s="145"/>
      <c r="RYW78" s="178"/>
      <c r="RYX78" s="146"/>
      <c r="RYY78" s="98"/>
      <c r="RYZ78" s="97"/>
      <c r="RZA78" s="97"/>
      <c r="RZB78" s="97"/>
      <c r="RZC78" s="97"/>
      <c r="RZD78" s="79"/>
      <c r="RZE78" s="79"/>
      <c r="RZF78" s="195"/>
      <c r="RZG78" s="96"/>
      <c r="RZH78" s="79"/>
      <c r="RZI78" s="79"/>
      <c r="RZJ78" s="79"/>
      <c r="RZK78" s="79"/>
      <c r="RZL78" s="60"/>
      <c r="RZM78" s="98"/>
      <c r="RZN78" s="97"/>
      <c r="RZO78" s="97"/>
      <c r="RZP78" s="97"/>
      <c r="RZQ78" s="104"/>
      <c r="RZR78" s="97"/>
      <c r="RZS78" s="97"/>
      <c r="RZT78" s="97"/>
      <c r="RZU78" s="145"/>
      <c r="RZV78" s="178"/>
      <c r="RZW78" s="146"/>
      <c r="RZX78" s="98"/>
      <c r="RZY78" s="97"/>
      <c r="RZZ78" s="97"/>
      <c r="SAA78" s="97"/>
      <c r="SAB78" s="97"/>
      <c r="SAC78" s="79"/>
      <c r="SAD78" s="79"/>
      <c r="SAE78" s="195"/>
      <c r="SAF78" s="96"/>
      <c r="SAG78" s="79"/>
      <c r="SAH78" s="79"/>
      <c r="SAI78" s="79"/>
      <c r="SAJ78" s="79"/>
      <c r="SAK78" s="60"/>
      <c r="SAL78" s="98"/>
      <c r="SAM78" s="97"/>
      <c r="SAN78" s="97"/>
      <c r="SAO78" s="97"/>
      <c r="SAP78" s="104"/>
      <c r="SAQ78" s="97"/>
      <c r="SAR78" s="97"/>
      <c r="SAS78" s="97"/>
      <c r="SAT78" s="145"/>
      <c r="SAU78" s="178"/>
      <c r="SAV78" s="146"/>
      <c r="SAW78" s="98"/>
      <c r="SAX78" s="97"/>
      <c r="SAY78" s="97"/>
      <c r="SAZ78" s="97"/>
      <c r="SBA78" s="97"/>
      <c r="SBB78" s="79"/>
      <c r="SBC78" s="79"/>
      <c r="SBD78" s="195"/>
      <c r="SBE78" s="96"/>
      <c r="SBF78" s="79"/>
      <c r="SBG78" s="79"/>
      <c r="SBH78" s="79"/>
      <c r="SBI78" s="79"/>
      <c r="SBJ78" s="60"/>
      <c r="SBK78" s="98"/>
      <c r="SBL78" s="97"/>
      <c r="SBM78" s="97"/>
      <c r="SBN78" s="97"/>
      <c r="SBO78" s="104"/>
      <c r="SBP78" s="97"/>
      <c r="SBQ78" s="97"/>
      <c r="SBR78" s="97"/>
      <c r="SBS78" s="145"/>
      <c r="SBT78" s="178"/>
      <c r="SBU78" s="146"/>
      <c r="SBV78" s="98"/>
      <c r="SBW78" s="97"/>
      <c r="SBX78" s="97"/>
      <c r="SBY78" s="97"/>
      <c r="SBZ78" s="97"/>
      <c r="SCA78" s="79"/>
      <c r="SCB78" s="79"/>
      <c r="SCC78" s="195"/>
      <c r="SCD78" s="96"/>
      <c r="SCE78" s="79"/>
      <c r="SCF78" s="79"/>
      <c r="SCG78" s="79"/>
      <c r="SCH78" s="79"/>
      <c r="SCI78" s="60"/>
      <c r="SCJ78" s="98"/>
      <c r="SCK78" s="97"/>
      <c r="SCL78" s="97"/>
      <c r="SCM78" s="97"/>
      <c r="SCN78" s="104"/>
      <c r="SCO78" s="97"/>
      <c r="SCP78" s="97"/>
      <c r="SCQ78" s="97"/>
      <c r="SCR78" s="145"/>
      <c r="SCS78" s="178"/>
      <c r="SCT78" s="146"/>
      <c r="SCU78" s="98"/>
      <c r="SCV78" s="97"/>
      <c r="SCW78" s="97"/>
      <c r="SCX78" s="97"/>
      <c r="SCY78" s="97"/>
      <c r="SCZ78" s="79"/>
      <c r="SDA78" s="79"/>
      <c r="SDB78" s="195"/>
      <c r="SDC78" s="96"/>
      <c r="SDD78" s="79"/>
      <c r="SDE78" s="79"/>
      <c r="SDF78" s="79"/>
      <c r="SDG78" s="79"/>
      <c r="SDH78" s="60"/>
      <c r="SDI78" s="98"/>
      <c r="SDJ78" s="97"/>
      <c r="SDK78" s="97"/>
      <c r="SDL78" s="97"/>
      <c r="SDM78" s="104"/>
      <c r="SDN78" s="97"/>
      <c r="SDO78" s="97"/>
      <c r="SDP78" s="97"/>
      <c r="SDQ78" s="145"/>
      <c r="SDR78" s="178"/>
      <c r="SDS78" s="146"/>
      <c r="SDT78" s="98"/>
      <c r="SDU78" s="97"/>
      <c r="SDV78" s="97"/>
      <c r="SDW78" s="97"/>
      <c r="SDX78" s="97"/>
      <c r="SDY78" s="79"/>
      <c r="SDZ78" s="79"/>
      <c r="SEA78" s="195"/>
      <c r="SEB78" s="96"/>
      <c r="SEC78" s="79"/>
      <c r="SED78" s="79"/>
      <c r="SEE78" s="79"/>
      <c r="SEF78" s="79"/>
      <c r="SEG78" s="60"/>
      <c r="SEH78" s="98"/>
      <c r="SEI78" s="97"/>
      <c r="SEJ78" s="97"/>
      <c r="SEK78" s="97"/>
      <c r="SEL78" s="104"/>
      <c r="SEM78" s="97"/>
      <c r="SEN78" s="97"/>
      <c r="SEO78" s="97"/>
      <c r="SEP78" s="145"/>
      <c r="SEQ78" s="178"/>
      <c r="SER78" s="146"/>
      <c r="SES78" s="98"/>
      <c r="SET78" s="97"/>
      <c r="SEU78" s="97"/>
      <c r="SEV78" s="97"/>
      <c r="SEW78" s="97"/>
      <c r="SEX78" s="79"/>
      <c r="SEY78" s="79"/>
      <c r="SEZ78" s="195"/>
      <c r="SFA78" s="96"/>
      <c r="SFB78" s="79"/>
      <c r="SFC78" s="79"/>
      <c r="SFD78" s="79"/>
      <c r="SFE78" s="79"/>
      <c r="SFF78" s="60"/>
      <c r="SFG78" s="98"/>
      <c r="SFH78" s="97"/>
      <c r="SFI78" s="97"/>
      <c r="SFJ78" s="97"/>
      <c r="SFK78" s="104"/>
      <c r="SFL78" s="97"/>
      <c r="SFM78" s="97"/>
      <c r="SFN78" s="97"/>
      <c r="SFO78" s="145"/>
      <c r="SFP78" s="178"/>
      <c r="SFQ78" s="146"/>
      <c r="SFR78" s="98"/>
      <c r="SFS78" s="97"/>
      <c r="SFT78" s="97"/>
      <c r="SFU78" s="97"/>
      <c r="SFV78" s="97"/>
      <c r="SFW78" s="79"/>
      <c r="SFX78" s="79"/>
      <c r="SFY78" s="195"/>
      <c r="SFZ78" s="96"/>
      <c r="SGA78" s="79"/>
      <c r="SGB78" s="79"/>
      <c r="SGC78" s="79"/>
      <c r="SGD78" s="79"/>
      <c r="SGE78" s="60"/>
      <c r="SGF78" s="98"/>
      <c r="SGG78" s="97"/>
      <c r="SGH78" s="97"/>
      <c r="SGI78" s="97"/>
      <c r="SGJ78" s="104"/>
      <c r="SGK78" s="97"/>
      <c r="SGL78" s="97"/>
      <c r="SGM78" s="97"/>
      <c r="SGN78" s="145"/>
      <c r="SGO78" s="178"/>
      <c r="SGP78" s="146"/>
      <c r="SGQ78" s="98"/>
      <c r="SGR78" s="97"/>
      <c r="SGS78" s="97"/>
      <c r="SGT78" s="97"/>
      <c r="SGU78" s="97"/>
      <c r="SGV78" s="79"/>
      <c r="SGW78" s="79"/>
      <c r="SGX78" s="195"/>
      <c r="SGY78" s="96"/>
      <c r="SGZ78" s="79"/>
      <c r="SHA78" s="79"/>
      <c r="SHB78" s="79"/>
      <c r="SHC78" s="79"/>
      <c r="SHD78" s="60"/>
      <c r="SHE78" s="98"/>
      <c r="SHF78" s="97"/>
      <c r="SHG78" s="97"/>
      <c r="SHH78" s="97"/>
      <c r="SHI78" s="104"/>
      <c r="SHJ78" s="97"/>
      <c r="SHK78" s="97"/>
      <c r="SHL78" s="97"/>
      <c r="SHM78" s="145"/>
      <c r="SHN78" s="178"/>
      <c r="SHO78" s="146"/>
      <c r="SHP78" s="98"/>
      <c r="SHQ78" s="97"/>
      <c r="SHR78" s="97"/>
      <c r="SHS78" s="97"/>
      <c r="SHT78" s="97"/>
      <c r="SHU78" s="79"/>
      <c r="SHV78" s="79"/>
      <c r="SHW78" s="195"/>
      <c r="SHX78" s="96"/>
      <c r="SHY78" s="79"/>
      <c r="SHZ78" s="79"/>
      <c r="SIA78" s="79"/>
      <c r="SIB78" s="79"/>
      <c r="SIC78" s="60"/>
      <c r="SID78" s="98"/>
      <c r="SIE78" s="97"/>
      <c r="SIF78" s="97"/>
      <c r="SIG78" s="97"/>
      <c r="SIH78" s="104"/>
      <c r="SII78" s="97"/>
      <c r="SIJ78" s="97"/>
      <c r="SIK78" s="97"/>
      <c r="SIL78" s="145"/>
      <c r="SIM78" s="178"/>
      <c r="SIN78" s="146"/>
      <c r="SIO78" s="98"/>
      <c r="SIP78" s="97"/>
      <c r="SIQ78" s="97"/>
      <c r="SIR78" s="97"/>
      <c r="SIS78" s="97"/>
      <c r="SIT78" s="79"/>
      <c r="SIU78" s="79"/>
      <c r="SIV78" s="195"/>
      <c r="SIW78" s="96"/>
      <c r="SIX78" s="79"/>
      <c r="SIY78" s="79"/>
      <c r="SIZ78" s="79"/>
      <c r="SJA78" s="79"/>
      <c r="SJB78" s="60"/>
      <c r="SJC78" s="98"/>
      <c r="SJD78" s="97"/>
      <c r="SJE78" s="97"/>
      <c r="SJF78" s="97"/>
      <c r="SJG78" s="104"/>
      <c r="SJH78" s="97"/>
      <c r="SJI78" s="97"/>
      <c r="SJJ78" s="97"/>
      <c r="SJK78" s="145"/>
      <c r="SJL78" s="178"/>
      <c r="SJM78" s="146"/>
      <c r="SJN78" s="98"/>
      <c r="SJO78" s="97"/>
      <c r="SJP78" s="97"/>
      <c r="SJQ78" s="97"/>
      <c r="SJR78" s="97"/>
      <c r="SJS78" s="79"/>
      <c r="SJT78" s="79"/>
      <c r="SJU78" s="195"/>
      <c r="SJV78" s="96"/>
      <c r="SJW78" s="79"/>
      <c r="SJX78" s="79"/>
      <c r="SJY78" s="79"/>
      <c r="SJZ78" s="79"/>
      <c r="SKA78" s="60"/>
      <c r="SKB78" s="98"/>
      <c r="SKC78" s="97"/>
      <c r="SKD78" s="97"/>
      <c r="SKE78" s="97"/>
      <c r="SKF78" s="104"/>
      <c r="SKG78" s="97"/>
      <c r="SKH78" s="97"/>
      <c r="SKI78" s="97"/>
      <c r="SKJ78" s="145"/>
      <c r="SKK78" s="178"/>
      <c r="SKL78" s="146"/>
      <c r="SKM78" s="98"/>
      <c r="SKN78" s="97"/>
      <c r="SKO78" s="97"/>
      <c r="SKP78" s="97"/>
      <c r="SKQ78" s="97"/>
      <c r="SKR78" s="79"/>
      <c r="SKS78" s="79"/>
      <c r="SKT78" s="195"/>
      <c r="SKU78" s="96"/>
      <c r="SKV78" s="79"/>
      <c r="SKW78" s="79"/>
      <c r="SKX78" s="79"/>
      <c r="SKY78" s="79"/>
      <c r="SKZ78" s="60"/>
      <c r="SLA78" s="98"/>
      <c r="SLB78" s="97"/>
      <c r="SLC78" s="97"/>
      <c r="SLD78" s="97"/>
      <c r="SLE78" s="104"/>
      <c r="SLF78" s="97"/>
      <c r="SLG78" s="97"/>
      <c r="SLH78" s="97"/>
      <c r="SLI78" s="145"/>
      <c r="SLJ78" s="178"/>
      <c r="SLK78" s="146"/>
      <c r="SLL78" s="98"/>
      <c r="SLM78" s="97"/>
      <c r="SLN78" s="97"/>
      <c r="SLO78" s="97"/>
      <c r="SLP78" s="97"/>
      <c r="SLQ78" s="79"/>
      <c r="SLR78" s="79"/>
      <c r="SLS78" s="195"/>
      <c r="SLT78" s="96"/>
      <c r="SLU78" s="79"/>
      <c r="SLV78" s="79"/>
      <c r="SLW78" s="79"/>
      <c r="SLX78" s="79"/>
      <c r="SLY78" s="60"/>
      <c r="SLZ78" s="98"/>
      <c r="SMA78" s="97"/>
      <c r="SMB78" s="97"/>
      <c r="SMC78" s="97"/>
      <c r="SMD78" s="104"/>
      <c r="SME78" s="97"/>
      <c r="SMF78" s="97"/>
      <c r="SMG78" s="97"/>
      <c r="SMH78" s="145"/>
      <c r="SMI78" s="178"/>
      <c r="SMJ78" s="146"/>
      <c r="SMK78" s="98"/>
      <c r="SML78" s="97"/>
      <c r="SMM78" s="97"/>
      <c r="SMN78" s="97"/>
      <c r="SMO78" s="97"/>
      <c r="SMP78" s="79"/>
      <c r="SMQ78" s="79"/>
      <c r="SMR78" s="195"/>
      <c r="SMS78" s="96"/>
      <c r="SMT78" s="79"/>
      <c r="SMU78" s="79"/>
      <c r="SMV78" s="79"/>
      <c r="SMW78" s="79"/>
      <c r="SMX78" s="60"/>
      <c r="SMY78" s="98"/>
      <c r="SMZ78" s="97"/>
      <c r="SNA78" s="97"/>
      <c r="SNB78" s="97"/>
      <c r="SNC78" s="104"/>
      <c r="SND78" s="97"/>
      <c r="SNE78" s="97"/>
      <c r="SNF78" s="97"/>
      <c r="SNG78" s="145"/>
      <c r="SNH78" s="178"/>
      <c r="SNI78" s="146"/>
      <c r="SNJ78" s="98"/>
      <c r="SNK78" s="97"/>
      <c r="SNL78" s="97"/>
      <c r="SNM78" s="97"/>
      <c r="SNN78" s="97"/>
      <c r="SNO78" s="79"/>
      <c r="SNP78" s="79"/>
      <c r="SNQ78" s="195"/>
      <c r="SNR78" s="96"/>
      <c r="SNS78" s="79"/>
      <c r="SNT78" s="79"/>
      <c r="SNU78" s="79"/>
      <c r="SNV78" s="79"/>
      <c r="SNW78" s="60"/>
      <c r="SNX78" s="98"/>
      <c r="SNY78" s="97"/>
      <c r="SNZ78" s="97"/>
      <c r="SOA78" s="97"/>
      <c r="SOB78" s="104"/>
      <c r="SOC78" s="97"/>
      <c r="SOD78" s="97"/>
      <c r="SOE78" s="97"/>
      <c r="SOF78" s="145"/>
      <c r="SOG78" s="178"/>
      <c r="SOH78" s="146"/>
      <c r="SOI78" s="98"/>
      <c r="SOJ78" s="97"/>
      <c r="SOK78" s="97"/>
      <c r="SOL78" s="97"/>
      <c r="SOM78" s="97"/>
      <c r="SON78" s="79"/>
      <c r="SOO78" s="79"/>
      <c r="SOP78" s="195"/>
      <c r="SOQ78" s="96"/>
      <c r="SOR78" s="79"/>
      <c r="SOS78" s="79"/>
      <c r="SOT78" s="79"/>
      <c r="SOU78" s="79"/>
      <c r="SOV78" s="60"/>
      <c r="SOW78" s="98"/>
      <c r="SOX78" s="97"/>
      <c r="SOY78" s="97"/>
      <c r="SOZ78" s="97"/>
      <c r="SPA78" s="104"/>
      <c r="SPB78" s="97"/>
      <c r="SPC78" s="97"/>
      <c r="SPD78" s="97"/>
      <c r="SPE78" s="145"/>
      <c r="SPF78" s="178"/>
      <c r="SPG78" s="146"/>
      <c r="SPH78" s="98"/>
      <c r="SPI78" s="97"/>
      <c r="SPJ78" s="97"/>
      <c r="SPK78" s="97"/>
      <c r="SPL78" s="97"/>
      <c r="SPM78" s="79"/>
      <c r="SPN78" s="79"/>
      <c r="SPO78" s="195"/>
      <c r="SPP78" s="96"/>
      <c r="SPQ78" s="79"/>
      <c r="SPR78" s="79"/>
      <c r="SPS78" s="79"/>
      <c r="SPT78" s="79"/>
      <c r="SPU78" s="60"/>
      <c r="SPV78" s="98"/>
      <c r="SPW78" s="97"/>
      <c r="SPX78" s="97"/>
      <c r="SPY78" s="97"/>
      <c r="SPZ78" s="104"/>
      <c r="SQA78" s="97"/>
      <c r="SQB78" s="97"/>
      <c r="SQC78" s="97"/>
      <c r="SQD78" s="145"/>
      <c r="SQE78" s="178"/>
      <c r="SQF78" s="146"/>
      <c r="SQG78" s="98"/>
      <c r="SQH78" s="97"/>
      <c r="SQI78" s="97"/>
      <c r="SQJ78" s="97"/>
      <c r="SQK78" s="97"/>
      <c r="SQL78" s="79"/>
      <c r="SQM78" s="79"/>
      <c r="SQN78" s="195"/>
      <c r="SQO78" s="96"/>
      <c r="SQP78" s="79"/>
      <c r="SQQ78" s="79"/>
      <c r="SQR78" s="79"/>
      <c r="SQS78" s="79"/>
      <c r="SQT78" s="60"/>
      <c r="SQU78" s="98"/>
      <c r="SQV78" s="97"/>
      <c r="SQW78" s="97"/>
      <c r="SQX78" s="97"/>
      <c r="SQY78" s="104"/>
      <c r="SQZ78" s="97"/>
      <c r="SRA78" s="97"/>
      <c r="SRB78" s="97"/>
      <c r="SRC78" s="145"/>
      <c r="SRD78" s="178"/>
      <c r="SRE78" s="146"/>
      <c r="SRF78" s="98"/>
      <c r="SRG78" s="97"/>
      <c r="SRH78" s="97"/>
      <c r="SRI78" s="97"/>
      <c r="SRJ78" s="97"/>
      <c r="SRK78" s="79"/>
      <c r="SRL78" s="79"/>
      <c r="SRM78" s="195"/>
      <c r="SRN78" s="96"/>
      <c r="SRO78" s="79"/>
      <c r="SRP78" s="79"/>
      <c r="SRQ78" s="79"/>
      <c r="SRR78" s="79"/>
      <c r="SRS78" s="60"/>
      <c r="SRT78" s="98"/>
      <c r="SRU78" s="97"/>
      <c r="SRV78" s="97"/>
      <c r="SRW78" s="97"/>
      <c r="SRX78" s="104"/>
      <c r="SRY78" s="97"/>
      <c r="SRZ78" s="97"/>
      <c r="SSA78" s="97"/>
      <c r="SSB78" s="145"/>
      <c r="SSC78" s="178"/>
      <c r="SSD78" s="146"/>
      <c r="SSE78" s="98"/>
      <c r="SSF78" s="97"/>
      <c r="SSG78" s="97"/>
      <c r="SSH78" s="97"/>
      <c r="SSI78" s="97"/>
      <c r="SSJ78" s="79"/>
      <c r="SSK78" s="79"/>
      <c r="SSL78" s="195"/>
      <c r="SSM78" s="96"/>
      <c r="SSN78" s="79"/>
      <c r="SSO78" s="79"/>
      <c r="SSP78" s="79"/>
      <c r="SSQ78" s="79"/>
      <c r="SSR78" s="60"/>
      <c r="SSS78" s="98"/>
      <c r="SST78" s="97"/>
      <c r="SSU78" s="97"/>
      <c r="SSV78" s="97"/>
      <c r="SSW78" s="104"/>
      <c r="SSX78" s="97"/>
      <c r="SSY78" s="97"/>
      <c r="SSZ78" s="97"/>
      <c r="STA78" s="145"/>
      <c r="STB78" s="178"/>
      <c r="STC78" s="146"/>
      <c r="STD78" s="98"/>
      <c r="STE78" s="97"/>
      <c r="STF78" s="97"/>
      <c r="STG78" s="97"/>
      <c r="STH78" s="97"/>
      <c r="STI78" s="79"/>
      <c r="STJ78" s="79"/>
      <c r="STK78" s="195"/>
      <c r="STL78" s="96"/>
      <c r="STM78" s="79"/>
      <c r="STN78" s="79"/>
      <c r="STO78" s="79"/>
      <c r="STP78" s="79"/>
      <c r="STQ78" s="60"/>
      <c r="STR78" s="98"/>
      <c r="STS78" s="97"/>
      <c r="STT78" s="97"/>
      <c r="STU78" s="97"/>
      <c r="STV78" s="104"/>
      <c r="STW78" s="97"/>
      <c r="STX78" s="97"/>
      <c r="STY78" s="97"/>
      <c r="STZ78" s="145"/>
      <c r="SUA78" s="178"/>
      <c r="SUB78" s="146"/>
      <c r="SUC78" s="98"/>
      <c r="SUD78" s="97"/>
      <c r="SUE78" s="97"/>
      <c r="SUF78" s="97"/>
      <c r="SUG78" s="97"/>
      <c r="SUH78" s="79"/>
      <c r="SUI78" s="79"/>
      <c r="SUJ78" s="195"/>
      <c r="SUK78" s="96"/>
      <c r="SUL78" s="79"/>
      <c r="SUM78" s="79"/>
      <c r="SUN78" s="79"/>
      <c r="SUO78" s="79"/>
      <c r="SUP78" s="60"/>
      <c r="SUQ78" s="98"/>
      <c r="SUR78" s="97"/>
      <c r="SUS78" s="97"/>
      <c r="SUT78" s="97"/>
      <c r="SUU78" s="104"/>
      <c r="SUV78" s="97"/>
      <c r="SUW78" s="97"/>
      <c r="SUX78" s="97"/>
      <c r="SUY78" s="145"/>
      <c r="SUZ78" s="178"/>
      <c r="SVA78" s="146"/>
      <c r="SVB78" s="98"/>
      <c r="SVC78" s="97"/>
      <c r="SVD78" s="97"/>
      <c r="SVE78" s="97"/>
      <c r="SVF78" s="97"/>
      <c r="SVG78" s="79"/>
      <c r="SVH78" s="79"/>
      <c r="SVI78" s="195"/>
      <c r="SVJ78" s="96"/>
      <c r="SVK78" s="79"/>
      <c r="SVL78" s="79"/>
      <c r="SVM78" s="79"/>
      <c r="SVN78" s="79"/>
      <c r="SVO78" s="60"/>
      <c r="SVP78" s="98"/>
      <c r="SVQ78" s="97"/>
      <c r="SVR78" s="97"/>
      <c r="SVS78" s="97"/>
      <c r="SVT78" s="104"/>
      <c r="SVU78" s="97"/>
      <c r="SVV78" s="97"/>
      <c r="SVW78" s="97"/>
      <c r="SVX78" s="145"/>
      <c r="SVY78" s="178"/>
      <c r="SVZ78" s="146"/>
      <c r="SWA78" s="98"/>
      <c r="SWB78" s="97"/>
      <c r="SWC78" s="97"/>
      <c r="SWD78" s="97"/>
      <c r="SWE78" s="97"/>
      <c r="SWF78" s="79"/>
      <c r="SWG78" s="79"/>
      <c r="SWH78" s="195"/>
      <c r="SWI78" s="96"/>
      <c r="SWJ78" s="79"/>
      <c r="SWK78" s="79"/>
      <c r="SWL78" s="79"/>
      <c r="SWM78" s="79"/>
      <c r="SWN78" s="60"/>
      <c r="SWO78" s="98"/>
      <c r="SWP78" s="97"/>
      <c r="SWQ78" s="97"/>
      <c r="SWR78" s="97"/>
      <c r="SWS78" s="104"/>
      <c r="SWT78" s="97"/>
      <c r="SWU78" s="97"/>
      <c r="SWV78" s="97"/>
      <c r="SWW78" s="145"/>
      <c r="SWX78" s="178"/>
      <c r="SWY78" s="146"/>
      <c r="SWZ78" s="98"/>
      <c r="SXA78" s="97"/>
      <c r="SXB78" s="97"/>
      <c r="SXC78" s="97"/>
      <c r="SXD78" s="97"/>
      <c r="SXE78" s="79"/>
      <c r="SXF78" s="79"/>
      <c r="SXG78" s="195"/>
      <c r="SXH78" s="96"/>
      <c r="SXI78" s="79"/>
      <c r="SXJ78" s="79"/>
      <c r="SXK78" s="79"/>
      <c r="SXL78" s="79"/>
      <c r="SXM78" s="60"/>
      <c r="SXN78" s="98"/>
      <c r="SXO78" s="97"/>
      <c r="SXP78" s="97"/>
      <c r="SXQ78" s="97"/>
      <c r="SXR78" s="104"/>
      <c r="SXS78" s="97"/>
      <c r="SXT78" s="97"/>
      <c r="SXU78" s="97"/>
      <c r="SXV78" s="145"/>
      <c r="SXW78" s="178"/>
      <c r="SXX78" s="146"/>
      <c r="SXY78" s="98"/>
      <c r="SXZ78" s="97"/>
      <c r="SYA78" s="97"/>
      <c r="SYB78" s="97"/>
      <c r="SYC78" s="97"/>
      <c r="SYD78" s="79"/>
      <c r="SYE78" s="79"/>
      <c r="SYF78" s="195"/>
      <c r="SYG78" s="96"/>
      <c r="SYH78" s="79"/>
      <c r="SYI78" s="79"/>
      <c r="SYJ78" s="79"/>
      <c r="SYK78" s="79"/>
      <c r="SYL78" s="60"/>
      <c r="SYM78" s="98"/>
      <c r="SYN78" s="97"/>
      <c r="SYO78" s="97"/>
      <c r="SYP78" s="97"/>
      <c r="SYQ78" s="104"/>
      <c r="SYR78" s="97"/>
      <c r="SYS78" s="97"/>
      <c r="SYT78" s="97"/>
      <c r="SYU78" s="145"/>
      <c r="SYV78" s="178"/>
      <c r="SYW78" s="146"/>
      <c r="SYX78" s="98"/>
      <c r="SYY78" s="97"/>
      <c r="SYZ78" s="97"/>
      <c r="SZA78" s="97"/>
      <c r="SZB78" s="97"/>
      <c r="SZC78" s="79"/>
      <c r="SZD78" s="79"/>
      <c r="SZE78" s="195"/>
      <c r="SZF78" s="96"/>
      <c r="SZG78" s="79"/>
      <c r="SZH78" s="79"/>
      <c r="SZI78" s="79"/>
      <c r="SZJ78" s="79"/>
      <c r="SZK78" s="60"/>
      <c r="SZL78" s="98"/>
      <c r="SZM78" s="97"/>
      <c r="SZN78" s="97"/>
      <c r="SZO78" s="97"/>
      <c r="SZP78" s="104"/>
      <c r="SZQ78" s="97"/>
      <c r="SZR78" s="97"/>
      <c r="SZS78" s="97"/>
      <c r="SZT78" s="145"/>
      <c r="SZU78" s="178"/>
      <c r="SZV78" s="146"/>
      <c r="SZW78" s="98"/>
      <c r="SZX78" s="97"/>
      <c r="SZY78" s="97"/>
      <c r="SZZ78" s="97"/>
      <c r="TAA78" s="97"/>
      <c r="TAB78" s="79"/>
      <c r="TAC78" s="79"/>
      <c r="TAD78" s="195"/>
      <c r="TAE78" s="96"/>
      <c r="TAF78" s="79"/>
      <c r="TAG78" s="79"/>
      <c r="TAH78" s="79"/>
      <c r="TAI78" s="79"/>
      <c r="TAJ78" s="60"/>
      <c r="TAK78" s="98"/>
      <c r="TAL78" s="97"/>
      <c r="TAM78" s="97"/>
      <c r="TAN78" s="97"/>
      <c r="TAO78" s="104"/>
      <c r="TAP78" s="97"/>
      <c r="TAQ78" s="97"/>
      <c r="TAR78" s="97"/>
      <c r="TAS78" s="145"/>
      <c r="TAT78" s="178"/>
      <c r="TAU78" s="146"/>
      <c r="TAV78" s="98"/>
      <c r="TAW78" s="97"/>
      <c r="TAX78" s="97"/>
      <c r="TAY78" s="97"/>
      <c r="TAZ78" s="97"/>
      <c r="TBA78" s="79"/>
      <c r="TBB78" s="79"/>
      <c r="TBC78" s="195"/>
      <c r="TBD78" s="96"/>
      <c r="TBE78" s="79"/>
      <c r="TBF78" s="79"/>
      <c r="TBG78" s="79"/>
      <c r="TBH78" s="79"/>
      <c r="TBI78" s="60"/>
      <c r="TBJ78" s="98"/>
      <c r="TBK78" s="97"/>
      <c r="TBL78" s="97"/>
      <c r="TBM78" s="97"/>
      <c r="TBN78" s="104"/>
      <c r="TBO78" s="97"/>
      <c r="TBP78" s="97"/>
      <c r="TBQ78" s="97"/>
      <c r="TBR78" s="145"/>
      <c r="TBS78" s="178"/>
      <c r="TBT78" s="146"/>
      <c r="TBU78" s="98"/>
      <c r="TBV78" s="97"/>
      <c r="TBW78" s="97"/>
      <c r="TBX78" s="97"/>
      <c r="TBY78" s="97"/>
      <c r="TBZ78" s="79"/>
      <c r="TCA78" s="79"/>
      <c r="TCB78" s="195"/>
      <c r="TCC78" s="96"/>
      <c r="TCD78" s="79"/>
      <c r="TCE78" s="79"/>
      <c r="TCF78" s="79"/>
      <c r="TCG78" s="79"/>
      <c r="TCH78" s="60"/>
      <c r="TCI78" s="98"/>
      <c r="TCJ78" s="97"/>
      <c r="TCK78" s="97"/>
      <c r="TCL78" s="97"/>
      <c r="TCM78" s="104"/>
      <c r="TCN78" s="97"/>
      <c r="TCO78" s="97"/>
      <c r="TCP78" s="97"/>
      <c r="TCQ78" s="145"/>
      <c r="TCR78" s="178"/>
      <c r="TCS78" s="146"/>
      <c r="TCT78" s="98"/>
      <c r="TCU78" s="97"/>
      <c r="TCV78" s="97"/>
      <c r="TCW78" s="97"/>
      <c r="TCX78" s="97"/>
      <c r="TCY78" s="79"/>
      <c r="TCZ78" s="79"/>
      <c r="TDA78" s="195"/>
      <c r="TDB78" s="96"/>
      <c r="TDC78" s="79"/>
      <c r="TDD78" s="79"/>
      <c r="TDE78" s="79"/>
      <c r="TDF78" s="79"/>
      <c r="TDG78" s="60"/>
      <c r="TDH78" s="98"/>
      <c r="TDI78" s="97"/>
      <c r="TDJ78" s="97"/>
      <c r="TDK78" s="97"/>
      <c r="TDL78" s="104"/>
      <c r="TDM78" s="97"/>
      <c r="TDN78" s="97"/>
      <c r="TDO78" s="97"/>
      <c r="TDP78" s="145"/>
      <c r="TDQ78" s="178"/>
      <c r="TDR78" s="146"/>
      <c r="TDS78" s="98"/>
      <c r="TDT78" s="97"/>
      <c r="TDU78" s="97"/>
      <c r="TDV78" s="97"/>
      <c r="TDW78" s="97"/>
      <c r="TDX78" s="79"/>
      <c r="TDY78" s="79"/>
      <c r="TDZ78" s="195"/>
      <c r="TEA78" s="96"/>
      <c r="TEB78" s="79"/>
      <c r="TEC78" s="79"/>
      <c r="TED78" s="79"/>
      <c r="TEE78" s="79"/>
      <c r="TEF78" s="60"/>
      <c r="TEG78" s="98"/>
      <c r="TEH78" s="97"/>
      <c r="TEI78" s="97"/>
      <c r="TEJ78" s="97"/>
      <c r="TEK78" s="104"/>
      <c r="TEL78" s="97"/>
      <c r="TEM78" s="97"/>
      <c r="TEN78" s="97"/>
      <c r="TEO78" s="145"/>
      <c r="TEP78" s="178"/>
      <c r="TEQ78" s="146"/>
      <c r="TER78" s="98"/>
      <c r="TES78" s="97"/>
      <c r="TET78" s="97"/>
      <c r="TEU78" s="97"/>
      <c r="TEV78" s="97"/>
      <c r="TEW78" s="79"/>
      <c r="TEX78" s="79"/>
      <c r="TEY78" s="195"/>
      <c r="TEZ78" s="96"/>
      <c r="TFA78" s="79"/>
      <c r="TFB78" s="79"/>
      <c r="TFC78" s="79"/>
      <c r="TFD78" s="79"/>
      <c r="TFE78" s="60"/>
      <c r="TFF78" s="98"/>
      <c r="TFG78" s="97"/>
      <c r="TFH78" s="97"/>
      <c r="TFI78" s="97"/>
      <c r="TFJ78" s="104"/>
      <c r="TFK78" s="97"/>
      <c r="TFL78" s="97"/>
      <c r="TFM78" s="97"/>
      <c r="TFN78" s="145"/>
      <c r="TFO78" s="178"/>
      <c r="TFP78" s="146"/>
      <c r="TFQ78" s="98"/>
      <c r="TFR78" s="97"/>
      <c r="TFS78" s="97"/>
      <c r="TFT78" s="97"/>
      <c r="TFU78" s="97"/>
      <c r="TFV78" s="79"/>
      <c r="TFW78" s="79"/>
      <c r="TFX78" s="195"/>
      <c r="TFY78" s="96"/>
      <c r="TFZ78" s="79"/>
      <c r="TGA78" s="79"/>
      <c r="TGB78" s="79"/>
      <c r="TGC78" s="79"/>
      <c r="TGD78" s="60"/>
      <c r="TGE78" s="98"/>
      <c r="TGF78" s="97"/>
      <c r="TGG78" s="97"/>
      <c r="TGH78" s="97"/>
      <c r="TGI78" s="104"/>
      <c r="TGJ78" s="97"/>
      <c r="TGK78" s="97"/>
      <c r="TGL78" s="97"/>
      <c r="TGM78" s="145"/>
      <c r="TGN78" s="178"/>
      <c r="TGO78" s="146"/>
      <c r="TGP78" s="98"/>
      <c r="TGQ78" s="97"/>
      <c r="TGR78" s="97"/>
      <c r="TGS78" s="97"/>
      <c r="TGT78" s="97"/>
      <c r="TGU78" s="79"/>
      <c r="TGV78" s="79"/>
      <c r="TGW78" s="195"/>
      <c r="TGX78" s="96"/>
      <c r="TGY78" s="79"/>
      <c r="TGZ78" s="79"/>
      <c r="THA78" s="79"/>
      <c r="THB78" s="79"/>
      <c r="THC78" s="60"/>
      <c r="THD78" s="98"/>
      <c r="THE78" s="97"/>
      <c r="THF78" s="97"/>
      <c r="THG78" s="97"/>
      <c r="THH78" s="104"/>
      <c r="THI78" s="97"/>
      <c r="THJ78" s="97"/>
      <c r="THK78" s="97"/>
      <c r="THL78" s="145"/>
      <c r="THM78" s="178"/>
      <c r="THN78" s="146"/>
      <c r="THO78" s="98"/>
      <c r="THP78" s="97"/>
      <c r="THQ78" s="97"/>
      <c r="THR78" s="97"/>
      <c r="THS78" s="97"/>
      <c r="THT78" s="79"/>
      <c r="THU78" s="79"/>
      <c r="THV78" s="195"/>
      <c r="THW78" s="96"/>
      <c r="THX78" s="79"/>
      <c r="THY78" s="79"/>
      <c r="THZ78" s="79"/>
      <c r="TIA78" s="79"/>
      <c r="TIB78" s="60"/>
      <c r="TIC78" s="98"/>
      <c r="TID78" s="97"/>
      <c r="TIE78" s="97"/>
      <c r="TIF78" s="97"/>
      <c r="TIG78" s="104"/>
      <c r="TIH78" s="97"/>
      <c r="TII78" s="97"/>
      <c r="TIJ78" s="97"/>
      <c r="TIK78" s="145"/>
      <c r="TIL78" s="178"/>
      <c r="TIM78" s="146"/>
      <c r="TIN78" s="98"/>
      <c r="TIO78" s="97"/>
      <c r="TIP78" s="97"/>
      <c r="TIQ78" s="97"/>
      <c r="TIR78" s="97"/>
      <c r="TIS78" s="79"/>
      <c r="TIT78" s="79"/>
      <c r="TIU78" s="195"/>
      <c r="TIV78" s="96"/>
      <c r="TIW78" s="79"/>
      <c r="TIX78" s="79"/>
      <c r="TIY78" s="79"/>
      <c r="TIZ78" s="79"/>
      <c r="TJA78" s="60"/>
      <c r="TJB78" s="98"/>
      <c r="TJC78" s="97"/>
      <c r="TJD78" s="97"/>
      <c r="TJE78" s="97"/>
      <c r="TJF78" s="104"/>
      <c r="TJG78" s="97"/>
      <c r="TJH78" s="97"/>
      <c r="TJI78" s="97"/>
      <c r="TJJ78" s="145"/>
      <c r="TJK78" s="178"/>
      <c r="TJL78" s="146"/>
      <c r="TJM78" s="98"/>
      <c r="TJN78" s="97"/>
      <c r="TJO78" s="97"/>
      <c r="TJP78" s="97"/>
      <c r="TJQ78" s="97"/>
      <c r="TJR78" s="79"/>
      <c r="TJS78" s="79"/>
      <c r="TJT78" s="195"/>
      <c r="TJU78" s="96"/>
      <c r="TJV78" s="79"/>
      <c r="TJW78" s="79"/>
      <c r="TJX78" s="79"/>
      <c r="TJY78" s="79"/>
      <c r="TJZ78" s="60"/>
      <c r="TKA78" s="98"/>
      <c r="TKB78" s="97"/>
      <c r="TKC78" s="97"/>
      <c r="TKD78" s="97"/>
      <c r="TKE78" s="104"/>
      <c r="TKF78" s="97"/>
      <c r="TKG78" s="97"/>
      <c r="TKH78" s="97"/>
      <c r="TKI78" s="145"/>
      <c r="TKJ78" s="178"/>
      <c r="TKK78" s="146"/>
      <c r="TKL78" s="98"/>
      <c r="TKM78" s="97"/>
      <c r="TKN78" s="97"/>
      <c r="TKO78" s="97"/>
      <c r="TKP78" s="97"/>
      <c r="TKQ78" s="79"/>
      <c r="TKR78" s="79"/>
      <c r="TKS78" s="195"/>
      <c r="TKT78" s="96"/>
      <c r="TKU78" s="79"/>
      <c r="TKV78" s="79"/>
      <c r="TKW78" s="79"/>
      <c r="TKX78" s="79"/>
      <c r="TKY78" s="60"/>
      <c r="TKZ78" s="98"/>
      <c r="TLA78" s="97"/>
      <c r="TLB78" s="97"/>
      <c r="TLC78" s="97"/>
      <c r="TLD78" s="104"/>
      <c r="TLE78" s="97"/>
      <c r="TLF78" s="97"/>
      <c r="TLG78" s="97"/>
      <c r="TLH78" s="145"/>
      <c r="TLI78" s="178"/>
      <c r="TLJ78" s="146"/>
      <c r="TLK78" s="98"/>
      <c r="TLL78" s="97"/>
      <c r="TLM78" s="97"/>
      <c r="TLN78" s="97"/>
      <c r="TLO78" s="97"/>
      <c r="TLP78" s="79"/>
      <c r="TLQ78" s="79"/>
      <c r="TLR78" s="195"/>
      <c r="TLS78" s="96"/>
      <c r="TLT78" s="79"/>
      <c r="TLU78" s="79"/>
      <c r="TLV78" s="79"/>
      <c r="TLW78" s="79"/>
      <c r="TLX78" s="60"/>
      <c r="TLY78" s="98"/>
      <c r="TLZ78" s="97"/>
      <c r="TMA78" s="97"/>
      <c r="TMB78" s="97"/>
      <c r="TMC78" s="104"/>
      <c r="TMD78" s="97"/>
      <c r="TME78" s="97"/>
      <c r="TMF78" s="97"/>
      <c r="TMG78" s="145"/>
      <c r="TMH78" s="178"/>
      <c r="TMI78" s="146"/>
      <c r="TMJ78" s="98"/>
      <c r="TMK78" s="97"/>
      <c r="TML78" s="97"/>
      <c r="TMM78" s="97"/>
      <c r="TMN78" s="97"/>
      <c r="TMO78" s="79"/>
      <c r="TMP78" s="79"/>
      <c r="TMQ78" s="195"/>
      <c r="TMR78" s="96"/>
      <c r="TMS78" s="79"/>
      <c r="TMT78" s="79"/>
      <c r="TMU78" s="79"/>
      <c r="TMV78" s="79"/>
      <c r="TMW78" s="60"/>
      <c r="TMX78" s="98"/>
      <c r="TMY78" s="97"/>
      <c r="TMZ78" s="97"/>
      <c r="TNA78" s="97"/>
      <c r="TNB78" s="104"/>
      <c r="TNC78" s="97"/>
      <c r="TND78" s="97"/>
      <c r="TNE78" s="97"/>
      <c r="TNF78" s="145"/>
      <c r="TNG78" s="178"/>
      <c r="TNH78" s="146"/>
      <c r="TNI78" s="98"/>
      <c r="TNJ78" s="97"/>
      <c r="TNK78" s="97"/>
      <c r="TNL78" s="97"/>
      <c r="TNM78" s="97"/>
      <c r="TNN78" s="79"/>
      <c r="TNO78" s="79"/>
      <c r="TNP78" s="195"/>
      <c r="TNQ78" s="96"/>
      <c r="TNR78" s="79"/>
      <c r="TNS78" s="79"/>
      <c r="TNT78" s="79"/>
      <c r="TNU78" s="79"/>
      <c r="TNV78" s="60"/>
      <c r="TNW78" s="98"/>
      <c r="TNX78" s="97"/>
      <c r="TNY78" s="97"/>
      <c r="TNZ78" s="97"/>
      <c r="TOA78" s="104"/>
      <c r="TOB78" s="97"/>
      <c r="TOC78" s="97"/>
      <c r="TOD78" s="97"/>
      <c r="TOE78" s="145"/>
      <c r="TOF78" s="178"/>
      <c r="TOG78" s="146"/>
      <c r="TOH78" s="98"/>
      <c r="TOI78" s="97"/>
      <c r="TOJ78" s="97"/>
      <c r="TOK78" s="97"/>
      <c r="TOL78" s="97"/>
      <c r="TOM78" s="79"/>
      <c r="TON78" s="79"/>
      <c r="TOO78" s="195"/>
      <c r="TOP78" s="96"/>
      <c r="TOQ78" s="79"/>
      <c r="TOR78" s="79"/>
      <c r="TOS78" s="79"/>
      <c r="TOT78" s="79"/>
      <c r="TOU78" s="60"/>
      <c r="TOV78" s="98"/>
      <c r="TOW78" s="97"/>
      <c r="TOX78" s="97"/>
      <c r="TOY78" s="97"/>
      <c r="TOZ78" s="104"/>
      <c r="TPA78" s="97"/>
      <c r="TPB78" s="97"/>
      <c r="TPC78" s="97"/>
      <c r="TPD78" s="145"/>
      <c r="TPE78" s="178"/>
      <c r="TPF78" s="146"/>
      <c r="TPG78" s="98"/>
      <c r="TPH78" s="97"/>
      <c r="TPI78" s="97"/>
      <c r="TPJ78" s="97"/>
      <c r="TPK78" s="97"/>
      <c r="TPL78" s="79"/>
      <c r="TPM78" s="79"/>
      <c r="TPN78" s="195"/>
      <c r="TPO78" s="96"/>
      <c r="TPP78" s="79"/>
      <c r="TPQ78" s="79"/>
      <c r="TPR78" s="79"/>
      <c r="TPS78" s="79"/>
      <c r="TPT78" s="60"/>
      <c r="TPU78" s="98"/>
      <c r="TPV78" s="97"/>
      <c r="TPW78" s="97"/>
      <c r="TPX78" s="97"/>
      <c r="TPY78" s="104"/>
      <c r="TPZ78" s="97"/>
      <c r="TQA78" s="97"/>
      <c r="TQB78" s="97"/>
      <c r="TQC78" s="145"/>
      <c r="TQD78" s="178"/>
      <c r="TQE78" s="146"/>
      <c r="TQF78" s="98"/>
      <c r="TQG78" s="97"/>
      <c r="TQH78" s="97"/>
      <c r="TQI78" s="97"/>
      <c r="TQJ78" s="97"/>
      <c r="TQK78" s="79"/>
      <c r="TQL78" s="79"/>
      <c r="TQM78" s="195"/>
      <c r="TQN78" s="96"/>
      <c r="TQO78" s="79"/>
      <c r="TQP78" s="79"/>
      <c r="TQQ78" s="79"/>
      <c r="TQR78" s="79"/>
      <c r="TQS78" s="60"/>
      <c r="TQT78" s="98"/>
      <c r="TQU78" s="97"/>
      <c r="TQV78" s="97"/>
      <c r="TQW78" s="97"/>
      <c r="TQX78" s="104"/>
      <c r="TQY78" s="97"/>
      <c r="TQZ78" s="97"/>
      <c r="TRA78" s="97"/>
      <c r="TRB78" s="145"/>
      <c r="TRC78" s="178"/>
      <c r="TRD78" s="146"/>
      <c r="TRE78" s="98"/>
      <c r="TRF78" s="97"/>
      <c r="TRG78" s="97"/>
      <c r="TRH78" s="97"/>
      <c r="TRI78" s="97"/>
      <c r="TRJ78" s="79"/>
      <c r="TRK78" s="79"/>
      <c r="TRL78" s="195"/>
      <c r="TRM78" s="96"/>
      <c r="TRN78" s="79"/>
      <c r="TRO78" s="79"/>
      <c r="TRP78" s="79"/>
      <c r="TRQ78" s="79"/>
      <c r="TRR78" s="60"/>
      <c r="TRS78" s="98"/>
      <c r="TRT78" s="97"/>
      <c r="TRU78" s="97"/>
      <c r="TRV78" s="97"/>
      <c r="TRW78" s="104"/>
      <c r="TRX78" s="97"/>
      <c r="TRY78" s="97"/>
      <c r="TRZ78" s="97"/>
      <c r="TSA78" s="145"/>
      <c r="TSB78" s="178"/>
      <c r="TSC78" s="146"/>
      <c r="TSD78" s="98"/>
      <c r="TSE78" s="97"/>
      <c r="TSF78" s="97"/>
      <c r="TSG78" s="97"/>
      <c r="TSH78" s="97"/>
      <c r="TSI78" s="79"/>
      <c r="TSJ78" s="79"/>
      <c r="TSK78" s="195"/>
      <c r="TSL78" s="96"/>
      <c r="TSM78" s="79"/>
      <c r="TSN78" s="79"/>
      <c r="TSO78" s="79"/>
      <c r="TSP78" s="79"/>
      <c r="TSQ78" s="60"/>
      <c r="TSR78" s="98"/>
      <c r="TSS78" s="97"/>
      <c r="TST78" s="97"/>
      <c r="TSU78" s="97"/>
      <c r="TSV78" s="104"/>
      <c r="TSW78" s="97"/>
      <c r="TSX78" s="97"/>
      <c r="TSY78" s="97"/>
      <c r="TSZ78" s="145"/>
      <c r="TTA78" s="178"/>
      <c r="TTB78" s="146"/>
      <c r="TTC78" s="98"/>
      <c r="TTD78" s="97"/>
      <c r="TTE78" s="97"/>
      <c r="TTF78" s="97"/>
      <c r="TTG78" s="97"/>
      <c r="TTH78" s="79"/>
      <c r="TTI78" s="79"/>
      <c r="TTJ78" s="195"/>
      <c r="TTK78" s="96"/>
      <c r="TTL78" s="79"/>
      <c r="TTM78" s="79"/>
      <c r="TTN78" s="79"/>
      <c r="TTO78" s="79"/>
      <c r="TTP78" s="60"/>
      <c r="TTQ78" s="98"/>
      <c r="TTR78" s="97"/>
      <c r="TTS78" s="97"/>
      <c r="TTT78" s="97"/>
      <c r="TTU78" s="104"/>
      <c r="TTV78" s="97"/>
      <c r="TTW78" s="97"/>
      <c r="TTX78" s="97"/>
      <c r="TTY78" s="145"/>
      <c r="TTZ78" s="178"/>
      <c r="TUA78" s="146"/>
      <c r="TUB78" s="98"/>
      <c r="TUC78" s="97"/>
      <c r="TUD78" s="97"/>
      <c r="TUE78" s="97"/>
      <c r="TUF78" s="97"/>
      <c r="TUG78" s="79"/>
      <c r="TUH78" s="79"/>
      <c r="TUI78" s="195"/>
      <c r="TUJ78" s="96"/>
      <c r="TUK78" s="79"/>
      <c r="TUL78" s="79"/>
      <c r="TUM78" s="79"/>
      <c r="TUN78" s="79"/>
      <c r="TUO78" s="60"/>
      <c r="TUP78" s="98"/>
      <c r="TUQ78" s="97"/>
      <c r="TUR78" s="97"/>
      <c r="TUS78" s="97"/>
      <c r="TUT78" s="104"/>
      <c r="TUU78" s="97"/>
      <c r="TUV78" s="97"/>
      <c r="TUW78" s="97"/>
      <c r="TUX78" s="145"/>
      <c r="TUY78" s="178"/>
      <c r="TUZ78" s="146"/>
      <c r="TVA78" s="98"/>
      <c r="TVB78" s="97"/>
      <c r="TVC78" s="97"/>
      <c r="TVD78" s="97"/>
      <c r="TVE78" s="97"/>
      <c r="TVF78" s="79"/>
      <c r="TVG78" s="79"/>
      <c r="TVH78" s="195"/>
      <c r="TVI78" s="96"/>
      <c r="TVJ78" s="79"/>
      <c r="TVK78" s="79"/>
      <c r="TVL78" s="79"/>
      <c r="TVM78" s="79"/>
      <c r="TVN78" s="60"/>
      <c r="TVO78" s="98"/>
      <c r="TVP78" s="97"/>
      <c r="TVQ78" s="97"/>
      <c r="TVR78" s="97"/>
      <c r="TVS78" s="104"/>
      <c r="TVT78" s="97"/>
      <c r="TVU78" s="97"/>
      <c r="TVV78" s="97"/>
      <c r="TVW78" s="145"/>
      <c r="TVX78" s="178"/>
      <c r="TVY78" s="146"/>
      <c r="TVZ78" s="98"/>
      <c r="TWA78" s="97"/>
      <c r="TWB78" s="97"/>
      <c r="TWC78" s="97"/>
      <c r="TWD78" s="97"/>
      <c r="TWE78" s="79"/>
      <c r="TWF78" s="79"/>
      <c r="TWG78" s="195"/>
      <c r="TWH78" s="96"/>
      <c r="TWI78" s="79"/>
      <c r="TWJ78" s="79"/>
      <c r="TWK78" s="79"/>
      <c r="TWL78" s="79"/>
      <c r="TWM78" s="60"/>
      <c r="TWN78" s="98"/>
      <c r="TWO78" s="97"/>
      <c r="TWP78" s="97"/>
      <c r="TWQ78" s="97"/>
      <c r="TWR78" s="104"/>
      <c r="TWS78" s="97"/>
      <c r="TWT78" s="97"/>
      <c r="TWU78" s="97"/>
      <c r="TWV78" s="145"/>
      <c r="TWW78" s="178"/>
      <c r="TWX78" s="146"/>
      <c r="TWY78" s="98"/>
      <c r="TWZ78" s="97"/>
      <c r="TXA78" s="97"/>
      <c r="TXB78" s="97"/>
      <c r="TXC78" s="97"/>
      <c r="TXD78" s="79"/>
      <c r="TXE78" s="79"/>
      <c r="TXF78" s="195"/>
      <c r="TXG78" s="96"/>
      <c r="TXH78" s="79"/>
      <c r="TXI78" s="79"/>
      <c r="TXJ78" s="79"/>
      <c r="TXK78" s="79"/>
      <c r="TXL78" s="60"/>
      <c r="TXM78" s="98"/>
      <c r="TXN78" s="97"/>
      <c r="TXO78" s="97"/>
      <c r="TXP78" s="97"/>
      <c r="TXQ78" s="104"/>
      <c r="TXR78" s="97"/>
      <c r="TXS78" s="97"/>
      <c r="TXT78" s="97"/>
      <c r="TXU78" s="145"/>
      <c r="TXV78" s="178"/>
      <c r="TXW78" s="146"/>
      <c r="TXX78" s="98"/>
      <c r="TXY78" s="97"/>
      <c r="TXZ78" s="97"/>
      <c r="TYA78" s="97"/>
      <c r="TYB78" s="97"/>
      <c r="TYC78" s="79"/>
      <c r="TYD78" s="79"/>
      <c r="TYE78" s="195"/>
      <c r="TYF78" s="96"/>
      <c r="TYG78" s="79"/>
      <c r="TYH78" s="79"/>
      <c r="TYI78" s="79"/>
      <c r="TYJ78" s="79"/>
      <c r="TYK78" s="60"/>
      <c r="TYL78" s="98"/>
      <c r="TYM78" s="97"/>
      <c r="TYN78" s="97"/>
      <c r="TYO78" s="97"/>
      <c r="TYP78" s="104"/>
      <c r="TYQ78" s="97"/>
      <c r="TYR78" s="97"/>
      <c r="TYS78" s="97"/>
      <c r="TYT78" s="145"/>
      <c r="TYU78" s="178"/>
      <c r="TYV78" s="146"/>
      <c r="TYW78" s="98"/>
      <c r="TYX78" s="97"/>
      <c r="TYY78" s="97"/>
      <c r="TYZ78" s="97"/>
      <c r="TZA78" s="97"/>
      <c r="TZB78" s="79"/>
      <c r="TZC78" s="79"/>
      <c r="TZD78" s="195"/>
      <c r="TZE78" s="96"/>
      <c r="TZF78" s="79"/>
      <c r="TZG78" s="79"/>
      <c r="TZH78" s="79"/>
      <c r="TZI78" s="79"/>
      <c r="TZJ78" s="60"/>
      <c r="TZK78" s="98"/>
      <c r="TZL78" s="97"/>
      <c r="TZM78" s="97"/>
      <c r="TZN78" s="97"/>
      <c r="TZO78" s="104"/>
      <c r="TZP78" s="97"/>
      <c r="TZQ78" s="97"/>
      <c r="TZR78" s="97"/>
      <c r="TZS78" s="145"/>
      <c r="TZT78" s="178"/>
      <c r="TZU78" s="146"/>
      <c r="TZV78" s="98"/>
      <c r="TZW78" s="97"/>
      <c r="TZX78" s="97"/>
      <c r="TZY78" s="97"/>
      <c r="TZZ78" s="97"/>
      <c r="UAA78" s="79"/>
      <c r="UAB78" s="79"/>
      <c r="UAC78" s="195"/>
      <c r="UAD78" s="96"/>
      <c r="UAE78" s="79"/>
      <c r="UAF78" s="79"/>
      <c r="UAG78" s="79"/>
      <c r="UAH78" s="79"/>
      <c r="UAI78" s="60"/>
      <c r="UAJ78" s="98"/>
      <c r="UAK78" s="97"/>
      <c r="UAL78" s="97"/>
      <c r="UAM78" s="97"/>
      <c r="UAN78" s="104"/>
      <c r="UAO78" s="97"/>
      <c r="UAP78" s="97"/>
      <c r="UAQ78" s="97"/>
      <c r="UAR78" s="145"/>
      <c r="UAS78" s="178"/>
      <c r="UAT78" s="146"/>
      <c r="UAU78" s="98"/>
      <c r="UAV78" s="97"/>
      <c r="UAW78" s="97"/>
      <c r="UAX78" s="97"/>
      <c r="UAY78" s="97"/>
      <c r="UAZ78" s="79"/>
      <c r="UBA78" s="79"/>
      <c r="UBB78" s="195"/>
      <c r="UBC78" s="96"/>
      <c r="UBD78" s="79"/>
      <c r="UBE78" s="79"/>
      <c r="UBF78" s="79"/>
      <c r="UBG78" s="79"/>
      <c r="UBH78" s="60"/>
      <c r="UBI78" s="98"/>
      <c r="UBJ78" s="97"/>
      <c r="UBK78" s="97"/>
      <c r="UBL78" s="97"/>
      <c r="UBM78" s="104"/>
      <c r="UBN78" s="97"/>
      <c r="UBO78" s="97"/>
      <c r="UBP78" s="97"/>
      <c r="UBQ78" s="145"/>
      <c r="UBR78" s="178"/>
      <c r="UBS78" s="146"/>
      <c r="UBT78" s="98"/>
      <c r="UBU78" s="97"/>
      <c r="UBV78" s="97"/>
      <c r="UBW78" s="97"/>
      <c r="UBX78" s="97"/>
      <c r="UBY78" s="79"/>
      <c r="UBZ78" s="79"/>
      <c r="UCA78" s="195"/>
      <c r="UCB78" s="96"/>
      <c r="UCC78" s="79"/>
      <c r="UCD78" s="79"/>
      <c r="UCE78" s="79"/>
      <c r="UCF78" s="79"/>
      <c r="UCG78" s="60"/>
      <c r="UCH78" s="98"/>
      <c r="UCI78" s="97"/>
      <c r="UCJ78" s="97"/>
      <c r="UCK78" s="97"/>
      <c r="UCL78" s="104"/>
      <c r="UCM78" s="97"/>
      <c r="UCN78" s="97"/>
      <c r="UCO78" s="97"/>
      <c r="UCP78" s="145"/>
      <c r="UCQ78" s="178"/>
      <c r="UCR78" s="146"/>
      <c r="UCS78" s="98"/>
      <c r="UCT78" s="97"/>
      <c r="UCU78" s="97"/>
      <c r="UCV78" s="97"/>
      <c r="UCW78" s="97"/>
      <c r="UCX78" s="79"/>
      <c r="UCY78" s="79"/>
      <c r="UCZ78" s="195"/>
      <c r="UDA78" s="96"/>
      <c r="UDB78" s="79"/>
      <c r="UDC78" s="79"/>
      <c r="UDD78" s="79"/>
      <c r="UDE78" s="79"/>
      <c r="UDF78" s="60"/>
      <c r="UDG78" s="98"/>
      <c r="UDH78" s="97"/>
      <c r="UDI78" s="97"/>
      <c r="UDJ78" s="97"/>
      <c r="UDK78" s="104"/>
      <c r="UDL78" s="97"/>
      <c r="UDM78" s="97"/>
      <c r="UDN78" s="97"/>
      <c r="UDO78" s="145"/>
      <c r="UDP78" s="178"/>
      <c r="UDQ78" s="146"/>
      <c r="UDR78" s="98"/>
      <c r="UDS78" s="97"/>
      <c r="UDT78" s="97"/>
      <c r="UDU78" s="97"/>
      <c r="UDV78" s="97"/>
      <c r="UDW78" s="79"/>
      <c r="UDX78" s="79"/>
      <c r="UDY78" s="195"/>
      <c r="UDZ78" s="96"/>
      <c r="UEA78" s="79"/>
      <c r="UEB78" s="79"/>
      <c r="UEC78" s="79"/>
      <c r="UED78" s="79"/>
      <c r="UEE78" s="60"/>
      <c r="UEF78" s="98"/>
      <c r="UEG78" s="97"/>
      <c r="UEH78" s="97"/>
      <c r="UEI78" s="97"/>
      <c r="UEJ78" s="104"/>
      <c r="UEK78" s="97"/>
      <c r="UEL78" s="97"/>
      <c r="UEM78" s="97"/>
      <c r="UEN78" s="145"/>
      <c r="UEO78" s="178"/>
      <c r="UEP78" s="146"/>
      <c r="UEQ78" s="98"/>
      <c r="UER78" s="97"/>
      <c r="UES78" s="97"/>
      <c r="UET78" s="97"/>
      <c r="UEU78" s="97"/>
      <c r="UEV78" s="79"/>
      <c r="UEW78" s="79"/>
      <c r="UEX78" s="195"/>
      <c r="UEY78" s="96"/>
      <c r="UEZ78" s="79"/>
      <c r="UFA78" s="79"/>
      <c r="UFB78" s="79"/>
      <c r="UFC78" s="79"/>
      <c r="UFD78" s="60"/>
      <c r="UFE78" s="98"/>
      <c r="UFF78" s="97"/>
      <c r="UFG78" s="97"/>
      <c r="UFH78" s="97"/>
      <c r="UFI78" s="104"/>
      <c r="UFJ78" s="97"/>
      <c r="UFK78" s="97"/>
      <c r="UFL78" s="97"/>
      <c r="UFM78" s="145"/>
      <c r="UFN78" s="178"/>
      <c r="UFO78" s="146"/>
      <c r="UFP78" s="98"/>
      <c r="UFQ78" s="97"/>
      <c r="UFR78" s="97"/>
      <c r="UFS78" s="97"/>
      <c r="UFT78" s="97"/>
      <c r="UFU78" s="79"/>
      <c r="UFV78" s="79"/>
      <c r="UFW78" s="195"/>
      <c r="UFX78" s="96"/>
      <c r="UFY78" s="79"/>
      <c r="UFZ78" s="79"/>
      <c r="UGA78" s="79"/>
      <c r="UGB78" s="79"/>
      <c r="UGC78" s="60"/>
      <c r="UGD78" s="98"/>
      <c r="UGE78" s="97"/>
      <c r="UGF78" s="97"/>
      <c r="UGG78" s="97"/>
      <c r="UGH78" s="104"/>
      <c r="UGI78" s="97"/>
      <c r="UGJ78" s="97"/>
      <c r="UGK78" s="97"/>
      <c r="UGL78" s="145"/>
      <c r="UGM78" s="178"/>
      <c r="UGN78" s="146"/>
      <c r="UGO78" s="98"/>
      <c r="UGP78" s="97"/>
      <c r="UGQ78" s="97"/>
      <c r="UGR78" s="97"/>
      <c r="UGS78" s="97"/>
      <c r="UGT78" s="79"/>
      <c r="UGU78" s="79"/>
      <c r="UGV78" s="195"/>
      <c r="UGW78" s="96"/>
      <c r="UGX78" s="79"/>
      <c r="UGY78" s="79"/>
      <c r="UGZ78" s="79"/>
      <c r="UHA78" s="79"/>
      <c r="UHB78" s="60"/>
      <c r="UHC78" s="98"/>
      <c r="UHD78" s="97"/>
      <c r="UHE78" s="97"/>
      <c r="UHF78" s="97"/>
      <c r="UHG78" s="104"/>
      <c r="UHH78" s="97"/>
      <c r="UHI78" s="97"/>
      <c r="UHJ78" s="97"/>
      <c r="UHK78" s="145"/>
      <c r="UHL78" s="178"/>
      <c r="UHM78" s="146"/>
      <c r="UHN78" s="98"/>
      <c r="UHO78" s="97"/>
      <c r="UHP78" s="97"/>
      <c r="UHQ78" s="97"/>
      <c r="UHR78" s="97"/>
      <c r="UHS78" s="79"/>
      <c r="UHT78" s="79"/>
      <c r="UHU78" s="195"/>
      <c r="UHV78" s="96"/>
      <c r="UHW78" s="79"/>
      <c r="UHX78" s="79"/>
      <c r="UHY78" s="79"/>
      <c r="UHZ78" s="79"/>
      <c r="UIA78" s="60"/>
      <c r="UIB78" s="98"/>
      <c r="UIC78" s="97"/>
      <c r="UID78" s="97"/>
      <c r="UIE78" s="97"/>
      <c r="UIF78" s="104"/>
      <c r="UIG78" s="97"/>
      <c r="UIH78" s="97"/>
      <c r="UII78" s="97"/>
      <c r="UIJ78" s="145"/>
      <c r="UIK78" s="178"/>
      <c r="UIL78" s="146"/>
      <c r="UIM78" s="98"/>
      <c r="UIN78" s="97"/>
      <c r="UIO78" s="97"/>
      <c r="UIP78" s="97"/>
      <c r="UIQ78" s="97"/>
      <c r="UIR78" s="79"/>
      <c r="UIS78" s="79"/>
      <c r="UIT78" s="195"/>
      <c r="UIU78" s="96"/>
      <c r="UIV78" s="79"/>
      <c r="UIW78" s="79"/>
      <c r="UIX78" s="79"/>
      <c r="UIY78" s="79"/>
      <c r="UIZ78" s="60"/>
      <c r="UJA78" s="98"/>
      <c r="UJB78" s="97"/>
      <c r="UJC78" s="97"/>
      <c r="UJD78" s="97"/>
      <c r="UJE78" s="104"/>
      <c r="UJF78" s="97"/>
      <c r="UJG78" s="97"/>
      <c r="UJH78" s="97"/>
      <c r="UJI78" s="145"/>
      <c r="UJJ78" s="178"/>
      <c r="UJK78" s="146"/>
      <c r="UJL78" s="98"/>
      <c r="UJM78" s="97"/>
      <c r="UJN78" s="97"/>
      <c r="UJO78" s="97"/>
      <c r="UJP78" s="97"/>
      <c r="UJQ78" s="79"/>
      <c r="UJR78" s="79"/>
      <c r="UJS78" s="195"/>
      <c r="UJT78" s="96"/>
      <c r="UJU78" s="79"/>
      <c r="UJV78" s="79"/>
      <c r="UJW78" s="79"/>
      <c r="UJX78" s="79"/>
      <c r="UJY78" s="60"/>
      <c r="UJZ78" s="98"/>
      <c r="UKA78" s="97"/>
      <c r="UKB78" s="97"/>
      <c r="UKC78" s="97"/>
      <c r="UKD78" s="104"/>
      <c r="UKE78" s="97"/>
      <c r="UKF78" s="97"/>
      <c r="UKG78" s="97"/>
      <c r="UKH78" s="145"/>
      <c r="UKI78" s="178"/>
      <c r="UKJ78" s="146"/>
      <c r="UKK78" s="98"/>
      <c r="UKL78" s="97"/>
      <c r="UKM78" s="97"/>
      <c r="UKN78" s="97"/>
      <c r="UKO78" s="97"/>
      <c r="UKP78" s="79"/>
      <c r="UKQ78" s="79"/>
      <c r="UKR78" s="195"/>
      <c r="UKS78" s="96"/>
      <c r="UKT78" s="79"/>
      <c r="UKU78" s="79"/>
      <c r="UKV78" s="79"/>
      <c r="UKW78" s="79"/>
      <c r="UKX78" s="60"/>
      <c r="UKY78" s="98"/>
      <c r="UKZ78" s="97"/>
      <c r="ULA78" s="97"/>
      <c r="ULB78" s="97"/>
      <c r="ULC78" s="104"/>
      <c r="ULD78" s="97"/>
      <c r="ULE78" s="97"/>
      <c r="ULF78" s="97"/>
      <c r="ULG78" s="145"/>
      <c r="ULH78" s="178"/>
      <c r="ULI78" s="146"/>
      <c r="ULJ78" s="98"/>
      <c r="ULK78" s="97"/>
      <c r="ULL78" s="97"/>
      <c r="ULM78" s="97"/>
      <c r="ULN78" s="97"/>
      <c r="ULO78" s="79"/>
      <c r="ULP78" s="79"/>
      <c r="ULQ78" s="195"/>
      <c r="ULR78" s="96"/>
      <c r="ULS78" s="79"/>
      <c r="ULT78" s="79"/>
      <c r="ULU78" s="79"/>
      <c r="ULV78" s="79"/>
      <c r="ULW78" s="60"/>
      <c r="ULX78" s="98"/>
      <c r="ULY78" s="97"/>
      <c r="ULZ78" s="97"/>
      <c r="UMA78" s="97"/>
      <c r="UMB78" s="104"/>
      <c r="UMC78" s="97"/>
      <c r="UMD78" s="97"/>
      <c r="UME78" s="97"/>
      <c r="UMF78" s="145"/>
      <c r="UMG78" s="178"/>
      <c r="UMH78" s="146"/>
      <c r="UMI78" s="98"/>
      <c r="UMJ78" s="97"/>
      <c r="UMK78" s="97"/>
      <c r="UML78" s="97"/>
      <c r="UMM78" s="97"/>
      <c r="UMN78" s="79"/>
      <c r="UMO78" s="79"/>
      <c r="UMP78" s="195"/>
      <c r="UMQ78" s="96"/>
      <c r="UMR78" s="79"/>
      <c r="UMS78" s="79"/>
      <c r="UMT78" s="79"/>
      <c r="UMU78" s="79"/>
      <c r="UMV78" s="60"/>
      <c r="UMW78" s="98"/>
      <c r="UMX78" s="97"/>
      <c r="UMY78" s="97"/>
      <c r="UMZ78" s="97"/>
      <c r="UNA78" s="104"/>
      <c r="UNB78" s="97"/>
      <c r="UNC78" s="97"/>
      <c r="UND78" s="97"/>
      <c r="UNE78" s="145"/>
      <c r="UNF78" s="178"/>
      <c r="UNG78" s="146"/>
      <c r="UNH78" s="98"/>
      <c r="UNI78" s="97"/>
      <c r="UNJ78" s="97"/>
      <c r="UNK78" s="97"/>
      <c r="UNL78" s="97"/>
      <c r="UNM78" s="79"/>
      <c r="UNN78" s="79"/>
      <c r="UNO78" s="195"/>
      <c r="UNP78" s="96"/>
      <c r="UNQ78" s="79"/>
      <c r="UNR78" s="79"/>
      <c r="UNS78" s="79"/>
      <c r="UNT78" s="79"/>
      <c r="UNU78" s="60"/>
      <c r="UNV78" s="98"/>
      <c r="UNW78" s="97"/>
      <c r="UNX78" s="97"/>
      <c r="UNY78" s="97"/>
      <c r="UNZ78" s="104"/>
      <c r="UOA78" s="97"/>
      <c r="UOB78" s="97"/>
      <c r="UOC78" s="97"/>
      <c r="UOD78" s="145"/>
      <c r="UOE78" s="178"/>
      <c r="UOF78" s="146"/>
      <c r="UOG78" s="98"/>
      <c r="UOH78" s="97"/>
      <c r="UOI78" s="97"/>
      <c r="UOJ78" s="97"/>
      <c r="UOK78" s="97"/>
      <c r="UOL78" s="79"/>
      <c r="UOM78" s="79"/>
      <c r="UON78" s="195"/>
      <c r="UOO78" s="96"/>
      <c r="UOP78" s="79"/>
      <c r="UOQ78" s="79"/>
      <c r="UOR78" s="79"/>
      <c r="UOS78" s="79"/>
      <c r="UOT78" s="60"/>
      <c r="UOU78" s="98"/>
      <c r="UOV78" s="97"/>
      <c r="UOW78" s="97"/>
      <c r="UOX78" s="97"/>
      <c r="UOY78" s="104"/>
      <c r="UOZ78" s="97"/>
      <c r="UPA78" s="97"/>
      <c r="UPB78" s="97"/>
      <c r="UPC78" s="145"/>
      <c r="UPD78" s="178"/>
      <c r="UPE78" s="146"/>
      <c r="UPF78" s="98"/>
      <c r="UPG78" s="97"/>
      <c r="UPH78" s="97"/>
      <c r="UPI78" s="97"/>
      <c r="UPJ78" s="97"/>
      <c r="UPK78" s="79"/>
      <c r="UPL78" s="79"/>
      <c r="UPM78" s="195"/>
      <c r="UPN78" s="96"/>
      <c r="UPO78" s="79"/>
      <c r="UPP78" s="79"/>
      <c r="UPQ78" s="79"/>
      <c r="UPR78" s="79"/>
      <c r="UPS78" s="60"/>
      <c r="UPT78" s="98"/>
      <c r="UPU78" s="97"/>
      <c r="UPV78" s="97"/>
      <c r="UPW78" s="97"/>
      <c r="UPX78" s="104"/>
      <c r="UPY78" s="97"/>
      <c r="UPZ78" s="97"/>
      <c r="UQA78" s="97"/>
      <c r="UQB78" s="145"/>
      <c r="UQC78" s="178"/>
      <c r="UQD78" s="146"/>
      <c r="UQE78" s="98"/>
      <c r="UQF78" s="97"/>
      <c r="UQG78" s="97"/>
      <c r="UQH78" s="97"/>
      <c r="UQI78" s="97"/>
      <c r="UQJ78" s="79"/>
      <c r="UQK78" s="79"/>
      <c r="UQL78" s="195"/>
      <c r="UQM78" s="96"/>
      <c r="UQN78" s="79"/>
      <c r="UQO78" s="79"/>
      <c r="UQP78" s="79"/>
      <c r="UQQ78" s="79"/>
      <c r="UQR78" s="60"/>
      <c r="UQS78" s="98"/>
      <c r="UQT78" s="97"/>
      <c r="UQU78" s="97"/>
      <c r="UQV78" s="97"/>
      <c r="UQW78" s="104"/>
      <c r="UQX78" s="97"/>
      <c r="UQY78" s="97"/>
      <c r="UQZ78" s="97"/>
      <c r="URA78" s="145"/>
      <c r="URB78" s="178"/>
      <c r="URC78" s="146"/>
      <c r="URD78" s="98"/>
      <c r="URE78" s="97"/>
      <c r="URF78" s="97"/>
      <c r="URG78" s="97"/>
      <c r="URH78" s="97"/>
      <c r="URI78" s="79"/>
      <c r="URJ78" s="79"/>
      <c r="URK78" s="195"/>
      <c r="URL78" s="96"/>
      <c r="URM78" s="79"/>
      <c r="URN78" s="79"/>
      <c r="URO78" s="79"/>
      <c r="URP78" s="79"/>
      <c r="URQ78" s="60"/>
      <c r="URR78" s="98"/>
      <c r="URS78" s="97"/>
      <c r="URT78" s="97"/>
      <c r="URU78" s="97"/>
      <c r="URV78" s="104"/>
      <c r="URW78" s="97"/>
      <c r="URX78" s="97"/>
      <c r="URY78" s="97"/>
      <c r="URZ78" s="145"/>
      <c r="USA78" s="178"/>
      <c r="USB78" s="146"/>
      <c r="USC78" s="98"/>
      <c r="USD78" s="97"/>
      <c r="USE78" s="97"/>
      <c r="USF78" s="97"/>
      <c r="USG78" s="97"/>
      <c r="USH78" s="79"/>
      <c r="USI78" s="79"/>
      <c r="USJ78" s="195"/>
      <c r="USK78" s="96"/>
      <c r="USL78" s="79"/>
      <c r="USM78" s="79"/>
      <c r="USN78" s="79"/>
      <c r="USO78" s="79"/>
      <c r="USP78" s="60"/>
      <c r="USQ78" s="98"/>
      <c r="USR78" s="97"/>
      <c r="USS78" s="97"/>
      <c r="UST78" s="97"/>
      <c r="USU78" s="104"/>
      <c r="USV78" s="97"/>
      <c r="USW78" s="97"/>
      <c r="USX78" s="97"/>
      <c r="USY78" s="145"/>
      <c r="USZ78" s="178"/>
      <c r="UTA78" s="146"/>
      <c r="UTB78" s="98"/>
      <c r="UTC78" s="97"/>
      <c r="UTD78" s="97"/>
      <c r="UTE78" s="97"/>
      <c r="UTF78" s="97"/>
      <c r="UTG78" s="79"/>
      <c r="UTH78" s="79"/>
      <c r="UTI78" s="195"/>
      <c r="UTJ78" s="96"/>
      <c r="UTK78" s="79"/>
      <c r="UTL78" s="79"/>
      <c r="UTM78" s="79"/>
      <c r="UTN78" s="79"/>
      <c r="UTO78" s="60"/>
      <c r="UTP78" s="98"/>
      <c r="UTQ78" s="97"/>
      <c r="UTR78" s="97"/>
      <c r="UTS78" s="97"/>
      <c r="UTT78" s="104"/>
      <c r="UTU78" s="97"/>
      <c r="UTV78" s="97"/>
      <c r="UTW78" s="97"/>
      <c r="UTX78" s="145"/>
      <c r="UTY78" s="178"/>
      <c r="UTZ78" s="146"/>
      <c r="UUA78" s="98"/>
      <c r="UUB78" s="97"/>
      <c r="UUC78" s="97"/>
      <c r="UUD78" s="97"/>
      <c r="UUE78" s="97"/>
      <c r="UUF78" s="79"/>
      <c r="UUG78" s="79"/>
      <c r="UUH78" s="195"/>
      <c r="UUI78" s="96"/>
      <c r="UUJ78" s="79"/>
      <c r="UUK78" s="79"/>
      <c r="UUL78" s="79"/>
      <c r="UUM78" s="79"/>
      <c r="UUN78" s="60"/>
      <c r="UUO78" s="98"/>
      <c r="UUP78" s="97"/>
      <c r="UUQ78" s="97"/>
      <c r="UUR78" s="97"/>
      <c r="UUS78" s="104"/>
      <c r="UUT78" s="97"/>
      <c r="UUU78" s="97"/>
      <c r="UUV78" s="97"/>
      <c r="UUW78" s="145"/>
      <c r="UUX78" s="178"/>
      <c r="UUY78" s="146"/>
      <c r="UUZ78" s="98"/>
      <c r="UVA78" s="97"/>
      <c r="UVB78" s="97"/>
      <c r="UVC78" s="97"/>
      <c r="UVD78" s="97"/>
      <c r="UVE78" s="79"/>
      <c r="UVF78" s="79"/>
      <c r="UVG78" s="195"/>
      <c r="UVH78" s="96"/>
      <c r="UVI78" s="79"/>
      <c r="UVJ78" s="79"/>
      <c r="UVK78" s="79"/>
      <c r="UVL78" s="79"/>
      <c r="UVM78" s="60"/>
      <c r="UVN78" s="98"/>
      <c r="UVO78" s="97"/>
      <c r="UVP78" s="97"/>
      <c r="UVQ78" s="97"/>
      <c r="UVR78" s="104"/>
      <c r="UVS78" s="97"/>
      <c r="UVT78" s="97"/>
      <c r="UVU78" s="97"/>
      <c r="UVV78" s="145"/>
      <c r="UVW78" s="178"/>
      <c r="UVX78" s="146"/>
      <c r="UVY78" s="98"/>
      <c r="UVZ78" s="97"/>
      <c r="UWA78" s="97"/>
      <c r="UWB78" s="97"/>
      <c r="UWC78" s="97"/>
      <c r="UWD78" s="79"/>
      <c r="UWE78" s="79"/>
      <c r="UWF78" s="195"/>
      <c r="UWG78" s="96"/>
      <c r="UWH78" s="79"/>
      <c r="UWI78" s="79"/>
      <c r="UWJ78" s="79"/>
      <c r="UWK78" s="79"/>
      <c r="UWL78" s="60"/>
      <c r="UWM78" s="98"/>
      <c r="UWN78" s="97"/>
      <c r="UWO78" s="97"/>
      <c r="UWP78" s="97"/>
      <c r="UWQ78" s="104"/>
      <c r="UWR78" s="97"/>
      <c r="UWS78" s="97"/>
      <c r="UWT78" s="97"/>
      <c r="UWU78" s="145"/>
      <c r="UWV78" s="178"/>
      <c r="UWW78" s="146"/>
      <c r="UWX78" s="98"/>
      <c r="UWY78" s="97"/>
      <c r="UWZ78" s="97"/>
      <c r="UXA78" s="97"/>
      <c r="UXB78" s="97"/>
      <c r="UXC78" s="79"/>
      <c r="UXD78" s="79"/>
      <c r="UXE78" s="195"/>
      <c r="UXF78" s="96"/>
      <c r="UXG78" s="79"/>
      <c r="UXH78" s="79"/>
      <c r="UXI78" s="79"/>
      <c r="UXJ78" s="79"/>
      <c r="UXK78" s="60"/>
      <c r="UXL78" s="98"/>
      <c r="UXM78" s="97"/>
      <c r="UXN78" s="97"/>
      <c r="UXO78" s="97"/>
      <c r="UXP78" s="104"/>
      <c r="UXQ78" s="97"/>
      <c r="UXR78" s="97"/>
      <c r="UXS78" s="97"/>
      <c r="UXT78" s="145"/>
      <c r="UXU78" s="178"/>
      <c r="UXV78" s="146"/>
      <c r="UXW78" s="98"/>
      <c r="UXX78" s="97"/>
      <c r="UXY78" s="97"/>
      <c r="UXZ78" s="97"/>
      <c r="UYA78" s="97"/>
      <c r="UYB78" s="79"/>
      <c r="UYC78" s="79"/>
      <c r="UYD78" s="195"/>
      <c r="UYE78" s="96"/>
      <c r="UYF78" s="79"/>
      <c r="UYG78" s="79"/>
      <c r="UYH78" s="79"/>
      <c r="UYI78" s="79"/>
      <c r="UYJ78" s="60"/>
      <c r="UYK78" s="98"/>
      <c r="UYL78" s="97"/>
      <c r="UYM78" s="97"/>
      <c r="UYN78" s="97"/>
      <c r="UYO78" s="104"/>
      <c r="UYP78" s="97"/>
      <c r="UYQ78" s="97"/>
      <c r="UYR78" s="97"/>
      <c r="UYS78" s="145"/>
      <c r="UYT78" s="178"/>
      <c r="UYU78" s="146"/>
      <c r="UYV78" s="98"/>
      <c r="UYW78" s="97"/>
      <c r="UYX78" s="97"/>
      <c r="UYY78" s="97"/>
      <c r="UYZ78" s="97"/>
      <c r="UZA78" s="79"/>
      <c r="UZB78" s="79"/>
      <c r="UZC78" s="195"/>
      <c r="UZD78" s="96"/>
      <c r="UZE78" s="79"/>
      <c r="UZF78" s="79"/>
      <c r="UZG78" s="79"/>
      <c r="UZH78" s="79"/>
      <c r="UZI78" s="60"/>
      <c r="UZJ78" s="98"/>
      <c r="UZK78" s="97"/>
      <c r="UZL78" s="97"/>
      <c r="UZM78" s="97"/>
      <c r="UZN78" s="104"/>
      <c r="UZO78" s="97"/>
      <c r="UZP78" s="97"/>
      <c r="UZQ78" s="97"/>
      <c r="UZR78" s="145"/>
      <c r="UZS78" s="178"/>
      <c r="UZT78" s="146"/>
      <c r="UZU78" s="98"/>
      <c r="UZV78" s="97"/>
      <c r="UZW78" s="97"/>
      <c r="UZX78" s="97"/>
      <c r="UZY78" s="97"/>
      <c r="UZZ78" s="79"/>
      <c r="VAA78" s="79"/>
      <c r="VAB78" s="195"/>
      <c r="VAC78" s="96"/>
      <c r="VAD78" s="79"/>
      <c r="VAE78" s="79"/>
      <c r="VAF78" s="79"/>
      <c r="VAG78" s="79"/>
      <c r="VAH78" s="60"/>
      <c r="VAI78" s="98"/>
      <c r="VAJ78" s="97"/>
      <c r="VAK78" s="97"/>
      <c r="VAL78" s="97"/>
      <c r="VAM78" s="104"/>
      <c r="VAN78" s="97"/>
      <c r="VAO78" s="97"/>
      <c r="VAP78" s="97"/>
      <c r="VAQ78" s="145"/>
      <c r="VAR78" s="178"/>
      <c r="VAS78" s="146"/>
      <c r="VAT78" s="98"/>
      <c r="VAU78" s="97"/>
      <c r="VAV78" s="97"/>
      <c r="VAW78" s="97"/>
      <c r="VAX78" s="97"/>
      <c r="VAY78" s="79"/>
      <c r="VAZ78" s="79"/>
      <c r="VBA78" s="195"/>
      <c r="VBB78" s="96"/>
      <c r="VBC78" s="79"/>
      <c r="VBD78" s="79"/>
      <c r="VBE78" s="79"/>
      <c r="VBF78" s="79"/>
      <c r="VBG78" s="60"/>
      <c r="VBH78" s="98"/>
      <c r="VBI78" s="97"/>
      <c r="VBJ78" s="97"/>
      <c r="VBK78" s="97"/>
      <c r="VBL78" s="104"/>
      <c r="VBM78" s="97"/>
      <c r="VBN78" s="97"/>
      <c r="VBO78" s="97"/>
      <c r="VBP78" s="145"/>
      <c r="VBQ78" s="178"/>
      <c r="VBR78" s="146"/>
      <c r="VBS78" s="98"/>
      <c r="VBT78" s="97"/>
      <c r="VBU78" s="97"/>
      <c r="VBV78" s="97"/>
      <c r="VBW78" s="97"/>
      <c r="VBX78" s="79"/>
      <c r="VBY78" s="79"/>
      <c r="VBZ78" s="195"/>
      <c r="VCA78" s="96"/>
      <c r="VCB78" s="79"/>
      <c r="VCC78" s="79"/>
      <c r="VCD78" s="79"/>
      <c r="VCE78" s="79"/>
      <c r="VCF78" s="60"/>
      <c r="VCG78" s="98"/>
      <c r="VCH78" s="97"/>
      <c r="VCI78" s="97"/>
      <c r="VCJ78" s="97"/>
      <c r="VCK78" s="104"/>
      <c r="VCL78" s="97"/>
      <c r="VCM78" s="97"/>
      <c r="VCN78" s="97"/>
      <c r="VCO78" s="145"/>
      <c r="VCP78" s="178"/>
      <c r="VCQ78" s="146"/>
      <c r="VCR78" s="98"/>
      <c r="VCS78" s="97"/>
      <c r="VCT78" s="97"/>
      <c r="VCU78" s="97"/>
      <c r="VCV78" s="97"/>
      <c r="VCW78" s="79"/>
      <c r="VCX78" s="79"/>
      <c r="VCY78" s="195"/>
      <c r="VCZ78" s="96"/>
      <c r="VDA78" s="79"/>
      <c r="VDB78" s="79"/>
      <c r="VDC78" s="79"/>
      <c r="VDD78" s="79"/>
      <c r="VDE78" s="60"/>
      <c r="VDF78" s="98"/>
      <c r="VDG78" s="97"/>
      <c r="VDH78" s="97"/>
      <c r="VDI78" s="97"/>
      <c r="VDJ78" s="104"/>
      <c r="VDK78" s="97"/>
      <c r="VDL78" s="97"/>
      <c r="VDM78" s="97"/>
      <c r="VDN78" s="145"/>
      <c r="VDO78" s="178"/>
      <c r="VDP78" s="146"/>
      <c r="VDQ78" s="98"/>
      <c r="VDR78" s="97"/>
      <c r="VDS78" s="97"/>
      <c r="VDT78" s="97"/>
      <c r="VDU78" s="97"/>
      <c r="VDV78" s="79"/>
      <c r="VDW78" s="79"/>
      <c r="VDX78" s="195"/>
      <c r="VDY78" s="96"/>
      <c r="VDZ78" s="79"/>
      <c r="VEA78" s="79"/>
      <c r="VEB78" s="79"/>
      <c r="VEC78" s="79"/>
      <c r="VED78" s="60"/>
      <c r="VEE78" s="98"/>
      <c r="VEF78" s="97"/>
      <c r="VEG78" s="97"/>
      <c r="VEH78" s="97"/>
      <c r="VEI78" s="104"/>
      <c r="VEJ78" s="97"/>
      <c r="VEK78" s="97"/>
      <c r="VEL78" s="97"/>
      <c r="VEM78" s="145"/>
      <c r="VEN78" s="178"/>
      <c r="VEO78" s="146"/>
      <c r="VEP78" s="98"/>
      <c r="VEQ78" s="97"/>
      <c r="VER78" s="97"/>
      <c r="VES78" s="97"/>
      <c r="VET78" s="97"/>
      <c r="VEU78" s="79"/>
      <c r="VEV78" s="79"/>
      <c r="VEW78" s="195"/>
      <c r="VEX78" s="96"/>
      <c r="VEY78" s="79"/>
      <c r="VEZ78" s="79"/>
      <c r="VFA78" s="79"/>
      <c r="VFB78" s="79"/>
      <c r="VFC78" s="60"/>
      <c r="VFD78" s="98"/>
      <c r="VFE78" s="97"/>
      <c r="VFF78" s="97"/>
      <c r="VFG78" s="97"/>
      <c r="VFH78" s="104"/>
      <c r="VFI78" s="97"/>
      <c r="VFJ78" s="97"/>
      <c r="VFK78" s="97"/>
      <c r="VFL78" s="145"/>
      <c r="VFM78" s="178"/>
      <c r="VFN78" s="146"/>
      <c r="VFO78" s="98"/>
      <c r="VFP78" s="97"/>
      <c r="VFQ78" s="97"/>
      <c r="VFR78" s="97"/>
      <c r="VFS78" s="97"/>
      <c r="VFT78" s="79"/>
      <c r="VFU78" s="79"/>
      <c r="VFV78" s="195"/>
      <c r="VFW78" s="96"/>
      <c r="VFX78" s="79"/>
      <c r="VFY78" s="79"/>
      <c r="VFZ78" s="79"/>
      <c r="VGA78" s="79"/>
      <c r="VGB78" s="60"/>
      <c r="VGC78" s="98"/>
      <c r="VGD78" s="97"/>
      <c r="VGE78" s="97"/>
      <c r="VGF78" s="97"/>
      <c r="VGG78" s="104"/>
      <c r="VGH78" s="97"/>
      <c r="VGI78" s="97"/>
      <c r="VGJ78" s="97"/>
      <c r="VGK78" s="145"/>
      <c r="VGL78" s="178"/>
      <c r="VGM78" s="146"/>
      <c r="VGN78" s="98"/>
      <c r="VGO78" s="97"/>
      <c r="VGP78" s="97"/>
      <c r="VGQ78" s="97"/>
      <c r="VGR78" s="97"/>
      <c r="VGS78" s="79"/>
      <c r="VGT78" s="79"/>
      <c r="VGU78" s="195"/>
      <c r="VGV78" s="96"/>
      <c r="VGW78" s="79"/>
      <c r="VGX78" s="79"/>
      <c r="VGY78" s="79"/>
      <c r="VGZ78" s="79"/>
      <c r="VHA78" s="60"/>
      <c r="VHB78" s="98"/>
      <c r="VHC78" s="97"/>
      <c r="VHD78" s="97"/>
      <c r="VHE78" s="97"/>
      <c r="VHF78" s="104"/>
      <c r="VHG78" s="97"/>
      <c r="VHH78" s="97"/>
      <c r="VHI78" s="97"/>
      <c r="VHJ78" s="145"/>
      <c r="VHK78" s="178"/>
      <c r="VHL78" s="146"/>
      <c r="VHM78" s="98"/>
      <c r="VHN78" s="97"/>
      <c r="VHO78" s="97"/>
      <c r="VHP78" s="97"/>
      <c r="VHQ78" s="97"/>
      <c r="VHR78" s="79"/>
      <c r="VHS78" s="79"/>
      <c r="VHT78" s="195"/>
      <c r="VHU78" s="96"/>
      <c r="VHV78" s="79"/>
      <c r="VHW78" s="79"/>
      <c r="VHX78" s="79"/>
      <c r="VHY78" s="79"/>
      <c r="VHZ78" s="60"/>
      <c r="VIA78" s="98"/>
      <c r="VIB78" s="97"/>
      <c r="VIC78" s="97"/>
      <c r="VID78" s="97"/>
      <c r="VIE78" s="104"/>
      <c r="VIF78" s="97"/>
      <c r="VIG78" s="97"/>
      <c r="VIH78" s="97"/>
      <c r="VII78" s="145"/>
      <c r="VIJ78" s="178"/>
      <c r="VIK78" s="146"/>
      <c r="VIL78" s="98"/>
      <c r="VIM78" s="97"/>
      <c r="VIN78" s="97"/>
      <c r="VIO78" s="97"/>
      <c r="VIP78" s="97"/>
      <c r="VIQ78" s="79"/>
      <c r="VIR78" s="79"/>
      <c r="VIS78" s="195"/>
      <c r="VIT78" s="96"/>
      <c r="VIU78" s="79"/>
      <c r="VIV78" s="79"/>
      <c r="VIW78" s="79"/>
      <c r="VIX78" s="79"/>
      <c r="VIY78" s="60"/>
      <c r="VIZ78" s="98"/>
      <c r="VJA78" s="97"/>
      <c r="VJB78" s="97"/>
      <c r="VJC78" s="97"/>
      <c r="VJD78" s="104"/>
      <c r="VJE78" s="97"/>
      <c r="VJF78" s="97"/>
      <c r="VJG78" s="97"/>
      <c r="VJH78" s="145"/>
      <c r="VJI78" s="178"/>
      <c r="VJJ78" s="146"/>
      <c r="VJK78" s="98"/>
      <c r="VJL78" s="97"/>
      <c r="VJM78" s="97"/>
      <c r="VJN78" s="97"/>
      <c r="VJO78" s="97"/>
      <c r="VJP78" s="79"/>
      <c r="VJQ78" s="79"/>
      <c r="VJR78" s="195"/>
      <c r="VJS78" s="96"/>
      <c r="VJT78" s="79"/>
      <c r="VJU78" s="79"/>
      <c r="VJV78" s="79"/>
      <c r="VJW78" s="79"/>
      <c r="VJX78" s="60"/>
      <c r="VJY78" s="98"/>
      <c r="VJZ78" s="97"/>
      <c r="VKA78" s="97"/>
      <c r="VKB78" s="97"/>
      <c r="VKC78" s="104"/>
      <c r="VKD78" s="97"/>
      <c r="VKE78" s="97"/>
      <c r="VKF78" s="97"/>
      <c r="VKG78" s="145"/>
      <c r="VKH78" s="178"/>
      <c r="VKI78" s="146"/>
      <c r="VKJ78" s="98"/>
      <c r="VKK78" s="97"/>
      <c r="VKL78" s="97"/>
      <c r="VKM78" s="97"/>
      <c r="VKN78" s="97"/>
      <c r="VKO78" s="79"/>
      <c r="VKP78" s="79"/>
      <c r="VKQ78" s="195"/>
      <c r="VKR78" s="96"/>
      <c r="VKS78" s="79"/>
      <c r="VKT78" s="79"/>
      <c r="VKU78" s="79"/>
      <c r="VKV78" s="79"/>
      <c r="VKW78" s="60"/>
      <c r="VKX78" s="98"/>
      <c r="VKY78" s="97"/>
      <c r="VKZ78" s="97"/>
      <c r="VLA78" s="97"/>
      <c r="VLB78" s="104"/>
      <c r="VLC78" s="97"/>
      <c r="VLD78" s="97"/>
      <c r="VLE78" s="97"/>
      <c r="VLF78" s="145"/>
      <c r="VLG78" s="178"/>
      <c r="VLH78" s="146"/>
      <c r="VLI78" s="98"/>
      <c r="VLJ78" s="97"/>
      <c r="VLK78" s="97"/>
      <c r="VLL78" s="97"/>
      <c r="VLM78" s="97"/>
      <c r="VLN78" s="79"/>
      <c r="VLO78" s="79"/>
      <c r="VLP78" s="195"/>
      <c r="VLQ78" s="96"/>
      <c r="VLR78" s="79"/>
      <c r="VLS78" s="79"/>
      <c r="VLT78" s="79"/>
      <c r="VLU78" s="79"/>
      <c r="VLV78" s="60"/>
      <c r="VLW78" s="98"/>
      <c r="VLX78" s="97"/>
      <c r="VLY78" s="97"/>
      <c r="VLZ78" s="97"/>
      <c r="VMA78" s="104"/>
      <c r="VMB78" s="97"/>
      <c r="VMC78" s="97"/>
      <c r="VMD78" s="97"/>
      <c r="VME78" s="145"/>
      <c r="VMF78" s="178"/>
      <c r="VMG78" s="146"/>
      <c r="VMH78" s="98"/>
      <c r="VMI78" s="97"/>
      <c r="VMJ78" s="97"/>
      <c r="VMK78" s="97"/>
      <c r="VML78" s="97"/>
      <c r="VMM78" s="79"/>
      <c r="VMN78" s="79"/>
      <c r="VMO78" s="195"/>
      <c r="VMP78" s="96"/>
      <c r="VMQ78" s="79"/>
      <c r="VMR78" s="79"/>
      <c r="VMS78" s="79"/>
      <c r="VMT78" s="79"/>
      <c r="VMU78" s="60"/>
      <c r="VMV78" s="98"/>
      <c r="VMW78" s="97"/>
      <c r="VMX78" s="97"/>
      <c r="VMY78" s="97"/>
      <c r="VMZ78" s="104"/>
      <c r="VNA78" s="97"/>
      <c r="VNB78" s="97"/>
      <c r="VNC78" s="97"/>
      <c r="VND78" s="145"/>
      <c r="VNE78" s="178"/>
      <c r="VNF78" s="146"/>
      <c r="VNG78" s="98"/>
      <c r="VNH78" s="97"/>
      <c r="VNI78" s="97"/>
      <c r="VNJ78" s="97"/>
      <c r="VNK78" s="97"/>
      <c r="VNL78" s="79"/>
      <c r="VNM78" s="79"/>
      <c r="VNN78" s="195"/>
      <c r="VNO78" s="96"/>
      <c r="VNP78" s="79"/>
      <c r="VNQ78" s="79"/>
      <c r="VNR78" s="79"/>
      <c r="VNS78" s="79"/>
      <c r="VNT78" s="60"/>
      <c r="VNU78" s="98"/>
      <c r="VNV78" s="97"/>
      <c r="VNW78" s="97"/>
      <c r="VNX78" s="97"/>
      <c r="VNY78" s="104"/>
      <c r="VNZ78" s="97"/>
      <c r="VOA78" s="97"/>
      <c r="VOB78" s="97"/>
      <c r="VOC78" s="145"/>
      <c r="VOD78" s="178"/>
      <c r="VOE78" s="146"/>
      <c r="VOF78" s="98"/>
      <c r="VOG78" s="97"/>
      <c r="VOH78" s="97"/>
      <c r="VOI78" s="97"/>
      <c r="VOJ78" s="97"/>
      <c r="VOK78" s="79"/>
      <c r="VOL78" s="79"/>
      <c r="VOM78" s="195"/>
      <c r="VON78" s="96"/>
      <c r="VOO78" s="79"/>
      <c r="VOP78" s="79"/>
      <c r="VOQ78" s="79"/>
      <c r="VOR78" s="79"/>
      <c r="VOS78" s="60"/>
      <c r="VOT78" s="98"/>
      <c r="VOU78" s="97"/>
      <c r="VOV78" s="97"/>
      <c r="VOW78" s="97"/>
      <c r="VOX78" s="104"/>
      <c r="VOY78" s="97"/>
      <c r="VOZ78" s="97"/>
      <c r="VPA78" s="97"/>
      <c r="VPB78" s="145"/>
      <c r="VPC78" s="178"/>
      <c r="VPD78" s="146"/>
      <c r="VPE78" s="98"/>
      <c r="VPF78" s="97"/>
      <c r="VPG78" s="97"/>
      <c r="VPH78" s="97"/>
      <c r="VPI78" s="97"/>
      <c r="VPJ78" s="79"/>
      <c r="VPK78" s="79"/>
      <c r="VPL78" s="195"/>
      <c r="VPM78" s="96"/>
      <c r="VPN78" s="79"/>
      <c r="VPO78" s="79"/>
      <c r="VPP78" s="79"/>
      <c r="VPQ78" s="79"/>
      <c r="VPR78" s="60"/>
      <c r="VPS78" s="98"/>
      <c r="VPT78" s="97"/>
      <c r="VPU78" s="97"/>
      <c r="VPV78" s="97"/>
      <c r="VPW78" s="104"/>
      <c r="VPX78" s="97"/>
      <c r="VPY78" s="97"/>
      <c r="VPZ78" s="97"/>
      <c r="VQA78" s="145"/>
      <c r="VQB78" s="178"/>
      <c r="VQC78" s="146"/>
      <c r="VQD78" s="98"/>
      <c r="VQE78" s="97"/>
      <c r="VQF78" s="97"/>
      <c r="VQG78" s="97"/>
      <c r="VQH78" s="97"/>
      <c r="VQI78" s="79"/>
      <c r="VQJ78" s="79"/>
      <c r="VQK78" s="195"/>
      <c r="VQL78" s="96"/>
      <c r="VQM78" s="79"/>
      <c r="VQN78" s="79"/>
      <c r="VQO78" s="79"/>
      <c r="VQP78" s="79"/>
      <c r="VQQ78" s="60"/>
      <c r="VQR78" s="98"/>
      <c r="VQS78" s="97"/>
      <c r="VQT78" s="97"/>
      <c r="VQU78" s="97"/>
      <c r="VQV78" s="104"/>
      <c r="VQW78" s="97"/>
      <c r="VQX78" s="97"/>
      <c r="VQY78" s="97"/>
      <c r="VQZ78" s="145"/>
      <c r="VRA78" s="178"/>
      <c r="VRB78" s="146"/>
      <c r="VRC78" s="98"/>
      <c r="VRD78" s="97"/>
      <c r="VRE78" s="97"/>
      <c r="VRF78" s="97"/>
      <c r="VRG78" s="97"/>
      <c r="VRH78" s="79"/>
      <c r="VRI78" s="79"/>
      <c r="VRJ78" s="195"/>
      <c r="VRK78" s="96"/>
      <c r="VRL78" s="79"/>
      <c r="VRM78" s="79"/>
      <c r="VRN78" s="79"/>
      <c r="VRO78" s="79"/>
      <c r="VRP78" s="60"/>
      <c r="VRQ78" s="98"/>
      <c r="VRR78" s="97"/>
      <c r="VRS78" s="97"/>
      <c r="VRT78" s="97"/>
      <c r="VRU78" s="104"/>
      <c r="VRV78" s="97"/>
      <c r="VRW78" s="97"/>
      <c r="VRX78" s="97"/>
      <c r="VRY78" s="145"/>
      <c r="VRZ78" s="178"/>
      <c r="VSA78" s="146"/>
      <c r="VSB78" s="98"/>
      <c r="VSC78" s="97"/>
      <c r="VSD78" s="97"/>
      <c r="VSE78" s="97"/>
      <c r="VSF78" s="97"/>
      <c r="VSG78" s="79"/>
      <c r="VSH78" s="79"/>
      <c r="VSI78" s="195"/>
      <c r="VSJ78" s="96"/>
      <c r="VSK78" s="79"/>
      <c r="VSL78" s="79"/>
      <c r="VSM78" s="79"/>
      <c r="VSN78" s="79"/>
      <c r="VSO78" s="60"/>
      <c r="VSP78" s="98"/>
      <c r="VSQ78" s="97"/>
      <c r="VSR78" s="97"/>
      <c r="VSS78" s="97"/>
      <c r="VST78" s="104"/>
      <c r="VSU78" s="97"/>
      <c r="VSV78" s="97"/>
      <c r="VSW78" s="97"/>
      <c r="VSX78" s="145"/>
      <c r="VSY78" s="178"/>
      <c r="VSZ78" s="146"/>
      <c r="VTA78" s="98"/>
      <c r="VTB78" s="97"/>
      <c r="VTC78" s="97"/>
      <c r="VTD78" s="97"/>
      <c r="VTE78" s="97"/>
      <c r="VTF78" s="79"/>
      <c r="VTG78" s="79"/>
      <c r="VTH78" s="195"/>
      <c r="VTI78" s="96"/>
      <c r="VTJ78" s="79"/>
      <c r="VTK78" s="79"/>
      <c r="VTL78" s="79"/>
      <c r="VTM78" s="79"/>
      <c r="VTN78" s="60"/>
      <c r="VTO78" s="98"/>
      <c r="VTP78" s="97"/>
      <c r="VTQ78" s="97"/>
      <c r="VTR78" s="97"/>
      <c r="VTS78" s="104"/>
      <c r="VTT78" s="97"/>
      <c r="VTU78" s="97"/>
      <c r="VTV78" s="97"/>
      <c r="VTW78" s="145"/>
      <c r="VTX78" s="178"/>
      <c r="VTY78" s="146"/>
      <c r="VTZ78" s="98"/>
      <c r="VUA78" s="97"/>
      <c r="VUB78" s="97"/>
      <c r="VUC78" s="97"/>
      <c r="VUD78" s="97"/>
      <c r="VUE78" s="79"/>
      <c r="VUF78" s="79"/>
      <c r="VUG78" s="195"/>
      <c r="VUH78" s="96"/>
      <c r="VUI78" s="79"/>
      <c r="VUJ78" s="79"/>
      <c r="VUK78" s="79"/>
      <c r="VUL78" s="79"/>
      <c r="VUM78" s="60"/>
      <c r="VUN78" s="98"/>
      <c r="VUO78" s="97"/>
      <c r="VUP78" s="97"/>
      <c r="VUQ78" s="97"/>
      <c r="VUR78" s="104"/>
      <c r="VUS78" s="97"/>
      <c r="VUT78" s="97"/>
      <c r="VUU78" s="97"/>
      <c r="VUV78" s="145"/>
      <c r="VUW78" s="178"/>
      <c r="VUX78" s="146"/>
      <c r="VUY78" s="98"/>
      <c r="VUZ78" s="97"/>
      <c r="VVA78" s="97"/>
      <c r="VVB78" s="97"/>
      <c r="VVC78" s="97"/>
      <c r="VVD78" s="79"/>
      <c r="VVE78" s="79"/>
      <c r="VVF78" s="195"/>
      <c r="VVG78" s="96"/>
      <c r="VVH78" s="79"/>
      <c r="VVI78" s="79"/>
      <c r="VVJ78" s="79"/>
      <c r="VVK78" s="79"/>
      <c r="VVL78" s="60"/>
      <c r="VVM78" s="98"/>
      <c r="VVN78" s="97"/>
      <c r="VVO78" s="97"/>
      <c r="VVP78" s="97"/>
      <c r="VVQ78" s="104"/>
      <c r="VVR78" s="97"/>
      <c r="VVS78" s="97"/>
      <c r="VVT78" s="97"/>
      <c r="VVU78" s="145"/>
      <c r="VVV78" s="178"/>
      <c r="VVW78" s="146"/>
      <c r="VVX78" s="98"/>
      <c r="VVY78" s="97"/>
      <c r="VVZ78" s="97"/>
      <c r="VWA78" s="97"/>
      <c r="VWB78" s="97"/>
      <c r="VWC78" s="79"/>
      <c r="VWD78" s="79"/>
      <c r="VWE78" s="195"/>
      <c r="VWF78" s="96"/>
      <c r="VWG78" s="79"/>
      <c r="VWH78" s="79"/>
      <c r="VWI78" s="79"/>
      <c r="VWJ78" s="79"/>
      <c r="VWK78" s="60"/>
      <c r="VWL78" s="98"/>
      <c r="VWM78" s="97"/>
      <c r="VWN78" s="97"/>
      <c r="VWO78" s="97"/>
      <c r="VWP78" s="104"/>
      <c r="VWQ78" s="97"/>
      <c r="VWR78" s="97"/>
      <c r="VWS78" s="97"/>
      <c r="VWT78" s="145"/>
      <c r="VWU78" s="178"/>
      <c r="VWV78" s="146"/>
      <c r="VWW78" s="98"/>
      <c r="VWX78" s="97"/>
      <c r="VWY78" s="97"/>
      <c r="VWZ78" s="97"/>
      <c r="VXA78" s="97"/>
      <c r="VXB78" s="79"/>
      <c r="VXC78" s="79"/>
      <c r="VXD78" s="195"/>
      <c r="VXE78" s="96"/>
      <c r="VXF78" s="79"/>
      <c r="VXG78" s="79"/>
      <c r="VXH78" s="79"/>
      <c r="VXI78" s="79"/>
      <c r="VXJ78" s="60"/>
      <c r="VXK78" s="98"/>
      <c r="VXL78" s="97"/>
      <c r="VXM78" s="97"/>
      <c r="VXN78" s="97"/>
      <c r="VXO78" s="104"/>
      <c r="VXP78" s="97"/>
      <c r="VXQ78" s="97"/>
      <c r="VXR78" s="97"/>
      <c r="VXS78" s="145"/>
      <c r="VXT78" s="178"/>
      <c r="VXU78" s="146"/>
      <c r="VXV78" s="98"/>
      <c r="VXW78" s="97"/>
      <c r="VXX78" s="97"/>
      <c r="VXY78" s="97"/>
      <c r="VXZ78" s="97"/>
      <c r="VYA78" s="79"/>
      <c r="VYB78" s="79"/>
      <c r="VYC78" s="195"/>
      <c r="VYD78" s="96"/>
      <c r="VYE78" s="79"/>
      <c r="VYF78" s="79"/>
      <c r="VYG78" s="79"/>
      <c r="VYH78" s="79"/>
      <c r="VYI78" s="60"/>
      <c r="VYJ78" s="98"/>
      <c r="VYK78" s="97"/>
      <c r="VYL78" s="97"/>
      <c r="VYM78" s="97"/>
      <c r="VYN78" s="104"/>
      <c r="VYO78" s="97"/>
      <c r="VYP78" s="97"/>
      <c r="VYQ78" s="97"/>
      <c r="VYR78" s="145"/>
      <c r="VYS78" s="178"/>
      <c r="VYT78" s="146"/>
      <c r="VYU78" s="98"/>
      <c r="VYV78" s="97"/>
      <c r="VYW78" s="97"/>
      <c r="VYX78" s="97"/>
      <c r="VYY78" s="97"/>
      <c r="VYZ78" s="79"/>
      <c r="VZA78" s="79"/>
      <c r="VZB78" s="195"/>
      <c r="VZC78" s="96"/>
      <c r="VZD78" s="79"/>
      <c r="VZE78" s="79"/>
      <c r="VZF78" s="79"/>
      <c r="VZG78" s="79"/>
      <c r="VZH78" s="60"/>
      <c r="VZI78" s="98"/>
      <c r="VZJ78" s="97"/>
      <c r="VZK78" s="97"/>
      <c r="VZL78" s="97"/>
      <c r="VZM78" s="104"/>
      <c r="VZN78" s="97"/>
      <c r="VZO78" s="97"/>
      <c r="VZP78" s="97"/>
      <c r="VZQ78" s="145"/>
      <c r="VZR78" s="178"/>
      <c r="VZS78" s="146"/>
      <c r="VZT78" s="98"/>
      <c r="VZU78" s="97"/>
      <c r="VZV78" s="97"/>
      <c r="VZW78" s="97"/>
      <c r="VZX78" s="97"/>
      <c r="VZY78" s="79"/>
      <c r="VZZ78" s="79"/>
      <c r="WAA78" s="195"/>
      <c r="WAB78" s="96"/>
      <c r="WAC78" s="79"/>
      <c r="WAD78" s="79"/>
      <c r="WAE78" s="79"/>
      <c r="WAF78" s="79"/>
      <c r="WAG78" s="60"/>
      <c r="WAH78" s="98"/>
      <c r="WAI78" s="97"/>
      <c r="WAJ78" s="97"/>
      <c r="WAK78" s="97"/>
      <c r="WAL78" s="104"/>
      <c r="WAM78" s="97"/>
      <c r="WAN78" s="97"/>
      <c r="WAO78" s="97"/>
      <c r="WAP78" s="145"/>
      <c r="WAQ78" s="178"/>
      <c r="WAR78" s="146"/>
      <c r="WAS78" s="98"/>
      <c r="WAT78" s="97"/>
      <c r="WAU78" s="97"/>
      <c r="WAV78" s="97"/>
      <c r="WAW78" s="97"/>
      <c r="WAX78" s="79"/>
      <c r="WAY78" s="79"/>
      <c r="WAZ78" s="195"/>
      <c r="WBA78" s="96"/>
      <c r="WBB78" s="79"/>
      <c r="WBC78" s="79"/>
      <c r="WBD78" s="79"/>
      <c r="WBE78" s="79"/>
      <c r="WBF78" s="60"/>
      <c r="WBG78" s="98"/>
      <c r="WBH78" s="97"/>
      <c r="WBI78" s="97"/>
      <c r="WBJ78" s="97"/>
      <c r="WBK78" s="104"/>
      <c r="WBL78" s="97"/>
      <c r="WBM78" s="97"/>
      <c r="WBN78" s="97"/>
      <c r="WBO78" s="145"/>
      <c r="WBP78" s="178"/>
      <c r="WBQ78" s="146"/>
      <c r="WBR78" s="98"/>
      <c r="WBS78" s="97"/>
      <c r="WBT78" s="97"/>
      <c r="WBU78" s="97"/>
      <c r="WBV78" s="97"/>
      <c r="WBW78" s="79"/>
      <c r="WBX78" s="79"/>
      <c r="WBY78" s="195"/>
      <c r="WBZ78" s="96"/>
      <c r="WCA78" s="79"/>
      <c r="WCB78" s="79"/>
      <c r="WCC78" s="79"/>
      <c r="WCD78" s="79"/>
      <c r="WCE78" s="60"/>
      <c r="WCF78" s="98"/>
      <c r="WCG78" s="97"/>
      <c r="WCH78" s="97"/>
      <c r="WCI78" s="97"/>
      <c r="WCJ78" s="104"/>
      <c r="WCK78" s="97"/>
      <c r="WCL78" s="97"/>
      <c r="WCM78" s="97"/>
      <c r="WCN78" s="145"/>
      <c r="WCO78" s="178"/>
      <c r="WCP78" s="146"/>
      <c r="WCQ78" s="98"/>
      <c r="WCR78" s="97"/>
      <c r="WCS78" s="97"/>
      <c r="WCT78" s="97"/>
      <c r="WCU78" s="97"/>
      <c r="WCV78" s="79"/>
      <c r="WCW78" s="79"/>
      <c r="WCX78" s="195"/>
      <c r="WCY78" s="96"/>
      <c r="WCZ78" s="79"/>
      <c r="WDA78" s="79"/>
      <c r="WDB78" s="79"/>
      <c r="WDC78" s="79"/>
      <c r="WDD78" s="60"/>
      <c r="WDE78" s="98"/>
      <c r="WDF78" s="97"/>
      <c r="WDG78" s="97"/>
      <c r="WDH78" s="97"/>
      <c r="WDI78" s="104"/>
      <c r="WDJ78" s="97"/>
      <c r="WDK78" s="97"/>
      <c r="WDL78" s="97"/>
      <c r="WDM78" s="145"/>
      <c r="WDN78" s="178"/>
      <c r="WDO78" s="146"/>
      <c r="WDP78" s="98"/>
      <c r="WDQ78" s="97"/>
      <c r="WDR78" s="97"/>
      <c r="WDS78" s="97"/>
      <c r="WDT78" s="97"/>
      <c r="WDU78" s="79"/>
      <c r="WDV78" s="79"/>
      <c r="WDW78" s="195"/>
      <c r="WDX78" s="96"/>
      <c r="WDY78" s="79"/>
      <c r="WDZ78" s="79"/>
      <c r="WEA78" s="79"/>
      <c r="WEB78" s="79"/>
      <c r="WEC78" s="60"/>
      <c r="WED78" s="98"/>
      <c r="WEE78" s="97"/>
      <c r="WEF78" s="97"/>
      <c r="WEG78" s="97"/>
      <c r="WEH78" s="104"/>
      <c r="WEI78" s="97"/>
      <c r="WEJ78" s="97"/>
      <c r="WEK78" s="97"/>
      <c r="WEL78" s="145"/>
      <c r="WEM78" s="178"/>
      <c r="WEN78" s="146"/>
      <c r="WEO78" s="98"/>
      <c r="WEP78" s="97"/>
      <c r="WEQ78" s="97"/>
      <c r="WER78" s="97"/>
      <c r="WES78" s="97"/>
      <c r="WET78" s="79"/>
      <c r="WEU78" s="79"/>
      <c r="WEV78" s="195"/>
      <c r="WEW78" s="96"/>
      <c r="WEX78" s="79"/>
      <c r="WEY78" s="79"/>
      <c r="WEZ78" s="79"/>
      <c r="WFA78" s="79"/>
      <c r="WFB78" s="60"/>
      <c r="WFC78" s="98"/>
      <c r="WFD78" s="97"/>
      <c r="WFE78" s="97"/>
      <c r="WFF78" s="97"/>
      <c r="WFG78" s="104"/>
      <c r="WFH78" s="97"/>
      <c r="WFI78" s="97"/>
      <c r="WFJ78" s="97"/>
      <c r="WFK78" s="145"/>
      <c r="WFL78" s="178"/>
      <c r="WFM78" s="146"/>
      <c r="WFN78" s="98"/>
      <c r="WFO78" s="97"/>
      <c r="WFP78" s="97"/>
      <c r="WFQ78" s="97"/>
      <c r="WFR78" s="97"/>
      <c r="WFS78" s="79"/>
      <c r="WFT78" s="79"/>
      <c r="WFU78" s="195"/>
      <c r="WFV78" s="96"/>
      <c r="WFW78" s="79"/>
      <c r="WFX78" s="79"/>
      <c r="WFY78" s="79"/>
      <c r="WFZ78" s="79"/>
      <c r="WGA78" s="60"/>
      <c r="WGB78" s="98"/>
      <c r="WGC78" s="97"/>
      <c r="WGD78" s="97"/>
      <c r="WGE78" s="97"/>
      <c r="WGF78" s="104"/>
      <c r="WGG78" s="97"/>
      <c r="WGH78" s="97"/>
      <c r="WGI78" s="97"/>
      <c r="WGJ78" s="145"/>
      <c r="WGK78" s="178"/>
      <c r="WGL78" s="146"/>
      <c r="WGM78" s="98"/>
      <c r="WGN78" s="97"/>
      <c r="WGO78" s="97"/>
      <c r="WGP78" s="97"/>
      <c r="WGQ78" s="97"/>
      <c r="WGR78" s="79"/>
      <c r="WGS78" s="79"/>
      <c r="WGT78" s="195"/>
      <c r="WGU78" s="96"/>
      <c r="WGV78" s="79"/>
      <c r="WGW78" s="79"/>
      <c r="WGX78" s="79"/>
      <c r="WGY78" s="79"/>
      <c r="WGZ78" s="60"/>
      <c r="WHA78" s="98"/>
      <c r="WHB78" s="97"/>
      <c r="WHC78" s="97"/>
      <c r="WHD78" s="97"/>
      <c r="WHE78" s="104"/>
      <c r="WHF78" s="97"/>
      <c r="WHG78" s="97"/>
      <c r="WHH78" s="97"/>
      <c r="WHI78" s="145"/>
      <c r="WHJ78" s="178"/>
      <c r="WHK78" s="146"/>
      <c r="WHL78" s="98"/>
      <c r="WHM78" s="97"/>
      <c r="WHN78" s="97"/>
      <c r="WHO78" s="97"/>
      <c r="WHP78" s="97"/>
      <c r="WHQ78" s="79"/>
      <c r="WHR78" s="79"/>
      <c r="WHS78" s="195"/>
      <c r="WHT78" s="96"/>
      <c r="WHU78" s="79"/>
      <c r="WHV78" s="79"/>
      <c r="WHW78" s="79"/>
      <c r="WHX78" s="79"/>
      <c r="WHY78" s="60"/>
      <c r="WHZ78" s="98"/>
      <c r="WIA78" s="97"/>
      <c r="WIB78" s="97"/>
      <c r="WIC78" s="97"/>
      <c r="WID78" s="104"/>
      <c r="WIE78" s="97"/>
      <c r="WIF78" s="97"/>
      <c r="WIG78" s="97"/>
      <c r="WIH78" s="145"/>
      <c r="WII78" s="178"/>
      <c r="WIJ78" s="146"/>
      <c r="WIK78" s="98"/>
      <c r="WIL78" s="97"/>
      <c r="WIM78" s="97"/>
      <c r="WIN78" s="97"/>
      <c r="WIO78" s="97"/>
      <c r="WIP78" s="79"/>
      <c r="WIQ78" s="79"/>
      <c r="WIR78" s="195"/>
      <c r="WIS78" s="96"/>
      <c r="WIT78" s="79"/>
      <c r="WIU78" s="79"/>
      <c r="WIV78" s="79"/>
      <c r="WIW78" s="79"/>
      <c r="WIX78" s="60"/>
      <c r="WIY78" s="98"/>
      <c r="WIZ78" s="97"/>
      <c r="WJA78" s="97"/>
      <c r="WJB78" s="97"/>
      <c r="WJC78" s="104"/>
      <c r="WJD78" s="97"/>
      <c r="WJE78" s="97"/>
      <c r="WJF78" s="97"/>
      <c r="WJG78" s="145"/>
      <c r="WJH78" s="178"/>
      <c r="WJI78" s="146"/>
      <c r="WJJ78" s="98"/>
      <c r="WJK78" s="97"/>
      <c r="WJL78" s="97"/>
      <c r="WJM78" s="97"/>
      <c r="WJN78" s="97"/>
      <c r="WJO78" s="79"/>
      <c r="WJP78" s="79"/>
      <c r="WJQ78" s="195"/>
      <c r="WJR78" s="96"/>
      <c r="WJS78" s="79"/>
      <c r="WJT78" s="79"/>
      <c r="WJU78" s="79"/>
      <c r="WJV78" s="79"/>
      <c r="WJW78" s="60"/>
      <c r="WJX78" s="98"/>
      <c r="WJY78" s="97"/>
      <c r="WJZ78" s="97"/>
      <c r="WKA78" s="97"/>
      <c r="WKB78" s="104"/>
      <c r="WKC78" s="97"/>
      <c r="WKD78" s="97"/>
      <c r="WKE78" s="97"/>
      <c r="WKF78" s="145"/>
      <c r="WKG78" s="178"/>
      <c r="WKH78" s="146"/>
      <c r="WKI78" s="98"/>
      <c r="WKJ78" s="97"/>
      <c r="WKK78" s="97"/>
      <c r="WKL78" s="97"/>
      <c r="WKM78" s="97"/>
      <c r="WKN78" s="79"/>
      <c r="WKO78" s="79"/>
      <c r="WKP78" s="195"/>
      <c r="WKQ78" s="96"/>
      <c r="WKR78" s="79"/>
      <c r="WKS78" s="79"/>
      <c r="WKT78" s="79"/>
      <c r="WKU78" s="79"/>
      <c r="WKV78" s="60"/>
      <c r="WKW78" s="98"/>
      <c r="WKX78" s="97"/>
      <c r="WKY78" s="97"/>
      <c r="WKZ78" s="97"/>
      <c r="WLA78" s="104"/>
      <c r="WLB78" s="97"/>
      <c r="WLC78" s="97"/>
      <c r="WLD78" s="97"/>
      <c r="WLE78" s="145"/>
      <c r="WLF78" s="178"/>
      <c r="WLG78" s="146"/>
      <c r="WLH78" s="98"/>
      <c r="WLI78" s="97"/>
      <c r="WLJ78" s="97"/>
      <c r="WLK78" s="97"/>
      <c r="WLL78" s="97"/>
      <c r="WLM78" s="79"/>
      <c r="WLN78" s="79"/>
      <c r="WLO78" s="195"/>
      <c r="WLP78" s="96"/>
      <c r="WLQ78" s="79"/>
      <c r="WLR78" s="79"/>
      <c r="WLS78" s="79"/>
      <c r="WLT78" s="79"/>
      <c r="WLU78" s="60"/>
      <c r="WLV78" s="98"/>
      <c r="WLW78" s="97"/>
      <c r="WLX78" s="97"/>
      <c r="WLY78" s="97"/>
      <c r="WLZ78" s="104"/>
      <c r="WMA78" s="97"/>
      <c r="WMB78" s="97"/>
      <c r="WMC78" s="97"/>
      <c r="WMD78" s="145"/>
      <c r="WME78" s="178"/>
      <c r="WMF78" s="146"/>
      <c r="WMG78" s="98"/>
      <c r="WMH78" s="97"/>
      <c r="WMI78" s="97"/>
      <c r="WMJ78" s="97"/>
      <c r="WMK78" s="97"/>
      <c r="WML78" s="79"/>
      <c r="WMM78" s="79"/>
      <c r="WMN78" s="195"/>
      <c r="WMO78" s="96"/>
      <c r="WMP78" s="79"/>
      <c r="WMQ78" s="79"/>
      <c r="WMR78" s="79"/>
      <c r="WMS78" s="79"/>
      <c r="WMT78" s="60"/>
      <c r="WMU78" s="98"/>
      <c r="WMV78" s="97"/>
      <c r="WMW78" s="97"/>
      <c r="WMX78" s="97"/>
      <c r="WMY78" s="104"/>
      <c r="WMZ78" s="97"/>
      <c r="WNA78" s="97"/>
      <c r="WNB78" s="97"/>
      <c r="WNC78" s="145"/>
      <c r="WND78" s="178"/>
      <c r="WNE78" s="146"/>
      <c r="WNF78" s="98"/>
      <c r="WNG78" s="97"/>
      <c r="WNH78" s="97"/>
      <c r="WNI78" s="97"/>
      <c r="WNJ78" s="97"/>
      <c r="WNK78" s="79"/>
      <c r="WNL78" s="79"/>
      <c r="WNM78" s="195"/>
      <c r="WNN78" s="96"/>
      <c r="WNO78" s="79"/>
      <c r="WNP78" s="79"/>
      <c r="WNQ78" s="79"/>
      <c r="WNR78" s="79"/>
      <c r="WNS78" s="60"/>
      <c r="WNT78" s="98"/>
      <c r="WNU78" s="97"/>
      <c r="WNV78" s="97"/>
      <c r="WNW78" s="97"/>
      <c r="WNX78" s="104"/>
      <c r="WNY78" s="97"/>
      <c r="WNZ78" s="97"/>
      <c r="WOA78" s="97"/>
      <c r="WOB78" s="145"/>
      <c r="WOC78" s="178"/>
      <c r="WOD78" s="146"/>
      <c r="WOE78" s="98"/>
      <c r="WOF78" s="97"/>
      <c r="WOG78" s="97"/>
      <c r="WOH78" s="97"/>
      <c r="WOI78" s="97"/>
      <c r="WOJ78" s="79"/>
      <c r="WOK78" s="79"/>
      <c r="WOL78" s="195"/>
      <c r="WOM78" s="96"/>
      <c r="WON78" s="79"/>
      <c r="WOO78" s="79"/>
      <c r="WOP78" s="79"/>
      <c r="WOQ78" s="79"/>
      <c r="WOR78" s="60"/>
      <c r="WOS78" s="98"/>
      <c r="WOT78" s="97"/>
      <c r="WOU78" s="97"/>
      <c r="WOV78" s="97"/>
      <c r="WOW78" s="104"/>
      <c r="WOX78" s="97"/>
      <c r="WOY78" s="97"/>
      <c r="WOZ78" s="97"/>
      <c r="WPA78" s="145"/>
      <c r="WPB78" s="178"/>
      <c r="WPC78" s="146"/>
      <c r="WPD78" s="98"/>
      <c r="WPE78" s="97"/>
      <c r="WPF78" s="97"/>
      <c r="WPG78" s="97"/>
      <c r="WPH78" s="97"/>
      <c r="WPI78" s="79"/>
      <c r="WPJ78" s="79"/>
      <c r="WPK78" s="195"/>
      <c r="WPL78" s="96"/>
      <c r="WPM78" s="79"/>
      <c r="WPN78" s="79"/>
      <c r="WPO78" s="79"/>
      <c r="WPP78" s="79"/>
      <c r="WPQ78" s="60"/>
      <c r="WPR78" s="98"/>
      <c r="WPS78" s="97"/>
      <c r="WPT78" s="97"/>
      <c r="WPU78" s="97"/>
      <c r="WPV78" s="104"/>
      <c r="WPW78" s="97"/>
      <c r="WPX78" s="97"/>
      <c r="WPY78" s="97"/>
      <c r="WPZ78" s="145"/>
      <c r="WQA78" s="178"/>
      <c r="WQB78" s="146"/>
      <c r="WQC78" s="98"/>
      <c r="WQD78" s="97"/>
      <c r="WQE78" s="97"/>
      <c r="WQF78" s="97"/>
      <c r="WQG78" s="97"/>
      <c r="WQH78" s="79"/>
      <c r="WQI78" s="79"/>
      <c r="WQJ78" s="195"/>
      <c r="WQK78" s="96"/>
      <c r="WQL78" s="79"/>
      <c r="WQM78" s="79"/>
      <c r="WQN78" s="79"/>
      <c r="WQO78" s="79"/>
      <c r="WQP78" s="60"/>
      <c r="WQQ78" s="98"/>
      <c r="WQR78" s="97"/>
      <c r="WQS78" s="97"/>
      <c r="WQT78" s="97"/>
      <c r="WQU78" s="104"/>
      <c r="WQV78" s="97"/>
      <c r="WQW78" s="97"/>
      <c r="WQX78" s="97"/>
      <c r="WQY78" s="145"/>
      <c r="WQZ78" s="178"/>
      <c r="WRA78" s="146"/>
      <c r="WRB78" s="98"/>
      <c r="WRC78" s="97"/>
      <c r="WRD78" s="97"/>
      <c r="WRE78" s="97"/>
      <c r="WRF78" s="97"/>
      <c r="WRG78" s="79"/>
      <c r="WRH78" s="79"/>
      <c r="WRI78" s="195"/>
      <c r="WRJ78" s="96"/>
      <c r="WRK78" s="79"/>
      <c r="WRL78" s="79"/>
      <c r="WRM78" s="79"/>
      <c r="WRN78" s="79"/>
      <c r="WRO78" s="60"/>
      <c r="WRP78" s="98"/>
      <c r="WRQ78" s="97"/>
      <c r="WRR78" s="97"/>
      <c r="WRS78" s="97"/>
      <c r="WRT78" s="104"/>
      <c r="WRU78" s="97"/>
      <c r="WRV78" s="97"/>
      <c r="WRW78" s="97"/>
      <c r="WRX78" s="145"/>
      <c r="WRY78" s="178"/>
      <c r="WRZ78" s="146"/>
      <c r="WSA78" s="98"/>
      <c r="WSB78" s="97"/>
      <c r="WSC78" s="97"/>
      <c r="WSD78" s="97"/>
      <c r="WSE78" s="97"/>
      <c r="WSF78" s="79"/>
      <c r="WSG78" s="79"/>
      <c r="WSH78" s="195"/>
      <c r="WSI78" s="96"/>
      <c r="WSJ78" s="79"/>
      <c r="WSK78" s="79"/>
      <c r="WSL78" s="79"/>
      <c r="WSM78" s="79"/>
      <c r="WSN78" s="60"/>
      <c r="WSO78" s="98"/>
      <c r="WSP78" s="97"/>
      <c r="WSQ78" s="97"/>
      <c r="WSR78" s="97"/>
      <c r="WSS78" s="104"/>
      <c r="WST78" s="97"/>
      <c r="WSU78" s="97"/>
      <c r="WSV78" s="97"/>
      <c r="WSW78" s="145"/>
      <c r="WSX78" s="178"/>
      <c r="WSY78" s="146"/>
      <c r="WSZ78" s="98"/>
      <c r="WTA78" s="97"/>
      <c r="WTB78" s="97"/>
      <c r="WTC78" s="97"/>
      <c r="WTD78" s="97"/>
      <c r="WTE78" s="79"/>
      <c r="WTF78" s="79"/>
      <c r="WTG78" s="195"/>
      <c r="WTH78" s="96"/>
      <c r="WTI78" s="79"/>
      <c r="WTJ78" s="79"/>
      <c r="WTK78" s="79"/>
      <c r="WTL78" s="79"/>
      <c r="WTM78" s="60"/>
      <c r="WTN78" s="98"/>
      <c r="WTO78" s="97"/>
      <c r="WTP78" s="97"/>
      <c r="WTQ78" s="97"/>
      <c r="WTR78" s="104"/>
      <c r="WTS78" s="97"/>
      <c r="WTT78" s="97"/>
      <c r="WTU78" s="97"/>
      <c r="WTV78" s="145"/>
      <c r="WTW78" s="178"/>
      <c r="WTX78" s="146"/>
      <c r="WTY78" s="98"/>
      <c r="WTZ78" s="97"/>
      <c r="WUA78" s="97"/>
      <c r="WUB78" s="97"/>
      <c r="WUC78" s="97"/>
      <c r="WUD78" s="79"/>
      <c r="WUE78" s="79"/>
      <c r="WUF78" s="195"/>
      <c r="WUG78" s="96"/>
      <c r="WUH78" s="79"/>
      <c r="WUI78" s="79"/>
      <c r="WUJ78" s="79"/>
      <c r="WUK78" s="79"/>
      <c r="WUL78" s="60"/>
      <c r="WUM78" s="98"/>
      <c r="WUN78" s="97"/>
      <c r="WUO78" s="97"/>
      <c r="WUP78" s="97"/>
      <c r="WUQ78" s="104"/>
      <c r="WUR78" s="97"/>
      <c r="WUS78" s="97"/>
      <c r="WUT78" s="97"/>
      <c r="WUU78" s="145"/>
      <c r="WUV78" s="178"/>
      <c r="WUW78" s="146"/>
      <c r="WUX78" s="98"/>
      <c r="WUY78" s="97"/>
      <c r="WUZ78" s="97"/>
      <c r="WVA78" s="97"/>
      <c r="WVB78" s="97"/>
      <c r="WVC78" s="79"/>
      <c r="WVD78" s="79"/>
      <c r="WVE78" s="195"/>
      <c r="WVF78" s="96"/>
      <c r="WVG78" s="79"/>
      <c r="WVH78" s="79"/>
      <c r="WVI78" s="79"/>
      <c r="WVJ78" s="79"/>
      <c r="WVK78" s="60"/>
      <c r="WVL78" s="98"/>
      <c r="WVM78" s="97"/>
      <c r="WVN78" s="97"/>
      <c r="WVO78" s="97"/>
      <c r="WVP78" s="104"/>
      <c r="WVQ78" s="97"/>
      <c r="WVR78" s="97"/>
      <c r="WVS78" s="97"/>
      <c r="WVT78" s="145"/>
      <c r="WVU78" s="178"/>
      <c r="WVV78" s="146"/>
      <c r="WVW78" s="98"/>
      <c r="WVX78" s="97"/>
      <c r="WVY78" s="97"/>
      <c r="WVZ78" s="97"/>
      <c r="WWA78" s="97"/>
      <c r="WWB78" s="79"/>
      <c r="WWC78" s="79"/>
      <c r="WWD78" s="195"/>
      <c r="WWE78" s="96"/>
      <c r="WWF78" s="79"/>
      <c r="WWG78" s="79"/>
      <c r="WWH78" s="79"/>
      <c r="WWI78" s="79"/>
      <c r="WWJ78" s="60"/>
      <c r="WWK78" s="98"/>
      <c r="WWL78" s="97"/>
      <c r="WWM78" s="97"/>
      <c r="WWN78" s="97"/>
      <c r="WWO78" s="104"/>
      <c r="WWP78" s="97"/>
      <c r="WWQ78" s="97"/>
      <c r="WWR78" s="97"/>
      <c r="WWS78" s="145"/>
      <c r="WWT78" s="178"/>
      <c r="WWU78" s="146"/>
      <c r="WWV78" s="98"/>
      <c r="WWW78" s="97"/>
      <c r="WWX78" s="97"/>
      <c r="WWY78" s="97"/>
      <c r="WWZ78" s="97"/>
      <c r="WXA78" s="79"/>
      <c r="WXB78" s="79"/>
      <c r="WXC78" s="195"/>
      <c r="WXD78" s="96"/>
      <c r="WXE78" s="79"/>
      <c r="WXF78" s="79"/>
      <c r="WXG78" s="79"/>
      <c r="WXH78" s="79"/>
      <c r="WXI78" s="60"/>
      <c r="WXJ78" s="98"/>
      <c r="WXK78" s="97"/>
      <c r="WXL78" s="97"/>
      <c r="WXM78" s="97"/>
      <c r="WXN78" s="104"/>
      <c r="WXO78" s="97"/>
      <c r="WXP78" s="97"/>
      <c r="WXQ78" s="97"/>
      <c r="WXR78" s="145"/>
      <c r="WXS78" s="178"/>
      <c r="WXT78" s="146"/>
      <c r="WXU78" s="98"/>
      <c r="WXV78" s="97"/>
      <c r="WXW78" s="97"/>
      <c r="WXX78" s="97"/>
      <c r="WXY78" s="97"/>
      <c r="WXZ78" s="79"/>
      <c r="WYA78" s="79"/>
      <c r="WYB78" s="195"/>
      <c r="WYC78" s="96"/>
      <c r="WYD78" s="79"/>
      <c r="WYE78" s="79"/>
      <c r="WYF78" s="79"/>
      <c r="WYG78" s="79"/>
      <c r="WYH78" s="60"/>
      <c r="WYI78" s="98"/>
      <c r="WYJ78" s="97"/>
      <c r="WYK78" s="97"/>
      <c r="WYL78" s="97"/>
      <c r="WYM78" s="104"/>
      <c r="WYN78" s="97"/>
      <c r="WYO78" s="97"/>
      <c r="WYP78" s="97"/>
      <c r="WYQ78" s="145"/>
      <c r="WYR78" s="178"/>
      <c r="WYS78" s="146"/>
      <c r="WYT78" s="98"/>
      <c r="WYU78" s="97"/>
      <c r="WYV78" s="97"/>
      <c r="WYW78" s="97"/>
      <c r="WYX78" s="97"/>
      <c r="WYY78" s="79"/>
      <c r="WYZ78" s="79"/>
      <c r="WZA78" s="195"/>
      <c r="WZB78" s="96"/>
      <c r="WZC78" s="79"/>
      <c r="WZD78" s="79"/>
      <c r="WZE78" s="79"/>
      <c r="WZF78" s="79"/>
      <c r="WZG78" s="60"/>
      <c r="WZH78" s="98"/>
      <c r="WZI78" s="97"/>
      <c r="WZJ78" s="97"/>
      <c r="WZK78" s="97"/>
      <c r="WZL78" s="104"/>
      <c r="WZM78" s="97"/>
      <c r="WZN78" s="97"/>
      <c r="WZO78" s="97"/>
      <c r="WZP78" s="145"/>
      <c r="WZQ78" s="178"/>
      <c r="WZR78" s="146"/>
      <c r="WZS78" s="98"/>
      <c r="WZT78" s="97"/>
      <c r="WZU78" s="97"/>
      <c r="WZV78" s="97"/>
      <c r="WZW78" s="97"/>
      <c r="WZX78" s="79"/>
      <c r="WZY78" s="79"/>
      <c r="WZZ78" s="195"/>
      <c r="XAA78" s="96"/>
      <c r="XAB78" s="79"/>
      <c r="XAC78" s="79"/>
      <c r="XAD78" s="79"/>
      <c r="XAE78" s="79"/>
      <c r="XAF78" s="60"/>
      <c r="XAG78" s="98"/>
      <c r="XAH78" s="97"/>
      <c r="XAI78" s="97"/>
      <c r="XAJ78" s="97"/>
      <c r="XAK78" s="104"/>
      <c r="XAL78" s="97"/>
      <c r="XAM78" s="97"/>
      <c r="XAN78" s="97"/>
      <c r="XAO78" s="145"/>
      <c r="XAP78" s="178"/>
      <c r="XAQ78" s="146"/>
      <c r="XAR78" s="98"/>
      <c r="XAS78" s="97"/>
      <c r="XAT78" s="97"/>
      <c r="XAU78" s="97"/>
      <c r="XAV78" s="97"/>
      <c r="XAW78" s="79"/>
      <c r="XAX78" s="79"/>
      <c r="XAY78" s="195"/>
      <c r="XAZ78" s="96"/>
      <c r="XBA78" s="79"/>
      <c r="XBB78" s="79"/>
      <c r="XBC78" s="79"/>
      <c r="XBD78" s="79"/>
      <c r="XBE78" s="60"/>
      <c r="XBF78" s="98"/>
      <c r="XBG78" s="97"/>
      <c r="XBH78" s="97"/>
      <c r="XBI78" s="97"/>
      <c r="XBJ78" s="104"/>
      <c r="XBK78" s="97"/>
      <c r="XBL78" s="97"/>
      <c r="XBM78" s="97"/>
      <c r="XBN78" s="145"/>
      <c r="XBO78" s="178"/>
      <c r="XBP78" s="146"/>
      <c r="XBQ78" s="98"/>
      <c r="XBR78" s="97"/>
      <c r="XBS78" s="97"/>
      <c r="XBT78" s="97"/>
      <c r="XBU78" s="97"/>
      <c r="XBV78" s="79"/>
      <c r="XBW78" s="79"/>
      <c r="XBX78" s="195"/>
      <c r="XBY78" s="96"/>
      <c r="XBZ78" s="79"/>
      <c r="XCA78" s="79"/>
      <c r="XCB78" s="79"/>
      <c r="XCC78" s="79"/>
      <c r="XCD78" s="60"/>
      <c r="XCE78" s="98"/>
      <c r="XCF78" s="97"/>
      <c r="XCG78" s="97"/>
      <c r="XCH78" s="97"/>
      <c r="XCI78" s="104"/>
      <c r="XCJ78" s="97"/>
      <c r="XCK78" s="97"/>
      <c r="XCL78" s="97"/>
      <c r="XCM78" s="145"/>
      <c r="XCN78" s="178"/>
      <c r="XCO78" s="146"/>
      <c r="XCP78" s="98"/>
      <c r="XCQ78" s="97"/>
      <c r="XCR78" s="97"/>
      <c r="XCS78" s="97"/>
      <c r="XCT78" s="97"/>
      <c r="XCU78" s="79"/>
      <c r="XCV78" s="79"/>
      <c r="XCW78" s="195"/>
      <c r="XCX78" s="96"/>
      <c r="XCY78" s="79"/>
      <c r="XCZ78" s="79"/>
      <c r="XDA78" s="79"/>
      <c r="XDB78" s="79"/>
      <c r="XDC78" s="60"/>
      <c r="XDD78" s="98"/>
      <c r="XDE78" s="97"/>
      <c r="XDF78" s="97"/>
      <c r="XDG78" s="97"/>
      <c r="XDH78" s="104"/>
      <c r="XDI78" s="97"/>
      <c r="XDJ78" s="97"/>
      <c r="XDK78" s="97"/>
      <c r="XDL78" s="145"/>
      <c r="XDM78" s="178"/>
      <c r="XDN78" s="146"/>
      <c r="XDO78" s="98"/>
      <c r="XDP78" s="97"/>
      <c r="XDQ78" s="97"/>
      <c r="XDR78" s="97"/>
      <c r="XDS78" s="97"/>
      <c r="XDT78" s="79"/>
      <c r="XDU78" s="79"/>
      <c r="XDV78" s="195"/>
      <c r="XDW78" s="96"/>
      <c r="XDX78" s="79"/>
      <c r="XDY78" s="79"/>
      <c r="XDZ78" s="79"/>
      <c r="XEA78" s="79"/>
      <c r="XEB78" s="60"/>
      <c r="XEC78" s="98"/>
      <c r="XED78" s="97"/>
      <c r="XEE78" s="97"/>
      <c r="XEF78" s="97"/>
      <c r="XEG78" s="104"/>
      <c r="XEH78" s="97"/>
      <c r="XEI78" s="97"/>
      <c r="XEJ78" s="97"/>
      <c r="XEK78" s="145"/>
      <c r="XEL78" s="178"/>
      <c r="XEM78" s="146"/>
      <c r="XEN78" s="98"/>
      <c r="XEO78" s="97"/>
      <c r="XEP78" s="97"/>
      <c r="XEQ78" s="97"/>
      <c r="XER78" s="97"/>
      <c r="XES78" s="79"/>
      <c r="XET78" s="79"/>
      <c r="XEU78" s="195"/>
      <c r="XEV78" s="96"/>
      <c r="XEW78" s="79"/>
      <c r="XEX78" s="79"/>
      <c r="XEY78" s="79"/>
      <c r="XEZ78" s="79"/>
      <c r="XFA78" s="60"/>
      <c r="XFB78" s="98"/>
      <c r="XFC78" s="97"/>
      <c r="XFD78" s="97"/>
    </row>
    <row r="79" spans="1:16384" s="17" customFormat="1" ht="25.5" x14ac:dyDescent="0.2">
      <c r="A79" s="96">
        <v>45030</v>
      </c>
      <c r="B79" s="79" t="s">
        <v>2138</v>
      </c>
      <c r="C79" s="79" t="s">
        <v>2135</v>
      </c>
      <c r="D79" s="79" t="s">
        <v>140</v>
      </c>
      <c r="E79" s="79" t="s">
        <v>389</v>
      </c>
      <c r="F79" s="60"/>
      <c r="G79" s="98">
        <v>2025</v>
      </c>
      <c r="H79" s="97" t="s">
        <v>1978</v>
      </c>
      <c r="I79" s="97" t="str">
        <f t="shared" si="7"/>
        <v>AL</v>
      </c>
      <c r="J79" s="97" t="str">
        <f t="shared" si="8"/>
        <v>FL</v>
      </c>
      <c r="K79" s="104" t="str">
        <f t="shared" si="9"/>
        <v>South Central, Southeast</v>
      </c>
      <c r="L79" s="97" t="str">
        <f>INDEX('State '!$A$1:$C$62,MATCH($I79,'State '!$B:$B,0),3)</f>
        <v>South Central</v>
      </c>
      <c r="M79" s="97" t="str">
        <f>INDEX('State '!$A$1:$C$62,MATCH($J79,'State '!$B:$B,0),3)</f>
        <v>Southeast</v>
      </c>
      <c r="N79" s="97"/>
      <c r="O79" s="145"/>
      <c r="P79" s="178"/>
      <c r="Q79" s="146">
        <v>75</v>
      </c>
      <c r="R79" s="98"/>
      <c r="S79" s="101" t="s">
        <v>135</v>
      </c>
      <c r="T79" s="97" t="s">
        <v>381</v>
      </c>
      <c r="U79" s="97" t="s">
        <v>2111</v>
      </c>
      <c r="V79" s="97" t="s">
        <v>2178</v>
      </c>
      <c r="W79" s="79" t="s">
        <v>2845</v>
      </c>
      <c r="X79" s="79" t="s">
        <v>2828</v>
      </c>
      <c r="Y79" s="148" t="s">
        <v>2846</v>
      </c>
    </row>
    <row r="80" spans="1:16384" s="17" customFormat="1" ht="232.15" customHeight="1" x14ac:dyDescent="0.2">
      <c r="A80" s="96">
        <v>45369</v>
      </c>
      <c r="B80" s="79" t="s">
        <v>3406</v>
      </c>
      <c r="C80" s="79" t="s">
        <v>3407</v>
      </c>
      <c r="D80" s="79" t="s">
        <v>136</v>
      </c>
      <c r="E80" s="79" t="s">
        <v>159</v>
      </c>
      <c r="F80" s="60"/>
      <c r="G80" s="98">
        <v>2032</v>
      </c>
      <c r="H80" s="97" t="s">
        <v>429</v>
      </c>
      <c r="I80" s="97" t="str">
        <f t="shared" si="7"/>
        <v>TX</v>
      </c>
      <c r="J80" s="97" t="str">
        <f t="shared" si="8"/>
        <v>LA</v>
      </c>
      <c r="K80" s="104" t="str">
        <f t="shared" si="9"/>
        <v>South Central</v>
      </c>
      <c r="L80" s="97" t="str">
        <f>INDEX('State '!$A$1:$C$62,MATCH($I80,'State '!$B:$B,0),3)</f>
        <v>South Central</v>
      </c>
      <c r="M80" s="97" t="str">
        <f>INDEX('State '!$A$1:$C$62,MATCH($J80,'State '!$B:$B,0),3)</f>
        <v>South Central</v>
      </c>
      <c r="N80" s="97"/>
      <c r="O80" s="145"/>
      <c r="P80" s="178">
        <v>5</v>
      </c>
      <c r="Q80" s="146">
        <v>2700</v>
      </c>
      <c r="R80" s="98">
        <v>48</v>
      </c>
      <c r="S80" s="101" t="s">
        <v>135</v>
      </c>
      <c r="T80" s="97" t="s">
        <v>381</v>
      </c>
      <c r="U80" s="97" t="s">
        <v>3492</v>
      </c>
      <c r="V80" s="97" t="s">
        <v>2178</v>
      </c>
      <c r="W80" s="79" t="s">
        <v>3493</v>
      </c>
      <c r="X80" s="79" t="s">
        <v>2827</v>
      </c>
      <c r="Y80" s="235" t="s">
        <v>3408</v>
      </c>
    </row>
    <row r="81" spans="1:16384" s="17" customFormat="1" ht="76.5" x14ac:dyDescent="0.2">
      <c r="A81" s="96">
        <v>45369</v>
      </c>
      <c r="B81" s="79" t="s">
        <v>3494</v>
      </c>
      <c r="C81" s="80" t="s">
        <v>3335</v>
      </c>
      <c r="D81" s="80" t="s">
        <v>134</v>
      </c>
      <c r="E81" s="79" t="s">
        <v>389</v>
      </c>
      <c r="F81" s="62"/>
      <c r="G81" s="107">
        <v>2025</v>
      </c>
      <c r="H81" s="97" t="s">
        <v>2322</v>
      </c>
      <c r="I81" s="97" t="str">
        <f t="shared" si="7"/>
        <v>TX</v>
      </c>
      <c r="J81" s="97" t="str">
        <f t="shared" si="8"/>
        <v>MX</v>
      </c>
      <c r="K81" s="104" t="str">
        <f t="shared" si="9"/>
        <v>South Central, Mexico</v>
      </c>
      <c r="L81" s="97" t="str">
        <f>INDEX('State '!$A$1:$C$62,MATCH($I81,'State '!$B:$B,0),3)</f>
        <v>South Central</v>
      </c>
      <c r="M81" s="97" t="str">
        <f>INDEX('State '!$A$1:$C$62,MATCH($J81,'State '!$B:$B,0),3)</f>
        <v>Mexico</v>
      </c>
      <c r="N81" s="97"/>
      <c r="O81" s="145">
        <v>9.5</v>
      </c>
      <c r="P81" s="61">
        <v>0.1</v>
      </c>
      <c r="Q81" s="108">
        <v>2800</v>
      </c>
      <c r="R81" s="63">
        <v>48</v>
      </c>
      <c r="S81" s="103" t="s">
        <v>135</v>
      </c>
      <c r="T81" s="97" t="s">
        <v>381</v>
      </c>
      <c r="U81" s="97" t="s">
        <v>3336</v>
      </c>
      <c r="V81" s="97" t="s">
        <v>2178</v>
      </c>
      <c r="W81" s="79" t="s">
        <v>3495</v>
      </c>
      <c r="X81" s="79"/>
      <c r="Y81" s="242"/>
    </row>
    <row r="82" spans="1:16384" s="17" customFormat="1" ht="76.5" x14ac:dyDescent="0.2">
      <c r="A82" s="96">
        <v>45369</v>
      </c>
      <c r="B82" s="194" t="s">
        <v>3335</v>
      </c>
      <c r="C82" s="80" t="s">
        <v>3335</v>
      </c>
      <c r="D82" s="80" t="s">
        <v>136</v>
      </c>
      <c r="E82" s="194" t="s">
        <v>139</v>
      </c>
      <c r="F82" s="62"/>
      <c r="G82" s="107">
        <v>2025</v>
      </c>
      <c r="H82" s="97" t="s">
        <v>2322</v>
      </c>
      <c r="I82" s="97" t="str">
        <f t="shared" si="7"/>
        <v>TX</v>
      </c>
      <c r="J82" s="97" t="str">
        <f t="shared" si="8"/>
        <v>MX</v>
      </c>
      <c r="K82" s="104" t="str">
        <f t="shared" si="9"/>
        <v>South Central, Mexico</v>
      </c>
      <c r="L82" s="97" t="str">
        <f>INDEX('State '!$A$1:$C$62,MATCH($I82,'State '!$B:$B,0),3)</f>
        <v>South Central</v>
      </c>
      <c r="M82" s="97" t="str">
        <f>INDEX('State '!$A$1:$C$62,MATCH($J82,'State '!$B:$B,0),3)</f>
        <v>Mexico</v>
      </c>
      <c r="N82" s="97"/>
      <c r="O82" s="145"/>
      <c r="P82" s="61">
        <v>155</v>
      </c>
      <c r="Q82" s="108">
        <v>2800</v>
      </c>
      <c r="R82" s="63">
        <v>48</v>
      </c>
      <c r="S82" s="103" t="s">
        <v>138</v>
      </c>
      <c r="T82" s="197" t="s">
        <v>3496</v>
      </c>
      <c r="U82" s="197"/>
      <c r="V82" s="97" t="s">
        <v>2175</v>
      </c>
      <c r="W82" s="79" t="s">
        <v>3497</v>
      </c>
      <c r="X82" s="79"/>
      <c r="Y82" s="210"/>
    </row>
    <row r="83" spans="1:16384" s="17" customFormat="1" ht="51" x14ac:dyDescent="0.2">
      <c r="A83" s="96">
        <v>45649</v>
      </c>
      <c r="B83" s="194" t="s">
        <v>3629</v>
      </c>
      <c r="C83" s="80" t="s">
        <v>3630</v>
      </c>
      <c r="D83" s="80" t="s">
        <v>140</v>
      </c>
      <c r="E83" s="194" t="s">
        <v>137</v>
      </c>
      <c r="F83" s="62"/>
      <c r="G83" s="107">
        <v>2027</v>
      </c>
      <c r="H83" s="97" t="s">
        <v>0</v>
      </c>
      <c r="I83" s="97" t="str">
        <f t="shared" si="7"/>
        <v>LA</v>
      </c>
      <c r="J83" s="97" t="str">
        <f t="shared" si="8"/>
        <v>LA</v>
      </c>
      <c r="K83" s="104" t="str">
        <f t="shared" si="9"/>
        <v>South Central</v>
      </c>
      <c r="L83" s="97" t="str">
        <f>INDEX('State '!$A$1:$C$62,MATCH($I83,'State '!$B:$B,0),3)</f>
        <v>South Central</v>
      </c>
      <c r="M83" s="97" t="str">
        <f>INDEX('State '!$A$1:$C$62,MATCH($J83,'State '!$B:$B,0),3)</f>
        <v>South Central</v>
      </c>
      <c r="N83" s="97"/>
      <c r="O83" s="145"/>
      <c r="P83" s="61"/>
      <c r="Q83" s="108">
        <v>75</v>
      </c>
      <c r="R83" s="63"/>
      <c r="S83" s="103" t="s">
        <v>138</v>
      </c>
      <c r="T83" s="197" t="s">
        <v>381</v>
      </c>
      <c r="U83" s="197" t="s">
        <v>3631</v>
      </c>
      <c r="V83" s="97" t="s">
        <v>2175</v>
      </c>
      <c r="W83" s="79" t="s">
        <v>3632</v>
      </c>
      <c r="X83" s="79" t="s">
        <v>2833</v>
      </c>
      <c r="Y83" s="210" t="s">
        <v>3633</v>
      </c>
      <c r="Z83" s="96"/>
      <c r="AA83" s="194"/>
      <c r="AB83" s="80"/>
      <c r="AC83" s="80"/>
      <c r="AD83" s="194"/>
      <c r="AE83" s="62"/>
      <c r="AF83" s="107"/>
      <c r="AG83" s="97"/>
      <c r="AH83" s="97"/>
      <c r="AI83" s="97"/>
      <c r="AJ83" s="104"/>
      <c r="AK83" s="97"/>
      <c r="AL83" s="97"/>
      <c r="AM83" s="97"/>
      <c r="AN83" s="145"/>
      <c r="AO83" s="61"/>
      <c r="AP83" s="108"/>
      <c r="AQ83" s="63"/>
      <c r="AR83" s="103"/>
      <c r="AS83" s="197"/>
      <c r="AT83" s="197"/>
      <c r="AU83" s="97"/>
      <c r="AV83" s="79"/>
      <c r="AW83" s="79"/>
      <c r="AX83" s="210"/>
      <c r="AY83" s="96"/>
      <c r="AZ83" s="194"/>
      <c r="BA83" s="80"/>
      <c r="BB83" s="80"/>
      <c r="BC83" s="194"/>
      <c r="BD83" s="62"/>
      <c r="BE83" s="107"/>
      <c r="BF83" s="97"/>
      <c r="BG83" s="97"/>
      <c r="BH83" s="97"/>
      <c r="BI83" s="104"/>
      <c r="BJ83" s="97"/>
      <c r="BK83" s="97"/>
      <c r="BL83" s="97"/>
      <c r="BM83" s="145"/>
      <c r="BN83" s="61"/>
      <c r="BO83" s="108"/>
      <c r="BP83" s="63"/>
      <c r="BQ83" s="103"/>
      <c r="BR83" s="197"/>
      <c r="BS83" s="197"/>
      <c r="BT83" s="97"/>
      <c r="BU83" s="79"/>
      <c r="BV83" s="79"/>
      <c r="BW83" s="210"/>
      <c r="BX83" s="96"/>
      <c r="BY83" s="194"/>
      <c r="BZ83" s="80"/>
      <c r="CA83" s="80"/>
      <c r="CB83" s="194"/>
      <c r="CC83" s="62"/>
      <c r="CD83" s="107"/>
      <c r="CE83" s="97"/>
      <c r="CF83" s="97"/>
      <c r="CG83" s="97"/>
      <c r="CH83" s="104"/>
      <c r="CI83" s="97"/>
      <c r="CJ83" s="97"/>
      <c r="CK83" s="97"/>
      <c r="CL83" s="145"/>
      <c r="CM83" s="61"/>
      <c r="CN83" s="108"/>
      <c r="CO83" s="63"/>
      <c r="CP83" s="103"/>
      <c r="CQ83" s="197"/>
      <c r="CR83" s="197"/>
      <c r="CS83" s="97"/>
      <c r="CT83" s="79"/>
      <c r="CU83" s="79"/>
      <c r="CV83" s="210"/>
      <c r="CW83" s="96"/>
      <c r="CX83" s="194"/>
      <c r="CY83" s="80"/>
      <c r="CZ83" s="80"/>
      <c r="DA83" s="194"/>
      <c r="DB83" s="62"/>
      <c r="DC83" s="107"/>
      <c r="DD83" s="97"/>
      <c r="DE83" s="97"/>
      <c r="DF83" s="97"/>
      <c r="DG83" s="104"/>
      <c r="DH83" s="97"/>
      <c r="DI83" s="97"/>
      <c r="DJ83" s="97"/>
      <c r="DK83" s="145"/>
      <c r="DL83" s="61"/>
      <c r="DM83" s="108"/>
      <c r="DN83" s="63"/>
      <c r="DO83" s="103"/>
      <c r="DP83" s="197"/>
      <c r="DQ83" s="197"/>
      <c r="DR83" s="97"/>
      <c r="DS83" s="79"/>
      <c r="DT83" s="79"/>
      <c r="DU83" s="210"/>
      <c r="DV83" s="96"/>
      <c r="DW83" s="194"/>
      <c r="DX83" s="80"/>
      <c r="DY83" s="80"/>
      <c r="DZ83" s="194"/>
      <c r="EA83" s="62"/>
      <c r="EB83" s="107"/>
      <c r="EC83" s="97"/>
      <c r="ED83" s="97"/>
      <c r="EE83" s="97"/>
      <c r="EF83" s="104"/>
      <c r="EG83" s="97"/>
      <c r="EH83" s="97"/>
      <c r="EI83" s="97"/>
      <c r="EJ83" s="145"/>
      <c r="EK83" s="61"/>
      <c r="EL83" s="108"/>
      <c r="EM83" s="63"/>
      <c r="EN83" s="103"/>
      <c r="EO83" s="197"/>
      <c r="EP83" s="197"/>
      <c r="EQ83" s="97"/>
      <c r="ER83" s="79"/>
      <c r="ES83" s="79"/>
      <c r="ET83" s="210"/>
      <c r="EU83" s="96"/>
      <c r="EV83" s="194"/>
      <c r="EW83" s="80"/>
      <c r="EX83" s="80"/>
      <c r="EY83" s="194"/>
      <c r="EZ83" s="62"/>
      <c r="FA83" s="107"/>
      <c r="FB83" s="97"/>
      <c r="FC83" s="97"/>
      <c r="FD83" s="97"/>
      <c r="FE83" s="104"/>
      <c r="FF83" s="97"/>
      <c r="FG83" s="97"/>
      <c r="FH83" s="97"/>
      <c r="FI83" s="145"/>
      <c r="FJ83" s="61"/>
      <c r="FK83" s="108"/>
      <c r="FL83" s="63"/>
      <c r="FM83" s="103"/>
      <c r="FN83" s="197"/>
      <c r="FO83" s="197"/>
      <c r="FP83" s="97"/>
      <c r="FQ83" s="79"/>
      <c r="FR83" s="79"/>
      <c r="FS83" s="210"/>
      <c r="FT83" s="96"/>
      <c r="FU83" s="194"/>
      <c r="FV83" s="80"/>
      <c r="FW83" s="80"/>
      <c r="FX83" s="194"/>
      <c r="FY83" s="62"/>
      <c r="FZ83" s="107"/>
      <c r="GA83" s="97"/>
      <c r="GB83" s="97"/>
      <c r="GC83" s="97"/>
      <c r="GD83" s="104"/>
      <c r="GE83" s="97"/>
      <c r="GF83" s="97"/>
      <c r="GG83" s="97"/>
      <c r="GH83" s="145"/>
      <c r="GI83" s="61"/>
      <c r="GJ83" s="108"/>
      <c r="GK83" s="63"/>
      <c r="GL83" s="103"/>
      <c r="GM83" s="197"/>
      <c r="GN83" s="197"/>
      <c r="GO83" s="97"/>
      <c r="GP83" s="79"/>
      <c r="GQ83" s="79"/>
      <c r="GR83" s="210"/>
      <c r="GS83" s="96"/>
      <c r="GT83" s="194"/>
      <c r="GU83" s="80"/>
      <c r="GV83" s="80"/>
      <c r="GW83" s="194"/>
      <c r="GX83" s="62"/>
      <c r="GY83" s="107"/>
      <c r="GZ83" s="97"/>
      <c r="HA83" s="97"/>
      <c r="HB83" s="97"/>
      <c r="HC83" s="104"/>
      <c r="HD83" s="97"/>
      <c r="HE83" s="97"/>
      <c r="HF83" s="97"/>
      <c r="HG83" s="145"/>
      <c r="HH83" s="61"/>
      <c r="HI83" s="108"/>
      <c r="HJ83" s="63"/>
      <c r="HK83" s="103"/>
      <c r="HL83" s="197"/>
      <c r="HM83" s="197"/>
      <c r="HN83" s="97"/>
      <c r="HO83" s="79"/>
      <c r="HP83" s="79"/>
      <c r="HQ83" s="210"/>
      <c r="HR83" s="96"/>
      <c r="HS83" s="194"/>
      <c r="HT83" s="80"/>
      <c r="HU83" s="80"/>
      <c r="HV83" s="194"/>
      <c r="HW83" s="62"/>
      <c r="HX83" s="107"/>
      <c r="HY83" s="97"/>
      <c r="HZ83" s="97"/>
      <c r="IA83" s="97"/>
      <c r="IB83" s="104"/>
      <c r="IC83" s="97"/>
      <c r="ID83" s="97"/>
      <c r="IE83" s="97"/>
      <c r="IF83" s="145"/>
      <c r="IG83" s="61"/>
      <c r="IH83" s="108"/>
      <c r="II83" s="63"/>
      <c r="IJ83" s="103"/>
      <c r="IK83" s="197"/>
      <c r="IL83" s="197"/>
      <c r="IM83" s="97"/>
      <c r="IN83" s="79"/>
      <c r="IO83" s="79"/>
      <c r="IP83" s="210"/>
      <c r="IQ83" s="96"/>
      <c r="IR83" s="194"/>
      <c r="IS83" s="80"/>
      <c r="IT83" s="80"/>
      <c r="IU83" s="194"/>
      <c r="IV83" s="62"/>
      <c r="IW83" s="107"/>
      <c r="IX83" s="97"/>
      <c r="IY83" s="97"/>
      <c r="IZ83" s="97"/>
      <c r="JA83" s="104"/>
      <c r="JB83" s="97"/>
      <c r="JC83" s="97"/>
      <c r="JD83" s="97"/>
      <c r="JE83" s="145"/>
      <c r="JF83" s="61"/>
      <c r="JG83" s="108"/>
      <c r="JH83" s="63"/>
      <c r="JI83" s="103"/>
      <c r="JJ83" s="197"/>
      <c r="JK83" s="197"/>
      <c r="JL83" s="97"/>
      <c r="JM83" s="79"/>
      <c r="JN83" s="79"/>
      <c r="JO83" s="210"/>
      <c r="JP83" s="96"/>
      <c r="JQ83" s="194"/>
      <c r="JR83" s="80"/>
      <c r="JS83" s="80"/>
      <c r="JT83" s="194"/>
      <c r="JU83" s="62"/>
      <c r="JV83" s="107"/>
      <c r="JW83" s="97"/>
      <c r="JX83" s="97"/>
      <c r="JY83" s="97"/>
      <c r="JZ83" s="104"/>
      <c r="KA83" s="97"/>
      <c r="KB83" s="97"/>
      <c r="KC83" s="97"/>
      <c r="KD83" s="145"/>
      <c r="KE83" s="61"/>
      <c r="KF83" s="108"/>
      <c r="KG83" s="63"/>
      <c r="KH83" s="103"/>
      <c r="KI83" s="197"/>
      <c r="KJ83" s="197"/>
      <c r="KK83" s="97"/>
      <c r="KL83" s="79"/>
      <c r="KM83" s="79"/>
      <c r="KN83" s="210"/>
      <c r="KO83" s="96"/>
      <c r="KP83" s="194"/>
      <c r="KQ83" s="80"/>
      <c r="KR83" s="80"/>
      <c r="KS83" s="194"/>
      <c r="KT83" s="62"/>
      <c r="KU83" s="107"/>
      <c r="KV83" s="97"/>
      <c r="KW83" s="97"/>
      <c r="KX83" s="97"/>
      <c r="KY83" s="104"/>
      <c r="KZ83" s="97"/>
      <c r="LA83" s="97"/>
      <c r="LB83" s="97"/>
      <c r="LC83" s="145"/>
      <c r="LD83" s="61"/>
      <c r="LE83" s="108"/>
      <c r="LF83" s="63"/>
      <c r="LG83" s="103"/>
      <c r="LH83" s="197"/>
      <c r="LI83" s="197"/>
      <c r="LJ83" s="97"/>
      <c r="LK83" s="79"/>
      <c r="LL83" s="79"/>
      <c r="LM83" s="210"/>
      <c r="LN83" s="96"/>
      <c r="LO83" s="194"/>
      <c r="LP83" s="80"/>
      <c r="LQ83" s="80"/>
      <c r="LR83" s="194"/>
      <c r="LS83" s="62"/>
      <c r="LT83" s="107"/>
      <c r="LU83" s="97"/>
      <c r="LV83" s="97"/>
      <c r="LW83" s="97"/>
      <c r="LX83" s="104"/>
      <c r="LY83" s="97"/>
      <c r="LZ83" s="97"/>
      <c r="MA83" s="97"/>
      <c r="MB83" s="145"/>
      <c r="MC83" s="61"/>
      <c r="MD83" s="108"/>
      <c r="ME83" s="63"/>
      <c r="MF83" s="103"/>
      <c r="MG83" s="197"/>
      <c r="MH83" s="197"/>
      <c r="MI83" s="97"/>
      <c r="MJ83" s="79"/>
      <c r="MK83" s="79"/>
      <c r="ML83" s="210"/>
      <c r="MM83" s="96"/>
      <c r="MN83" s="194"/>
      <c r="MO83" s="80"/>
      <c r="MP83" s="80"/>
      <c r="MQ83" s="194"/>
      <c r="MR83" s="62"/>
      <c r="MS83" s="107"/>
      <c r="MT83" s="97"/>
      <c r="MU83" s="97"/>
      <c r="MV83" s="97"/>
      <c r="MW83" s="104"/>
      <c r="MX83" s="97"/>
      <c r="MY83" s="97"/>
      <c r="MZ83" s="97"/>
      <c r="NA83" s="145"/>
      <c r="NB83" s="61"/>
      <c r="NC83" s="108"/>
      <c r="ND83" s="63"/>
      <c r="NE83" s="103"/>
      <c r="NF83" s="197"/>
      <c r="NG83" s="197"/>
      <c r="NH83" s="97"/>
      <c r="NI83" s="79"/>
      <c r="NJ83" s="79"/>
      <c r="NK83" s="210"/>
      <c r="NL83" s="96"/>
      <c r="NM83" s="194"/>
      <c r="NN83" s="80"/>
      <c r="NO83" s="80"/>
      <c r="NP83" s="194"/>
      <c r="NQ83" s="62"/>
      <c r="NR83" s="107"/>
      <c r="NS83" s="97"/>
      <c r="NT83" s="97"/>
      <c r="NU83" s="97"/>
      <c r="NV83" s="104"/>
      <c r="NW83" s="97"/>
      <c r="NX83" s="97"/>
      <c r="NY83" s="97"/>
      <c r="NZ83" s="145"/>
      <c r="OA83" s="61"/>
      <c r="OB83" s="108"/>
      <c r="OC83" s="63"/>
      <c r="OD83" s="103"/>
      <c r="OE83" s="197"/>
      <c r="OF83" s="197"/>
      <c r="OG83" s="97"/>
      <c r="OH83" s="79"/>
      <c r="OI83" s="79"/>
      <c r="OJ83" s="210"/>
      <c r="OK83" s="96"/>
      <c r="OL83" s="194"/>
      <c r="OM83" s="80"/>
      <c r="ON83" s="80"/>
      <c r="OO83" s="194"/>
      <c r="OP83" s="62"/>
      <c r="OQ83" s="107"/>
      <c r="OR83" s="97"/>
      <c r="OS83" s="97"/>
      <c r="OT83" s="97"/>
      <c r="OU83" s="104"/>
      <c r="OV83" s="97"/>
      <c r="OW83" s="97"/>
      <c r="OX83" s="97"/>
      <c r="OY83" s="145"/>
      <c r="OZ83" s="61"/>
      <c r="PA83" s="108"/>
      <c r="PB83" s="63"/>
      <c r="PC83" s="103"/>
      <c r="PD83" s="197"/>
      <c r="PE83" s="197"/>
      <c r="PF83" s="97"/>
      <c r="PG83" s="79"/>
      <c r="PH83" s="79"/>
      <c r="PI83" s="210"/>
      <c r="PJ83" s="96"/>
      <c r="PK83" s="194"/>
      <c r="PL83" s="80"/>
      <c r="PM83" s="80"/>
      <c r="PN83" s="194"/>
      <c r="PO83" s="62"/>
      <c r="PP83" s="107"/>
      <c r="PQ83" s="97"/>
      <c r="PR83" s="97"/>
      <c r="PS83" s="97"/>
      <c r="PT83" s="104"/>
      <c r="PU83" s="97"/>
      <c r="PV83" s="97"/>
      <c r="PW83" s="97"/>
      <c r="PX83" s="145"/>
      <c r="PY83" s="61"/>
      <c r="PZ83" s="108"/>
      <c r="QA83" s="63"/>
      <c r="QB83" s="103"/>
      <c r="QC83" s="197"/>
      <c r="QD83" s="197"/>
      <c r="QE83" s="97"/>
      <c r="QF83" s="79"/>
      <c r="QG83" s="79"/>
      <c r="QH83" s="210"/>
      <c r="QI83" s="96"/>
      <c r="QJ83" s="194"/>
      <c r="QK83" s="80"/>
      <c r="QL83" s="80"/>
      <c r="QM83" s="194"/>
      <c r="QN83" s="62"/>
      <c r="QO83" s="107"/>
      <c r="QP83" s="97"/>
      <c r="QQ83" s="97"/>
      <c r="QR83" s="97"/>
      <c r="QS83" s="104"/>
      <c r="QT83" s="97"/>
      <c r="QU83" s="97"/>
      <c r="QV83" s="97"/>
      <c r="QW83" s="145"/>
      <c r="QX83" s="61"/>
      <c r="QY83" s="108"/>
      <c r="QZ83" s="63"/>
      <c r="RA83" s="103"/>
      <c r="RB83" s="197"/>
      <c r="RC83" s="197"/>
      <c r="RD83" s="97"/>
      <c r="RE83" s="79"/>
      <c r="RF83" s="79"/>
      <c r="RG83" s="210"/>
      <c r="RH83" s="96"/>
      <c r="RI83" s="194"/>
      <c r="RJ83" s="80"/>
      <c r="RK83" s="80"/>
      <c r="RL83" s="194"/>
      <c r="RM83" s="62"/>
      <c r="RN83" s="107"/>
      <c r="RO83" s="97"/>
      <c r="RP83" s="97"/>
      <c r="RQ83" s="97"/>
      <c r="RR83" s="104"/>
      <c r="RS83" s="97"/>
      <c r="RT83" s="97"/>
      <c r="RU83" s="97"/>
      <c r="RV83" s="145"/>
      <c r="RW83" s="61"/>
      <c r="RX83" s="108"/>
      <c r="RY83" s="63"/>
      <c r="RZ83" s="103"/>
      <c r="SA83" s="197"/>
      <c r="SB83" s="197"/>
      <c r="SC83" s="97"/>
      <c r="SD83" s="79"/>
      <c r="SE83" s="79"/>
      <c r="SF83" s="210"/>
      <c r="SG83" s="96"/>
      <c r="SH83" s="194"/>
      <c r="SI83" s="80"/>
      <c r="SJ83" s="80"/>
      <c r="SK83" s="194"/>
      <c r="SL83" s="62"/>
      <c r="SM83" s="107"/>
      <c r="SN83" s="97"/>
      <c r="SO83" s="97"/>
      <c r="SP83" s="97"/>
      <c r="SQ83" s="104"/>
      <c r="SR83" s="97"/>
      <c r="SS83" s="97"/>
      <c r="ST83" s="97"/>
      <c r="SU83" s="145"/>
      <c r="SV83" s="61"/>
      <c r="SW83" s="108"/>
      <c r="SX83" s="63"/>
      <c r="SY83" s="103"/>
      <c r="SZ83" s="197"/>
      <c r="TA83" s="197"/>
      <c r="TB83" s="97"/>
      <c r="TC83" s="79"/>
      <c r="TD83" s="79"/>
      <c r="TE83" s="210"/>
      <c r="TF83" s="96"/>
      <c r="TG83" s="194"/>
      <c r="TH83" s="80"/>
      <c r="TI83" s="80"/>
      <c r="TJ83" s="194"/>
      <c r="TK83" s="62"/>
      <c r="TL83" s="107"/>
      <c r="TM83" s="97"/>
      <c r="TN83" s="97"/>
      <c r="TO83" s="97"/>
      <c r="TP83" s="104"/>
      <c r="TQ83" s="97"/>
      <c r="TR83" s="97"/>
      <c r="TS83" s="97"/>
      <c r="TT83" s="145"/>
      <c r="TU83" s="61"/>
      <c r="TV83" s="108"/>
      <c r="TW83" s="63"/>
      <c r="TX83" s="103"/>
      <c r="TY83" s="197"/>
      <c r="TZ83" s="197"/>
      <c r="UA83" s="97"/>
      <c r="UB83" s="79"/>
      <c r="UC83" s="79"/>
      <c r="UD83" s="210"/>
      <c r="UE83" s="96"/>
      <c r="UF83" s="194"/>
      <c r="UG83" s="80"/>
      <c r="UH83" s="80"/>
      <c r="UI83" s="194"/>
      <c r="UJ83" s="62"/>
      <c r="UK83" s="107"/>
      <c r="UL83" s="97"/>
      <c r="UM83" s="97"/>
      <c r="UN83" s="97"/>
      <c r="UO83" s="104"/>
      <c r="UP83" s="97"/>
      <c r="UQ83" s="97"/>
      <c r="UR83" s="97"/>
      <c r="US83" s="145"/>
      <c r="UT83" s="61"/>
      <c r="UU83" s="108"/>
      <c r="UV83" s="63"/>
      <c r="UW83" s="103"/>
      <c r="UX83" s="197"/>
      <c r="UY83" s="197"/>
      <c r="UZ83" s="97"/>
      <c r="VA83" s="79"/>
      <c r="VB83" s="79"/>
      <c r="VC83" s="210"/>
      <c r="VD83" s="96"/>
      <c r="VE83" s="194"/>
      <c r="VF83" s="80"/>
      <c r="VG83" s="80"/>
      <c r="VH83" s="194"/>
      <c r="VI83" s="62"/>
      <c r="VJ83" s="107"/>
      <c r="VK83" s="97"/>
      <c r="VL83" s="97"/>
      <c r="VM83" s="97"/>
      <c r="VN83" s="104"/>
      <c r="VO83" s="97"/>
      <c r="VP83" s="97"/>
      <c r="VQ83" s="97"/>
      <c r="VR83" s="145"/>
      <c r="VS83" s="61"/>
      <c r="VT83" s="108"/>
      <c r="VU83" s="63"/>
      <c r="VV83" s="103"/>
      <c r="VW83" s="197"/>
      <c r="VX83" s="197"/>
      <c r="VY83" s="97"/>
      <c r="VZ83" s="79"/>
      <c r="WA83" s="79"/>
      <c r="WB83" s="210"/>
      <c r="WC83" s="96"/>
      <c r="WD83" s="194"/>
      <c r="WE83" s="80"/>
      <c r="WF83" s="80"/>
      <c r="WG83" s="194"/>
      <c r="WH83" s="62"/>
      <c r="WI83" s="107"/>
      <c r="WJ83" s="97"/>
      <c r="WK83" s="97"/>
      <c r="WL83" s="97"/>
      <c r="WM83" s="104"/>
      <c r="WN83" s="97"/>
      <c r="WO83" s="97"/>
      <c r="WP83" s="97"/>
      <c r="WQ83" s="145"/>
      <c r="WR83" s="61"/>
      <c r="WS83" s="108"/>
      <c r="WT83" s="63"/>
      <c r="WU83" s="103"/>
      <c r="WV83" s="197"/>
      <c r="WW83" s="197"/>
      <c r="WX83" s="97"/>
      <c r="WY83" s="79"/>
      <c r="WZ83" s="79"/>
      <c r="XA83" s="210"/>
      <c r="XB83" s="96"/>
      <c r="XC83" s="194"/>
      <c r="XD83" s="80"/>
      <c r="XE83" s="80"/>
      <c r="XF83" s="194"/>
      <c r="XG83" s="62"/>
      <c r="XH83" s="107"/>
      <c r="XI83" s="97"/>
      <c r="XJ83" s="97"/>
      <c r="XK83" s="97"/>
      <c r="XL83" s="104"/>
      <c r="XM83" s="97"/>
      <c r="XN83" s="97"/>
      <c r="XO83" s="97"/>
      <c r="XP83" s="145"/>
      <c r="XQ83" s="61"/>
      <c r="XR83" s="108"/>
      <c r="XS83" s="63"/>
      <c r="XT83" s="103"/>
      <c r="XU83" s="197"/>
      <c r="XV83" s="197"/>
      <c r="XW83" s="97"/>
      <c r="XX83" s="79"/>
      <c r="XY83" s="79"/>
      <c r="XZ83" s="210"/>
      <c r="YA83" s="96"/>
      <c r="YB83" s="194"/>
      <c r="YC83" s="80"/>
      <c r="YD83" s="80"/>
      <c r="YE83" s="194"/>
      <c r="YF83" s="62"/>
      <c r="YG83" s="107"/>
      <c r="YH83" s="97"/>
      <c r="YI83" s="97"/>
      <c r="YJ83" s="97"/>
      <c r="YK83" s="104"/>
      <c r="YL83" s="97"/>
      <c r="YM83" s="97"/>
      <c r="YN83" s="97"/>
      <c r="YO83" s="145"/>
      <c r="YP83" s="61"/>
      <c r="YQ83" s="108"/>
      <c r="YR83" s="63"/>
      <c r="YS83" s="103"/>
      <c r="YT83" s="197"/>
      <c r="YU83" s="197"/>
      <c r="YV83" s="97"/>
      <c r="YW83" s="79"/>
      <c r="YX83" s="79"/>
      <c r="YY83" s="210"/>
      <c r="YZ83" s="96"/>
      <c r="ZA83" s="194"/>
      <c r="ZB83" s="80"/>
      <c r="ZC83" s="80"/>
      <c r="ZD83" s="194"/>
      <c r="ZE83" s="62"/>
      <c r="ZF83" s="107"/>
      <c r="ZG83" s="97"/>
      <c r="ZH83" s="97"/>
      <c r="ZI83" s="97"/>
      <c r="ZJ83" s="104"/>
      <c r="ZK83" s="97"/>
      <c r="ZL83" s="97"/>
      <c r="ZM83" s="97"/>
      <c r="ZN83" s="145"/>
      <c r="ZO83" s="61"/>
      <c r="ZP83" s="108"/>
      <c r="ZQ83" s="63"/>
      <c r="ZR83" s="103"/>
      <c r="ZS83" s="197"/>
      <c r="ZT83" s="197"/>
      <c r="ZU83" s="97"/>
      <c r="ZV83" s="79"/>
      <c r="ZW83" s="79"/>
      <c r="ZX83" s="210"/>
      <c r="ZY83" s="96"/>
      <c r="ZZ83" s="194"/>
      <c r="AAA83" s="80"/>
      <c r="AAB83" s="80"/>
      <c r="AAC83" s="194"/>
      <c r="AAD83" s="62"/>
      <c r="AAE83" s="107"/>
      <c r="AAF83" s="97"/>
      <c r="AAG83" s="97"/>
      <c r="AAH83" s="97"/>
      <c r="AAI83" s="104"/>
      <c r="AAJ83" s="97"/>
      <c r="AAK83" s="97"/>
      <c r="AAL83" s="97"/>
      <c r="AAM83" s="145"/>
      <c r="AAN83" s="61"/>
      <c r="AAO83" s="108"/>
      <c r="AAP83" s="63"/>
      <c r="AAQ83" s="103"/>
      <c r="AAR83" s="197"/>
      <c r="AAS83" s="197"/>
      <c r="AAT83" s="97"/>
      <c r="AAU83" s="79"/>
      <c r="AAV83" s="79"/>
      <c r="AAW83" s="210"/>
      <c r="AAX83" s="96"/>
      <c r="AAY83" s="194"/>
      <c r="AAZ83" s="80"/>
      <c r="ABA83" s="80"/>
      <c r="ABB83" s="194"/>
      <c r="ABC83" s="62"/>
      <c r="ABD83" s="107"/>
      <c r="ABE83" s="97"/>
      <c r="ABF83" s="97"/>
      <c r="ABG83" s="97"/>
      <c r="ABH83" s="104"/>
      <c r="ABI83" s="97"/>
      <c r="ABJ83" s="97"/>
      <c r="ABK83" s="97"/>
      <c r="ABL83" s="145"/>
      <c r="ABM83" s="61"/>
      <c r="ABN83" s="108"/>
      <c r="ABO83" s="63"/>
      <c r="ABP83" s="103"/>
      <c r="ABQ83" s="197"/>
      <c r="ABR83" s="197"/>
      <c r="ABS83" s="97"/>
      <c r="ABT83" s="79"/>
      <c r="ABU83" s="79"/>
      <c r="ABV83" s="210"/>
      <c r="ABW83" s="96"/>
      <c r="ABX83" s="194"/>
      <c r="ABY83" s="80"/>
      <c r="ABZ83" s="80"/>
      <c r="ACA83" s="194"/>
      <c r="ACB83" s="62"/>
      <c r="ACC83" s="107"/>
      <c r="ACD83" s="97"/>
      <c r="ACE83" s="97"/>
      <c r="ACF83" s="97"/>
      <c r="ACG83" s="104"/>
      <c r="ACH83" s="97"/>
      <c r="ACI83" s="97"/>
      <c r="ACJ83" s="97"/>
      <c r="ACK83" s="145"/>
      <c r="ACL83" s="61"/>
      <c r="ACM83" s="108"/>
      <c r="ACN83" s="63"/>
      <c r="ACO83" s="103"/>
      <c r="ACP83" s="197"/>
      <c r="ACQ83" s="197"/>
      <c r="ACR83" s="97"/>
      <c r="ACS83" s="79"/>
      <c r="ACT83" s="79"/>
      <c r="ACU83" s="210"/>
      <c r="ACV83" s="96"/>
      <c r="ACW83" s="194"/>
      <c r="ACX83" s="80"/>
      <c r="ACY83" s="80"/>
      <c r="ACZ83" s="194"/>
      <c r="ADA83" s="62"/>
      <c r="ADB83" s="107"/>
      <c r="ADC83" s="97"/>
      <c r="ADD83" s="97"/>
      <c r="ADE83" s="97"/>
      <c r="ADF83" s="104"/>
      <c r="ADG83" s="97"/>
      <c r="ADH83" s="97"/>
      <c r="ADI83" s="97"/>
      <c r="ADJ83" s="145"/>
      <c r="ADK83" s="61"/>
      <c r="ADL83" s="108"/>
      <c r="ADM83" s="63"/>
      <c r="ADN83" s="103"/>
      <c r="ADO83" s="197"/>
      <c r="ADP83" s="197"/>
      <c r="ADQ83" s="97"/>
      <c r="ADR83" s="79"/>
      <c r="ADS83" s="79"/>
      <c r="ADT83" s="210"/>
      <c r="ADU83" s="96"/>
      <c r="ADV83" s="194"/>
      <c r="ADW83" s="80"/>
      <c r="ADX83" s="80"/>
      <c r="ADY83" s="194"/>
      <c r="ADZ83" s="62"/>
      <c r="AEA83" s="107"/>
      <c r="AEB83" s="97"/>
      <c r="AEC83" s="97"/>
      <c r="AED83" s="97"/>
      <c r="AEE83" s="104"/>
      <c r="AEF83" s="97"/>
      <c r="AEG83" s="97"/>
      <c r="AEH83" s="97"/>
      <c r="AEI83" s="145"/>
      <c r="AEJ83" s="61"/>
      <c r="AEK83" s="108"/>
      <c r="AEL83" s="63"/>
      <c r="AEM83" s="103"/>
      <c r="AEN83" s="197"/>
      <c r="AEO83" s="197"/>
      <c r="AEP83" s="97"/>
      <c r="AEQ83" s="79"/>
      <c r="AER83" s="79"/>
      <c r="AES83" s="210"/>
      <c r="AET83" s="96"/>
      <c r="AEU83" s="194"/>
      <c r="AEV83" s="80"/>
      <c r="AEW83" s="80"/>
      <c r="AEX83" s="194"/>
      <c r="AEY83" s="62"/>
      <c r="AEZ83" s="107"/>
      <c r="AFA83" s="97"/>
      <c r="AFB83" s="97"/>
      <c r="AFC83" s="97"/>
      <c r="AFD83" s="104"/>
      <c r="AFE83" s="97"/>
      <c r="AFF83" s="97"/>
      <c r="AFG83" s="97"/>
      <c r="AFH83" s="145"/>
      <c r="AFI83" s="61"/>
      <c r="AFJ83" s="108"/>
      <c r="AFK83" s="63"/>
      <c r="AFL83" s="103"/>
      <c r="AFM83" s="197"/>
      <c r="AFN83" s="197"/>
      <c r="AFO83" s="97"/>
      <c r="AFP83" s="79"/>
      <c r="AFQ83" s="79"/>
      <c r="AFR83" s="210"/>
      <c r="AFS83" s="96"/>
      <c r="AFT83" s="194"/>
      <c r="AFU83" s="80"/>
      <c r="AFV83" s="80"/>
      <c r="AFW83" s="194"/>
      <c r="AFX83" s="62"/>
      <c r="AFY83" s="107"/>
      <c r="AFZ83" s="97"/>
      <c r="AGA83" s="97"/>
      <c r="AGB83" s="97"/>
      <c r="AGC83" s="104"/>
      <c r="AGD83" s="97"/>
      <c r="AGE83" s="97"/>
      <c r="AGF83" s="97"/>
      <c r="AGG83" s="145"/>
      <c r="AGH83" s="61"/>
      <c r="AGI83" s="108"/>
      <c r="AGJ83" s="63"/>
      <c r="AGK83" s="103"/>
      <c r="AGL83" s="197"/>
      <c r="AGM83" s="197"/>
      <c r="AGN83" s="97"/>
      <c r="AGO83" s="79"/>
      <c r="AGP83" s="79"/>
      <c r="AGQ83" s="210"/>
      <c r="AGR83" s="96"/>
      <c r="AGS83" s="194"/>
      <c r="AGT83" s="80"/>
      <c r="AGU83" s="80"/>
      <c r="AGV83" s="194"/>
      <c r="AGW83" s="62"/>
      <c r="AGX83" s="107"/>
      <c r="AGY83" s="97"/>
      <c r="AGZ83" s="97"/>
      <c r="AHA83" s="97"/>
      <c r="AHB83" s="104"/>
      <c r="AHC83" s="97"/>
      <c r="AHD83" s="97"/>
      <c r="AHE83" s="97"/>
      <c r="AHF83" s="145"/>
      <c r="AHG83" s="61"/>
      <c r="AHH83" s="108"/>
      <c r="AHI83" s="63"/>
      <c r="AHJ83" s="103"/>
      <c r="AHK83" s="197"/>
      <c r="AHL83" s="197"/>
      <c r="AHM83" s="97"/>
      <c r="AHN83" s="79"/>
      <c r="AHO83" s="79"/>
      <c r="AHP83" s="210"/>
      <c r="AHQ83" s="96"/>
      <c r="AHR83" s="194"/>
      <c r="AHS83" s="80"/>
      <c r="AHT83" s="80"/>
      <c r="AHU83" s="194"/>
      <c r="AHV83" s="62"/>
      <c r="AHW83" s="107"/>
      <c r="AHX83" s="97"/>
      <c r="AHY83" s="97"/>
      <c r="AHZ83" s="97"/>
      <c r="AIA83" s="104"/>
      <c r="AIB83" s="97"/>
      <c r="AIC83" s="97"/>
      <c r="AID83" s="97"/>
      <c r="AIE83" s="145"/>
      <c r="AIF83" s="61"/>
      <c r="AIG83" s="108"/>
      <c r="AIH83" s="63"/>
      <c r="AII83" s="103"/>
      <c r="AIJ83" s="197"/>
      <c r="AIK83" s="197"/>
      <c r="AIL83" s="97"/>
      <c r="AIM83" s="79"/>
      <c r="AIN83" s="79"/>
      <c r="AIO83" s="210"/>
      <c r="AIP83" s="96"/>
      <c r="AIQ83" s="194"/>
      <c r="AIR83" s="80"/>
      <c r="AIS83" s="80"/>
      <c r="AIT83" s="194"/>
      <c r="AIU83" s="62"/>
      <c r="AIV83" s="107"/>
      <c r="AIW83" s="97"/>
      <c r="AIX83" s="97"/>
      <c r="AIY83" s="97"/>
      <c r="AIZ83" s="104"/>
      <c r="AJA83" s="97"/>
      <c r="AJB83" s="97"/>
      <c r="AJC83" s="97"/>
      <c r="AJD83" s="145"/>
      <c r="AJE83" s="61"/>
      <c r="AJF83" s="108"/>
      <c r="AJG83" s="63"/>
      <c r="AJH83" s="103"/>
      <c r="AJI83" s="197"/>
      <c r="AJJ83" s="197"/>
      <c r="AJK83" s="97"/>
      <c r="AJL83" s="79"/>
      <c r="AJM83" s="79"/>
      <c r="AJN83" s="210"/>
      <c r="AJO83" s="96"/>
      <c r="AJP83" s="194"/>
      <c r="AJQ83" s="80"/>
      <c r="AJR83" s="80"/>
      <c r="AJS83" s="194"/>
      <c r="AJT83" s="62"/>
      <c r="AJU83" s="107"/>
      <c r="AJV83" s="97"/>
      <c r="AJW83" s="97"/>
      <c r="AJX83" s="97"/>
      <c r="AJY83" s="104"/>
      <c r="AJZ83" s="97"/>
      <c r="AKA83" s="97"/>
      <c r="AKB83" s="97"/>
      <c r="AKC83" s="145"/>
      <c r="AKD83" s="61"/>
      <c r="AKE83" s="108"/>
      <c r="AKF83" s="63"/>
      <c r="AKG83" s="103"/>
      <c r="AKH83" s="197"/>
      <c r="AKI83" s="197"/>
      <c r="AKJ83" s="97"/>
      <c r="AKK83" s="79"/>
      <c r="AKL83" s="79"/>
      <c r="AKM83" s="210"/>
      <c r="AKN83" s="96"/>
      <c r="AKO83" s="194"/>
      <c r="AKP83" s="80"/>
      <c r="AKQ83" s="80"/>
      <c r="AKR83" s="194"/>
      <c r="AKS83" s="62"/>
      <c r="AKT83" s="107"/>
      <c r="AKU83" s="97"/>
      <c r="AKV83" s="97"/>
      <c r="AKW83" s="97"/>
      <c r="AKX83" s="104"/>
      <c r="AKY83" s="97"/>
      <c r="AKZ83" s="97"/>
      <c r="ALA83" s="97"/>
      <c r="ALB83" s="145"/>
      <c r="ALC83" s="61"/>
      <c r="ALD83" s="108"/>
      <c r="ALE83" s="63"/>
      <c r="ALF83" s="103"/>
      <c r="ALG83" s="197"/>
      <c r="ALH83" s="197"/>
      <c r="ALI83" s="97"/>
      <c r="ALJ83" s="79"/>
      <c r="ALK83" s="79"/>
      <c r="ALL83" s="210"/>
      <c r="ALM83" s="96"/>
      <c r="ALN83" s="194"/>
      <c r="ALO83" s="80"/>
      <c r="ALP83" s="80"/>
      <c r="ALQ83" s="194"/>
      <c r="ALR83" s="62"/>
      <c r="ALS83" s="107"/>
      <c r="ALT83" s="97"/>
      <c r="ALU83" s="97"/>
      <c r="ALV83" s="97"/>
      <c r="ALW83" s="104"/>
      <c r="ALX83" s="97"/>
      <c r="ALY83" s="97"/>
      <c r="ALZ83" s="97"/>
      <c r="AMA83" s="145"/>
      <c r="AMB83" s="61"/>
      <c r="AMC83" s="108"/>
      <c r="AMD83" s="63"/>
      <c r="AME83" s="103"/>
      <c r="AMF83" s="197"/>
      <c r="AMG83" s="197"/>
      <c r="AMH83" s="97"/>
      <c r="AMI83" s="79"/>
      <c r="AMJ83" s="79"/>
      <c r="AMK83" s="210"/>
      <c r="AML83" s="96"/>
      <c r="AMM83" s="194"/>
      <c r="AMN83" s="80"/>
      <c r="AMO83" s="80"/>
      <c r="AMP83" s="194"/>
      <c r="AMQ83" s="62"/>
      <c r="AMR83" s="107"/>
      <c r="AMS83" s="97"/>
      <c r="AMT83" s="97"/>
      <c r="AMU83" s="97"/>
      <c r="AMV83" s="104"/>
      <c r="AMW83" s="97"/>
      <c r="AMX83" s="97"/>
      <c r="AMY83" s="97"/>
      <c r="AMZ83" s="145"/>
      <c r="ANA83" s="61"/>
      <c r="ANB83" s="108"/>
      <c r="ANC83" s="63"/>
      <c r="AND83" s="103"/>
      <c r="ANE83" s="197"/>
      <c r="ANF83" s="197"/>
      <c r="ANG83" s="97"/>
      <c r="ANH83" s="79"/>
      <c r="ANI83" s="79"/>
      <c r="ANJ83" s="210"/>
      <c r="ANK83" s="96"/>
      <c r="ANL83" s="194"/>
      <c r="ANM83" s="80"/>
      <c r="ANN83" s="80"/>
      <c r="ANO83" s="194"/>
      <c r="ANP83" s="62"/>
      <c r="ANQ83" s="107"/>
      <c r="ANR83" s="97"/>
      <c r="ANS83" s="97"/>
      <c r="ANT83" s="97"/>
      <c r="ANU83" s="104"/>
      <c r="ANV83" s="97"/>
      <c r="ANW83" s="97"/>
      <c r="ANX83" s="97"/>
      <c r="ANY83" s="145"/>
      <c r="ANZ83" s="61"/>
      <c r="AOA83" s="108"/>
      <c r="AOB83" s="63"/>
      <c r="AOC83" s="103"/>
      <c r="AOD83" s="197"/>
      <c r="AOE83" s="197"/>
      <c r="AOF83" s="97"/>
      <c r="AOG83" s="79"/>
      <c r="AOH83" s="79"/>
      <c r="AOI83" s="210"/>
      <c r="AOJ83" s="96"/>
      <c r="AOK83" s="194"/>
      <c r="AOL83" s="80"/>
      <c r="AOM83" s="80"/>
      <c r="AON83" s="194"/>
      <c r="AOO83" s="62"/>
      <c r="AOP83" s="107"/>
      <c r="AOQ83" s="97"/>
      <c r="AOR83" s="97"/>
      <c r="AOS83" s="97"/>
      <c r="AOT83" s="104"/>
      <c r="AOU83" s="97"/>
      <c r="AOV83" s="97"/>
      <c r="AOW83" s="97"/>
      <c r="AOX83" s="145"/>
      <c r="AOY83" s="61"/>
      <c r="AOZ83" s="108"/>
      <c r="APA83" s="63"/>
      <c r="APB83" s="103"/>
      <c r="APC83" s="197"/>
      <c r="APD83" s="197"/>
      <c r="APE83" s="97"/>
      <c r="APF83" s="79"/>
      <c r="APG83" s="79"/>
      <c r="APH83" s="210"/>
      <c r="API83" s="96"/>
      <c r="APJ83" s="194"/>
      <c r="APK83" s="80"/>
      <c r="APL83" s="80"/>
      <c r="APM83" s="194"/>
      <c r="APN83" s="62"/>
      <c r="APO83" s="107"/>
      <c r="APP83" s="97"/>
      <c r="APQ83" s="97"/>
      <c r="APR83" s="97"/>
      <c r="APS83" s="104"/>
      <c r="APT83" s="97"/>
      <c r="APU83" s="97"/>
      <c r="APV83" s="97"/>
      <c r="APW83" s="145"/>
      <c r="APX83" s="61"/>
      <c r="APY83" s="108"/>
      <c r="APZ83" s="63"/>
      <c r="AQA83" s="103"/>
      <c r="AQB83" s="197"/>
      <c r="AQC83" s="197"/>
      <c r="AQD83" s="97"/>
      <c r="AQE83" s="79"/>
      <c r="AQF83" s="79"/>
      <c r="AQG83" s="210"/>
      <c r="AQH83" s="96"/>
      <c r="AQI83" s="194"/>
      <c r="AQJ83" s="80"/>
      <c r="AQK83" s="80"/>
      <c r="AQL83" s="194"/>
      <c r="AQM83" s="62"/>
      <c r="AQN83" s="107"/>
      <c r="AQO83" s="97"/>
      <c r="AQP83" s="97"/>
      <c r="AQQ83" s="97"/>
      <c r="AQR83" s="104"/>
      <c r="AQS83" s="97"/>
      <c r="AQT83" s="97"/>
      <c r="AQU83" s="97"/>
      <c r="AQV83" s="145"/>
      <c r="AQW83" s="61"/>
      <c r="AQX83" s="108"/>
      <c r="AQY83" s="63"/>
      <c r="AQZ83" s="103"/>
      <c r="ARA83" s="197"/>
      <c r="ARB83" s="197"/>
      <c r="ARC83" s="97"/>
      <c r="ARD83" s="79"/>
      <c r="ARE83" s="79"/>
      <c r="ARF83" s="210"/>
      <c r="ARG83" s="96"/>
      <c r="ARH83" s="194"/>
      <c r="ARI83" s="80"/>
      <c r="ARJ83" s="80"/>
      <c r="ARK83" s="194"/>
      <c r="ARL83" s="62"/>
      <c r="ARM83" s="107"/>
      <c r="ARN83" s="97"/>
      <c r="ARO83" s="97"/>
      <c r="ARP83" s="97"/>
      <c r="ARQ83" s="104"/>
      <c r="ARR83" s="97"/>
      <c r="ARS83" s="97"/>
      <c r="ART83" s="97"/>
      <c r="ARU83" s="145"/>
      <c r="ARV83" s="61"/>
      <c r="ARW83" s="108"/>
      <c r="ARX83" s="63"/>
      <c r="ARY83" s="103"/>
      <c r="ARZ83" s="197"/>
      <c r="ASA83" s="197"/>
      <c r="ASB83" s="97"/>
      <c r="ASC83" s="79"/>
      <c r="ASD83" s="79"/>
      <c r="ASE83" s="210"/>
      <c r="ASF83" s="96"/>
      <c r="ASG83" s="194"/>
      <c r="ASH83" s="80"/>
      <c r="ASI83" s="80"/>
      <c r="ASJ83" s="194"/>
      <c r="ASK83" s="62"/>
      <c r="ASL83" s="107"/>
      <c r="ASM83" s="97"/>
      <c r="ASN83" s="97"/>
      <c r="ASO83" s="97"/>
      <c r="ASP83" s="104"/>
      <c r="ASQ83" s="97"/>
      <c r="ASR83" s="97"/>
      <c r="ASS83" s="97"/>
      <c r="AST83" s="145"/>
      <c r="ASU83" s="61"/>
      <c r="ASV83" s="108"/>
      <c r="ASW83" s="63"/>
      <c r="ASX83" s="103"/>
      <c r="ASY83" s="197"/>
      <c r="ASZ83" s="197"/>
      <c r="ATA83" s="97"/>
      <c r="ATB83" s="79"/>
      <c r="ATC83" s="79"/>
      <c r="ATD83" s="210"/>
      <c r="ATE83" s="96"/>
      <c r="ATF83" s="194"/>
      <c r="ATG83" s="80"/>
      <c r="ATH83" s="80"/>
      <c r="ATI83" s="194"/>
      <c r="ATJ83" s="62"/>
      <c r="ATK83" s="107"/>
      <c r="ATL83" s="97"/>
      <c r="ATM83" s="97"/>
      <c r="ATN83" s="97"/>
      <c r="ATO83" s="104"/>
      <c r="ATP83" s="97"/>
      <c r="ATQ83" s="97"/>
      <c r="ATR83" s="97"/>
      <c r="ATS83" s="145"/>
      <c r="ATT83" s="61"/>
      <c r="ATU83" s="108"/>
      <c r="ATV83" s="63"/>
      <c r="ATW83" s="103"/>
      <c r="ATX83" s="197"/>
      <c r="ATY83" s="197"/>
      <c r="ATZ83" s="97"/>
      <c r="AUA83" s="79"/>
      <c r="AUB83" s="79"/>
      <c r="AUC83" s="210"/>
      <c r="AUD83" s="96"/>
      <c r="AUE83" s="194"/>
      <c r="AUF83" s="80"/>
      <c r="AUG83" s="80"/>
      <c r="AUH83" s="194"/>
      <c r="AUI83" s="62"/>
      <c r="AUJ83" s="107"/>
      <c r="AUK83" s="97"/>
      <c r="AUL83" s="97"/>
      <c r="AUM83" s="97"/>
      <c r="AUN83" s="104"/>
      <c r="AUO83" s="97"/>
      <c r="AUP83" s="97"/>
      <c r="AUQ83" s="97"/>
      <c r="AUR83" s="145"/>
      <c r="AUS83" s="61"/>
      <c r="AUT83" s="108"/>
      <c r="AUU83" s="63"/>
      <c r="AUV83" s="103"/>
      <c r="AUW83" s="197"/>
      <c r="AUX83" s="197"/>
      <c r="AUY83" s="97"/>
      <c r="AUZ83" s="79"/>
      <c r="AVA83" s="79"/>
      <c r="AVB83" s="210"/>
      <c r="AVC83" s="96"/>
      <c r="AVD83" s="194"/>
      <c r="AVE83" s="80"/>
      <c r="AVF83" s="80"/>
      <c r="AVG83" s="194"/>
      <c r="AVH83" s="62"/>
      <c r="AVI83" s="107"/>
      <c r="AVJ83" s="97"/>
      <c r="AVK83" s="97"/>
      <c r="AVL83" s="97"/>
      <c r="AVM83" s="104"/>
      <c r="AVN83" s="97"/>
      <c r="AVO83" s="97"/>
      <c r="AVP83" s="97"/>
      <c r="AVQ83" s="145"/>
      <c r="AVR83" s="61"/>
      <c r="AVS83" s="108"/>
      <c r="AVT83" s="63"/>
      <c r="AVU83" s="103"/>
      <c r="AVV83" s="197"/>
      <c r="AVW83" s="197"/>
      <c r="AVX83" s="97"/>
      <c r="AVY83" s="79"/>
      <c r="AVZ83" s="79"/>
      <c r="AWA83" s="210"/>
      <c r="AWB83" s="96"/>
      <c r="AWC83" s="194"/>
      <c r="AWD83" s="80"/>
      <c r="AWE83" s="80"/>
      <c r="AWF83" s="194"/>
      <c r="AWG83" s="62"/>
      <c r="AWH83" s="107"/>
      <c r="AWI83" s="97"/>
      <c r="AWJ83" s="97"/>
      <c r="AWK83" s="97"/>
      <c r="AWL83" s="104"/>
      <c r="AWM83" s="97"/>
      <c r="AWN83" s="97"/>
      <c r="AWO83" s="97"/>
      <c r="AWP83" s="145"/>
      <c r="AWQ83" s="61"/>
      <c r="AWR83" s="108"/>
      <c r="AWS83" s="63"/>
      <c r="AWT83" s="103"/>
      <c r="AWU83" s="197"/>
      <c r="AWV83" s="197"/>
      <c r="AWW83" s="97"/>
      <c r="AWX83" s="79"/>
      <c r="AWY83" s="79"/>
      <c r="AWZ83" s="210"/>
      <c r="AXA83" s="96"/>
      <c r="AXB83" s="194"/>
      <c r="AXC83" s="80"/>
      <c r="AXD83" s="80"/>
      <c r="AXE83" s="194"/>
      <c r="AXF83" s="62"/>
      <c r="AXG83" s="107"/>
      <c r="AXH83" s="97"/>
      <c r="AXI83" s="97"/>
      <c r="AXJ83" s="97"/>
      <c r="AXK83" s="104"/>
      <c r="AXL83" s="97"/>
      <c r="AXM83" s="97"/>
      <c r="AXN83" s="97"/>
      <c r="AXO83" s="145"/>
      <c r="AXP83" s="61"/>
      <c r="AXQ83" s="108"/>
      <c r="AXR83" s="63"/>
      <c r="AXS83" s="103"/>
      <c r="AXT83" s="197"/>
      <c r="AXU83" s="197"/>
      <c r="AXV83" s="97"/>
      <c r="AXW83" s="79"/>
      <c r="AXX83" s="79"/>
      <c r="AXY83" s="210"/>
      <c r="AXZ83" s="96"/>
      <c r="AYA83" s="194"/>
      <c r="AYB83" s="80"/>
      <c r="AYC83" s="80"/>
      <c r="AYD83" s="194"/>
      <c r="AYE83" s="62"/>
      <c r="AYF83" s="107"/>
      <c r="AYG83" s="97"/>
      <c r="AYH83" s="97"/>
      <c r="AYI83" s="97"/>
      <c r="AYJ83" s="104"/>
      <c r="AYK83" s="97"/>
      <c r="AYL83" s="97"/>
      <c r="AYM83" s="97"/>
      <c r="AYN83" s="145"/>
      <c r="AYO83" s="61"/>
      <c r="AYP83" s="108"/>
      <c r="AYQ83" s="63"/>
      <c r="AYR83" s="103"/>
      <c r="AYS83" s="197"/>
      <c r="AYT83" s="197"/>
      <c r="AYU83" s="97"/>
      <c r="AYV83" s="79"/>
      <c r="AYW83" s="79"/>
      <c r="AYX83" s="210"/>
      <c r="AYY83" s="96"/>
      <c r="AYZ83" s="194"/>
      <c r="AZA83" s="80"/>
      <c r="AZB83" s="80"/>
      <c r="AZC83" s="194"/>
      <c r="AZD83" s="62"/>
      <c r="AZE83" s="107"/>
      <c r="AZF83" s="97"/>
      <c r="AZG83" s="97"/>
      <c r="AZH83" s="97"/>
      <c r="AZI83" s="104"/>
      <c r="AZJ83" s="97"/>
      <c r="AZK83" s="97"/>
      <c r="AZL83" s="97"/>
      <c r="AZM83" s="145"/>
      <c r="AZN83" s="61"/>
      <c r="AZO83" s="108"/>
      <c r="AZP83" s="63"/>
      <c r="AZQ83" s="103"/>
      <c r="AZR83" s="197"/>
      <c r="AZS83" s="197"/>
      <c r="AZT83" s="97"/>
      <c r="AZU83" s="79"/>
      <c r="AZV83" s="79"/>
      <c r="AZW83" s="210"/>
      <c r="AZX83" s="96"/>
      <c r="AZY83" s="194"/>
      <c r="AZZ83" s="80"/>
      <c r="BAA83" s="80"/>
      <c r="BAB83" s="194"/>
      <c r="BAC83" s="62"/>
      <c r="BAD83" s="107"/>
      <c r="BAE83" s="97"/>
      <c r="BAF83" s="97"/>
      <c r="BAG83" s="97"/>
      <c r="BAH83" s="104"/>
      <c r="BAI83" s="97"/>
      <c r="BAJ83" s="97"/>
      <c r="BAK83" s="97"/>
      <c r="BAL83" s="145"/>
      <c r="BAM83" s="61"/>
      <c r="BAN83" s="108"/>
      <c r="BAO83" s="63"/>
      <c r="BAP83" s="103"/>
      <c r="BAQ83" s="197"/>
      <c r="BAR83" s="197"/>
      <c r="BAS83" s="97"/>
      <c r="BAT83" s="79"/>
      <c r="BAU83" s="79"/>
      <c r="BAV83" s="210"/>
      <c r="BAW83" s="96"/>
      <c r="BAX83" s="194"/>
      <c r="BAY83" s="80"/>
      <c r="BAZ83" s="80"/>
      <c r="BBA83" s="194"/>
      <c r="BBB83" s="62"/>
      <c r="BBC83" s="107"/>
      <c r="BBD83" s="97"/>
      <c r="BBE83" s="97"/>
      <c r="BBF83" s="97"/>
      <c r="BBG83" s="104"/>
      <c r="BBH83" s="97"/>
      <c r="BBI83" s="97"/>
      <c r="BBJ83" s="97"/>
      <c r="BBK83" s="145"/>
      <c r="BBL83" s="61"/>
      <c r="BBM83" s="108"/>
      <c r="BBN83" s="63"/>
      <c r="BBO83" s="103"/>
      <c r="BBP83" s="197"/>
      <c r="BBQ83" s="197"/>
      <c r="BBR83" s="97"/>
      <c r="BBS83" s="79"/>
      <c r="BBT83" s="79"/>
      <c r="BBU83" s="210"/>
      <c r="BBV83" s="96"/>
      <c r="BBW83" s="194"/>
      <c r="BBX83" s="80"/>
      <c r="BBY83" s="80"/>
      <c r="BBZ83" s="194"/>
      <c r="BCA83" s="62"/>
      <c r="BCB83" s="107"/>
      <c r="BCC83" s="97"/>
      <c r="BCD83" s="97"/>
      <c r="BCE83" s="97"/>
      <c r="BCF83" s="104"/>
      <c r="BCG83" s="97"/>
      <c r="BCH83" s="97"/>
      <c r="BCI83" s="97"/>
      <c r="BCJ83" s="145"/>
      <c r="BCK83" s="61"/>
      <c r="BCL83" s="108"/>
      <c r="BCM83" s="63"/>
      <c r="BCN83" s="103"/>
      <c r="BCO83" s="197"/>
      <c r="BCP83" s="197"/>
      <c r="BCQ83" s="97"/>
      <c r="BCR83" s="79"/>
      <c r="BCS83" s="79"/>
      <c r="BCT83" s="210"/>
      <c r="BCU83" s="96"/>
      <c r="BCV83" s="194"/>
      <c r="BCW83" s="80"/>
      <c r="BCX83" s="80"/>
      <c r="BCY83" s="194"/>
      <c r="BCZ83" s="62"/>
      <c r="BDA83" s="107"/>
      <c r="BDB83" s="97"/>
      <c r="BDC83" s="97"/>
      <c r="BDD83" s="97"/>
      <c r="BDE83" s="104"/>
      <c r="BDF83" s="97"/>
      <c r="BDG83" s="97"/>
      <c r="BDH83" s="97"/>
      <c r="BDI83" s="145"/>
      <c r="BDJ83" s="61"/>
      <c r="BDK83" s="108"/>
      <c r="BDL83" s="63"/>
      <c r="BDM83" s="103"/>
      <c r="BDN83" s="197"/>
      <c r="BDO83" s="197"/>
      <c r="BDP83" s="97"/>
      <c r="BDQ83" s="79"/>
      <c r="BDR83" s="79"/>
      <c r="BDS83" s="210"/>
      <c r="BDT83" s="96"/>
      <c r="BDU83" s="194"/>
      <c r="BDV83" s="80"/>
      <c r="BDW83" s="80"/>
      <c r="BDX83" s="194"/>
      <c r="BDY83" s="62"/>
      <c r="BDZ83" s="107"/>
      <c r="BEA83" s="97"/>
      <c r="BEB83" s="97"/>
      <c r="BEC83" s="97"/>
      <c r="BED83" s="104"/>
      <c r="BEE83" s="97"/>
      <c r="BEF83" s="97"/>
      <c r="BEG83" s="97"/>
      <c r="BEH83" s="145"/>
      <c r="BEI83" s="61"/>
      <c r="BEJ83" s="108"/>
      <c r="BEK83" s="63"/>
      <c r="BEL83" s="103"/>
      <c r="BEM83" s="197"/>
      <c r="BEN83" s="197"/>
      <c r="BEO83" s="97"/>
      <c r="BEP83" s="79"/>
      <c r="BEQ83" s="79"/>
      <c r="BER83" s="210"/>
      <c r="BES83" s="96"/>
      <c r="BET83" s="194"/>
      <c r="BEU83" s="80"/>
      <c r="BEV83" s="80"/>
      <c r="BEW83" s="194"/>
      <c r="BEX83" s="62"/>
      <c r="BEY83" s="107"/>
      <c r="BEZ83" s="97"/>
      <c r="BFA83" s="97"/>
      <c r="BFB83" s="97"/>
      <c r="BFC83" s="104"/>
      <c r="BFD83" s="97"/>
      <c r="BFE83" s="97"/>
      <c r="BFF83" s="97"/>
      <c r="BFG83" s="145"/>
      <c r="BFH83" s="61"/>
      <c r="BFI83" s="108"/>
      <c r="BFJ83" s="63"/>
      <c r="BFK83" s="103"/>
      <c r="BFL83" s="197"/>
      <c r="BFM83" s="197"/>
      <c r="BFN83" s="97"/>
      <c r="BFO83" s="79"/>
      <c r="BFP83" s="79"/>
      <c r="BFQ83" s="210"/>
      <c r="BFR83" s="96"/>
      <c r="BFS83" s="194"/>
      <c r="BFT83" s="80"/>
      <c r="BFU83" s="80"/>
      <c r="BFV83" s="194"/>
      <c r="BFW83" s="62"/>
      <c r="BFX83" s="107"/>
      <c r="BFY83" s="97"/>
      <c r="BFZ83" s="97"/>
      <c r="BGA83" s="97"/>
      <c r="BGB83" s="104"/>
      <c r="BGC83" s="97"/>
      <c r="BGD83" s="97"/>
      <c r="BGE83" s="97"/>
      <c r="BGF83" s="145"/>
      <c r="BGG83" s="61"/>
      <c r="BGH83" s="108"/>
      <c r="BGI83" s="63"/>
      <c r="BGJ83" s="103"/>
      <c r="BGK83" s="197"/>
      <c r="BGL83" s="197"/>
      <c r="BGM83" s="97"/>
      <c r="BGN83" s="79"/>
      <c r="BGO83" s="79"/>
      <c r="BGP83" s="210"/>
      <c r="BGQ83" s="96"/>
      <c r="BGR83" s="194"/>
      <c r="BGS83" s="80"/>
      <c r="BGT83" s="80"/>
      <c r="BGU83" s="194"/>
      <c r="BGV83" s="62"/>
      <c r="BGW83" s="107"/>
      <c r="BGX83" s="97"/>
      <c r="BGY83" s="97"/>
      <c r="BGZ83" s="97"/>
      <c r="BHA83" s="104"/>
      <c r="BHB83" s="97"/>
      <c r="BHC83" s="97"/>
      <c r="BHD83" s="97"/>
      <c r="BHE83" s="145"/>
      <c r="BHF83" s="61"/>
      <c r="BHG83" s="108"/>
      <c r="BHH83" s="63"/>
      <c r="BHI83" s="103"/>
      <c r="BHJ83" s="197"/>
      <c r="BHK83" s="197"/>
      <c r="BHL83" s="97"/>
      <c r="BHM83" s="79"/>
      <c r="BHN83" s="79"/>
      <c r="BHO83" s="210"/>
      <c r="BHP83" s="96"/>
      <c r="BHQ83" s="194"/>
      <c r="BHR83" s="80"/>
      <c r="BHS83" s="80"/>
      <c r="BHT83" s="194"/>
      <c r="BHU83" s="62"/>
      <c r="BHV83" s="107"/>
      <c r="BHW83" s="97"/>
      <c r="BHX83" s="97"/>
      <c r="BHY83" s="97"/>
      <c r="BHZ83" s="104"/>
      <c r="BIA83" s="97"/>
      <c r="BIB83" s="97"/>
      <c r="BIC83" s="97"/>
      <c r="BID83" s="145"/>
      <c r="BIE83" s="61"/>
      <c r="BIF83" s="108"/>
      <c r="BIG83" s="63"/>
      <c r="BIH83" s="103"/>
      <c r="BII83" s="197"/>
      <c r="BIJ83" s="197"/>
      <c r="BIK83" s="97"/>
      <c r="BIL83" s="79"/>
      <c r="BIM83" s="79"/>
      <c r="BIN83" s="210"/>
      <c r="BIO83" s="96"/>
      <c r="BIP83" s="194"/>
      <c r="BIQ83" s="80"/>
      <c r="BIR83" s="80"/>
      <c r="BIS83" s="194"/>
      <c r="BIT83" s="62"/>
      <c r="BIU83" s="107"/>
      <c r="BIV83" s="97"/>
      <c r="BIW83" s="97"/>
      <c r="BIX83" s="97"/>
      <c r="BIY83" s="104"/>
      <c r="BIZ83" s="97"/>
      <c r="BJA83" s="97"/>
      <c r="BJB83" s="97"/>
      <c r="BJC83" s="145"/>
      <c r="BJD83" s="61"/>
      <c r="BJE83" s="108"/>
      <c r="BJF83" s="63"/>
      <c r="BJG83" s="103"/>
      <c r="BJH83" s="197"/>
      <c r="BJI83" s="197"/>
      <c r="BJJ83" s="97"/>
      <c r="BJK83" s="79"/>
      <c r="BJL83" s="79"/>
      <c r="BJM83" s="210"/>
      <c r="BJN83" s="96"/>
      <c r="BJO83" s="194"/>
      <c r="BJP83" s="80"/>
      <c r="BJQ83" s="80"/>
      <c r="BJR83" s="194"/>
      <c r="BJS83" s="62"/>
      <c r="BJT83" s="107"/>
      <c r="BJU83" s="97"/>
      <c r="BJV83" s="97"/>
      <c r="BJW83" s="97"/>
      <c r="BJX83" s="104"/>
      <c r="BJY83" s="97"/>
      <c r="BJZ83" s="97"/>
      <c r="BKA83" s="97"/>
      <c r="BKB83" s="145"/>
      <c r="BKC83" s="61"/>
      <c r="BKD83" s="108"/>
      <c r="BKE83" s="63"/>
      <c r="BKF83" s="103"/>
      <c r="BKG83" s="197"/>
      <c r="BKH83" s="197"/>
      <c r="BKI83" s="97"/>
      <c r="BKJ83" s="79"/>
      <c r="BKK83" s="79"/>
      <c r="BKL83" s="210"/>
      <c r="BKM83" s="96"/>
      <c r="BKN83" s="194"/>
      <c r="BKO83" s="80"/>
      <c r="BKP83" s="80"/>
      <c r="BKQ83" s="194"/>
      <c r="BKR83" s="62"/>
      <c r="BKS83" s="107"/>
      <c r="BKT83" s="97"/>
      <c r="BKU83" s="97"/>
      <c r="BKV83" s="97"/>
      <c r="BKW83" s="104"/>
      <c r="BKX83" s="97"/>
      <c r="BKY83" s="97"/>
      <c r="BKZ83" s="97"/>
      <c r="BLA83" s="145"/>
      <c r="BLB83" s="61"/>
      <c r="BLC83" s="108"/>
      <c r="BLD83" s="63"/>
      <c r="BLE83" s="103"/>
      <c r="BLF83" s="197"/>
      <c r="BLG83" s="197"/>
      <c r="BLH83" s="97"/>
      <c r="BLI83" s="79"/>
      <c r="BLJ83" s="79"/>
      <c r="BLK83" s="210"/>
      <c r="BLL83" s="96"/>
      <c r="BLM83" s="194"/>
      <c r="BLN83" s="80"/>
      <c r="BLO83" s="80"/>
      <c r="BLP83" s="194"/>
      <c r="BLQ83" s="62"/>
      <c r="BLR83" s="107"/>
      <c r="BLS83" s="97"/>
      <c r="BLT83" s="97"/>
      <c r="BLU83" s="97"/>
      <c r="BLV83" s="104"/>
      <c r="BLW83" s="97"/>
      <c r="BLX83" s="97"/>
      <c r="BLY83" s="97"/>
      <c r="BLZ83" s="145"/>
      <c r="BMA83" s="61"/>
      <c r="BMB83" s="108"/>
      <c r="BMC83" s="63"/>
      <c r="BMD83" s="103"/>
      <c r="BME83" s="197"/>
      <c r="BMF83" s="197"/>
      <c r="BMG83" s="97"/>
      <c r="BMH83" s="79"/>
      <c r="BMI83" s="79"/>
      <c r="BMJ83" s="210"/>
      <c r="BMK83" s="96"/>
      <c r="BML83" s="194"/>
      <c r="BMM83" s="80"/>
      <c r="BMN83" s="80"/>
      <c r="BMO83" s="194"/>
      <c r="BMP83" s="62"/>
      <c r="BMQ83" s="107"/>
      <c r="BMR83" s="97"/>
      <c r="BMS83" s="97"/>
      <c r="BMT83" s="97"/>
      <c r="BMU83" s="104"/>
      <c r="BMV83" s="97"/>
      <c r="BMW83" s="97"/>
      <c r="BMX83" s="97"/>
      <c r="BMY83" s="145"/>
      <c r="BMZ83" s="61"/>
      <c r="BNA83" s="108"/>
      <c r="BNB83" s="63"/>
      <c r="BNC83" s="103"/>
      <c r="BND83" s="197"/>
      <c r="BNE83" s="197"/>
      <c r="BNF83" s="97"/>
      <c r="BNG83" s="79"/>
      <c r="BNH83" s="79"/>
      <c r="BNI83" s="210"/>
      <c r="BNJ83" s="96"/>
      <c r="BNK83" s="194"/>
      <c r="BNL83" s="80"/>
      <c r="BNM83" s="80"/>
      <c r="BNN83" s="194"/>
      <c r="BNO83" s="62"/>
      <c r="BNP83" s="107"/>
      <c r="BNQ83" s="97"/>
      <c r="BNR83" s="97"/>
      <c r="BNS83" s="97"/>
      <c r="BNT83" s="104"/>
      <c r="BNU83" s="97"/>
      <c r="BNV83" s="97"/>
      <c r="BNW83" s="97"/>
      <c r="BNX83" s="145"/>
      <c r="BNY83" s="61"/>
      <c r="BNZ83" s="108"/>
      <c r="BOA83" s="63"/>
      <c r="BOB83" s="103"/>
      <c r="BOC83" s="197"/>
      <c r="BOD83" s="197"/>
      <c r="BOE83" s="97"/>
      <c r="BOF83" s="79"/>
      <c r="BOG83" s="79"/>
      <c r="BOH83" s="210"/>
      <c r="BOI83" s="96"/>
      <c r="BOJ83" s="194"/>
      <c r="BOK83" s="80"/>
      <c r="BOL83" s="80"/>
      <c r="BOM83" s="194"/>
      <c r="BON83" s="62"/>
      <c r="BOO83" s="107"/>
      <c r="BOP83" s="97"/>
      <c r="BOQ83" s="97"/>
      <c r="BOR83" s="97"/>
      <c r="BOS83" s="104"/>
      <c r="BOT83" s="97"/>
      <c r="BOU83" s="97"/>
      <c r="BOV83" s="97"/>
      <c r="BOW83" s="145"/>
      <c r="BOX83" s="61"/>
      <c r="BOY83" s="108"/>
      <c r="BOZ83" s="63"/>
      <c r="BPA83" s="103"/>
      <c r="BPB83" s="197"/>
      <c r="BPC83" s="197"/>
      <c r="BPD83" s="97"/>
      <c r="BPE83" s="79"/>
      <c r="BPF83" s="79"/>
      <c r="BPG83" s="210"/>
      <c r="BPH83" s="96"/>
      <c r="BPI83" s="194"/>
      <c r="BPJ83" s="80"/>
      <c r="BPK83" s="80"/>
      <c r="BPL83" s="194"/>
      <c r="BPM83" s="62"/>
      <c r="BPN83" s="107"/>
      <c r="BPO83" s="97"/>
      <c r="BPP83" s="97"/>
      <c r="BPQ83" s="97"/>
      <c r="BPR83" s="104"/>
      <c r="BPS83" s="97"/>
      <c r="BPT83" s="97"/>
      <c r="BPU83" s="97"/>
      <c r="BPV83" s="145"/>
      <c r="BPW83" s="61"/>
      <c r="BPX83" s="108"/>
      <c r="BPY83" s="63"/>
      <c r="BPZ83" s="103"/>
      <c r="BQA83" s="197"/>
      <c r="BQB83" s="197"/>
      <c r="BQC83" s="97"/>
      <c r="BQD83" s="79"/>
      <c r="BQE83" s="79"/>
      <c r="BQF83" s="210"/>
      <c r="BQG83" s="96"/>
      <c r="BQH83" s="194"/>
      <c r="BQI83" s="80"/>
      <c r="BQJ83" s="80"/>
      <c r="BQK83" s="194"/>
      <c r="BQL83" s="62"/>
      <c r="BQM83" s="107"/>
      <c r="BQN83" s="97"/>
      <c r="BQO83" s="97"/>
      <c r="BQP83" s="97"/>
      <c r="BQQ83" s="104"/>
      <c r="BQR83" s="97"/>
      <c r="BQS83" s="97"/>
      <c r="BQT83" s="97"/>
      <c r="BQU83" s="145"/>
      <c r="BQV83" s="61"/>
      <c r="BQW83" s="108"/>
      <c r="BQX83" s="63"/>
      <c r="BQY83" s="103"/>
      <c r="BQZ83" s="197"/>
      <c r="BRA83" s="197"/>
      <c r="BRB83" s="97"/>
      <c r="BRC83" s="79"/>
      <c r="BRD83" s="79"/>
      <c r="BRE83" s="210"/>
      <c r="BRF83" s="96"/>
      <c r="BRG83" s="194"/>
      <c r="BRH83" s="80"/>
      <c r="BRI83" s="80"/>
      <c r="BRJ83" s="194"/>
      <c r="BRK83" s="62"/>
      <c r="BRL83" s="107"/>
      <c r="BRM83" s="97"/>
      <c r="BRN83" s="97"/>
      <c r="BRO83" s="97"/>
      <c r="BRP83" s="104"/>
      <c r="BRQ83" s="97"/>
      <c r="BRR83" s="97"/>
      <c r="BRS83" s="97"/>
      <c r="BRT83" s="145"/>
      <c r="BRU83" s="61"/>
      <c r="BRV83" s="108"/>
      <c r="BRW83" s="63"/>
      <c r="BRX83" s="103"/>
      <c r="BRY83" s="197"/>
      <c r="BRZ83" s="197"/>
      <c r="BSA83" s="97"/>
      <c r="BSB83" s="79"/>
      <c r="BSC83" s="79"/>
      <c r="BSD83" s="210"/>
      <c r="BSE83" s="96"/>
      <c r="BSF83" s="194"/>
      <c r="BSG83" s="80"/>
      <c r="BSH83" s="80"/>
      <c r="BSI83" s="194"/>
      <c r="BSJ83" s="62"/>
      <c r="BSK83" s="107"/>
      <c r="BSL83" s="97"/>
      <c r="BSM83" s="97"/>
      <c r="BSN83" s="97"/>
      <c r="BSO83" s="104"/>
      <c r="BSP83" s="97"/>
      <c r="BSQ83" s="97"/>
      <c r="BSR83" s="97"/>
      <c r="BSS83" s="145"/>
      <c r="BST83" s="61"/>
      <c r="BSU83" s="108"/>
      <c r="BSV83" s="63"/>
      <c r="BSW83" s="103"/>
      <c r="BSX83" s="197"/>
      <c r="BSY83" s="197"/>
      <c r="BSZ83" s="97"/>
      <c r="BTA83" s="79"/>
      <c r="BTB83" s="79"/>
      <c r="BTC83" s="210"/>
      <c r="BTD83" s="96"/>
      <c r="BTE83" s="194"/>
      <c r="BTF83" s="80"/>
      <c r="BTG83" s="80"/>
      <c r="BTH83" s="194"/>
      <c r="BTI83" s="62"/>
      <c r="BTJ83" s="107"/>
      <c r="BTK83" s="97"/>
      <c r="BTL83" s="97"/>
      <c r="BTM83" s="97"/>
      <c r="BTN83" s="104"/>
      <c r="BTO83" s="97"/>
      <c r="BTP83" s="97"/>
      <c r="BTQ83" s="97"/>
      <c r="BTR83" s="145"/>
      <c r="BTS83" s="61"/>
      <c r="BTT83" s="108"/>
      <c r="BTU83" s="63"/>
      <c r="BTV83" s="103"/>
      <c r="BTW83" s="197"/>
      <c r="BTX83" s="197"/>
      <c r="BTY83" s="97"/>
      <c r="BTZ83" s="79"/>
      <c r="BUA83" s="79"/>
      <c r="BUB83" s="210"/>
      <c r="BUC83" s="96"/>
      <c r="BUD83" s="194"/>
      <c r="BUE83" s="80"/>
      <c r="BUF83" s="80"/>
      <c r="BUG83" s="194"/>
      <c r="BUH83" s="62"/>
      <c r="BUI83" s="107"/>
      <c r="BUJ83" s="97"/>
      <c r="BUK83" s="97"/>
      <c r="BUL83" s="97"/>
      <c r="BUM83" s="104"/>
      <c r="BUN83" s="97"/>
      <c r="BUO83" s="97"/>
      <c r="BUP83" s="97"/>
      <c r="BUQ83" s="145"/>
      <c r="BUR83" s="61"/>
      <c r="BUS83" s="108"/>
      <c r="BUT83" s="63"/>
      <c r="BUU83" s="103"/>
      <c r="BUV83" s="197"/>
      <c r="BUW83" s="197"/>
      <c r="BUX83" s="97"/>
      <c r="BUY83" s="79"/>
      <c r="BUZ83" s="79"/>
      <c r="BVA83" s="210"/>
      <c r="BVB83" s="96"/>
      <c r="BVC83" s="194"/>
      <c r="BVD83" s="80"/>
      <c r="BVE83" s="80"/>
      <c r="BVF83" s="194"/>
      <c r="BVG83" s="62"/>
      <c r="BVH83" s="107"/>
      <c r="BVI83" s="97"/>
      <c r="BVJ83" s="97"/>
      <c r="BVK83" s="97"/>
      <c r="BVL83" s="104"/>
      <c r="BVM83" s="97"/>
      <c r="BVN83" s="97"/>
      <c r="BVO83" s="97"/>
      <c r="BVP83" s="145"/>
      <c r="BVQ83" s="61"/>
      <c r="BVR83" s="108"/>
      <c r="BVS83" s="63"/>
      <c r="BVT83" s="103"/>
      <c r="BVU83" s="197"/>
      <c r="BVV83" s="197"/>
      <c r="BVW83" s="97"/>
      <c r="BVX83" s="79"/>
      <c r="BVY83" s="79"/>
      <c r="BVZ83" s="210"/>
      <c r="BWA83" s="96"/>
      <c r="BWB83" s="194"/>
      <c r="BWC83" s="80"/>
      <c r="BWD83" s="80"/>
      <c r="BWE83" s="194"/>
      <c r="BWF83" s="62"/>
      <c r="BWG83" s="107"/>
      <c r="BWH83" s="97"/>
      <c r="BWI83" s="97"/>
      <c r="BWJ83" s="97"/>
      <c r="BWK83" s="104"/>
      <c r="BWL83" s="97"/>
      <c r="BWM83" s="97"/>
      <c r="BWN83" s="97"/>
      <c r="BWO83" s="145"/>
      <c r="BWP83" s="61"/>
      <c r="BWQ83" s="108"/>
      <c r="BWR83" s="63"/>
      <c r="BWS83" s="103"/>
      <c r="BWT83" s="197"/>
      <c r="BWU83" s="197"/>
      <c r="BWV83" s="97"/>
      <c r="BWW83" s="79"/>
      <c r="BWX83" s="79"/>
      <c r="BWY83" s="210"/>
      <c r="BWZ83" s="96"/>
      <c r="BXA83" s="194"/>
      <c r="BXB83" s="80"/>
      <c r="BXC83" s="80"/>
      <c r="BXD83" s="194"/>
      <c r="BXE83" s="62"/>
      <c r="BXF83" s="107"/>
      <c r="BXG83" s="97"/>
      <c r="BXH83" s="97"/>
      <c r="BXI83" s="97"/>
      <c r="BXJ83" s="104"/>
      <c r="BXK83" s="97"/>
      <c r="BXL83" s="97"/>
      <c r="BXM83" s="97"/>
      <c r="BXN83" s="145"/>
      <c r="BXO83" s="61"/>
      <c r="BXP83" s="108"/>
      <c r="BXQ83" s="63"/>
      <c r="BXR83" s="103"/>
      <c r="BXS83" s="197"/>
      <c r="BXT83" s="197"/>
      <c r="BXU83" s="97"/>
      <c r="BXV83" s="79"/>
      <c r="BXW83" s="79"/>
      <c r="BXX83" s="210"/>
      <c r="BXY83" s="96"/>
      <c r="BXZ83" s="194"/>
      <c r="BYA83" s="80"/>
      <c r="BYB83" s="80"/>
      <c r="BYC83" s="194"/>
      <c r="BYD83" s="62"/>
      <c r="BYE83" s="107"/>
      <c r="BYF83" s="97"/>
      <c r="BYG83" s="97"/>
      <c r="BYH83" s="97"/>
      <c r="BYI83" s="104"/>
      <c r="BYJ83" s="97"/>
      <c r="BYK83" s="97"/>
      <c r="BYL83" s="97"/>
      <c r="BYM83" s="145"/>
      <c r="BYN83" s="61"/>
      <c r="BYO83" s="108"/>
      <c r="BYP83" s="63"/>
      <c r="BYQ83" s="103"/>
      <c r="BYR83" s="197"/>
      <c r="BYS83" s="197"/>
      <c r="BYT83" s="97"/>
      <c r="BYU83" s="79"/>
      <c r="BYV83" s="79"/>
      <c r="BYW83" s="210"/>
      <c r="BYX83" s="96"/>
      <c r="BYY83" s="194"/>
      <c r="BYZ83" s="80"/>
      <c r="BZA83" s="80"/>
      <c r="BZB83" s="194"/>
      <c r="BZC83" s="62"/>
      <c r="BZD83" s="107"/>
      <c r="BZE83" s="97"/>
      <c r="BZF83" s="97"/>
      <c r="BZG83" s="97"/>
      <c r="BZH83" s="104"/>
      <c r="BZI83" s="97"/>
      <c r="BZJ83" s="97"/>
      <c r="BZK83" s="97"/>
      <c r="BZL83" s="145"/>
      <c r="BZM83" s="61"/>
      <c r="BZN83" s="108"/>
      <c r="BZO83" s="63"/>
      <c r="BZP83" s="103"/>
      <c r="BZQ83" s="197"/>
      <c r="BZR83" s="197"/>
      <c r="BZS83" s="97"/>
      <c r="BZT83" s="79"/>
      <c r="BZU83" s="79"/>
      <c r="BZV83" s="210"/>
      <c r="BZW83" s="96"/>
      <c r="BZX83" s="194"/>
      <c r="BZY83" s="80"/>
      <c r="BZZ83" s="80"/>
      <c r="CAA83" s="194"/>
      <c r="CAB83" s="62"/>
      <c r="CAC83" s="107"/>
      <c r="CAD83" s="97"/>
      <c r="CAE83" s="97"/>
      <c r="CAF83" s="97"/>
      <c r="CAG83" s="104"/>
      <c r="CAH83" s="97"/>
      <c r="CAI83" s="97"/>
      <c r="CAJ83" s="97"/>
      <c r="CAK83" s="145"/>
      <c r="CAL83" s="61"/>
      <c r="CAM83" s="108"/>
      <c r="CAN83" s="63"/>
      <c r="CAO83" s="103"/>
      <c r="CAP83" s="197"/>
      <c r="CAQ83" s="197"/>
      <c r="CAR83" s="97"/>
      <c r="CAS83" s="79"/>
      <c r="CAT83" s="79"/>
      <c r="CAU83" s="210"/>
      <c r="CAV83" s="96"/>
      <c r="CAW83" s="194"/>
      <c r="CAX83" s="80"/>
      <c r="CAY83" s="80"/>
      <c r="CAZ83" s="194"/>
      <c r="CBA83" s="62"/>
      <c r="CBB83" s="107"/>
      <c r="CBC83" s="97"/>
      <c r="CBD83" s="97"/>
      <c r="CBE83" s="97"/>
      <c r="CBF83" s="104"/>
      <c r="CBG83" s="97"/>
      <c r="CBH83" s="97"/>
      <c r="CBI83" s="97"/>
      <c r="CBJ83" s="145"/>
      <c r="CBK83" s="61"/>
      <c r="CBL83" s="108"/>
      <c r="CBM83" s="63"/>
      <c r="CBN83" s="103"/>
      <c r="CBO83" s="197"/>
      <c r="CBP83" s="197"/>
      <c r="CBQ83" s="97"/>
      <c r="CBR83" s="79"/>
      <c r="CBS83" s="79"/>
      <c r="CBT83" s="210"/>
      <c r="CBU83" s="96"/>
      <c r="CBV83" s="194"/>
      <c r="CBW83" s="80"/>
      <c r="CBX83" s="80"/>
      <c r="CBY83" s="194"/>
      <c r="CBZ83" s="62"/>
      <c r="CCA83" s="107"/>
      <c r="CCB83" s="97"/>
      <c r="CCC83" s="97"/>
      <c r="CCD83" s="97"/>
      <c r="CCE83" s="104"/>
      <c r="CCF83" s="97"/>
      <c r="CCG83" s="97"/>
      <c r="CCH83" s="97"/>
      <c r="CCI83" s="145"/>
      <c r="CCJ83" s="61"/>
      <c r="CCK83" s="108"/>
      <c r="CCL83" s="63"/>
      <c r="CCM83" s="103"/>
      <c r="CCN83" s="197"/>
      <c r="CCO83" s="197"/>
      <c r="CCP83" s="97"/>
      <c r="CCQ83" s="79"/>
      <c r="CCR83" s="79"/>
      <c r="CCS83" s="210"/>
      <c r="CCT83" s="96"/>
      <c r="CCU83" s="194"/>
      <c r="CCV83" s="80"/>
      <c r="CCW83" s="80"/>
      <c r="CCX83" s="194"/>
      <c r="CCY83" s="62"/>
      <c r="CCZ83" s="107"/>
      <c r="CDA83" s="97"/>
      <c r="CDB83" s="97"/>
      <c r="CDC83" s="97"/>
      <c r="CDD83" s="104"/>
      <c r="CDE83" s="97"/>
      <c r="CDF83" s="97"/>
      <c r="CDG83" s="97"/>
      <c r="CDH83" s="145"/>
      <c r="CDI83" s="61"/>
      <c r="CDJ83" s="108"/>
      <c r="CDK83" s="63"/>
      <c r="CDL83" s="103"/>
      <c r="CDM83" s="197"/>
      <c r="CDN83" s="197"/>
      <c r="CDO83" s="97"/>
      <c r="CDP83" s="79"/>
      <c r="CDQ83" s="79"/>
      <c r="CDR83" s="210"/>
      <c r="CDS83" s="96"/>
      <c r="CDT83" s="194"/>
      <c r="CDU83" s="80"/>
      <c r="CDV83" s="80"/>
      <c r="CDW83" s="194"/>
      <c r="CDX83" s="62"/>
      <c r="CDY83" s="107"/>
      <c r="CDZ83" s="97"/>
      <c r="CEA83" s="97"/>
      <c r="CEB83" s="97"/>
      <c r="CEC83" s="104"/>
      <c r="CED83" s="97"/>
      <c r="CEE83" s="97"/>
      <c r="CEF83" s="97"/>
      <c r="CEG83" s="145"/>
      <c r="CEH83" s="61"/>
      <c r="CEI83" s="108"/>
      <c r="CEJ83" s="63"/>
      <c r="CEK83" s="103"/>
      <c r="CEL83" s="197"/>
      <c r="CEM83" s="197"/>
      <c r="CEN83" s="97"/>
      <c r="CEO83" s="79"/>
      <c r="CEP83" s="79"/>
      <c r="CEQ83" s="210"/>
      <c r="CER83" s="96"/>
      <c r="CES83" s="194"/>
      <c r="CET83" s="80"/>
      <c r="CEU83" s="80"/>
      <c r="CEV83" s="194"/>
      <c r="CEW83" s="62"/>
      <c r="CEX83" s="107"/>
      <c r="CEY83" s="97"/>
      <c r="CEZ83" s="97"/>
      <c r="CFA83" s="97"/>
      <c r="CFB83" s="104"/>
      <c r="CFC83" s="97"/>
      <c r="CFD83" s="97"/>
      <c r="CFE83" s="97"/>
      <c r="CFF83" s="145"/>
      <c r="CFG83" s="61"/>
      <c r="CFH83" s="108"/>
      <c r="CFI83" s="63"/>
      <c r="CFJ83" s="103"/>
      <c r="CFK83" s="197"/>
      <c r="CFL83" s="197"/>
      <c r="CFM83" s="97"/>
      <c r="CFN83" s="79"/>
      <c r="CFO83" s="79"/>
      <c r="CFP83" s="210"/>
      <c r="CFQ83" s="96"/>
      <c r="CFR83" s="194"/>
      <c r="CFS83" s="80"/>
      <c r="CFT83" s="80"/>
      <c r="CFU83" s="194"/>
      <c r="CFV83" s="62"/>
      <c r="CFW83" s="107"/>
      <c r="CFX83" s="97"/>
      <c r="CFY83" s="97"/>
      <c r="CFZ83" s="97"/>
      <c r="CGA83" s="104"/>
      <c r="CGB83" s="97"/>
      <c r="CGC83" s="97"/>
      <c r="CGD83" s="97"/>
      <c r="CGE83" s="145"/>
      <c r="CGF83" s="61"/>
      <c r="CGG83" s="108"/>
      <c r="CGH83" s="63"/>
      <c r="CGI83" s="103"/>
      <c r="CGJ83" s="197"/>
      <c r="CGK83" s="197"/>
      <c r="CGL83" s="97"/>
      <c r="CGM83" s="79"/>
      <c r="CGN83" s="79"/>
      <c r="CGO83" s="210"/>
      <c r="CGP83" s="96"/>
      <c r="CGQ83" s="194"/>
      <c r="CGR83" s="80"/>
      <c r="CGS83" s="80"/>
      <c r="CGT83" s="194"/>
      <c r="CGU83" s="62"/>
      <c r="CGV83" s="107"/>
      <c r="CGW83" s="97"/>
      <c r="CGX83" s="97"/>
      <c r="CGY83" s="97"/>
      <c r="CGZ83" s="104"/>
      <c r="CHA83" s="97"/>
      <c r="CHB83" s="97"/>
      <c r="CHC83" s="97"/>
      <c r="CHD83" s="145"/>
      <c r="CHE83" s="61"/>
      <c r="CHF83" s="108"/>
      <c r="CHG83" s="63"/>
      <c r="CHH83" s="103"/>
      <c r="CHI83" s="197"/>
      <c r="CHJ83" s="197"/>
      <c r="CHK83" s="97"/>
      <c r="CHL83" s="79"/>
      <c r="CHM83" s="79"/>
      <c r="CHN83" s="210"/>
      <c r="CHO83" s="96"/>
      <c r="CHP83" s="194"/>
      <c r="CHQ83" s="80"/>
      <c r="CHR83" s="80"/>
      <c r="CHS83" s="194"/>
      <c r="CHT83" s="62"/>
      <c r="CHU83" s="107"/>
      <c r="CHV83" s="97"/>
      <c r="CHW83" s="97"/>
      <c r="CHX83" s="97"/>
      <c r="CHY83" s="104"/>
      <c r="CHZ83" s="97"/>
      <c r="CIA83" s="97"/>
      <c r="CIB83" s="97"/>
      <c r="CIC83" s="145"/>
      <c r="CID83" s="61"/>
      <c r="CIE83" s="108"/>
      <c r="CIF83" s="63"/>
      <c r="CIG83" s="103"/>
      <c r="CIH83" s="197"/>
      <c r="CII83" s="197"/>
      <c r="CIJ83" s="97"/>
      <c r="CIK83" s="79"/>
      <c r="CIL83" s="79"/>
      <c r="CIM83" s="210"/>
      <c r="CIN83" s="96"/>
      <c r="CIO83" s="194"/>
      <c r="CIP83" s="80"/>
      <c r="CIQ83" s="80"/>
      <c r="CIR83" s="194"/>
      <c r="CIS83" s="62"/>
      <c r="CIT83" s="107"/>
      <c r="CIU83" s="97"/>
      <c r="CIV83" s="97"/>
      <c r="CIW83" s="97"/>
      <c r="CIX83" s="104"/>
      <c r="CIY83" s="97"/>
      <c r="CIZ83" s="97"/>
      <c r="CJA83" s="97"/>
      <c r="CJB83" s="145"/>
      <c r="CJC83" s="61"/>
      <c r="CJD83" s="108"/>
      <c r="CJE83" s="63"/>
      <c r="CJF83" s="103"/>
      <c r="CJG83" s="197"/>
      <c r="CJH83" s="197"/>
      <c r="CJI83" s="97"/>
      <c r="CJJ83" s="79"/>
      <c r="CJK83" s="79"/>
      <c r="CJL83" s="210"/>
      <c r="CJM83" s="96"/>
      <c r="CJN83" s="194"/>
      <c r="CJO83" s="80"/>
      <c r="CJP83" s="80"/>
      <c r="CJQ83" s="194"/>
      <c r="CJR83" s="62"/>
      <c r="CJS83" s="107"/>
      <c r="CJT83" s="97"/>
      <c r="CJU83" s="97"/>
      <c r="CJV83" s="97"/>
      <c r="CJW83" s="104"/>
      <c r="CJX83" s="97"/>
      <c r="CJY83" s="97"/>
      <c r="CJZ83" s="97"/>
      <c r="CKA83" s="145"/>
      <c r="CKB83" s="61"/>
      <c r="CKC83" s="108"/>
      <c r="CKD83" s="63"/>
      <c r="CKE83" s="103"/>
      <c r="CKF83" s="197"/>
      <c r="CKG83" s="197"/>
      <c r="CKH83" s="97"/>
      <c r="CKI83" s="79"/>
      <c r="CKJ83" s="79"/>
      <c r="CKK83" s="210"/>
      <c r="CKL83" s="96"/>
      <c r="CKM83" s="194"/>
      <c r="CKN83" s="80"/>
      <c r="CKO83" s="80"/>
      <c r="CKP83" s="194"/>
      <c r="CKQ83" s="62"/>
      <c r="CKR83" s="107"/>
      <c r="CKS83" s="97"/>
      <c r="CKT83" s="97"/>
      <c r="CKU83" s="97"/>
      <c r="CKV83" s="104"/>
      <c r="CKW83" s="97"/>
      <c r="CKX83" s="97"/>
      <c r="CKY83" s="97"/>
      <c r="CKZ83" s="145"/>
      <c r="CLA83" s="61"/>
      <c r="CLB83" s="108"/>
      <c r="CLC83" s="63"/>
      <c r="CLD83" s="103"/>
      <c r="CLE83" s="197"/>
      <c r="CLF83" s="197"/>
      <c r="CLG83" s="97"/>
      <c r="CLH83" s="79"/>
      <c r="CLI83" s="79"/>
      <c r="CLJ83" s="210"/>
      <c r="CLK83" s="96"/>
      <c r="CLL83" s="194"/>
      <c r="CLM83" s="80"/>
      <c r="CLN83" s="80"/>
      <c r="CLO83" s="194"/>
      <c r="CLP83" s="62"/>
      <c r="CLQ83" s="107"/>
      <c r="CLR83" s="97"/>
      <c r="CLS83" s="97"/>
      <c r="CLT83" s="97"/>
      <c r="CLU83" s="104"/>
      <c r="CLV83" s="97"/>
      <c r="CLW83" s="97"/>
      <c r="CLX83" s="97"/>
      <c r="CLY83" s="145"/>
      <c r="CLZ83" s="61"/>
      <c r="CMA83" s="108"/>
      <c r="CMB83" s="63"/>
      <c r="CMC83" s="103"/>
      <c r="CMD83" s="197"/>
      <c r="CME83" s="197"/>
      <c r="CMF83" s="97"/>
      <c r="CMG83" s="79"/>
      <c r="CMH83" s="79"/>
      <c r="CMI83" s="210"/>
      <c r="CMJ83" s="96"/>
      <c r="CMK83" s="194"/>
      <c r="CML83" s="80"/>
      <c r="CMM83" s="80"/>
      <c r="CMN83" s="194"/>
      <c r="CMO83" s="62"/>
      <c r="CMP83" s="107"/>
      <c r="CMQ83" s="97"/>
      <c r="CMR83" s="97"/>
      <c r="CMS83" s="97"/>
      <c r="CMT83" s="104"/>
      <c r="CMU83" s="97"/>
      <c r="CMV83" s="97"/>
      <c r="CMW83" s="97"/>
      <c r="CMX83" s="145"/>
      <c r="CMY83" s="61"/>
      <c r="CMZ83" s="108"/>
      <c r="CNA83" s="63"/>
      <c r="CNB83" s="103"/>
      <c r="CNC83" s="197"/>
      <c r="CND83" s="197"/>
      <c r="CNE83" s="97"/>
      <c r="CNF83" s="79"/>
      <c r="CNG83" s="79"/>
      <c r="CNH83" s="210"/>
      <c r="CNI83" s="96"/>
      <c r="CNJ83" s="194"/>
      <c r="CNK83" s="80"/>
      <c r="CNL83" s="80"/>
      <c r="CNM83" s="194"/>
      <c r="CNN83" s="62"/>
      <c r="CNO83" s="107"/>
      <c r="CNP83" s="97"/>
      <c r="CNQ83" s="97"/>
      <c r="CNR83" s="97"/>
      <c r="CNS83" s="104"/>
      <c r="CNT83" s="97"/>
      <c r="CNU83" s="97"/>
      <c r="CNV83" s="97"/>
      <c r="CNW83" s="145"/>
      <c r="CNX83" s="61"/>
      <c r="CNY83" s="108"/>
      <c r="CNZ83" s="63"/>
      <c r="COA83" s="103"/>
      <c r="COB83" s="197"/>
      <c r="COC83" s="197"/>
      <c r="COD83" s="97"/>
      <c r="COE83" s="79"/>
      <c r="COF83" s="79"/>
      <c r="COG83" s="210"/>
      <c r="COH83" s="96"/>
      <c r="COI83" s="194"/>
      <c r="COJ83" s="80"/>
      <c r="COK83" s="80"/>
      <c r="COL83" s="194"/>
      <c r="COM83" s="62"/>
      <c r="CON83" s="107"/>
      <c r="COO83" s="97"/>
      <c r="COP83" s="97"/>
      <c r="COQ83" s="97"/>
      <c r="COR83" s="104"/>
      <c r="COS83" s="97"/>
      <c r="COT83" s="97"/>
      <c r="COU83" s="97"/>
      <c r="COV83" s="145"/>
      <c r="COW83" s="61"/>
      <c r="COX83" s="108"/>
      <c r="COY83" s="63"/>
      <c r="COZ83" s="103"/>
      <c r="CPA83" s="197"/>
      <c r="CPB83" s="197"/>
      <c r="CPC83" s="97"/>
      <c r="CPD83" s="79"/>
      <c r="CPE83" s="79"/>
      <c r="CPF83" s="210"/>
      <c r="CPG83" s="96"/>
      <c r="CPH83" s="194"/>
      <c r="CPI83" s="80"/>
      <c r="CPJ83" s="80"/>
      <c r="CPK83" s="194"/>
      <c r="CPL83" s="62"/>
      <c r="CPM83" s="107"/>
      <c r="CPN83" s="97"/>
      <c r="CPO83" s="97"/>
      <c r="CPP83" s="97"/>
      <c r="CPQ83" s="104"/>
      <c r="CPR83" s="97"/>
      <c r="CPS83" s="97"/>
      <c r="CPT83" s="97"/>
      <c r="CPU83" s="145"/>
      <c r="CPV83" s="61"/>
      <c r="CPW83" s="108"/>
      <c r="CPX83" s="63"/>
      <c r="CPY83" s="103"/>
      <c r="CPZ83" s="197"/>
      <c r="CQA83" s="197"/>
      <c r="CQB83" s="97"/>
      <c r="CQC83" s="79"/>
      <c r="CQD83" s="79"/>
      <c r="CQE83" s="210"/>
      <c r="CQF83" s="96"/>
      <c r="CQG83" s="194"/>
      <c r="CQH83" s="80"/>
      <c r="CQI83" s="80"/>
      <c r="CQJ83" s="194"/>
      <c r="CQK83" s="62"/>
      <c r="CQL83" s="107"/>
      <c r="CQM83" s="97"/>
      <c r="CQN83" s="97"/>
      <c r="CQO83" s="97"/>
      <c r="CQP83" s="104"/>
      <c r="CQQ83" s="97"/>
      <c r="CQR83" s="97"/>
      <c r="CQS83" s="97"/>
      <c r="CQT83" s="145"/>
      <c r="CQU83" s="61"/>
      <c r="CQV83" s="108"/>
      <c r="CQW83" s="63"/>
      <c r="CQX83" s="103"/>
      <c r="CQY83" s="197"/>
      <c r="CQZ83" s="197"/>
      <c r="CRA83" s="97"/>
      <c r="CRB83" s="79"/>
      <c r="CRC83" s="79"/>
      <c r="CRD83" s="210"/>
      <c r="CRE83" s="96"/>
      <c r="CRF83" s="194"/>
      <c r="CRG83" s="80"/>
      <c r="CRH83" s="80"/>
      <c r="CRI83" s="194"/>
      <c r="CRJ83" s="62"/>
      <c r="CRK83" s="107"/>
      <c r="CRL83" s="97"/>
      <c r="CRM83" s="97"/>
      <c r="CRN83" s="97"/>
      <c r="CRO83" s="104"/>
      <c r="CRP83" s="97"/>
      <c r="CRQ83" s="97"/>
      <c r="CRR83" s="97"/>
      <c r="CRS83" s="145"/>
      <c r="CRT83" s="61"/>
      <c r="CRU83" s="108"/>
      <c r="CRV83" s="63"/>
      <c r="CRW83" s="103"/>
      <c r="CRX83" s="197"/>
      <c r="CRY83" s="197"/>
      <c r="CRZ83" s="97"/>
      <c r="CSA83" s="79"/>
      <c r="CSB83" s="79"/>
      <c r="CSC83" s="210"/>
      <c r="CSD83" s="96"/>
      <c r="CSE83" s="194"/>
      <c r="CSF83" s="80"/>
      <c r="CSG83" s="80"/>
      <c r="CSH83" s="194"/>
      <c r="CSI83" s="62"/>
      <c r="CSJ83" s="107"/>
      <c r="CSK83" s="97"/>
      <c r="CSL83" s="97"/>
      <c r="CSM83" s="97"/>
      <c r="CSN83" s="104"/>
      <c r="CSO83" s="97"/>
      <c r="CSP83" s="97"/>
      <c r="CSQ83" s="97"/>
      <c r="CSR83" s="145"/>
      <c r="CSS83" s="61"/>
      <c r="CST83" s="108"/>
      <c r="CSU83" s="63"/>
      <c r="CSV83" s="103"/>
      <c r="CSW83" s="197"/>
      <c r="CSX83" s="197"/>
      <c r="CSY83" s="97"/>
      <c r="CSZ83" s="79"/>
      <c r="CTA83" s="79"/>
      <c r="CTB83" s="210"/>
      <c r="CTC83" s="96"/>
      <c r="CTD83" s="194"/>
      <c r="CTE83" s="80"/>
      <c r="CTF83" s="80"/>
      <c r="CTG83" s="194"/>
      <c r="CTH83" s="62"/>
      <c r="CTI83" s="107"/>
      <c r="CTJ83" s="97"/>
      <c r="CTK83" s="97"/>
      <c r="CTL83" s="97"/>
      <c r="CTM83" s="104"/>
      <c r="CTN83" s="97"/>
      <c r="CTO83" s="97"/>
      <c r="CTP83" s="97"/>
      <c r="CTQ83" s="145"/>
      <c r="CTR83" s="61"/>
      <c r="CTS83" s="108"/>
      <c r="CTT83" s="63"/>
      <c r="CTU83" s="103"/>
      <c r="CTV83" s="197"/>
      <c r="CTW83" s="197"/>
      <c r="CTX83" s="97"/>
      <c r="CTY83" s="79"/>
      <c r="CTZ83" s="79"/>
      <c r="CUA83" s="210"/>
      <c r="CUB83" s="96"/>
      <c r="CUC83" s="194"/>
      <c r="CUD83" s="80"/>
      <c r="CUE83" s="80"/>
      <c r="CUF83" s="194"/>
      <c r="CUG83" s="62"/>
      <c r="CUH83" s="107"/>
      <c r="CUI83" s="97"/>
      <c r="CUJ83" s="97"/>
      <c r="CUK83" s="97"/>
      <c r="CUL83" s="104"/>
      <c r="CUM83" s="97"/>
      <c r="CUN83" s="97"/>
      <c r="CUO83" s="97"/>
      <c r="CUP83" s="145"/>
      <c r="CUQ83" s="61"/>
      <c r="CUR83" s="108"/>
      <c r="CUS83" s="63"/>
      <c r="CUT83" s="103"/>
      <c r="CUU83" s="197"/>
      <c r="CUV83" s="197"/>
      <c r="CUW83" s="97"/>
      <c r="CUX83" s="79"/>
      <c r="CUY83" s="79"/>
      <c r="CUZ83" s="210"/>
      <c r="CVA83" s="96"/>
      <c r="CVB83" s="194"/>
      <c r="CVC83" s="80"/>
      <c r="CVD83" s="80"/>
      <c r="CVE83" s="194"/>
      <c r="CVF83" s="62"/>
      <c r="CVG83" s="107"/>
      <c r="CVH83" s="97"/>
      <c r="CVI83" s="97"/>
      <c r="CVJ83" s="97"/>
      <c r="CVK83" s="104"/>
      <c r="CVL83" s="97"/>
      <c r="CVM83" s="97"/>
      <c r="CVN83" s="97"/>
      <c r="CVO83" s="145"/>
      <c r="CVP83" s="61"/>
      <c r="CVQ83" s="108"/>
      <c r="CVR83" s="63"/>
      <c r="CVS83" s="103"/>
      <c r="CVT83" s="197"/>
      <c r="CVU83" s="197"/>
      <c r="CVV83" s="97"/>
      <c r="CVW83" s="79"/>
      <c r="CVX83" s="79"/>
      <c r="CVY83" s="210"/>
      <c r="CVZ83" s="96"/>
      <c r="CWA83" s="194"/>
      <c r="CWB83" s="80"/>
      <c r="CWC83" s="80"/>
      <c r="CWD83" s="194"/>
      <c r="CWE83" s="62"/>
      <c r="CWF83" s="107"/>
      <c r="CWG83" s="97"/>
      <c r="CWH83" s="97"/>
      <c r="CWI83" s="97"/>
      <c r="CWJ83" s="104"/>
      <c r="CWK83" s="97"/>
      <c r="CWL83" s="97"/>
      <c r="CWM83" s="97"/>
      <c r="CWN83" s="145"/>
      <c r="CWO83" s="61"/>
      <c r="CWP83" s="108"/>
      <c r="CWQ83" s="63"/>
      <c r="CWR83" s="103"/>
      <c r="CWS83" s="197"/>
      <c r="CWT83" s="197"/>
      <c r="CWU83" s="97"/>
      <c r="CWV83" s="79"/>
      <c r="CWW83" s="79"/>
      <c r="CWX83" s="210"/>
      <c r="CWY83" s="96"/>
      <c r="CWZ83" s="194"/>
      <c r="CXA83" s="80"/>
      <c r="CXB83" s="80"/>
      <c r="CXC83" s="194"/>
      <c r="CXD83" s="62"/>
      <c r="CXE83" s="107"/>
      <c r="CXF83" s="97"/>
      <c r="CXG83" s="97"/>
      <c r="CXH83" s="97"/>
      <c r="CXI83" s="104"/>
      <c r="CXJ83" s="97"/>
      <c r="CXK83" s="97"/>
      <c r="CXL83" s="97"/>
      <c r="CXM83" s="145"/>
      <c r="CXN83" s="61"/>
      <c r="CXO83" s="108"/>
      <c r="CXP83" s="63"/>
      <c r="CXQ83" s="103"/>
      <c r="CXR83" s="197"/>
      <c r="CXS83" s="197"/>
      <c r="CXT83" s="97"/>
      <c r="CXU83" s="79"/>
      <c r="CXV83" s="79"/>
      <c r="CXW83" s="210"/>
      <c r="CXX83" s="96"/>
      <c r="CXY83" s="194"/>
      <c r="CXZ83" s="80"/>
      <c r="CYA83" s="80"/>
      <c r="CYB83" s="194"/>
      <c r="CYC83" s="62"/>
      <c r="CYD83" s="107"/>
      <c r="CYE83" s="97"/>
      <c r="CYF83" s="97"/>
      <c r="CYG83" s="97"/>
      <c r="CYH83" s="104"/>
      <c r="CYI83" s="97"/>
      <c r="CYJ83" s="97"/>
      <c r="CYK83" s="97"/>
      <c r="CYL83" s="145"/>
      <c r="CYM83" s="61"/>
      <c r="CYN83" s="108"/>
      <c r="CYO83" s="63"/>
      <c r="CYP83" s="103"/>
      <c r="CYQ83" s="197"/>
      <c r="CYR83" s="197"/>
      <c r="CYS83" s="97"/>
      <c r="CYT83" s="79"/>
      <c r="CYU83" s="79"/>
      <c r="CYV83" s="210"/>
      <c r="CYW83" s="96"/>
      <c r="CYX83" s="194"/>
      <c r="CYY83" s="80"/>
      <c r="CYZ83" s="80"/>
      <c r="CZA83" s="194"/>
      <c r="CZB83" s="62"/>
      <c r="CZC83" s="107"/>
      <c r="CZD83" s="97"/>
      <c r="CZE83" s="97"/>
      <c r="CZF83" s="97"/>
      <c r="CZG83" s="104"/>
      <c r="CZH83" s="97"/>
      <c r="CZI83" s="97"/>
      <c r="CZJ83" s="97"/>
      <c r="CZK83" s="145"/>
      <c r="CZL83" s="61"/>
      <c r="CZM83" s="108"/>
      <c r="CZN83" s="63"/>
      <c r="CZO83" s="103"/>
      <c r="CZP83" s="197"/>
      <c r="CZQ83" s="197"/>
      <c r="CZR83" s="97"/>
      <c r="CZS83" s="79"/>
      <c r="CZT83" s="79"/>
      <c r="CZU83" s="210"/>
      <c r="CZV83" s="96"/>
      <c r="CZW83" s="194"/>
      <c r="CZX83" s="80"/>
      <c r="CZY83" s="80"/>
      <c r="CZZ83" s="194"/>
      <c r="DAA83" s="62"/>
      <c r="DAB83" s="107"/>
      <c r="DAC83" s="97"/>
      <c r="DAD83" s="97"/>
      <c r="DAE83" s="97"/>
      <c r="DAF83" s="104"/>
      <c r="DAG83" s="97"/>
      <c r="DAH83" s="97"/>
      <c r="DAI83" s="97"/>
      <c r="DAJ83" s="145"/>
      <c r="DAK83" s="61"/>
      <c r="DAL83" s="108"/>
      <c r="DAM83" s="63"/>
      <c r="DAN83" s="103"/>
      <c r="DAO83" s="197"/>
      <c r="DAP83" s="197"/>
      <c r="DAQ83" s="97"/>
      <c r="DAR83" s="79"/>
      <c r="DAS83" s="79"/>
      <c r="DAT83" s="210"/>
      <c r="DAU83" s="96"/>
      <c r="DAV83" s="194"/>
      <c r="DAW83" s="80"/>
      <c r="DAX83" s="80"/>
      <c r="DAY83" s="194"/>
      <c r="DAZ83" s="62"/>
      <c r="DBA83" s="107"/>
      <c r="DBB83" s="97"/>
      <c r="DBC83" s="97"/>
      <c r="DBD83" s="97"/>
      <c r="DBE83" s="104"/>
      <c r="DBF83" s="97"/>
      <c r="DBG83" s="97"/>
      <c r="DBH83" s="97"/>
      <c r="DBI83" s="145"/>
      <c r="DBJ83" s="61"/>
      <c r="DBK83" s="108"/>
      <c r="DBL83" s="63"/>
      <c r="DBM83" s="103"/>
      <c r="DBN83" s="197"/>
      <c r="DBO83" s="197"/>
      <c r="DBP83" s="97"/>
      <c r="DBQ83" s="79"/>
      <c r="DBR83" s="79"/>
      <c r="DBS83" s="210"/>
      <c r="DBT83" s="96"/>
      <c r="DBU83" s="194"/>
      <c r="DBV83" s="80"/>
      <c r="DBW83" s="80"/>
      <c r="DBX83" s="194"/>
      <c r="DBY83" s="62"/>
      <c r="DBZ83" s="107"/>
      <c r="DCA83" s="97"/>
      <c r="DCB83" s="97"/>
      <c r="DCC83" s="97"/>
      <c r="DCD83" s="104"/>
      <c r="DCE83" s="97"/>
      <c r="DCF83" s="97"/>
      <c r="DCG83" s="97"/>
      <c r="DCH83" s="145"/>
      <c r="DCI83" s="61"/>
      <c r="DCJ83" s="108"/>
      <c r="DCK83" s="63"/>
      <c r="DCL83" s="103"/>
      <c r="DCM83" s="197"/>
      <c r="DCN83" s="197"/>
      <c r="DCO83" s="97"/>
      <c r="DCP83" s="79"/>
      <c r="DCQ83" s="79"/>
      <c r="DCR83" s="210"/>
      <c r="DCS83" s="96"/>
      <c r="DCT83" s="194"/>
      <c r="DCU83" s="80"/>
      <c r="DCV83" s="80"/>
      <c r="DCW83" s="194"/>
      <c r="DCX83" s="62"/>
      <c r="DCY83" s="107"/>
      <c r="DCZ83" s="97"/>
      <c r="DDA83" s="97"/>
      <c r="DDB83" s="97"/>
      <c r="DDC83" s="104"/>
      <c r="DDD83" s="97"/>
      <c r="DDE83" s="97"/>
      <c r="DDF83" s="97"/>
      <c r="DDG83" s="145"/>
      <c r="DDH83" s="61"/>
      <c r="DDI83" s="108"/>
      <c r="DDJ83" s="63"/>
      <c r="DDK83" s="103"/>
      <c r="DDL83" s="197"/>
      <c r="DDM83" s="197"/>
      <c r="DDN83" s="97"/>
      <c r="DDO83" s="79"/>
      <c r="DDP83" s="79"/>
      <c r="DDQ83" s="210"/>
      <c r="DDR83" s="96"/>
      <c r="DDS83" s="194"/>
      <c r="DDT83" s="80"/>
      <c r="DDU83" s="80"/>
      <c r="DDV83" s="194"/>
      <c r="DDW83" s="62"/>
      <c r="DDX83" s="107"/>
      <c r="DDY83" s="97"/>
      <c r="DDZ83" s="97"/>
      <c r="DEA83" s="97"/>
      <c r="DEB83" s="104"/>
      <c r="DEC83" s="97"/>
      <c r="DED83" s="97"/>
      <c r="DEE83" s="97"/>
      <c r="DEF83" s="145"/>
      <c r="DEG83" s="61"/>
      <c r="DEH83" s="108"/>
      <c r="DEI83" s="63"/>
      <c r="DEJ83" s="103"/>
      <c r="DEK83" s="197"/>
      <c r="DEL83" s="197"/>
      <c r="DEM83" s="97"/>
      <c r="DEN83" s="79"/>
      <c r="DEO83" s="79"/>
      <c r="DEP83" s="210"/>
      <c r="DEQ83" s="96"/>
      <c r="DER83" s="194"/>
      <c r="DES83" s="80"/>
      <c r="DET83" s="80"/>
      <c r="DEU83" s="194"/>
      <c r="DEV83" s="62"/>
      <c r="DEW83" s="107"/>
      <c r="DEX83" s="97"/>
      <c r="DEY83" s="97"/>
      <c r="DEZ83" s="97"/>
      <c r="DFA83" s="104"/>
      <c r="DFB83" s="97"/>
      <c r="DFC83" s="97"/>
      <c r="DFD83" s="97"/>
      <c r="DFE83" s="145"/>
      <c r="DFF83" s="61"/>
      <c r="DFG83" s="108"/>
      <c r="DFH83" s="63"/>
      <c r="DFI83" s="103"/>
      <c r="DFJ83" s="197"/>
      <c r="DFK83" s="197"/>
      <c r="DFL83" s="97"/>
      <c r="DFM83" s="79"/>
      <c r="DFN83" s="79"/>
      <c r="DFO83" s="210"/>
      <c r="DFP83" s="96"/>
      <c r="DFQ83" s="194"/>
      <c r="DFR83" s="80"/>
      <c r="DFS83" s="80"/>
      <c r="DFT83" s="194"/>
      <c r="DFU83" s="62"/>
      <c r="DFV83" s="107"/>
      <c r="DFW83" s="97"/>
      <c r="DFX83" s="97"/>
      <c r="DFY83" s="97"/>
      <c r="DFZ83" s="104"/>
      <c r="DGA83" s="97"/>
      <c r="DGB83" s="97"/>
      <c r="DGC83" s="97"/>
      <c r="DGD83" s="145"/>
      <c r="DGE83" s="61"/>
      <c r="DGF83" s="108"/>
      <c r="DGG83" s="63"/>
      <c r="DGH83" s="103"/>
      <c r="DGI83" s="197"/>
      <c r="DGJ83" s="197"/>
      <c r="DGK83" s="97"/>
      <c r="DGL83" s="79"/>
      <c r="DGM83" s="79"/>
      <c r="DGN83" s="210"/>
      <c r="DGO83" s="96"/>
      <c r="DGP83" s="194"/>
      <c r="DGQ83" s="80"/>
      <c r="DGR83" s="80"/>
      <c r="DGS83" s="194"/>
      <c r="DGT83" s="62"/>
      <c r="DGU83" s="107"/>
      <c r="DGV83" s="97"/>
      <c r="DGW83" s="97"/>
      <c r="DGX83" s="97"/>
      <c r="DGY83" s="104"/>
      <c r="DGZ83" s="97"/>
      <c r="DHA83" s="97"/>
      <c r="DHB83" s="97"/>
      <c r="DHC83" s="145"/>
      <c r="DHD83" s="61"/>
      <c r="DHE83" s="108"/>
      <c r="DHF83" s="63"/>
      <c r="DHG83" s="103"/>
      <c r="DHH83" s="197"/>
      <c r="DHI83" s="197"/>
      <c r="DHJ83" s="97"/>
      <c r="DHK83" s="79"/>
      <c r="DHL83" s="79"/>
      <c r="DHM83" s="210"/>
      <c r="DHN83" s="96"/>
      <c r="DHO83" s="194"/>
      <c r="DHP83" s="80"/>
      <c r="DHQ83" s="80"/>
      <c r="DHR83" s="194"/>
      <c r="DHS83" s="62"/>
      <c r="DHT83" s="107"/>
      <c r="DHU83" s="97"/>
      <c r="DHV83" s="97"/>
      <c r="DHW83" s="97"/>
      <c r="DHX83" s="104"/>
      <c r="DHY83" s="97"/>
      <c r="DHZ83" s="97"/>
      <c r="DIA83" s="97"/>
      <c r="DIB83" s="145"/>
      <c r="DIC83" s="61"/>
      <c r="DID83" s="108"/>
      <c r="DIE83" s="63"/>
      <c r="DIF83" s="103"/>
      <c r="DIG83" s="197"/>
      <c r="DIH83" s="197"/>
      <c r="DII83" s="97"/>
      <c r="DIJ83" s="79"/>
      <c r="DIK83" s="79"/>
      <c r="DIL83" s="210"/>
      <c r="DIM83" s="96"/>
      <c r="DIN83" s="194"/>
      <c r="DIO83" s="80"/>
      <c r="DIP83" s="80"/>
      <c r="DIQ83" s="194"/>
      <c r="DIR83" s="62"/>
      <c r="DIS83" s="107"/>
      <c r="DIT83" s="97"/>
      <c r="DIU83" s="97"/>
      <c r="DIV83" s="97"/>
      <c r="DIW83" s="104"/>
      <c r="DIX83" s="97"/>
      <c r="DIY83" s="97"/>
      <c r="DIZ83" s="97"/>
      <c r="DJA83" s="145"/>
      <c r="DJB83" s="61"/>
      <c r="DJC83" s="108"/>
      <c r="DJD83" s="63"/>
      <c r="DJE83" s="103"/>
      <c r="DJF83" s="197"/>
      <c r="DJG83" s="197"/>
      <c r="DJH83" s="97"/>
      <c r="DJI83" s="79"/>
      <c r="DJJ83" s="79"/>
      <c r="DJK83" s="210"/>
      <c r="DJL83" s="96"/>
      <c r="DJM83" s="194"/>
      <c r="DJN83" s="80"/>
      <c r="DJO83" s="80"/>
      <c r="DJP83" s="194"/>
      <c r="DJQ83" s="62"/>
      <c r="DJR83" s="107"/>
      <c r="DJS83" s="97"/>
      <c r="DJT83" s="97"/>
      <c r="DJU83" s="97"/>
      <c r="DJV83" s="104"/>
      <c r="DJW83" s="97"/>
      <c r="DJX83" s="97"/>
      <c r="DJY83" s="97"/>
      <c r="DJZ83" s="145"/>
      <c r="DKA83" s="61"/>
      <c r="DKB83" s="108"/>
      <c r="DKC83" s="63"/>
      <c r="DKD83" s="103"/>
      <c r="DKE83" s="197"/>
      <c r="DKF83" s="197"/>
      <c r="DKG83" s="97"/>
      <c r="DKH83" s="79"/>
      <c r="DKI83" s="79"/>
      <c r="DKJ83" s="210"/>
      <c r="DKK83" s="96"/>
      <c r="DKL83" s="194"/>
      <c r="DKM83" s="80"/>
      <c r="DKN83" s="80"/>
      <c r="DKO83" s="194"/>
      <c r="DKP83" s="62"/>
      <c r="DKQ83" s="107"/>
      <c r="DKR83" s="97"/>
      <c r="DKS83" s="97"/>
      <c r="DKT83" s="97"/>
      <c r="DKU83" s="104"/>
      <c r="DKV83" s="97"/>
      <c r="DKW83" s="97"/>
      <c r="DKX83" s="97"/>
      <c r="DKY83" s="145"/>
      <c r="DKZ83" s="61"/>
      <c r="DLA83" s="108"/>
      <c r="DLB83" s="63"/>
      <c r="DLC83" s="103"/>
      <c r="DLD83" s="197"/>
      <c r="DLE83" s="197"/>
      <c r="DLF83" s="97"/>
      <c r="DLG83" s="79"/>
      <c r="DLH83" s="79"/>
      <c r="DLI83" s="210"/>
      <c r="DLJ83" s="96"/>
      <c r="DLK83" s="194"/>
      <c r="DLL83" s="80"/>
      <c r="DLM83" s="80"/>
      <c r="DLN83" s="194"/>
      <c r="DLO83" s="62"/>
      <c r="DLP83" s="107"/>
      <c r="DLQ83" s="97"/>
      <c r="DLR83" s="97"/>
      <c r="DLS83" s="97"/>
      <c r="DLT83" s="104"/>
      <c r="DLU83" s="97"/>
      <c r="DLV83" s="97"/>
      <c r="DLW83" s="97"/>
      <c r="DLX83" s="145"/>
      <c r="DLY83" s="61"/>
      <c r="DLZ83" s="108"/>
      <c r="DMA83" s="63"/>
      <c r="DMB83" s="103"/>
      <c r="DMC83" s="197"/>
      <c r="DMD83" s="197"/>
      <c r="DME83" s="97"/>
      <c r="DMF83" s="79"/>
      <c r="DMG83" s="79"/>
      <c r="DMH83" s="210"/>
      <c r="DMI83" s="96"/>
      <c r="DMJ83" s="194"/>
      <c r="DMK83" s="80"/>
      <c r="DML83" s="80"/>
      <c r="DMM83" s="194"/>
      <c r="DMN83" s="62"/>
      <c r="DMO83" s="107"/>
      <c r="DMP83" s="97"/>
      <c r="DMQ83" s="97"/>
      <c r="DMR83" s="97"/>
      <c r="DMS83" s="104"/>
      <c r="DMT83" s="97"/>
      <c r="DMU83" s="97"/>
      <c r="DMV83" s="97"/>
      <c r="DMW83" s="145"/>
      <c r="DMX83" s="61"/>
      <c r="DMY83" s="108"/>
      <c r="DMZ83" s="63"/>
      <c r="DNA83" s="103"/>
      <c r="DNB83" s="197"/>
      <c r="DNC83" s="197"/>
      <c r="DND83" s="97"/>
      <c r="DNE83" s="79"/>
      <c r="DNF83" s="79"/>
      <c r="DNG83" s="210"/>
      <c r="DNH83" s="96"/>
      <c r="DNI83" s="194"/>
      <c r="DNJ83" s="80"/>
      <c r="DNK83" s="80"/>
      <c r="DNL83" s="194"/>
      <c r="DNM83" s="62"/>
      <c r="DNN83" s="107"/>
      <c r="DNO83" s="97"/>
      <c r="DNP83" s="97"/>
      <c r="DNQ83" s="97"/>
      <c r="DNR83" s="104"/>
      <c r="DNS83" s="97"/>
      <c r="DNT83" s="97"/>
      <c r="DNU83" s="97"/>
      <c r="DNV83" s="145"/>
      <c r="DNW83" s="61"/>
      <c r="DNX83" s="108"/>
      <c r="DNY83" s="63"/>
      <c r="DNZ83" s="103"/>
      <c r="DOA83" s="197"/>
      <c r="DOB83" s="197"/>
      <c r="DOC83" s="97"/>
      <c r="DOD83" s="79"/>
      <c r="DOE83" s="79"/>
      <c r="DOF83" s="210"/>
      <c r="DOG83" s="96"/>
      <c r="DOH83" s="194"/>
      <c r="DOI83" s="80"/>
      <c r="DOJ83" s="80"/>
      <c r="DOK83" s="194"/>
      <c r="DOL83" s="62"/>
      <c r="DOM83" s="107"/>
      <c r="DON83" s="97"/>
      <c r="DOO83" s="97"/>
      <c r="DOP83" s="97"/>
      <c r="DOQ83" s="104"/>
      <c r="DOR83" s="97"/>
      <c r="DOS83" s="97"/>
      <c r="DOT83" s="97"/>
      <c r="DOU83" s="145"/>
      <c r="DOV83" s="61"/>
      <c r="DOW83" s="108"/>
      <c r="DOX83" s="63"/>
      <c r="DOY83" s="103"/>
      <c r="DOZ83" s="197"/>
      <c r="DPA83" s="197"/>
      <c r="DPB83" s="97"/>
      <c r="DPC83" s="79"/>
      <c r="DPD83" s="79"/>
      <c r="DPE83" s="210"/>
      <c r="DPF83" s="96"/>
      <c r="DPG83" s="194"/>
      <c r="DPH83" s="80"/>
      <c r="DPI83" s="80"/>
      <c r="DPJ83" s="194"/>
      <c r="DPK83" s="62"/>
      <c r="DPL83" s="107"/>
      <c r="DPM83" s="97"/>
      <c r="DPN83" s="97"/>
      <c r="DPO83" s="97"/>
      <c r="DPP83" s="104"/>
      <c r="DPQ83" s="97"/>
      <c r="DPR83" s="97"/>
      <c r="DPS83" s="97"/>
      <c r="DPT83" s="145"/>
      <c r="DPU83" s="61"/>
      <c r="DPV83" s="108"/>
      <c r="DPW83" s="63"/>
      <c r="DPX83" s="103"/>
      <c r="DPY83" s="197"/>
      <c r="DPZ83" s="197"/>
      <c r="DQA83" s="97"/>
      <c r="DQB83" s="79"/>
      <c r="DQC83" s="79"/>
      <c r="DQD83" s="210"/>
      <c r="DQE83" s="96"/>
      <c r="DQF83" s="194"/>
      <c r="DQG83" s="80"/>
      <c r="DQH83" s="80"/>
      <c r="DQI83" s="194"/>
      <c r="DQJ83" s="62"/>
      <c r="DQK83" s="107"/>
      <c r="DQL83" s="97"/>
      <c r="DQM83" s="97"/>
      <c r="DQN83" s="97"/>
      <c r="DQO83" s="104"/>
      <c r="DQP83" s="97"/>
      <c r="DQQ83" s="97"/>
      <c r="DQR83" s="97"/>
      <c r="DQS83" s="145"/>
      <c r="DQT83" s="61"/>
      <c r="DQU83" s="108"/>
      <c r="DQV83" s="63"/>
      <c r="DQW83" s="103"/>
      <c r="DQX83" s="197"/>
      <c r="DQY83" s="197"/>
      <c r="DQZ83" s="97"/>
      <c r="DRA83" s="79"/>
      <c r="DRB83" s="79"/>
      <c r="DRC83" s="210"/>
      <c r="DRD83" s="96"/>
      <c r="DRE83" s="194"/>
      <c r="DRF83" s="80"/>
      <c r="DRG83" s="80"/>
      <c r="DRH83" s="194"/>
      <c r="DRI83" s="62"/>
      <c r="DRJ83" s="107"/>
      <c r="DRK83" s="97"/>
      <c r="DRL83" s="97"/>
      <c r="DRM83" s="97"/>
      <c r="DRN83" s="104"/>
      <c r="DRO83" s="97"/>
      <c r="DRP83" s="97"/>
      <c r="DRQ83" s="97"/>
      <c r="DRR83" s="145"/>
      <c r="DRS83" s="61"/>
      <c r="DRT83" s="108"/>
      <c r="DRU83" s="63"/>
      <c r="DRV83" s="103"/>
      <c r="DRW83" s="197"/>
      <c r="DRX83" s="197"/>
      <c r="DRY83" s="97"/>
      <c r="DRZ83" s="79"/>
      <c r="DSA83" s="79"/>
      <c r="DSB83" s="210"/>
      <c r="DSC83" s="96"/>
      <c r="DSD83" s="194"/>
      <c r="DSE83" s="80"/>
      <c r="DSF83" s="80"/>
      <c r="DSG83" s="194"/>
      <c r="DSH83" s="62"/>
      <c r="DSI83" s="107"/>
      <c r="DSJ83" s="97"/>
      <c r="DSK83" s="97"/>
      <c r="DSL83" s="97"/>
      <c r="DSM83" s="104"/>
      <c r="DSN83" s="97"/>
      <c r="DSO83" s="97"/>
      <c r="DSP83" s="97"/>
      <c r="DSQ83" s="145"/>
      <c r="DSR83" s="61"/>
      <c r="DSS83" s="108"/>
      <c r="DST83" s="63"/>
      <c r="DSU83" s="103"/>
      <c r="DSV83" s="197"/>
      <c r="DSW83" s="197"/>
      <c r="DSX83" s="97"/>
      <c r="DSY83" s="79"/>
      <c r="DSZ83" s="79"/>
      <c r="DTA83" s="210"/>
      <c r="DTB83" s="96"/>
      <c r="DTC83" s="194"/>
      <c r="DTD83" s="80"/>
      <c r="DTE83" s="80"/>
      <c r="DTF83" s="194"/>
      <c r="DTG83" s="62"/>
      <c r="DTH83" s="107"/>
      <c r="DTI83" s="97"/>
      <c r="DTJ83" s="97"/>
      <c r="DTK83" s="97"/>
      <c r="DTL83" s="104"/>
      <c r="DTM83" s="97"/>
      <c r="DTN83" s="97"/>
      <c r="DTO83" s="97"/>
      <c r="DTP83" s="145"/>
      <c r="DTQ83" s="61"/>
      <c r="DTR83" s="108"/>
      <c r="DTS83" s="63"/>
      <c r="DTT83" s="103"/>
      <c r="DTU83" s="197"/>
      <c r="DTV83" s="197"/>
      <c r="DTW83" s="97"/>
      <c r="DTX83" s="79"/>
      <c r="DTY83" s="79"/>
      <c r="DTZ83" s="210"/>
      <c r="DUA83" s="96"/>
      <c r="DUB83" s="194"/>
      <c r="DUC83" s="80"/>
      <c r="DUD83" s="80"/>
      <c r="DUE83" s="194"/>
      <c r="DUF83" s="62"/>
      <c r="DUG83" s="107"/>
      <c r="DUH83" s="97"/>
      <c r="DUI83" s="97"/>
      <c r="DUJ83" s="97"/>
      <c r="DUK83" s="104"/>
      <c r="DUL83" s="97"/>
      <c r="DUM83" s="97"/>
      <c r="DUN83" s="97"/>
      <c r="DUO83" s="145"/>
      <c r="DUP83" s="61"/>
      <c r="DUQ83" s="108"/>
      <c r="DUR83" s="63"/>
      <c r="DUS83" s="103"/>
      <c r="DUT83" s="197"/>
      <c r="DUU83" s="197"/>
      <c r="DUV83" s="97"/>
      <c r="DUW83" s="79"/>
      <c r="DUX83" s="79"/>
      <c r="DUY83" s="210"/>
      <c r="DUZ83" s="96"/>
      <c r="DVA83" s="194"/>
      <c r="DVB83" s="80"/>
      <c r="DVC83" s="80"/>
      <c r="DVD83" s="194"/>
      <c r="DVE83" s="62"/>
      <c r="DVF83" s="107"/>
      <c r="DVG83" s="97"/>
      <c r="DVH83" s="97"/>
      <c r="DVI83" s="97"/>
      <c r="DVJ83" s="104"/>
      <c r="DVK83" s="97"/>
      <c r="DVL83" s="97"/>
      <c r="DVM83" s="97"/>
      <c r="DVN83" s="145"/>
      <c r="DVO83" s="61"/>
      <c r="DVP83" s="108"/>
      <c r="DVQ83" s="63"/>
      <c r="DVR83" s="103"/>
      <c r="DVS83" s="197"/>
      <c r="DVT83" s="197"/>
      <c r="DVU83" s="97"/>
      <c r="DVV83" s="79"/>
      <c r="DVW83" s="79"/>
      <c r="DVX83" s="210"/>
      <c r="DVY83" s="96"/>
      <c r="DVZ83" s="194"/>
      <c r="DWA83" s="80"/>
      <c r="DWB83" s="80"/>
      <c r="DWC83" s="194"/>
      <c r="DWD83" s="62"/>
      <c r="DWE83" s="107"/>
      <c r="DWF83" s="97"/>
      <c r="DWG83" s="97"/>
      <c r="DWH83" s="97"/>
      <c r="DWI83" s="104"/>
      <c r="DWJ83" s="97"/>
      <c r="DWK83" s="97"/>
      <c r="DWL83" s="97"/>
      <c r="DWM83" s="145"/>
      <c r="DWN83" s="61"/>
      <c r="DWO83" s="108"/>
      <c r="DWP83" s="63"/>
      <c r="DWQ83" s="103"/>
      <c r="DWR83" s="197"/>
      <c r="DWS83" s="197"/>
      <c r="DWT83" s="97"/>
      <c r="DWU83" s="79"/>
      <c r="DWV83" s="79"/>
      <c r="DWW83" s="210"/>
      <c r="DWX83" s="96"/>
      <c r="DWY83" s="194"/>
      <c r="DWZ83" s="80"/>
      <c r="DXA83" s="80"/>
      <c r="DXB83" s="194"/>
      <c r="DXC83" s="62"/>
      <c r="DXD83" s="107"/>
      <c r="DXE83" s="97"/>
      <c r="DXF83" s="97"/>
      <c r="DXG83" s="97"/>
      <c r="DXH83" s="104"/>
      <c r="DXI83" s="97"/>
      <c r="DXJ83" s="97"/>
      <c r="DXK83" s="97"/>
      <c r="DXL83" s="145"/>
      <c r="DXM83" s="61"/>
      <c r="DXN83" s="108"/>
      <c r="DXO83" s="63"/>
      <c r="DXP83" s="103"/>
      <c r="DXQ83" s="197"/>
      <c r="DXR83" s="197"/>
      <c r="DXS83" s="97"/>
      <c r="DXT83" s="79"/>
      <c r="DXU83" s="79"/>
      <c r="DXV83" s="210"/>
      <c r="DXW83" s="96"/>
      <c r="DXX83" s="194"/>
      <c r="DXY83" s="80"/>
      <c r="DXZ83" s="80"/>
      <c r="DYA83" s="194"/>
      <c r="DYB83" s="62"/>
      <c r="DYC83" s="107"/>
      <c r="DYD83" s="97"/>
      <c r="DYE83" s="97"/>
      <c r="DYF83" s="97"/>
      <c r="DYG83" s="104"/>
      <c r="DYH83" s="97"/>
      <c r="DYI83" s="97"/>
      <c r="DYJ83" s="97"/>
      <c r="DYK83" s="145"/>
      <c r="DYL83" s="61"/>
      <c r="DYM83" s="108"/>
      <c r="DYN83" s="63"/>
      <c r="DYO83" s="103"/>
      <c r="DYP83" s="197"/>
      <c r="DYQ83" s="197"/>
      <c r="DYR83" s="97"/>
      <c r="DYS83" s="79"/>
      <c r="DYT83" s="79"/>
      <c r="DYU83" s="210"/>
      <c r="DYV83" s="96"/>
      <c r="DYW83" s="194"/>
      <c r="DYX83" s="80"/>
      <c r="DYY83" s="80"/>
      <c r="DYZ83" s="194"/>
      <c r="DZA83" s="62"/>
      <c r="DZB83" s="107"/>
      <c r="DZC83" s="97"/>
      <c r="DZD83" s="97"/>
      <c r="DZE83" s="97"/>
      <c r="DZF83" s="104"/>
      <c r="DZG83" s="97"/>
      <c r="DZH83" s="97"/>
      <c r="DZI83" s="97"/>
      <c r="DZJ83" s="145"/>
      <c r="DZK83" s="61"/>
      <c r="DZL83" s="108"/>
      <c r="DZM83" s="63"/>
      <c r="DZN83" s="103"/>
      <c r="DZO83" s="197"/>
      <c r="DZP83" s="197"/>
      <c r="DZQ83" s="97"/>
      <c r="DZR83" s="79"/>
      <c r="DZS83" s="79"/>
      <c r="DZT83" s="210"/>
      <c r="DZU83" s="96"/>
      <c r="DZV83" s="194"/>
      <c r="DZW83" s="80"/>
      <c r="DZX83" s="80"/>
      <c r="DZY83" s="194"/>
      <c r="DZZ83" s="62"/>
      <c r="EAA83" s="107"/>
      <c r="EAB83" s="97"/>
      <c r="EAC83" s="97"/>
      <c r="EAD83" s="97"/>
      <c r="EAE83" s="104"/>
      <c r="EAF83" s="97"/>
      <c r="EAG83" s="97"/>
      <c r="EAH83" s="97"/>
      <c r="EAI83" s="145"/>
      <c r="EAJ83" s="61"/>
      <c r="EAK83" s="108"/>
      <c r="EAL83" s="63"/>
      <c r="EAM83" s="103"/>
      <c r="EAN83" s="197"/>
      <c r="EAO83" s="197"/>
      <c r="EAP83" s="97"/>
      <c r="EAQ83" s="79"/>
      <c r="EAR83" s="79"/>
      <c r="EAS83" s="210"/>
      <c r="EAT83" s="96"/>
      <c r="EAU83" s="194"/>
      <c r="EAV83" s="80"/>
      <c r="EAW83" s="80"/>
      <c r="EAX83" s="194"/>
      <c r="EAY83" s="62"/>
      <c r="EAZ83" s="107"/>
      <c r="EBA83" s="97"/>
      <c r="EBB83" s="97"/>
      <c r="EBC83" s="97"/>
      <c r="EBD83" s="104"/>
      <c r="EBE83" s="97"/>
      <c r="EBF83" s="97"/>
      <c r="EBG83" s="97"/>
      <c r="EBH83" s="145"/>
      <c r="EBI83" s="61"/>
      <c r="EBJ83" s="108"/>
      <c r="EBK83" s="63"/>
      <c r="EBL83" s="103"/>
      <c r="EBM83" s="197"/>
      <c r="EBN83" s="197"/>
      <c r="EBO83" s="97"/>
      <c r="EBP83" s="79"/>
      <c r="EBQ83" s="79"/>
      <c r="EBR83" s="210"/>
      <c r="EBS83" s="96"/>
      <c r="EBT83" s="194"/>
      <c r="EBU83" s="80"/>
      <c r="EBV83" s="80"/>
      <c r="EBW83" s="194"/>
      <c r="EBX83" s="62"/>
      <c r="EBY83" s="107"/>
      <c r="EBZ83" s="97"/>
      <c r="ECA83" s="97"/>
      <c r="ECB83" s="97"/>
      <c r="ECC83" s="104"/>
      <c r="ECD83" s="97"/>
      <c r="ECE83" s="97"/>
      <c r="ECF83" s="97"/>
      <c r="ECG83" s="145"/>
      <c r="ECH83" s="61"/>
      <c r="ECI83" s="108"/>
      <c r="ECJ83" s="63"/>
      <c r="ECK83" s="103"/>
      <c r="ECL83" s="197"/>
      <c r="ECM83" s="197"/>
      <c r="ECN83" s="97"/>
      <c r="ECO83" s="79"/>
      <c r="ECP83" s="79"/>
      <c r="ECQ83" s="210"/>
      <c r="ECR83" s="96"/>
      <c r="ECS83" s="194"/>
      <c r="ECT83" s="80"/>
      <c r="ECU83" s="80"/>
      <c r="ECV83" s="194"/>
      <c r="ECW83" s="62"/>
      <c r="ECX83" s="107"/>
      <c r="ECY83" s="97"/>
      <c r="ECZ83" s="97"/>
      <c r="EDA83" s="97"/>
      <c r="EDB83" s="104"/>
      <c r="EDC83" s="97"/>
      <c r="EDD83" s="97"/>
      <c r="EDE83" s="97"/>
      <c r="EDF83" s="145"/>
      <c r="EDG83" s="61"/>
      <c r="EDH83" s="108"/>
      <c r="EDI83" s="63"/>
      <c r="EDJ83" s="103"/>
      <c r="EDK83" s="197"/>
      <c r="EDL83" s="197"/>
      <c r="EDM83" s="97"/>
      <c r="EDN83" s="79"/>
      <c r="EDO83" s="79"/>
      <c r="EDP83" s="210"/>
      <c r="EDQ83" s="96"/>
      <c r="EDR83" s="194"/>
      <c r="EDS83" s="80"/>
      <c r="EDT83" s="80"/>
      <c r="EDU83" s="194"/>
      <c r="EDV83" s="62"/>
      <c r="EDW83" s="107"/>
      <c r="EDX83" s="97"/>
      <c r="EDY83" s="97"/>
      <c r="EDZ83" s="97"/>
      <c r="EEA83" s="104"/>
      <c r="EEB83" s="97"/>
      <c r="EEC83" s="97"/>
      <c r="EED83" s="97"/>
      <c r="EEE83" s="145"/>
      <c r="EEF83" s="61"/>
      <c r="EEG83" s="108"/>
      <c r="EEH83" s="63"/>
      <c r="EEI83" s="103"/>
      <c r="EEJ83" s="197"/>
      <c r="EEK83" s="197"/>
      <c r="EEL83" s="97"/>
      <c r="EEM83" s="79"/>
      <c r="EEN83" s="79"/>
      <c r="EEO83" s="210"/>
      <c r="EEP83" s="96"/>
      <c r="EEQ83" s="194"/>
      <c r="EER83" s="80"/>
      <c r="EES83" s="80"/>
      <c r="EET83" s="194"/>
      <c r="EEU83" s="62"/>
      <c r="EEV83" s="107"/>
      <c r="EEW83" s="97"/>
      <c r="EEX83" s="97"/>
      <c r="EEY83" s="97"/>
      <c r="EEZ83" s="104"/>
      <c r="EFA83" s="97"/>
      <c r="EFB83" s="97"/>
      <c r="EFC83" s="97"/>
      <c r="EFD83" s="145"/>
      <c r="EFE83" s="61"/>
      <c r="EFF83" s="108"/>
      <c r="EFG83" s="63"/>
      <c r="EFH83" s="103"/>
      <c r="EFI83" s="197"/>
      <c r="EFJ83" s="197"/>
      <c r="EFK83" s="97"/>
      <c r="EFL83" s="79"/>
      <c r="EFM83" s="79"/>
      <c r="EFN83" s="210"/>
      <c r="EFO83" s="96"/>
      <c r="EFP83" s="194"/>
      <c r="EFQ83" s="80"/>
      <c r="EFR83" s="80"/>
      <c r="EFS83" s="194"/>
      <c r="EFT83" s="62"/>
      <c r="EFU83" s="107"/>
      <c r="EFV83" s="97"/>
      <c r="EFW83" s="97"/>
      <c r="EFX83" s="97"/>
      <c r="EFY83" s="104"/>
      <c r="EFZ83" s="97"/>
      <c r="EGA83" s="97"/>
      <c r="EGB83" s="97"/>
      <c r="EGC83" s="145"/>
      <c r="EGD83" s="61"/>
      <c r="EGE83" s="108"/>
      <c r="EGF83" s="63"/>
      <c r="EGG83" s="103"/>
      <c r="EGH83" s="197"/>
      <c r="EGI83" s="197"/>
      <c r="EGJ83" s="97"/>
      <c r="EGK83" s="79"/>
      <c r="EGL83" s="79"/>
      <c r="EGM83" s="210"/>
      <c r="EGN83" s="96"/>
      <c r="EGO83" s="194"/>
      <c r="EGP83" s="80"/>
      <c r="EGQ83" s="80"/>
      <c r="EGR83" s="194"/>
      <c r="EGS83" s="62"/>
      <c r="EGT83" s="107"/>
      <c r="EGU83" s="97"/>
      <c r="EGV83" s="97"/>
      <c r="EGW83" s="97"/>
      <c r="EGX83" s="104"/>
      <c r="EGY83" s="97"/>
      <c r="EGZ83" s="97"/>
      <c r="EHA83" s="97"/>
      <c r="EHB83" s="145"/>
      <c r="EHC83" s="61"/>
      <c r="EHD83" s="108"/>
      <c r="EHE83" s="63"/>
      <c r="EHF83" s="103"/>
      <c r="EHG83" s="197"/>
      <c r="EHH83" s="197"/>
      <c r="EHI83" s="97"/>
      <c r="EHJ83" s="79"/>
      <c r="EHK83" s="79"/>
      <c r="EHL83" s="210"/>
      <c r="EHM83" s="96"/>
      <c r="EHN83" s="194"/>
      <c r="EHO83" s="80"/>
      <c r="EHP83" s="80"/>
      <c r="EHQ83" s="194"/>
      <c r="EHR83" s="62"/>
      <c r="EHS83" s="107"/>
      <c r="EHT83" s="97"/>
      <c r="EHU83" s="97"/>
      <c r="EHV83" s="97"/>
      <c r="EHW83" s="104"/>
      <c r="EHX83" s="97"/>
      <c r="EHY83" s="97"/>
      <c r="EHZ83" s="97"/>
      <c r="EIA83" s="145"/>
      <c r="EIB83" s="61"/>
      <c r="EIC83" s="108"/>
      <c r="EID83" s="63"/>
      <c r="EIE83" s="103"/>
      <c r="EIF83" s="197"/>
      <c r="EIG83" s="197"/>
      <c r="EIH83" s="97"/>
      <c r="EII83" s="79"/>
      <c r="EIJ83" s="79"/>
      <c r="EIK83" s="210"/>
      <c r="EIL83" s="96"/>
      <c r="EIM83" s="194"/>
      <c r="EIN83" s="80"/>
      <c r="EIO83" s="80"/>
      <c r="EIP83" s="194"/>
      <c r="EIQ83" s="62"/>
      <c r="EIR83" s="107"/>
      <c r="EIS83" s="97"/>
      <c r="EIT83" s="97"/>
      <c r="EIU83" s="97"/>
      <c r="EIV83" s="104"/>
      <c r="EIW83" s="97"/>
      <c r="EIX83" s="97"/>
      <c r="EIY83" s="97"/>
      <c r="EIZ83" s="145"/>
      <c r="EJA83" s="61"/>
      <c r="EJB83" s="108"/>
      <c r="EJC83" s="63"/>
      <c r="EJD83" s="103"/>
      <c r="EJE83" s="197"/>
      <c r="EJF83" s="197"/>
      <c r="EJG83" s="97"/>
      <c r="EJH83" s="79"/>
      <c r="EJI83" s="79"/>
      <c r="EJJ83" s="210"/>
      <c r="EJK83" s="96"/>
      <c r="EJL83" s="194"/>
      <c r="EJM83" s="80"/>
      <c r="EJN83" s="80"/>
      <c r="EJO83" s="194"/>
      <c r="EJP83" s="62"/>
      <c r="EJQ83" s="107"/>
      <c r="EJR83" s="97"/>
      <c r="EJS83" s="97"/>
      <c r="EJT83" s="97"/>
      <c r="EJU83" s="104"/>
      <c r="EJV83" s="97"/>
      <c r="EJW83" s="97"/>
      <c r="EJX83" s="97"/>
      <c r="EJY83" s="145"/>
      <c r="EJZ83" s="61"/>
      <c r="EKA83" s="108"/>
      <c r="EKB83" s="63"/>
      <c r="EKC83" s="103"/>
      <c r="EKD83" s="197"/>
      <c r="EKE83" s="197"/>
      <c r="EKF83" s="97"/>
      <c r="EKG83" s="79"/>
      <c r="EKH83" s="79"/>
      <c r="EKI83" s="210"/>
      <c r="EKJ83" s="96"/>
      <c r="EKK83" s="194"/>
      <c r="EKL83" s="80"/>
      <c r="EKM83" s="80"/>
      <c r="EKN83" s="194"/>
      <c r="EKO83" s="62"/>
      <c r="EKP83" s="107"/>
      <c r="EKQ83" s="97"/>
      <c r="EKR83" s="97"/>
      <c r="EKS83" s="97"/>
      <c r="EKT83" s="104"/>
      <c r="EKU83" s="97"/>
      <c r="EKV83" s="97"/>
      <c r="EKW83" s="97"/>
      <c r="EKX83" s="145"/>
      <c r="EKY83" s="61"/>
      <c r="EKZ83" s="108"/>
      <c r="ELA83" s="63"/>
      <c r="ELB83" s="103"/>
      <c r="ELC83" s="197"/>
      <c r="ELD83" s="197"/>
      <c r="ELE83" s="97"/>
      <c r="ELF83" s="79"/>
      <c r="ELG83" s="79"/>
      <c r="ELH83" s="210"/>
      <c r="ELI83" s="96"/>
      <c r="ELJ83" s="194"/>
      <c r="ELK83" s="80"/>
      <c r="ELL83" s="80"/>
      <c r="ELM83" s="194"/>
      <c r="ELN83" s="62"/>
      <c r="ELO83" s="107"/>
      <c r="ELP83" s="97"/>
      <c r="ELQ83" s="97"/>
      <c r="ELR83" s="97"/>
      <c r="ELS83" s="104"/>
      <c r="ELT83" s="97"/>
      <c r="ELU83" s="97"/>
      <c r="ELV83" s="97"/>
      <c r="ELW83" s="145"/>
      <c r="ELX83" s="61"/>
      <c r="ELY83" s="108"/>
      <c r="ELZ83" s="63"/>
      <c r="EMA83" s="103"/>
      <c r="EMB83" s="197"/>
      <c r="EMC83" s="197"/>
      <c r="EMD83" s="97"/>
      <c r="EME83" s="79"/>
      <c r="EMF83" s="79"/>
      <c r="EMG83" s="210"/>
      <c r="EMH83" s="96"/>
      <c r="EMI83" s="194"/>
      <c r="EMJ83" s="80"/>
      <c r="EMK83" s="80"/>
      <c r="EML83" s="194"/>
      <c r="EMM83" s="62"/>
      <c r="EMN83" s="107"/>
      <c r="EMO83" s="97"/>
      <c r="EMP83" s="97"/>
      <c r="EMQ83" s="97"/>
      <c r="EMR83" s="104"/>
      <c r="EMS83" s="97"/>
      <c r="EMT83" s="97"/>
      <c r="EMU83" s="97"/>
      <c r="EMV83" s="145"/>
      <c r="EMW83" s="61"/>
      <c r="EMX83" s="108"/>
      <c r="EMY83" s="63"/>
      <c r="EMZ83" s="103"/>
      <c r="ENA83" s="197"/>
      <c r="ENB83" s="197"/>
      <c r="ENC83" s="97"/>
      <c r="END83" s="79"/>
      <c r="ENE83" s="79"/>
      <c r="ENF83" s="210"/>
      <c r="ENG83" s="96"/>
      <c r="ENH83" s="194"/>
      <c r="ENI83" s="80"/>
      <c r="ENJ83" s="80"/>
      <c r="ENK83" s="194"/>
      <c r="ENL83" s="62"/>
      <c r="ENM83" s="107"/>
      <c r="ENN83" s="97"/>
      <c r="ENO83" s="97"/>
      <c r="ENP83" s="97"/>
      <c r="ENQ83" s="104"/>
      <c r="ENR83" s="97"/>
      <c r="ENS83" s="97"/>
      <c r="ENT83" s="97"/>
      <c r="ENU83" s="145"/>
      <c r="ENV83" s="61"/>
      <c r="ENW83" s="108"/>
      <c r="ENX83" s="63"/>
      <c r="ENY83" s="103"/>
      <c r="ENZ83" s="197"/>
      <c r="EOA83" s="197"/>
      <c r="EOB83" s="97"/>
      <c r="EOC83" s="79"/>
      <c r="EOD83" s="79"/>
      <c r="EOE83" s="210"/>
      <c r="EOF83" s="96"/>
      <c r="EOG83" s="194"/>
      <c r="EOH83" s="80"/>
      <c r="EOI83" s="80"/>
      <c r="EOJ83" s="194"/>
      <c r="EOK83" s="62"/>
      <c r="EOL83" s="107"/>
      <c r="EOM83" s="97"/>
      <c r="EON83" s="97"/>
      <c r="EOO83" s="97"/>
      <c r="EOP83" s="104"/>
      <c r="EOQ83" s="97"/>
      <c r="EOR83" s="97"/>
      <c r="EOS83" s="97"/>
      <c r="EOT83" s="145"/>
      <c r="EOU83" s="61"/>
      <c r="EOV83" s="108"/>
      <c r="EOW83" s="63"/>
      <c r="EOX83" s="103"/>
      <c r="EOY83" s="197"/>
      <c r="EOZ83" s="197"/>
      <c r="EPA83" s="97"/>
      <c r="EPB83" s="79"/>
      <c r="EPC83" s="79"/>
      <c r="EPD83" s="210"/>
      <c r="EPE83" s="96"/>
      <c r="EPF83" s="194"/>
      <c r="EPG83" s="80"/>
      <c r="EPH83" s="80"/>
      <c r="EPI83" s="194"/>
      <c r="EPJ83" s="62"/>
      <c r="EPK83" s="107"/>
      <c r="EPL83" s="97"/>
      <c r="EPM83" s="97"/>
      <c r="EPN83" s="97"/>
      <c r="EPO83" s="104"/>
      <c r="EPP83" s="97"/>
      <c r="EPQ83" s="97"/>
      <c r="EPR83" s="97"/>
      <c r="EPS83" s="145"/>
      <c r="EPT83" s="61"/>
      <c r="EPU83" s="108"/>
      <c r="EPV83" s="63"/>
      <c r="EPW83" s="103"/>
      <c r="EPX83" s="197"/>
      <c r="EPY83" s="197"/>
      <c r="EPZ83" s="97"/>
      <c r="EQA83" s="79"/>
      <c r="EQB83" s="79"/>
      <c r="EQC83" s="210"/>
      <c r="EQD83" s="96"/>
      <c r="EQE83" s="194"/>
      <c r="EQF83" s="80"/>
      <c r="EQG83" s="80"/>
      <c r="EQH83" s="194"/>
      <c r="EQI83" s="62"/>
      <c r="EQJ83" s="107"/>
      <c r="EQK83" s="97"/>
      <c r="EQL83" s="97"/>
      <c r="EQM83" s="97"/>
      <c r="EQN83" s="104"/>
      <c r="EQO83" s="97"/>
      <c r="EQP83" s="97"/>
      <c r="EQQ83" s="97"/>
      <c r="EQR83" s="145"/>
      <c r="EQS83" s="61"/>
      <c r="EQT83" s="108"/>
      <c r="EQU83" s="63"/>
      <c r="EQV83" s="103"/>
      <c r="EQW83" s="197"/>
      <c r="EQX83" s="197"/>
      <c r="EQY83" s="97"/>
      <c r="EQZ83" s="79"/>
      <c r="ERA83" s="79"/>
      <c r="ERB83" s="210"/>
      <c r="ERC83" s="96"/>
      <c r="ERD83" s="194"/>
      <c r="ERE83" s="80"/>
      <c r="ERF83" s="80"/>
      <c r="ERG83" s="194"/>
      <c r="ERH83" s="62"/>
      <c r="ERI83" s="107"/>
      <c r="ERJ83" s="97"/>
      <c r="ERK83" s="97"/>
      <c r="ERL83" s="97"/>
      <c r="ERM83" s="104"/>
      <c r="ERN83" s="97"/>
      <c r="ERO83" s="97"/>
      <c r="ERP83" s="97"/>
      <c r="ERQ83" s="145"/>
      <c r="ERR83" s="61"/>
      <c r="ERS83" s="108"/>
      <c r="ERT83" s="63"/>
      <c r="ERU83" s="103"/>
      <c r="ERV83" s="197"/>
      <c r="ERW83" s="197"/>
      <c r="ERX83" s="97"/>
      <c r="ERY83" s="79"/>
      <c r="ERZ83" s="79"/>
      <c r="ESA83" s="210"/>
      <c r="ESB83" s="96"/>
      <c r="ESC83" s="194"/>
      <c r="ESD83" s="80"/>
      <c r="ESE83" s="80"/>
      <c r="ESF83" s="194"/>
      <c r="ESG83" s="62"/>
      <c r="ESH83" s="107"/>
      <c r="ESI83" s="97"/>
      <c r="ESJ83" s="97"/>
      <c r="ESK83" s="97"/>
      <c r="ESL83" s="104"/>
      <c r="ESM83" s="97"/>
      <c r="ESN83" s="97"/>
      <c r="ESO83" s="97"/>
      <c r="ESP83" s="145"/>
      <c r="ESQ83" s="61"/>
      <c r="ESR83" s="108"/>
      <c r="ESS83" s="63"/>
      <c r="EST83" s="103"/>
      <c r="ESU83" s="197"/>
      <c r="ESV83" s="197"/>
      <c r="ESW83" s="97"/>
      <c r="ESX83" s="79"/>
      <c r="ESY83" s="79"/>
      <c r="ESZ83" s="210"/>
      <c r="ETA83" s="96"/>
      <c r="ETB83" s="194"/>
      <c r="ETC83" s="80"/>
      <c r="ETD83" s="80"/>
      <c r="ETE83" s="194"/>
      <c r="ETF83" s="62"/>
      <c r="ETG83" s="107"/>
      <c r="ETH83" s="97"/>
      <c r="ETI83" s="97"/>
      <c r="ETJ83" s="97"/>
      <c r="ETK83" s="104"/>
      <c r="ETL83" s="97"/>
      <c r="ETM83" s="97"/>
      <c r="ETN83" s="97"/>
      <c r="ETO83" s="145"/>
      <c r="ETP83" s="61"/>
      <c r="ETQ83" s="108"/>
      <c r="ETR83" s="63"/>
      <c r="ETS83" s="103"/>
      <c r="ETT83" s="197"/>
      <c r="ETU83" s="197"/>
      <c r="ETV83" s="97"/>
      <c r="ETW83" s="79"/>
      <c r="ETX83" s="79"/>
      <c r="ETY83" s="210"/>
      <c r="ETZ83" s="96"/>
      <c r="EUA83" s="194"/>
      <c r="EUB83" s="80"/>
      <c r="EUC83" s="80"/>
      <c r="EUD83" s="194"/>
      <c r="EUE83" s="62"/>
      <c r="EUF83" s="107"/>
      <c r="EUG83" s="97"/>
      <c r="EUH83" s="97"/>
      <c r="EUI83" s="97"/>
      <c r="EUJ83" s="104"/>
      <c r="EUK83" s="97"/>
      <c r="EUL83" s="97"/>
      <c r="EUM83" s="97"/>
      <c r="EUN83" s="145"/>
      <c r="EUO83" s="61"/>
      <c r="EUP83" s="108"/>
      <c r="EUQ83" s="63"/>
      <c r="EUR83" s="103"/>
      <c r="EUS83" s="197"/>
      <c r="EUT83" s="197"/>
      <c r="EUU83" s="97"/>
      <c r="EUV83" s="79"/>
      <c r="EUW83" s="79"/>
      <c r="EUX83" s="210"/>
      <c r="EUY83" s="96"/>
      <c r="EUZ83" s="194"/>
      <c r="EVA83" s="80"/>
      <c r="EVB83" s="80"/>
      <c r="EVC83" s="194"/>
      <c r="EVD83" s="62"/>
      <c r="EVE83" s="107"/>
      <c r="EVF83" s="97"/>
      <c r="EVG83" s="97"/>
      <c r="EVH83" s="97"/>
      <c r="EVI83" s="104"/>
      <c r="EVJ83" s="97"/>
      <c r="EVK83" s="97"/>
      <c r="EVL83" s="97"/>
      <c r="EVM83" s="145"/>
      <c r="EVN83" s="61"/>
      <c r="EVO83" s="108"/>
      <c r="EVP83" s="63"/>
      <c r="EVQ83" s="103"/>
      <c r="EVR83" s="197"/>
      <c r="EVS83" s="197"/>
      <c r="EVT83" s="97"/>
      <c r="EVU83" s="79"/>
      <c r="EVV83" s="79"/>
      <c r="EVW83" s="210"/>
      <c r="EVX83" s="96"/>
      <c r="EVY83" s="194"/>
      <c r="EVZ83" s="80"/>
      <c r="EWA83" s="80"/>
      <c r="EWB83" s="194"/>
      <c r="EWC83" s="62"/>
      <c r="EWD83" s="107"/>
      <c r="EWE83" s="97"/>
      <c r="EWF83" s="97"/>
      <c r="EWG83" s="97"/>
      <c r="EWH83" s="104"/>
      <c r="EWI83" s="97"/>
      <c r="EWJ83" s="97"/>
      <c r="EWK83" s="97"/>
      <c r="EWL83" s="145"/>
      <c r="EWM83" s="61"/>
      <c r="EWN83" s="108"/>
      <c r="EWO83" s="63"/>
      <c r="EWP83" s="103"/>
      <c r="EWQ83" s="197"/>
      <c r="EWR83" s="197"/>
      <c r="EWS83" s="97"/>
      <c r="EWT83" s="79"/>
      <c r="EWU83" s="79"/>
      <c r="EWV83" s="210"/>
      <c r="EWW83" s="96"/>
      <c r="EWX83" s="194"/>
      <c r="EWY83" s="80"/>
      <c r="EWZ83" s="80"/>
      <c r="EXA83" s="194"/>
      <c r="EXB83" s="62"/>
      <c r="EXC83" s="107"/>
      <c r="EXD83" s="97"/>
      <c r="EXE83" s="97"/>
      <c r="EXF83" s="97"/>
      <c r="EXG83" s="104"/>
      <c r="EXH83" s="97"/>
      <c r="EXI83" s="97"/>
      <c r="EXJ83" s="97"/>
      <c r="EXK83" s="145"/>
      <c r="EXL83" s="61"/>
      <c r="EXM83" s="108"/>
      <c r="EXN83" s="63"/>
      <c r="EXO83" s="103"/>
      <c r="EXP83" s="197"/>
      <c r="EXQ83" s="197"/>
      <c r="EXR83" s="97"/>
      <c r="EXS83" s="79"/>
      <c r="EXT83" s="79"/>
      <c r="EXU83" s="210"/>
      <c r="EXV83" s="96"/>
      <c r="EXW83" s="194"/>
      <c r="EXX83" s="80"/>
      <c r="EXY83" s="80"/>
      <c r="EXZ83" s="194"/>
      <c r="EYA83" s="62"/>
      <c r="EYB83" s="107"/>
      <c r="EYC83" s="97"/>
      <c r="EYD83" s="97"/>
      <c r="EYE83" s="97"/>
      <c r="EYF83" s="104"/>
      <c r="EYG83" s="97"/>
      <c r="EYH83" s="97"/>
      <c r="EYI83" s="97"/>
      <c r="EYJ83" s="145"/>
      <c r="EYK83" s="61"/>
      <c r="EYL83" s="108"/>
      <c r="EYM83" s="63"/>
      <c r="EYN83" s="103"/>
      <c r="EYO83" s="197"/>
      <c r="EYP83" s="197"/>
      <c r="EYQ83" s="97"/>
      <c r="EYR83" s="79"/>
      <c r="EYS83" s="79"/>
      <c r="EYT83" s="210"/>
      <c r="EYU83" s="96"/>
      <c r="EYV83" s="194"/>
      <c r="EYW83" s="80"/>
      <c r="EYX83" s="80"/>
      <c r="EYY83" s="194"/>
      <c r="EYZ83" s="62"/>
      <c r="EZA83" s="107"/>
      <c r="EZB83" s="97"/>
      <c r="EZC83" s="97"/>
      <c r="EZD83" s="97"/>
      <c r="EZE83" s="104"/>
      <c r="EZF83" s="97"/>
      <c r="EZG83" s="97"/>
      <c r="EZH83" s="97"/>
      <c r="EZI83" s="145"/>
      <c r="EZJ83" s="61"/>
      <c r="EZK83" s="108"/>
      <c r="EZL83" s="63"/>
      <c r="EZM83" s="103"/>
      <c r="EZN83" s="197"/>
      <c r="EZO83" s="197"/>
      <c r="EZP83" s="97"/>
      <c r="EZQ83" s="79"/>
      <c r="EZR83" s="79"/>
      <c r="EZS83" s="210"/>
      <c r="EZT83" s="96"/>
      <c r="EZU83" s="194"/>
      <c r="EZV83" s="80"/>
      <c r="EZW83" s="80"/>
      <c r="EZX83" s="194"/>
      <c r="EZY83" s="62"/>
      <c r="EZZ83" s="107"/>
      <c r="FAA83" s="97"/>
      <c r="FAB83" s="97"/>
      <c r="FAC83" s="97"/>
      <c r="FAD83" s="104"/>
      <c r="FAE83" s="97"/>
      <c r="FAF83" s="97"/>
      <c r="FAG83" s="97"/>
      <c r="FAH83" s="145"/>
      <c r="FAI83" s="61"/>
      <c r="FAJ83" s="108"/>
      <c r="FAK83" s="63"/>
      <c r="FAL83" s="103"/>
      <c r="FAM83" s="197"/>
      <c r="FAN83" s="197"/>
      <c r="FAO83" s="97"/>
      <c r="FAP83" s="79"/>
      <c r="FAQ83" s="79"/>
      <c r="FAR83" s="210"/>
      <c r="FAS83" s="96"/>
      <c r="FAT83" s="194"/>
      <c r="FAU83" s="80"/>
      <c r="FAV83" s="80"/>
      <c r="FAW83" s="194"/>
      <c r="FAX83" s="62"/>
      <c r="FAY83" s="107"/>
      <c r="FAZ83" s="97"/>
      <c r="FBA83" s="97"/>
      <c r="FBB83" s="97"/>
      <c r="FBC83" s="104"/>
      <c r="FBD83" s="97"/>
      <c r="FBE83" s="97"/>
      <c r="FBF83" s="97"/>
      <c r="FBG83" s="145"/>
      <c r="FBH83" s="61"/>
      <c r="FBI83" s="108"/>
      <c r="FBJ83" s="63"/>
      <c r="FBK83" s="103"/>
      <c r="FBL83" s="197"/>
      <c r="FBM83" s="197"/>
      <c r="FBN83" s="97"/>
      <c r="FBO83" s="79"/>
      <c r="FBP83" s="79"/>
      <c r="FBQ83" s="210"/>
      <c r="FBR83" s="96"/>
      <c r="FBS83" s="194"/>
      <c r="FBT83" s="80"/>
      <c r="FBU83" s="80"/>
      <c r="FBV83" s="194"/>
      <c r="FBW83" s="62"/>
      <c r="FBX83" s="107"/>
      <c r="FBY83" s="97"/>
      <c r="FBZ83" s="97"/>
      <c r="FCA83" s="97"/>
      <c r="FCB83" s="104"/>
      <c r="FCC83" s="97"/>
      <c r="FCD83" s="97"/>
      <c r="FCE83" s="97"/>
      <c r="FCF83" s="145"/>
      <c r="FCG83" s="61"/>
      <c r="FCH83" s="108"/>
      <c r="FCI83" s="63"/>
      <c r="FCJ83" s="103"/>
      <c r="FCK83" s="197"/>
      <c r="FCL83" s="197"/>
      <c r="FCM83" s="97"/>
      <c r="FCN83" s="79"/>
      <c r="FCO83" s="79"/>
      <c r="FCP83" s="210"/>
      <c r="FCQ83" s="96"/>
      <c r="FCR83" s="194"/>
      <c r="FCS83" s="80"/>
      <c r="FCT83" s="80"/>
      <c r="FCU83" s="194"/>
      <c r="FCV83" s="62"/>
      <c r="FCW83" s="107"/>
      <c r="FCX83" s="97"/>
      <c r="FCY83" s="97"/>
      <c r="FCZ83" s="97"/>
      <c r="FDA83" s="104"/>
      <c r="FDB83" s="97"/>
      <c r="FDC83" s="97"/>
      <c r="FDD83" s="97"/>
      <c r="FDE83" s="145"/>
      <c r="FDF83" s="61"/>
      <c r="FDG83" s="108"/>
      <c r="FDH83" s="63"/>
      <c r="FDI83" s="103"/>
      <c r="FDJ83" s="197"/>
      <c r="FDK83" s="197"/>
      <c r="FDL83" s="97"/>
      <c r="FDM83" s="79"/>
      <c r="FDN83" s="79"/>
      <c r="FDO83" s="210"/>
      <c r="FDP83" s="96"/>
      <c r="FDQ83" s="194"/>
      <c r="FDR83" s="80"/>
      <c r="FDS83" s="80"/>
      <c r="FDT83" s="194"/>
      <c r="FDU83" s="62"/>
      <c r="FDV83" s="107"/>
      <c r="FDW83" s="97"/>
      <c r="FDX83" s="97"/>
      <c r="FDY83" s="97"/>
      <c r="FDZ83" s="104"/>
      <c r="FEA83" s="97"/>
      <c r="FEB83" s="97"/>
      <c r="FEC83" s="97"/>
      <c r="FED83" s="145"/>
      <c r="FEE83" s="61"/>
      <c r="FEF83" s="108"/>
      <c r="FEG83" s="63"/>
      <c r="FEH83" s="103"/>
      <c r="FEI83" s="197"/>
      <c r="FEJ83" s="197"/>
      <c r="FEK83" s="97"/>
      <c r="FEL83" s="79"/>
      <c r="FEM83" s="79"/>
      <c r="FEN83" s="210"/>
      <c r="FEO83" s="96"/>
      <c r="FEP83" s="194"/>
      <c r="FEQ83" s="80"/>
      <c r="FER83" s="80"/>
      <c r="FES83" s="194"/>
      <c r="FET83" s="62"/>
      <c r="FEU83" s="107"/>
      <c r="FEV83" s="97"/>
      <c r="FEW83" s="97"/>
      <c r="FEX83" s="97"/>
      <c r="FEY83" s="104"/>
      <c r="FEZ83" s="97"/>
      <c r="FFA83" s="97"/>
      <c r="FFB83" s="97"/>
      <c r="FFC83" s="145"/>
      <c r="FFD83" s="61"/>
      <c r="FFE83" s="108"/>
      <c r="FFF83" s="63"/>
      <c r="FFG83" s="103"/>
      <c r="FFH83" s="197"/>
      <c r="FFI83" s="197"/>
      <c r="FFJ83" s="97"/>
      <c r="FFK83" s="79"/>
      <c r="FFL83" s="79"/>
      <c r="FFM83" s="210"/>
      <c r="FFN83" s="96"/>
      <c r="FFO83" s="194"/>
      <c r="FFP83" s="80"/>
      <c r="FFQ83" s="80"/>
      <c r="FFR83" s="194"/>
      <c r="FFS83" s="62"/>
      <c r="FFT83" s="107"/>
      <c r="FFU83" s="97"/>
      <c r="FFV83" s="97"/>
      <c r="FFW83" s="97"/>
      <c r="FFX83" s="104"/>
      <c r="FFY83" s="97"/>
      <c r="FFZ83" s="97"/>
      <c r="FGA83" s="97"/>
      <c r="FGB83" s="145"/>
      <c r="FGC83" s="61"/>
      <c r="FGD83" s="108"/>
      <c r="FGE83" s="63"/>
      <c r="FGF83" s="103"/>
      <c r="FGG83" s="197"/>
      <c r="FGH83" s="197"/>
      <c r="FGI83" s="97"/>
      <c r="FGJ83" s="79"/>
      <c r="FGK83" s="79"/>
      <c r="FGL83" s="210"/>
      <c r="FGM83" s="96"/>
      <c r="FGN83" s="194"/>
      <c r="FGO83" s="80"/>
      <c r="FGP83" s="80"/>
      <c r="FGQ83" s="194"/>
      <c r="FGR83" s="62"/>
      <c r="FGS83" s="107"/>
      <c r="FGT83" s="97"/>
      <c r="FGU83" s="97"/>
      <c r="FGV83" s="97"/>
      <c r="FGW83" s="104"/>
      <c r="FGX83" s="97"/>
      <c r="FGY83" s="97"/>
      <c r="FGZ83" s="97"/>
      <c r="FHA83" s="145"/>
      <c r="FHB83" s="61"/>
      <c r="FHC83" s="108"/>
      <c r="FHD83" s="63"/>
      <c r="FHE83" s="103"/>
      <c r="FHF83" s="197"/>
      <c r="FHG83" s="197"/>
      <c r="FHH83" s="97"/>
      <c r="FHI83" s="79"/>
      <c r="FHJ83" s="79"/>
      <c r="FHK83" s="210"/>
      <c r="FHL83" s="96"/>
      <c r="FHM83" s="194"/>
      <c r="FHN83" s="80"/>
      <c r="FHO83" s="80"/>
      <c r="FHP83" s="194"/>
      <c r="FHQ83" s="62"/>
      <c r="FHR83" s="107"/>
      <c r="FHS83" s="97"/>
      <c r="FHT83" s="97"/>
      <c r="FHU83" s="97"/>
      <c r="FHV83" s="104"/>
      <c r="FHW83" s="97"/>
      <c r="FHX83" s="97"/>
      <c r="FHY83" s="97"/>
      <c r="FHZ83" s="145"/>
      <c r="FIA83" s="61"/>
      <c r="FIB83" s="108"/>
      <c r="FIC83" s="63"/>
      <c r="FID83" s="103"/>
      <c r="FIE83" s="197"/>
      <c r="FIF83" s="197"/>
      <c r="FIG83" s="97"/>
      <c r="FIH83" s="79"/>
      <c r="FII83" s="79"/>
      <c r="FIJ83" s="210"/>
      <c r="FIK83" s="96"/>
      <c r="FIL83" s="194"/>
      <c r="FIM83" s="80"/>
      <c r="FIN83" s="80"/>
      <c r="FIO83" s="194"/>
      <c r="FIP83" s="62"/>
      <c r="FIQ83" s="107"/>
      <c r="FIR83" s="97"/>
      <c r="FIS83" s="97"/>
      <c r="FIT83" s="97"/>
      <c r="FIU83" s="104"/>
      <c r="FIV83" s="97"/>
      <c r="FIW83" s="97"/>
      <c r="FIX83" s="97"/>
      <c r="FIY83" s="145"/>
      <c r="FIZ83" s="61"/>
      <c r="FJA83" s="108"/>
      <c r="FJB83" s="63"/>
      <c r="FJC83" s="103"/>
      <c r="FJD83" s="197"/>
      <c r="FJE83" s="197"/>
      <c r="FJF83" s="97"/>
      <c r="FJG83" s="79"/>
      <c r="FJH83" s="79"/>
      <c r="FJI83" s="210"/>
      <c r="FJJ83" s="96"/>
      <c r="FJK83" s="194"/>
      <c r="FJL83" s="80"/>
      <c r="FJM83" s="80"/>
      <c r="FJN83" s="194"/>
      <c r="FJO83" s="62"/>
      <c r="FJP83" s="107"/>
      <c r="FJQ83" s="97"/>
      <c r="FJR83" s="97"/>
      <c r="FJS83" s="97"/>
      <c r="FJT83" s="104"/>
      <c r="FJU83" s="97"/>
      <c r="FJV83" s="97"/>
      <c r="FJW83" s="97"/>
      <c r="FJX83" s="145"/>
      <c r="FJY83" s="61"/>
      <c r="FJZ83" s="108"/>
      <c r="FKA83" s="63"/>
      <c r="FKB83" s="103"/>
      <c r="FKC83" s="197"/>
      <c r="FKD83" s="197"/>
      <c r="FKE83" s="97"/>
      <c r="FKF83" s="79"/>
      <c r="FKG83" s="79"/>
      <c r="FKH83" s="210"/>
      <c r="FKI83" s="96"/>
      <c r="FKJ83" s="194"/>
      <c r="FKK83" s="80"/>
      <c r="FKL83" s="80"/>
      <c r="FKM83" s="194"/>
      <c r="FKN83" s="62"/>
      <c r="FKO83" s="107"/>
      <c r="FKP83" s="97"/>
      <c r="FKQ83" s="97"/>
      <c r="FKR83" s="97"/>
      <c r="FKS83" s="104"/>
      <c r="FKT83" s="97"/>
      <c r="FKU83" s="97"/>
      <c r="FKV83" s="97"/>
      <c r="FKW83" s="145"/>
      <c r="FKX83" s="61"/>
      <c r="FKY83" s="108"/>
      <c r="FKZ83" s="63"/>
      <c r="FLA83" s="103"/>
      <c r="FLB83" s="197"/>
      <c r="FLC83" s="197"/>
      <c r="FLD83" s="97"/>
      <c r="FLE83" s="79"/>
      <c r="FLF83" s="79"/>
      <c r="FLG83" s="210"/>
      <c r="FLH83" s="96"/>
      <c r="FLI83" s="194"/>
      <c r="FLJ83" s="80"/>
      <c r="FLK83" s="80"/>
      <c r="FLL83" s="194"/>
      <c r="FLM83" s="62"/>
      <c r="FLN83" s="107"/>
      <c r="FLO83" s="97"/>
      <c r="FLP83" s="97"/>
      <c r="FLQ83" s="97"/>
      <c r="FLR83" s="104"/>
      <c r="FLS83" s="97"/>
      <c r="FLT83" s="97"/>
      <c r="FLU83" s="97"/>
      <c r="FLV83" s="145"/>
      <c r="FLW83" s="61"/>
      <c r="FLX83" s="108"/>
      <c r="FLY83" s="63"/>
      <c r="FLZ83" s="103"/>
      <c r="FMA83" s="197"/>
      <c r="FMB83" s="197"/>
      <c r="FMC83" s="97"/>
      <c r="FMD83" s="79"/>
      <c r="FME83" s="79"/>
      <c r="FMF83" s="210"/>
      <c r="FMG83" s="96"/>
      <c r="FMH83" s="194"/>
      <c r="FMI83" s="80"/>
      <c r="FMJ83" s="80"/>
      <c r="FMK83" s="194"/>
      <c r="FML83" s="62"/>
      <c r="FMM83" s="107"/>
      <c r="FMN83" s="97"/>
      <c r="FMO83" s="97"/>
      <c r="FMP83" s="97"/>
      <c r="FMQ83" s="104"/>
      <c r="FMR83" s="97"/>
      <c r="FMS83" s="97"/>
      <c r="FMT83" s="97"/>
      <c r="FMU83" s="145"/>
      <c r="FMV83" s="61"/>
      <c r="FMW83" s="108"/>
      <c r="FMX83" s="63"/>
      <c r="FMY83" s="103"/>
      <c r="FMZ83" s="197"/>
      <c r="FNA83" s="197"/>
      <c r="FNB83" s="97"/>
      <c r="FNC83" s="79"/>
      <c r="FND83" s="79"/>
      <c r="FNE83" s="210"/>
      <c r="FNF83" s="96"/>
      <c r="FNG83" s="194"/>
      <c r="FNH83" s="80"/>
      <c r="FNI83" s="80"/>
      <c r="FNJ83" s="194"/>
      <c r="FNK83" s="62"/>
      <c r="FNL83" s="107"/>
      <c r="FNM83" s="97"/>
      <c r="FNN83" s="97"/>
      <c r="FNO83" s="97"/>
      <c r="FNP83" s="104"/>
      <c r="FNQ83" s="97"/>
      <c r="FNR83" s="97"/>
      <c r="FNS83" s="97"/>
      <c r="FNT83" s="145"/>
      <c r="FNU83" s="61"/>
      <c r="FNV83" s="108"/>
      <c r="FNW83" s="63"/>
      <c r="FNX83" s="103"/>
      <c r="FNY83" s="197"/>
      <c r="FNZ83" s="197"/>
      <c r="FOA83" s="97"/>
      <c r="FOB83" s="79"/>
      <c r="FOC83" s="79"/>
      <c r="FOD83" s="210"/>
      <c r="FOE83" s="96"/>
      <c r="FOF83" s="194"/>
      <c r="FOG83" s="80"/>
      <c r="FOH83" s="80"/>
      <c r="FOI83" s="194"/>
      <c r="FOJ83" s="62"/>
      <c r="FOK83" s="107"/>
      <c r="FOL83" s="97"/>
      <c r="FOM83" s="97"/>
      <c r="FON83" s="97"/>
      <c r="FOO83" s="104"/>
      <c r="FOP83" s="97"/>
      <c r="FOQ83" s="97"/>
      <c r="FOR83" s="97"/>
      <c r="FOS83" s="145"/>
      <c r="FOT83" s="61"/>
      <c r="FOU83" s="108"/>
      <c r="FOV83" s="63"/>
      <c r="FOW83" s="103"/>
      <c r="FOX83" s="197"/>
      <c r="FOY83" s="197"/>
      <c r="FOZ83" s="97"/>
      <c r="FPA83" s="79"/>
      <c r="FPB83" s="79"/>
      <c r="FPC83" s="210"/>
      <c r="FPD83" s="96"/>
      <c r="FPE83" s="194"/>
      <c r="FPF83" s="80"/>
      <c r="FPG83" s="80"/>
      <c r="FPH83" s="194"/>
      <c r="FPI83" s="62"/>
      <c r="FPJ83" s="107"/>
      <c r="FPK83" s="97"/>
      <c r="FPL83" s="97"/>
      <c r="FPM83" s="97"/>
      <c r="FPN83" s="104"/>
      <c r="FPO83" s="97"/>
      <c r="FPP83" s="97"/>
      <c r="FPQ83" s="97"/>
      <c r="FPR83" s="145"/>
      <c r="FPS83" s="61"/>
      <c r="FPT83" s="108"/>
      <c r="FPU83" s="63"/>
      <c r="FPV83" s="103"/>
      <c r="FPW83" s="197"/>
      <c r="FPX83" s="197"/>
      <c r="FPY83" s="97"/>
      <c r="FPZ83" s="79"/>
      <c r="FQA83" s="79"/>
      <c r="FQB83" s="210"/>
      <c r="FQC83" s="96"/>
      <c r="FQD83" s="194"/>
      <c r="FQE83" s="80"/>
      <c r="FQF83" s="80"/>
      <c r="FQG83" s="194"/>
      <c r="FQH83" s="62"/>
      <c r="FQI83" s="107"/>
      <c r="FQJ83" s="97"/>
      <c r="FQK83" s="97"/>
      <c r="FQL83" s="97"/>
      <c r="FQM83" s="104"/>
      <c r="FQN83" s="97"/>
      <c r="FQO83" s="97"/>
      <c r="FQP83" s="97"/>
      <c r="FQQ83" s="145"/>
      <c r="FQR83" s="61"/>
      <c r="FQS83" s="108"/>
      <c r="FQT83" s="63"/>
      <c r="FQU83" s="103"/>
      <c r="FQV83" s="197"/>
      <c r="FQW83" s="197"/>
      <c r="FQX83" s="97"/>
      <c r="FQY83" s="79"/>
      <c r="FQZ83" s="79"/>
      <c r="FRA83" s="210"/>
      <c r="FRB83" s="96"/>
      <c r="FRC83" s="194"/>
      <c r="FRD83" s="80"/>
      <c r="FRE83" s="80"/>
      <c r="FRF83" s="194"/>
      <c r="FRG83" s="62"/>
      <c r="FRH83" s="107"/>
      <c r="FRI83" s="97"/>
      <c r="FRJ83" s="97"/>
      <c r="FRK83" s="97"/>
      <c r="FRL83" s="104"/>
      <c r="FRM83" s="97"/>
      <c r="FRN83" s="97"/>
      <c r="FRO83" s="97"/>
      <c r="FRP83" s="145"/>
      <c r="FRQ83" s="61"/>
      <c r="FRR83" s="108"/>
      <c r="FRS83" s="63"/>
      <c r="FRT83" s="103"/>
      <c r="FRU83" s="197"/>
      <c r="FRV83" s="197"/>
      <c r="FRW83" s="97"/>
      <c r="FRX83" s="79"/>
      <c r="FRY83" s="79"/>
      <c r="FRZ83" s="210"/>
      <c r="FSA83" s="96"/>
      <c r="FSB83" s="194"/>
      <c r="FSC83" s="80"/>
      <c r="FSD83" s="80"/>
      <c r="FSE83" s="194"/>
      <c r="FSF83" s="62"/>
      <c r="FSG83" s="107"/>
      <c r="FSH83" s="97"/>
      <c r="FSI83" s="97"/>
      <c r="FSJ83" s="97"/>
      <c r="FSK83" s="104"/>
      <c r="FSL83" s="97"/>
      <c r="FSM83" s="97"/>
      <c r="FSN83" s="97"/>
      <c r="FSO83" s="145"/>
      <c r="FSP83" s="61"/>
      <c r="FSQ83" s="108"/>
      <c r="FSR83" s="63"/>
      <c r="FSS83" s="103"/>
      <c r="FST83" s="197"/>
      <c r="FSU83" s="197"/>
      <c r="FSV83" s="97"/>
      <c r="FSW83" s="79"/>
      <c r="FSX83" s="79"/>
      <c r="FSY83" s="210"/>
      <c r="FSZ83" s="96"/>
      <c r="FTA83" s="194"/>
      <c r="FTB83" s="80"/>
      <c r="FTC83" s="80"/>
      <c r="FTD83" s="194"/>
      <c r="FTE83" s="62"/>
      <c r="FTF83" s="107"/>
      <c r="FTG83" s="97"/>
      <c r="FTH83" s="97"/>
      <c r="FTI83" s="97"/>
      <c r="FTJ83" s="104"/>
      <c r="FTK83" s="97"/>
      <c r="FTL83" s="97"/>
      <c r="FTM83" s="97"/>
      <c r="FTN83" s="145"/>
      <c r="FTO83" s="61"/>
      <c r="FTP83" s="108"/>
      <c r="FTQ83" s="63"/>
      <c r="FTR83" s="103"/>
      <c r="FTS83" s="197"/>
      <c r="FTT83" s="197"/>
      <c r="FTU83" s="97"/>
      <c r="FTV83" s="79"/>
      <c r="FTW83" s="79"/>
      <c r="FTX83" s="210"/>
      <c r="FTY83" s="96"/>
      <c r="FTZ83" s="194"/>
      <c r="FUA83" s="80"/>
      <c r="FUB83" s="80"/>
      <c r="FUC83" s="194"/>
      <c r="FUD83" s="62"/>
      <c r="FUE83" s="107"/>
      <c r="FUF83" s="97"/>
      <c r="FUG83" s="97"/>
      <c r="FUH83" s="97"/>
      <c r="FUI83" s="104"/>
      <c r="FUJ83" s="97"/>
      <c r="FUK83" s="97"/>
      <c r="FUL83" s="97"/>
      <c r="FUM83" s="145"/>
      <c r="FUN83" s="61"/>
      <c r="FUO83" s="108"/>
      <c r="FUP83" s="63"/>
      <c r="FUQ83" s="103"/>
      <c r="FUR83" s="197"/>
      <c r="FUS83" s="197"/>
      <c r="FUT83" s="97"/>
      <c r="FUU83" s="79"/>
      <c r="FUV83" s="79"/>
      <c r="FUW83" s="210"/>
      <c r="FUX83" s="96"/>
      <c r="FUY83" s="194"/>
      <c r="FUZ83" s="80"/>
      <c r="FVA83" s="80"/>
      <c r="FVB83" s="194"/>
      <c r="FVC83" s="62"/>
      <c r="FVD83" s="107"/>
      <c r="FVE83" s="97"/>
      <c r="FVF83" s="97"/>
      <c r="FVG83" s="97"/>
      <c r="FVH83" s="104"/>
      <c r="FVI83" s="97"/>
      <c r="FVJ83" s="97"/>
      <c r="FVK83" s="97"/>
      <c r="FVL83" s="145"/>
      <c r="FVM83" s="61"/>
      <c r="FVN83" s="108"/>
      <c r="FVO83" s="63"/>
      <c r="FVP83" s="103"/>
      <c r="FVQ83" s="197"/>
      <c r="FVR83" s="197"/>
      <c r="FVS83" s="97"/>
      <c r="FVT83" s="79"/>
      <c r="FVU83" s="79"/>
      <c r="FVV83" s="210"/>
      <c r="FVW83" s="96"/>
      <c r="FVX83" s="194"/>
      <c r="FVY83" s="80"/>
      <c r="FVZ83" s="80"/>
      <c r="FWA83" s="194"/>
      <c r="FWB83" s="62"/>
      <c r="FWC83" s="107"/>
      <c r="FWD83" s="97"/>
      <c r="FWE83" s="97"/>
      <c r="FWF83" s="97"/>
      <c r="FWG83" s="104"/>
      <c r="FWH83" s="97"/>
      <c r="FWI83" s="97"/>
      <c r="FWJ83" s="97"/>
      <c r="FWK83" s="145"/>
      <c r="FWL83" s="61"/>
      <c r="FWM83" s="108"/>
      <c r="FWN83" s="63"/>
      <c r="FWO83" s="103"/>
      <c r="FWP83" s="197"/>
      <c r="FWQ83" s="197"/>
      <c r="FWR83" s="97"/>
      <c r="FWS83" s="79"/>
      <c r="FWT83" s="79"/>
      <c r="FWU83" s="210"/>
      <c r="FWV83" s="96"/>
      <c r="FWW83" s="194"/>
      <c r="FWX83" s="80"/>
      <c r="FWY83" s="80"/>
      <c r="FWZ83" s="194"/>
      <c r="FXA83" s="62"/>
      <c r="FXB83" s="107"/>
      <c r="FXC83" s="97"/>
      <c r="FXD83" s="97"/>
      <c r="FXE83" s="97"/>
      <c r="FXF83" s="104"/>
      <c r="FXG83" s="97"/>
      <c r="FXH83" s="97"/>
      <c r="FXI83" s="97"/>
      <c r="FXJ83" s="145"/>
      <c r="FXK83" s="61"/>
      <c r="FXL83" s="108"/>
      <c r="FXM83" s="63"/>
      <c r="FXN83" s="103"/>
      <c r="FXO83" s="197"/>
      <c r="FXP83" s="197"/>
      <c r="FXQ83" s="97"/>
      <c r="FXR83" s="79"/>
      <c r="FXS83" s="79"/>
      <c r="FXT83" s="210"/>
      <c r="FXU83" s="96"/>
      <c r="FXV83" s="194"/>
      <c r="FXW83" s="80"/>
      <c r="FXX83" s="80"/>
      <c r="FXY83" s="194"/>
      <c r="FXZ83" s="62"/>
      <c r="FYA83" s="107"/>
      <c r="FYB83" s="97"/>
      <c r="FYC83" s="97"/>
      <c r="FYD83" s="97"/>
      <c r="FYE83" s="104"/>
      <c r="FYF83" s="97"/>
      <c r="FYG83" s="97"/>
      <c r="FYH83" s="97"/>
      <c r="FYI83" s="145"/>
      <c r="FYJ83" s="61"/>
      <c r="FYK83" s="108"/>
      <c r="FYL83" s="63"/>
      <c r="FYM83" s="103"/>
      <c r="FYN83" s="197"/>
      <c r="FYO83" s="197"/>
      <c r="FYP83" s="97"/>
      <c r="FYQ83" s="79"/>
      <c r="FYR83" s="79"/>
      <c r="FYS83" s="210"/>
      <c r="FYT83" s="96"/>
      <c r="FYU83" s="194"/>
      <c r="FYV83" s="80"/>
      <c r="FYW83" s="80"/>
      <c r="FYX83" s="194"/>
      <c r="FYY83" s="62"/>
      <c r="FYZ83" s="107"/>
      <c r="FZA83" s="97"/>
      <c r="FZB83" s="97"/>
      <c r="FZC83" s="97"/>
      <c r="FZD83" s="104"/>
      <c r="FZE83" s="97"/>
      <c r="FZF83" s="97"/>
      <c r="FZG83" s="97"/>
      <c r="FZH83" s="145"/>
      <c r="FZI83" s="61"/>
      <c r="FZJ83" s="108"/>
      <c r="FZK83" s="63"/>
      <c r="FZL83" s="103"/>
      <c r="FZM83" s="197"/>
      <c r="FZN83" s="197"/>
      <c r="FZO83" s="97"/>
      <c r="FZP83" s="79"/>
      <c r="FZQ83" s="79"/>
      <c r="FZR83" s="210"/>
      <c r="FZS83" s="96"/>
      <c r="FZT83" s="194"/>
      <c r="FZU83" s="80"/>
      <c r="FZV83" s="80"/>
      <c r="FZW83" s="194"/>
      <c r="FZX83" s="62"/>
      <c r="FZY83" s="107"/>
      <c r="FZZ83" s="97"/>
      <c r="GAA83" s="97"/>
      <c r="GAB83" s="97"/>
      <c r="GAC83" s="104"/>
      <c r="GAD83" s="97"/>
      <c r="GAE83" s="97"/>
      <c r="GAF83" s="97"/>
      <c r="GAG83" s="145"/>
      <c r="GAH83" s="61"/>
      <c r="GAI83" s="108"/>
      <c r="GAJ83" s="63"/>
      <c r="GAK83" s="103"/>
      <c r="GAL83" s="197"/>
      <c r="GAM83" s="197"/>
      <c r="GAN83" s="97"/>
      <c r="GAO83" s="79"/>
      <c r="GAP83" s="79"/>
      <c r="GAQ83" s="210"/>
      <c r="GAR83" s="96"/>
      <c r="GAS83" s="194"/>
      <c r="GAT83" s="80"/>
      <c r="GAU83" s="80"/>
      <c r="GAV83" s="194"/>
      <c r="GAW83" s="62"/>
      <c r="GAX83" s="107"/>
      <c r="GAY83" s="97"/>
      <c r="GAZ83" s="97"/>
      <c r="GBA83" s="97"/>
      <c r="GBB83" s="104"/>
      <c r="GBC83" s="97"/>
      <c r="GBD83" s="97"/>
      <c r="GBE83" s="97"/>
      <c r="GBF83" s="145"/>
      <c r="GBG83" s="61"/>
      <c r="GBH83" s="108"/>
      <c r="GBI83" s="63"/>
      <c r="GBJ83" s="103"/>
      <c r="GBK83" s="197"/>
      <c r="GBL83" s="197"/>
      <c r="GBM83" s="97"/>
      <c r="GBN83" s="79"/>
      <c r="GBO83" s="79"/>
      <c r="GBP83" s="210"/>
      <c r="GBQ83" s="96"/>
      <c r="GBR83" s="194"/>
      <c r="GBS83" s="80"/>
      <c r="GBT83" s="80"/>
      <c r="GBU83" s="194"/>
      <c r="GBV83" s="62"/>
      <c r="GBW83" s="107"/>
      <c r="GBX83" s="97"/>
      <c r="GBY83" s="97"/>
      <c r="GBZ83" s="97"/>
      <c r="GCA83" s="104"/>
      <c r="GCB83" s="97"/>
      <c r="GCC83" s="97"/>
      <c r="GCD83" s="97"/>
      <c r="GCE83" s="145"/>
      <c r="GCF83" s="61"/>
      <c r="GCG83" s="108"/>
      <c r="GCH83" s="63"/>
      <c r="GCI83" s="103"/>
      <c r="GCJ83" s="197"/>
      <c r="GCK83" s="197"/>
      <c r="GCL83" s="97"/>
      <c r="GCM83" s="79"/>
      <c r="GCN83" s="79"/>
      <c r="GCO83" s="210"/>
      <c r="GCP83" s="96"/>
      <c r="GCQ83" s="194"/>
      <c r="GCR83" s="80"/>
      <c r="GCS83" s="80"/>
      <c r="GCT83" s="194"/>
      <c r="GCU83" s="62"/>
      <c r="GCV83" s="107"/>
      <c r="GCW83" s="97"/>
      <c r="GCX83" s="97"/>
      <c r="GCY83" s="97"/>
      <c r="GCZ83" s="104"/>
      <c r="GDA83" s="97"/>
      <c r="GDB83" s="97"/>
      <c r="GDC83" s="97"/>
      <c r="GDD83" s="145"/>
      <c r="GDE83" s="61"/>
      <c r="GDF83" s="108"/>
      <c r="GDG83" s="63"/>
      <c r="GDH83" s="103"/>
      <c r="GDI83" s="197"/>
      <c r="GDJ83" s="197"/>
      <c r="GDK83" s="97"/>
      <c r="GDL83" s="79"/>
      <c r="GDM83" s="79"/>
      <c r="GDN83" s="210"/>
      <c r="GDO83" s="96"/>
      <c r="GDP83" s="194"/>
      <c r="GDQ83" s="80"/>
      <c r="GDR83" s="80"/>
      <c r="GDS83" s="194"/>
      <c r="GDT83" s="62"/>
      <c r="GDU83" s="107"/>
      <c r="GDV83" s="97"/>
      <c r="GDW83" s="97"/>
      <c r="GDX83" s="97"/>
      <c r="GDY83" s="104"/>
      <c r="GDZ83" s="97"/>
      <c r="GEA83" s="97"/>
      <c r="GEB83" s="97"/>
      <c r="GEC83" s="145"/>
      <c r="GED83" s="61"/>
      <c r="GEE83" s="108"/>
      <c r="GEF83" s="63"/>
      <c r="GEG83" s="103"/>
      <c r="GEH83" s="197"/>
      <c r="GEI83" s="197"/>
      <c r="GEJ83" s="97"/>
      <c r="GEK83" s="79"/>
      <c r="GEL83" s="79"/>
      <c r="GEM83" s="210"/>
      <c r="GEN83" s="96"/>
      <c r="GEO83" s="194"/>
      <c r="GEP83" s="80"/>
      <c r="GEQ83" s="80"/>
      <c r="GER83" s="194"/>
      <c r="GES83" s="62"/>
      <c r="GET83" s="107"/>
      <c r="GEU83" s="97"/>
      <c r="GEV83" s="97"/>
      <c r="GEW83" s="97"/>
      <c r="GEX83" s="104"/>
      <c r="GEY83" s="97"/>
      <c r="GEZ83" s="97"/>
      <c r="GFA83" s="97"/>
      <c r="GFB83" s="145"/>
      <c r="GFC83" s="61"/>
      <c r="GFD83" s="108"/>
      <c r="GFE83" s="63"/>
      <c r="GFF83" s="103"/>
      <c r="GFG83" s="197"/>
      <c r="GFH83" s="197"/>
      <c r="GFI83" s="97"/>
      <c r="GFJ83" s="79"/>
      <c r="GFK83" s="79"/>
      <c r="GFL83" s="210"/>
      <c r="GFM83" s="96"/>
      <c r="GFN83" s="194"/>
      <c r="GFO83" s="80"/>
      <c r="GFP83" s="80"/>
      <c r="GFQ83" s="194"/>
      <c r="GFR83" s="62"/>
      <c r="GFS83" s="107"/>
      <c r="GFT83" s="97"/>
      <c r="GFU83" s="97"/>
      <c r="GFV83" s="97"/>
      <c r="GFW83" s="104"/>
      <c r="GFX83" s="97"/>
      <c r="GFY83" s="97"/>
      <c r="GFZ83" s="97"/>
      <c r="GGA83" s="145"/>
      <c r="GGB83" s="61"/>
      <c r="GGC83" s="108"/>
      <c r="GGD83" s="63"/>
      <c r="GGE83" s="103"/>
      <c r="GGF83" s="197"/>
      <c r="GGG83" s="197"/>
      <c r="GGH83" s="97"/>
      <c r="GGI83" s="79"/>
      <c r="GGJ83" s="79"/>
      <c r="GGK83" s="210"/>
      <c r="GGL83" s="96"/>
      <c r="GGM83" s="194"/>
      <c r="GGN83" s="80"/>
      <c r="GGO83" s="80"/>
      <c r="GGP83" s="194"/>
      <c r="GGQ83" s="62"/>
      <c r="GGR83" s="107"/>
      <c r="GGS83" s="97"/>
      <c r="GGT83" s="97"/>
      <c r="GGU83" s="97"/>
      <c r="GGV83" s="104"/>
      <c r="GGW83" s="97"/>
      <c r="GGX83" s="97"/>
      <c r="GGY83" s="97"/>
      <c r="GGZ83" s="145"/>
      <c r="GHA83" s="61"/>
      <c r="GHB83" s="108"/>
      <c r="GHC83" s="63"/>
      <c r="GHD83" s="103"/>
      <c r="GHE83" s="197"/>
      <c r="GHF83" s="197"/>
      <c r="GHG83" s="97"/>
      <c r="GHH83" s="79"/>
      <c r="GHI83" s="79"/>
      <c r="GHJ83" s="210"/>
      <c r="GHK83" s="96"/>
      <c r="GHL83" s="194"/>
      <c r="GHM83" s="80"/>
      <c r="GHN83" s="80"/>
      <c r="GHO83" s="194"/>
      <c r="GHP83" s="62"/>
      <c r="GHQ83" s="107"/>
      <c r="GHR83" s="97"/>
      <c r="GHS83" s="97"/>
      <c r="GHT83" s="97"/>
      <c r="GHU83" s="104"/>
      <c r="GHV83" s="97"/>
      <c r="GHW83" s="97"/>
      <c r="GHX83" s="97"/>
      <c r="GHY83" s="145"/>
      <c r="GHZ83" s="61"/>
      <c r="GIA83" s="108"/>
      <c r="GIB83" s="63"/>
      <c r="GIC83" s="103"/>
      <c r="GID83" s="197"/>
      <c r="GIE83" s="197"/>
      <c r="GIF83" s="97"/>
      <c r="GIG83" s="79"/>
      <c r="GIH83" s="79"/>
      <c r="GII83" s="210"/>
      <c r="GIJ83" s="96"/>
      <c r="GIK83" s="194"/>
      <c r="GIL83" s="80"/>
      <c r="GIM83" s="80"/>
      <c r="GIN83" s="194"/>
      <c r="GIO83" s="62"/>
      <c r="GIP83" s="107"/>
      <c r="GIQ83" s="97"/>
      <c r="GIR83" s="97"/>
      <c r="GIS83" s="97"/>
      <c r="GIT83" s="104"/>
      <c r="GIU83" s="97"/>
      <c r="GIV83" s="97"/>
      <c r="GIW83" s="97"/>
      <c r="GIX83" s="145"/>
      <c r="GIY83" s="61"/>
      <c r="GIZ83" s="108"/>
      <c r="GJA83" s="63"/>
      <c r="GJB83" s="103"/>
      <c r="GJC83" s="197"/>
      <c r="GJD83" s="197"/>
      <c r="GJE83" s="97"/>
      <c r="GJF83" s="79"/>
      <c r="GJG83" s="79"/>
      <c r="GJH83" s="210"/>
      <c r="GJI83" s="96"/>
      <c r="GJJ83" s="194"/>
      <c r="GJK83" s="80"/>
      <c r="GJL83" s="80"/>
      <c r="GJM83" s="194"/>
      <c r="GJN83" s="62"/>
      <c r="GJO83" s="107"/>
      <c r="GJP83" s="97"/>
      <c r="GJQ83" s="97"/>
      <c r="GJR83" s="97"/>
      <c r="GJS83" s="104"/>
      <c r="GJT83" s="97"/>
      <c r="GJU83" s="97"/>
      <c r="GJV83" s="97"/>
      <c r="GJW83" s="145"/>
      <c r="GJX83" s="61"/>
      <c r="GJY83" s="108"/>
      <c r="GJZ83" s="63"/>
      <c r="GKA83" s="103"/>
      <c r="GKB83" s="197"/>
      <c r="GKC83" s="197"/>
      <c r="GKD83" s="97"/>
      <c r="GKE83" s="79"/>
      <c r="GKF83" s="79"/>
      <c r="GKG83" s="210"/>
      <c r="GKH83" s="96"/>
      <c r="GKI83" s="194"/>
      <c r="GKJ83" s="80"/>
      <c r="GKK83" s="80"/>
      <c r="GKL83" s="194"/>
      <c r="GKM83" s="62"/>
      <c r="GKN83" s="107"/>
      <c r="GKO83" s="97"/>
      <c r="GKP83" s="97"/>
      <c r="GKQ83" s="97"/>
      <c r="GKR83" s="104"/>
      <c r="GKS83" s="97"/>
      <c r="GKT83" s="97"/>
      <c r="GKU83" s="97"/>
      <c r="GKV83" s="145"/>
      <c r="GKW83" s="61"/>
      <c r="GKX83" s="108"/>
      <c r="GKY83" s="63"/>
      <c r="GKZ83" s="103"/>
      <c r="GLA83" s="197"/>
      <c r="GLB83" s="197"/>
      <c r="GLC83" s="97"/>
      <c r="GLD83" s="79"/>
      <c r="GLE83" s="79"/>
      <c r="GLF83" s="210"/>
      <c r="GLG83" s="96"/>
      <c r="GLH83" s="194"/>
      <c r="GLI83" s="80"/>
      <c r="GLJ83" s="80"/>
      <c r="GLK83" s="194"/>
      <c r="GLL83" s="62"/>
      <c r="GLM83" s="107"/>
      <c r="GLN83" s="97"/>
      <c r="GLO83" s="97"/>
      <c r="GLP83" s="97"/>
      <c r="GLQ83" s="104"/>
      <c r="GLR83" s="97"/>
      <c r="GLS83" s="97"/>
      <c r="GLT83" s="97"/>
      <c r="GLU83" s="145"/>
      <c r="GLV83" s="61"/>
      <c r="GLW83" s="108"/>
      <c r="GLX83" s="63"/>
      <c r="GLY83" s="103"/>
      <c r="GLZ83" s="197"/>
      <c r="GMA83" s="197"/>
      <c r="GMB83" s="97"/>
      <c r="GMC83" s="79"/>
      <c r="GMD83" s="79"/>
      <c r="GME83" s="210"/>
      <c r="GMF83" s="96"/>
      <c r="GMG83" s="194"/>
      <c r="GMH83" s="80"/>
      <c r="GMI83" s="80"/>
      <c r="GMJ83" s="194"/>
      <c r="GMK83" s="62"/>
      <c r="GML83" s="107"/>
      <c r="GMM83" s="97"/>
      <c r="GMN83" s="97"/>
      <c r="GMO83" s="97"/>
      <c r="GMP83" s="104"/>
      <c r="GMQ83" s="97"/>
      <c r="GMR83" s="97"/>
      <c r="GMS83" s="97"/>
      <c r="GMT83" s="145"/>
      <c r="GMU83" s="61"/>
      <c r="GMV83" s="108"/>
      <c r="GMW83" s="63"/>
      <c r="GMX83" s="103"/>
      <c r="GMY83" s="197"/>
      <c r="GMZ83" s="197"/>
      <c r="GNA83" s="97"/>
      <c r="GNB83" s="79"/>
      <c r="GNC83" s="79"/>
      <c r="GND83" s="210"/>
      <c r="GNE83" s="96"/>
      <c r="GNF83" s="194"/>
      <c r="GNG83" s="80"/>
      <c r="GNH83" s="80"/>
      <c r="GNI83" s="194"/>
      <c r="GNJ83" s="62"/>
      <c r="GNK83" s="107"/>
      <c r="GNL83" s="97"/>
      <c r="GNM83" s="97"/>
      <c r="GNN83" s="97"/>
      <c r="GNO83" s="104"/>
      <c r="GNP83" s="97"/>
      <c r="GNQ83" s="97"/>
      <c r="GNR83" s="97"/>
      <c r="GNS83" s="145"/>
      <c r="GNT83" s="61"/>
      <c r="GNU83" s="108"/>
      <c r="GNV83" s="63"/>
      <c r="GNW83" s="103"/>
      <c r="GNX83" s="197"/>
      <c r="GNY83" s="197"/>
      <c r="GNZ83" s="97"/>
      <c r="GOA83" s="79"/>
      <c r="GOB83" s="79"/>
      <c r="GOC83" s="210"/>
      <c r="GOD83" s="96"/>
      <c r="GOE83" s="194"/>
      <c r="GOF83" s="80"/>
      <c r="GOG83" s="80"/>
      <c r="GOH83" s="194"/>
      <c r="GOI83" s="62"/>
      <c r="GOJ83" s="107"/>
      <c r="GOK83" s="97"/>
      <c r="GOL83" s="97"/>
      <c r="GOM83" s="97"/>
      <c r="GON83" s="104"/>
      <c r="GOO83" s="97"/>
      <c r="GOP83" s="97"/>
      <c r="GOQ83" s="97"/>
      <c r="GOR83" s="145"/>
      <c r="GOS83" s="61"/>
      <c r="GOT83" s="108"/>
      <c r="GOU83" s="63"/>
      <c r="GOV83" s="103"/>
      <c r="GOW83" s="197"/>
      <c r="GOX83" s="197"/>
      <c r="GOY83" s="97"/>
      <c r="GOZ83" s="79"/>
      <c r="GPA83" s="79"/>
      <c r="GPB83" s="210"/>
      <c r="GPC83" s="96"/>
      <c r="GPD83" s="194"/>
      <c r="GPE83" s="80"/>
      <c r="GPF83" s="80"/>
      <c r="GPG83" s="194"/>
      <c r="GPH83" s="62"/>
      <c r="GPI83" s="107"/>
      <c r="GPJ83" s="97"/>
      <c r="GPK83" s="97"/>
      <c r="GPL83" s="97"/>
      <c r="GPM83" s="104"/>
      <c r="GPN83" s="97"/>
      <c r="GPO83" s="97"/>
      <c r="GPP83" s="97"/>
      <c r="GPQ83" s="145"/>
      <c r="GPR83" s="61"/>
      <c r="GPS83" s="108"/>
      <c r="GPT83" s="63"/>
      <c r="GPU83" s="103"/>
      <c r="GPV83" s="197"/>
      <c r="GPW83" s="197"/>
      <c r="GPX83" s="97"/>
      <c r="GPY83" s="79"/>
      <c r="GPZ83" s="79"/>
      <c r="GQA83" s="210"/>
      <c r="GQB83" s="96"/>
      <c r="GQC83" s="194"/>
      <c r="GQD83" s="80"/>
      <c r="GQE83" s="80"/>
      <c r="GQF83" s="194"/>
      <c r="GQG83" s="62"/>
      <c r="GQH83" s="107"/>
      <c r="GQI83" s="97"/>
      <c r="GQJ83" s="97"/>
      <c r="GQK83" s="97"/>
      <c r="GQL83" s="104"/>
      <c r="GQM83" s="97"/>
      <c r="GQN83" s="97"/>
      <c r="GQO83" s="97"/>
      <c r="GQP83" s="145"/>
      <c r="GQQ83" s="61"/>
      <c r="GQR83" s="108"/>
      <c r="GQS83" s="63"/>
      <c r="GQT83" s="103"/>
      <c r="GQU83" s="197"/>
      <c r="GQV83" s="197"/>
      <c r="GQW83" s="97"/>
      <c r="GQX83" s="79"/>
      <c r="GQY83" s="79"/>
      <c r="GQZ83" s="210"/>
      <c r="GRA83" s="96"/>
      <c r="GRB83" s="194"/>
      <c r="GRC83" s="80"/>
      <c r="GRD83" s="80"/>
      <c r="GRE83" s="194"/>
      <c r="GRF83" s="62"/>
      <c r="GRG83" s="107"/>
      <c r="GRH83" s="97"/>
      <c r="GRI83" s="97"/>
      <c r="GRJ83" s="97"/>
      <c r="GRK83" s="104"/>
      <c r="GRL83" s="97"/>
      <c r="GRM83" s="97"/>
      <c r="GRN83" s="97"/>
      <c r="GRO83" s="145"/>
      <c r="GRP83" s="61"/>
      <c r="GRQ83" s="108"/>
      <c r="GRR83" s="63"/>
      <c r="GRS83" s="103"/>
      <c r="GRT83" s="197"/>
      <c r="GRU83" s="197"/>
      <c r="GRV83" s="97"/>
      <c r="GRW83" s="79"/>
      <c r="GRX83" s="79"/>
      <c r="GRY83" s="210"/>
      <c r="GRZ83" s="96"/>
      <c r="GSA83" s="194"/>
      <c r="GSB83" s="80"/>
      <c r="GSC83" s="80"/>
      <c r="GSD83" s="194"/>
      <c r="GSE83" s="62"/>
      <c r="GSF83" s="107"/>
      <c r="GSG83" s="97"/>
      <c r="GSH83" s="97"/>
      <c r="GSI83" s="97"/>
      <c r="GSJ83" s="104"/>
      <c r="GSK83" s="97"/>
      <c r="GSL83" s="97"/>
      <c r="GSM83" s="97"/>
      <c r="GSN83" s="145"/>
      <c r="GSO83" s="61"/>
      <c r="GSP83" s="108"/>
      <c r="GSQ83" s="63"/>
      <c r="GSR83" s="103"/>
      <c r="GSS83" s="197"/>
      <c r="GST83" s="197"/>
      <c r="GSU83" s="97"/>
      <c r="GSV83" s="79"/>
      <c r="GSW83" s="79"/>
      <c r="GSX83" s="210"/>
      <c r="GSY83" s="96"/>
      <c r="GSZ83" s="194"/>
      <c r="GTA83" s="80"/>
      <c r="GTB83" s="80"/>
      <c r="GTC83" s="194"/>
      <c r="GTD83" s="62"/>
      <c r="GTE83" s="107"/>
      <c r="GTF83" s="97"/>
      <c r="GTG83" s="97"/>
      <c r="GTH83" s="97"/>
      <c r="GTI83" s="104"/>
      <c r="GTJ83" s="97"/>
      <c r="GTK83" s="97"/>
      <c r="GTL83" s="97"/>
      <c r="GTM83" s="145"/>
      <c r="GTN83" s="61"/>
      <c r="GTO83" s="108"/>
      <c r="GTP83" s="63"/>
      <c r="GTQ83" s="103"/>
      <c r="GTR83" s="197"/>
      <c r="GTS83" s="197"/>
      <c r="GTT83" s="97"/>
      <c r="GTU83" s="79"/>
      <c r="GTV83" s="79"/>
      <c r="GTW83" s="210"/>
      <c r="GTX83" s="96"/>
      <c r="GTY83" s="194"/>
      <c r="GTZ83" s="80"/>
      <c r="GUA83" s="80"/>
      <c r="GUB83" s="194"/>
      <c r="GUC83" s="62"/>
      <c r="GUD83" s="107"/>
      <c r="GUE83" s="97"/>
      <c r="GUF83" s="97"/>
      <c r="GUG83" s="97"/>
      <c r="GUH83" s="104"/>
      <c r="GUI83" s="97"/>
      <c r="GUJ83" s="97"/>
      <c r="GUK83" s="97"/>
      <c r="GUL83" s="145"/>
      <c r="GUM83" s="61"/>
      <c r="GUN83" s="108"/>
      <c r="GUO83" s="63"/>
      <c r="GUP83" s="103"/>
      <c r="GUQ83" s="197"/>
      <c r="GUR83" s="197"/>
      <c r="GUS83" s="97"/>
      <c r="GUT83" s="79"/>
      <c r="GUU83" s="79"/>
      <c r="GUV83" s="210"/>
      <c r="GUW83" s="96"/>
      <c r="GUX83" s="194"/>
      <c r="GUY83" s="80"/>
      <c r="GUZ83" s="80"/>
      <c r="GVA83" s="194"/>
      <c r="GVB83" s="62"/>
      <c r="GVC83" s="107"/>
      <c r="GVD83" s="97"/>
      <c r="GVE83" s="97"/>
      <c r="GVF83" s="97"/>
      <c r="GVG83" s="104"/>
      <c r="GVH83" s="97"/>
      <c r="GVI83" s="97"/>
      <c r="GVJ83" s="97"/>
      <c r="GVK83" s="145"/>
      <c r="GVL83" s="61"/>
      <c r="GVM83" s="108"/>
      <c r="GVN83" s="63"/>
      <c r="GVO83" s="103"/>
      <c r="GVP83" s="197"/>
      <c r="GVQ83" s="197"/>
      <c r="GVR83" s="97"/>
      <c r="GVS83" s="79"/>
      <c r="GVT83" s="79"/>
      <c r="GVU83" s="210"/>
      <c r="GVV83" s="96"/>
      <c r="GVW83" s="194"/>
      <c r="GVX83" s="80"/>
      <c r="GVY83" s="80"/>
      <c r="GVZ83" s="194"/>
      <c r="GWA83" s="62"/>
      <c r="GWB83" s="107"/>
      <c r="GWC83" s="97"/>
      <c r="GWD83" s="97"/>
      <c r="GWE83" s="97"/>
      <c r="GWF83" s="104"/>
      <c r="GWG83" s="97"/>
      <c r="GWH83" s="97"/>
      <c r="GWI83" s="97"/>
      <c r="GWJ83" s="145"/>
      <c r="GWK83" s="61"/>
      <c r="GWL83" s="108"/>
      <c r="GWM83" s="63"/>
      <c r="GWN83" s="103"/>
      <c r="GWO83" s="197"/>
      <c r="GWP83" s="197"/>
      <c r="GWQ83" s="97"/>
      <c r="GWR83" s="79"/>
      <c r="GWS83" s="79"/>
      <c r="GWT83" s="210"/>
      <c r="GWU83" s="96"/>
      <c r="GWV83" s="194"/>
      <c r="GWW83" s="80"/>
      <c r="GWX83" s="80"/>
      <c r="GWY83" s="194"/>
      <c r="GWZ83" s="62"/>
      <c r="GXA83" s="107"/>
      <c r="GXB83" s="97"/>
      <c r="GXC83" s="97"/>
      <c r="GXD83" s="97"/>
      <c r="GXE83" s="104"/>
      <c r="GXF83" s="97"/>
      <c r="GXG83" s="97"/>
      <c r="GXH83" s="97"/>
      <c r="GXI83" s="145"/>
      <c r="GXJ83" s="61"/>
      <c r="GXK83" s="108"/>
      <c r="GXL83" s="63"/>
      <c r="GXM83" s="103"/>
      <c r="GXN83" s="197"/>
      <c r="GXO83" s="197"/>
      <c r="GXP83" s="97"/>
      <c r="GXQ83" s="79"/>
      <c r="GXR83" s="79"/>
      <c r="GXS83" s="210"/>
      <c r="GXT83" s="96"/>
      <c r="GXU83" s="194"/>
      <c r="GXV83" s="80"/>
      <c r="GXW83" s="80"/>
      <c r="GXX83" s="194"/>
      <c r="GXY83" s="62"/>
      <c r="GXZ83" s="107"/>
      <c r="GYA83" s="97"/>
      <c r="GYB83" s="97"/>
      <c r="GYC83" s="97"/>
      <c r="GYD83" s="104"/>
      <c r="GYE83" s="97"/>
      <c r="GYF83" s="97"/>
      <c r="GYG83" s="97"/>
      <c r="GYH83" s="145"/>
      <c r="GYI83" s="61"/>
      <c r="GYJ83" s="108"/>
      <c r="GYK83" s="63"/>
      <c r="GYL83" s="103"/>
      <c r="GYM83" s="197"/>
      <c r="GYN83" s="197"/>
      <c r="GYO83" s="97"/>
      <c r="GYP83" s="79"/>
      <c r="GYQ83" s="79"/>
      <c r="GYR83" s="210"/>
      <c r="GYS83" s="96"/>
      <c r="GYT83" s="194"/>
      <c r="GYU83" s="80"/>
      <c r="GYV83" s="80"/>
      <c r="GYW83" s="194"/>
      <c r="GYX83" s="62"/>
      <c r="GYY83" s="107"/>
      <c r="GYZ83" s="97"/>
      <c r="GZA83" s="97"/>
      <c r="GZB83" s="97"/>
      <c r="GZC83" s="104"/>
      <c r="GZD83" s="97"/>
      <c r="GZE83" s="97"/>
      <c r="GZF83" s="97"/>
      <c r="GZG83" s="145"/>
      <c r="GZH83" s="61"/>
      <c r="GZI83" s="108"/>
      <c r="GZJ83" s="63"/>
      <c r="GZK83" s="103"/>
      <c r="GZL83" s="197"/>
      <c r="GZM83" s="197"/>
      <c r="GZN83" s="97"/>
      <c r="GZO83" s="79"/>
      <c r="GZP83" s="79"/>
      <c r="GZQ83" s="210"/>
      <c r="GZR83" s="96"/>
      <c r="GZS83" s="194"/>
      <c r="GZT83" s="80"/>
      <c r="GZU83" s="80"/>
      <c r="GZV83" s="194"/>
      <c r="GZW83" s="62"/>
      <c r="GZX83" s="107"/>
      <c r="GZY83" s="97"/>
      <c r="GZZ83" s="97"/>
      <c r="HAA83" s="97"/>
      <c r="HAB83" s="104"/>
      <c r="HAC83" s="97"/>
      <c r="HAD83" s="97"/>
      <c r="HAE83" s="97"/>
      <c r="HAF83" s="145"/>
      <c r="HAG83" s="61"/>
      <c r="HAH83" s="108"/>
      <c r="HAI83" s="63"/>
      <c r="HAJ83" s="103"/>
      <c r="HAK83" s="197"/>
      <c r="HAL83" s="197"/>
      <c r="HAM83" s="97"/>
      <c r="HAN83" s="79"/>
      <c r="HAO83" s="79"/>
      <c r="HAP83" s="210"/>
      <c r="HAQ83" s="96"/>
      <c r="HAR83" s="194"/>
      <c r="HAS83" s="80"/>
      <c r="HAT83" s="80"/>
      <c r="HAU83" s="194"/>
      <c r="HAV83" s="62"/>
      <c r="HAW83" s="107"/>
      <c r="HAX83" s="97"/>
      <c r="HAY83" s="97"/>
      <c r="HAZ83" s="97"/>
      <c r="HBA83" s="104"/>
      <c r="HBB83" s="97"/>
      <c r="HBC83" s="97"/>
      <c r="HBD83" s="97"/>
      <c r="HBE83" s="145"/>
      <c r="HBF83" s="61"/>
      <c r="HBG83" s="108"/>
      <c r="HBH83" s="63"/>
      <c r="HBI83" s="103"/>
      <c r="HBJ83" s="197"/>
      <c r="HBK83" s="197"/>
      <c r="HBL83" s="97"/>
      <c r="HBM83" s="79"/>
      <c r="HBN83" s="79"/>
      <c r="HBO83" s="210"/>
      <c r="HBP83" s="96"/>
      <c r="HBQ83" s="194"/>
      <c r="HBR83" s="80"/>
      <c r="HBS83" s="80"/>
      <c r="HBT83" s="194"/>
      <c r="HBU83" s="62"/>
      <c r="HBV83" s="107"/>
      <c r="HBW83" s="97"/>
      <c r="HBX83" s="97"/>
      <c r="HBY83" s="97"/>
      <c r="HBZ83" s="104"/>
      <c r="HCA83" s="97"/>
      <c r="HCB83" s="97"/>
      <c r="HCC83" s="97"/>
      <c r="HCD83" s="145"/>
      <c r="HCE83" s="61"/>
      <c r="HCF83" s="108"/>
      <c r="HCG83" s="63"/>
      <c r="HCH83" s="103"/>
      <c r="HCI83" s="197"/>
      <c r="HCJ83" s="197"/>
      <c r="HCK83" s="97"/>
      <c r="HCL83" s="79"/>
      <c r="HCM83" s="79"/>
      <c r="HCN83" s="210"/>
      <c r="HCO83" s="96"/>
      <c r="HCP83" s="194"/>
      <c r="HCQ83" s="80"/>
      <c r="HCR83" s="80"/>
      <c r="HCS83" s="194"/>
      <c r="HCT83" s="62"/>
      <c r="HCU83" s="107"/>
      <c r="HCV83" s="97"/>
      <c r="HCW83" s="97"/>
      <c r="HCX83" s="97"/>
      <c r="HCY83" s="104"/>
      <c r="HCZ83" s="97"/>
      <c r="HDA83" s="97"/>
      <c r="HDB83" s="97"/>
      <c r="HDC83" s="145"/>
      <c r="HDD83" s="61"/>
      <c r="HDE83" s="108"/>
      <c r="HDF83" s="63"/>
      <c r="HDG83" s="103"/>
      <c r="HDH83" s="197"/>
      <c r="HDI83" s="197"/>
      <c r="HDJ83" s="97"/>
      <c r="HDK83" s="79"/>
      <c r="HDL83" s="79"/>
      <c r="HDM83" s="210"/>
      <c r="HDN83" s="96"/>
      <c r="HDO83" s="194"/>
      <c r="HDP83" s="80"/>
      <c r="HDQ83" s="80"/>
      <c r="HDR83" s="194"/>
      <c r="HDS83" s="62"/>
      <c r="HDT83" s="107"/>
      <c r="HDU83" s="97"/>
      <c r="HDV83" s="97"/>
      <c r="HDW83" s="97"/>
      <c r="HDX83" s="104"/>
      <c r="HDY83" s="97"/>
      <c r="HDZ83" s="97"/>
      <c r="HEA83" s="97"/>
      <c r="HEB83" s="145"/>
      <c r="HEC83" s="61"/>
      <c r="HED83" s="108"/>
      <c r="HEE83" s="63"/>
      <c r="HEF83" s="103"/>
      <c r="HEG83" s="197"/>
      <c r="HEH83" s="197"/>
      <c r="HEI83" s="97"/>
      <c r="HEJ83" s="79"/>
      <c r="HEK83" s="79"/>
      <c r="HEL83" s="210"/>
      <c r="HEM83" s="96"/>
      <c r="HEN83" s="194"/>
      <c r="HEO83" s="80"/>
      <c r="HEP83" s="80"/>
      <c r="HEQ83" s="194"/>
      <c r="HER83" s="62"/>
      <c r="HES83" s="107"/>
      <c r="HET83" s="97"/>
      <c r="HEU83" s="97"/>
      <c r="HEV83" s="97"/>
      <c r="HEW83" s="104"/>
      <c r="HEX83" s="97"/>
      <c r="HEY83" s="97"/>
      <c r="HEZ83" s="97"/>
      <c r="HFA83" s="145"/>
      <c r="HFB83" s="61"/>
      <c r="HFC83" s="108"/>
      <c r="HFD83" s="63"/>
      <c r="HFE83" s="103"/>
      <c r="HFF83" s="197"/>
      <c r="HFG83" s="197"/>
      <c r="HFH83" s="97"/>
      <c r="HFI83" s="79"/>
      <c r="HFJ83" s="79"/>
      <c r="HFK83" s="210"/>
      <c r="HFL83" s="96"/>
      <c r="HFM83" s="194"/>
      <c r="HFN83" s="80"/>
      <c r="HFO83" s="80"/>
      <c r="HFP83" s="194"/>
      <c r="HFQ83" s="62"/>
      <c r="HFR83" s="107"/>
      <c r="HFS83" s="97"/>
      <c r="HFT83" s="97"/>
      <c r="HFU83" s="97"/>
      <c r="HFV83" s="104"/>
      <c r="HFW83" s="97"/>
      <c r="HFX83" s="97"/>
      <c r="HFY83" s="97"/>
      <c r="HFZ83" s="145"/>
      <c r="HGA83" s="61"/>
      <c r="HGB83" s="108"/>
      <c r="HGC83" s="63"/>
      <c r="HGD83" s="103"/>
      <c r="HGE83" s="197"/>
      <c r="HGF83" s="197"/>
      <c r="HGG83" s="97"/>
      <c r="HGH83" s="79"/>
      <c r="HGI83" s="79"/>
      <c r="HGJ83" s="210"/>
      <c r="HGK83" s="96"/>
      <c r="HGL83" s="194"/>
      <c r="HGM83" s="80"/>
      <c r="HGN83" s="80"/>
      <c r="HGO83" s="194"/>
      <c r="HGP83" s="62"/>
      <c r="HGQ83" s="107"/>
      <c r="HGR83" s="97"/>
      <c r="HGS83" s="97"/>
      <c r="HGT83" s="97"/>
      <c r="HGU83" s="104"/>
      <c r="HGV83" s="97"/>
      <c r="HGW83" s="97"/>
      <c r="HGX83" s="97"/>
      <c r="HGY83" s="145"/>
      <c r="HGZ83" s="61"/>
      <c r="HHA83" s="108"/>
      <c r="HHB83" s="63"/>
      <c r="HHC83" s="103"/>
      <c r="HHD83" s="197"/>
      <c r="HHE83" s="197"/>
      <c r="HHF83" s="97"/>
      <c r="HHG83" s="79"/>
      <c r="HHH83" s="79"/>
      <c r="HHI83" s="210"/>
      <c r="HHJ83" s="96"/>
      <c r="HHK83" s="194"/>
      <c r="HHL83" s="80"/>
      <c r="HHM83" s="80"/>
      <c r="HHN83" s="194"/>
      <c r="HHO83" s="62"/>
      <c r="HHP83" s="107"/>
      <c r="HHQ83" s="97"/>
      <c r="HHR83" s="97"/>
      <c r="HHS83" s="97"/>
      <c r="HHT83" s="104"/>
      <c r="HHU83" s="97"/>
      <c r="HHV83" s="97"/>
      <c r="HHW83" s="97"/>
      <c r="HHX83" s="145"/>
      <c r="HHY83" s="61"/>
      <c r="HHZ83" s="108"/>
      <c r="HIA83" s="63"/>
      <c r="HIB83" s="103"/>
      <c r="HIC83" s="197"/>
      <c r="HID83" s="197"/>
      <c r="HIE83" s="97"/>
      <c r="HIF83" s="79"/>
      <c r="HIG83" s="79"/>
      <c r="HIH83" s="210"/>
      <c r="HII83" s="96"/>
      <c r="HIJ83" s="194"/>
      <c r="HIK83" s="80"/>
      <c r="HIL83" s="80"/>
      <c r="HIM83" s="194"/>
      <c r="HIN83" s="62"/>
      <c r="HIO83" s="107"/>
      <c r="HIP83" s="97"/>
      <c r="HIQ83" s="97"/>
      <c r="HIR83" s="97"/>
      <c r="HIS83" s="104"/>
      <c r="HIT83" s="97"/>
      <c r="HIU83" s="97"/>
      <c r="HIV83" s="97"/>
      <c r="HIW83" s="145"/>
      <c r="HIX83" s="61"/>
      <c r="HIY83" s="108"/>
      <c r="HIZ83" s="63"/>
      <c r="HJA83" s="103"/>
      <c r="HJB83" s="197"/>
      <c r="HJC83" s="197"/>
      <c r="HJD83" s="97"/>
      <c r="HJE83" s="79"/>
      <c r="HJF83" s="79"/>
      <c r="HJG83" s="210"/>
      <c r="HJH83" s="96"/>
      <c r="HJI83" s="194"/>
      <c r="HJJ83" s="80"/>
      <c r="HJK83" s="80"/>
      <c r="HJL83" s="194"/>
      <c r="HJM83" s="62"/>
      <c r="HJN83" s="107"/>
      <c r="HJO83" s="97"/>
      <c r="HJP83" s="97"/>
      <c r="HJQ83" s="97"/>
      <c r="HJR83" s="104"/>
      <c r="HJS83" s="97"/>
      <c r="HJT83" s="97"/>
      <c r="HJU83" s="97"/>
      <c r="HJV83" s="145"/>
      <c r="HJW83" s="61"/>
      <c r="HJX83" s="108"/>
      <c r="HJY83" s="63"/>
      <c r="HJZ83" s="103"/>
      <c r="HKA83" s="197"/>
      <c r="HKB83" s="197"/>
      <c r="HKC83" s="97"/>
      <c r="HKD83" s="79"/>
      <c r="HKE83" s="79"/>
      <c r="HKF83" s="210"/>
      <c r="HKG83" s="96"/>
      <c r="HKH83" s="194"/>
      <c r="HKI83" s="80"/>
      <c r="HKJ83" s="80"/>
      <c r="HKK83" s="194"/>
      <c r="HKL83" s="62"/>
      <c r="HKM83" s="107"/>
      <c r="HKN83" s="97"/>
      <c r="HKO83" s="97"/>
      <c r="HKP83" s="97"/>
      <c r="HKQ83" s="104"/>
      <c r="HKR83" s="97"/>
      <c r="HKS83" s="97"/>
      <c r="HKT83" s="97"/>
      <c r="HKU83" s="145"/>
      <c r="HKV83" s="61"/>
      <c r="HKW83" s="108"/>
      <c r="HKX83" s="63"/>
      <c r="HKY83" s="103"/>
      <c r="HKZ83" s="197"/>
      <c r="HLA83" s="197"/>
      <c r="HLB83" s="97"/>
      <c r="HLC83" s="79"/>
      <c r="HLD83" s="79"/>
      <c r="HLE83" s="210"/>
      <c r="HLF83" s="96"/>
      <c r="HLG83" s="194"/>
      <c r="HLH83" s="80"/>
      <c r="HLI83" s="80"/>
      <c r="HLJ83" s="194"/>
      <c r="HLK83" s="62"/>
      <c r="HLL83" s="107"/>
      <c r="HLM83" s="97"/>
      <c r="HLN83" s="97"/>
      <c r="HLO83" s="97"/>
      <c r="HLP83" s="104"/>
      <c r="HLQ83" s="97"/>
      <c r="HLR83" s="97"/>
      <c r="HLS83" s="97"/>
      <c r="HLT83" s="145"/>
      <c r="HLU83" s="61"/>
      <c r="HLV83" s="108"/>
      <c r="HLW83" s="63"/>
      <c r="HLX83" s="103"/>
      <c r="HLY83" s="197"/>
      <c r="HLZ83" s="197"/>
      <c r="HMA83" s="97"/>
      <c r="HMB83" s="79"/>
      <c r="HMC83" s="79"/>
      <c r="HMD83" s="210"/>
      <c r="HME83" s="96"/>
      <c r="HMF83" s="194"/>
      <c r="HMG83" s="80"/>
      <c r="HMH83" s="80"/>
      <c r="HMI83" s="194"/>
      <c r="HMJ83" s="62"/>
      <c r="HMK83" s="107"/>
      <c r="HML83" s="97"/>
      <c r="HMM83" s="97"/>
      <c r="HMN83" s="97"/>
      <c r="HMO83" s="104"/>
      <c r="HMP83" s="97"/>
      <c r="HMQ83" s="97"/>
      <c r="HMR83" s="97"/>
      <c r="HMS83" s="145"/>
      <c r="HMT83" s="61"/>
      <c r="HMU83" s="108"/>
      <c r="HMV83" s="63"/>
      <c r="HMW83" s="103"/>
      <c r="HMX83" s="197"/>
      <c r="HMY83" s="197"/>
      <c r="HMZ83" s="97"/>
      <c r="HNA83" s="79"/>
      <c r="HNB83" s="79"/>
      <c r="HNC83" s="210"/>
      <c r="HND83" s="96"/>
      <c r="HNE83" s="194"/>
      <c r="HNF83" s="80"/>
      <c r="HNG83" s="80"/>
      <c r="HNH83" s="194"/>
      <c r="HNI83" s="62"/>
      <c r="HNJ83" s="107"/>
      <c r="HNK83" s="97"/>
      <c r="HNL83" s="97"/>
      <c r="HNM83" s="97"/>
      <c r="HNN83" s="104"/>
      <c r="HNO83" s="97"/>
      <c r="HNP83" s="97"/>
      <c r="HNQ83" s="97"/>
      <c r="HNR83" s="145"/>
      <c r="HNS83" s="61"/>
      <c r="HNT83" s="108"/>
      <c r="HNU83" s="63"/>
      <c r="HNV83" s="103"/>
      <c r="HNW83" s="197"/>
      <c r="HNX83" s="197"/>
      <c r="HNY83" s="97"/>
      <c r="HNZ83" s="79"/>
      <c r="HOA83" s="79"/>
      <c r="HOB83" s="210"/>
      <c r="HOC83" s="96"/>
      <c r="HOD83" s="194"/>
      <c r="HOE83" s="80"/>
      <c r="HOF83" s="80"/>
      <c r="HOG83" s="194"/>
      <c r="HOH83" s="62"/>
      <c r="HOI83" s="107"/>
      <c r="HOJ83" s="97"/>
      <c r="HOK83" s="97"/>
      <c r="HOL83" s="97"/>
      <c r="HOM83" s="104"/>
      <c r="HON83" s="97"/>
      <c r="HOO83" s="97"/>
      <c r="HOP83" s="97"/>
      <c r="HOQ83" s="145"/>
      <c r="HOR83" s="61"/>
      <c r="HOS83" s="108"/>
      <c r="HOT83" s="63"/>
      <c r="HOU83" s="103"/>
      <c r="HOV83" s="197"/>
      <c r="HOW83" s="197"/>
      <c r="HOX83" s="97"/>
      <c r="HOY83" s="79"/>
      <c r="HOZ83" s="79"/>
      <c r="HPA83" s="210"/>
      <c r="HPB83" s="96"/>
      <c r="HPC83" s="194"/>
      <c r="HPD83" s="80"/>
      <c r="HPE83" s="80"/>
      <c r="HPF83" s="194"/>
      <c r="HPG83" s="62"/>
      <c r="HPH83" s="107"/>
      <c r="HPI83" s="97"/>
      <c r="HPJ83" s="97"/>
      <c r="HPK83" s="97"/>
      <c r="HPL83" s="104"/>
      <c r="HPM83" s="97"/>
      <c r="HPN83" s="97"/>
      <c r="HPO83" s="97"/>
      <c r="HPP83" s="145"/>
      <c r="HPQ83" s="61"/>
      <c r="HPR83" s="108"/>
      <c r="HPS83" s="63"/>
      <c r="HPT83" s="103"/>
      <c r="HPU83" s="197"/>
      <c r="HPV83" s="197"/>
      <c r="HPW83" s="97"/>
      <c r="HPX83" s="79"/>
      <c r="HPY83" s="79"/>
      <c r="HPZ83" s="210"/>
      <c r="HQA83" s="96"/>
      <c r="HQB83" s="194"/>
      <c r="HQC83" s="80"/>
      <c r="HQD83" s="80"/>
      <c r="HQE83" s="194"/>
      <c r="HQF83" s="62"/>
      <c r="HQG83" s="107"/>
      <c r="HQH83" s="97"/>
      <c r="HQI83" s="97"/>
      <c r="HQJ83" s="97"/>
      <c r="HQK83" s="104"/>
      <c r="HQL83" s="97"/>
      <c r="HQM83" s="97"/>
      <c r="HQN83" s="97"/>
      <c r="HQO83" s="145"/>
      <c r="HQP83" s="61"/>
      <c r="HQQ83" s="108"/>
      <c r="HQR83" s="63"/>
      <c r="HQS83" s="103"/>
      <c r="HQT83" s="197"/>
      <c r="HQU83" s="197"/>
      <c r="HQV83" s="97"/>
      <c r="HQW83" s="79"/>
      <c r="HQX83" s="79"/>
      <c r="HQY83" s="210"/>
      <c r="HQZ83" s="96"/>
      <c r="HRA83" s="194"/>
      <c r="HRB83" s="80"/>
      <c r="HRC83" s="80"/>
      <c r="HRD83" s="194"/>
      <c r="HRE83" s="62"/>
      <c r="HRF83" s="107"/>
      <c r="HRG83" s="97"/>
      <c r="HRH83" s="97"/>
      <c r="HRI83" s="97"/>
      <c r="HRJ83" s="104"/>
      <c r="HRK83" s="97"/>
      <c r="HRL83" s="97"/>
      <c r="HRM83" s="97"/>
      <c r="HRN83" s="145"/>
      <c r="HRO83" s="61"/>
      <c r="HRP83" s="108"/>
      <c r="HRQ83" s="63"/>
      <c r="HRR83" s="103"/>
      <c r="HRS83" s="197"/>
      <c r="HRT83" s="197"/>
      <c r="HRU83" s="97"/>
      <c r="HRV83" s="79"/>
      <c r="HRW83" s="79"/>
      <c r="HRX83" s="210"/>
      <c r="HRY83" s="96"/>
      <c r="HRZ83" s="194"/>
      <c r="HSA83" s="80"/>
      <c r="HSB83" s="80"/>
      <c r="HSC83" s="194"/>
      <c r="HSD83" s="62"/>
      <c r="HSE83" s="107"/>
      <c r="HSF83" s="97"/>
      <c r="HSG83" s="97"/>
      <c r="HSH83" s="97"/>
      <c r="HSI83" s="104"/>
      <c r="HSJ83" s="97"/>
      <c r="HSK83" s="97"/>
      <c r="HSL83" s="97"/>
      <c r="HSM83" s="145"/>
      <c r="HSN83" s="61"/>
      <c r="HSO83" s="108"/>
      <c r="HSP83" s="63"/>
      <c r="HSQ83" s="103"/>
      <c r="HSR83" s="197"/>
      <c r="HSS83" s="197"/>
      <c r="HST83" s="97"/>
      <c r="HSU83" s="79"/>
      <c r="HSV83" s="79"/>
      <c r="HSW83" s="210"/>
      <c r="HSX83" s="96"/>
      <c r="HSY83" s="194"/>
      <c r="HSZ83" s="80"/>
      <c r="HTA83" s="80"/>
      <c r="HTB83" s="194"/>
      <c r="HTC83" s="62"/>
      <c r="HTD83" s="107"/>
      <c r="HTE83" s="97"/>
      <c r="HTF83" s="97"/>
      <c r="HTG83" s="97"/>
      <c r="HTH83" s="104"/>
      <c r="HTI83" s="97"/>
      <c r="HTJ83" s="97"/>
      <c r="HTK83" s="97"/>
      <c r="HTL83" s="145"/>
      <c r="HTM83" s="61"/>
      <c r="HTN83" s="108"/>
      <c r="HTO83" s="63"/>
      <c r="HTP83" s="103"/>
      <c r="HTQ83" s="197"/>
      <c r="HTR83" s="197"/>
      <c r="HTS83" s="97"/>
      <c r="HTT83" s="79"/>
      <c r="HTU83" s="79"/>
      <c r="HTV83" s="210"/>
      <c r="HTW83" s="96"/>
      <c r="HTX83" s="194"/>
      <c r="HTY83" s="80"/>
      <c r="HTZ83" s="80"/>
      <c r="HUA83" s="194"/>
      <c r="HUB83" s="62"/>
      <c r="HUC83" s="107"/>
      <c r="HUD83" s="97"/>
      <c r="HUE83" s="97"/>
      <c r="HUF83" s="97"/>
      <c r="HUG83" s="104"/>
      <c r="HUH83" s="97"/>
      <c r="HUI83" s="97"/>
      <c r="HUJ83" s="97"/>
      <c r="HUK83" s="145"/>
      <c r="HUL83" s="61"/>
      <c r="HUM83" s="108"/>
      <c r="HUN83" s="63"/>
      <c r="HUO83" s="103"/>
      <c r="HUP83" s="197"/>
      <c r="HUQ83" s="197"/>
      <c r="HUR83" s="97"/>
      <c r="HUS83" s="79"/>
      <c r="HUT83" s="79"/>
      <c r="HUU83" s="210"/>
      <c r="HUV83" s="96"/>
      <c r="HUW83" s="194"/>
      <c r="HUX83" s="80"/>
      <c r="HUY83" s="80"/>
      <c r="HUZ83" s="194"/>
      <c r="HVA83" s="62"/>
      <c r="HVB83" s="107"/>
      <c r="HVC83" s="97"/>
      <c r="HVD83" s="97"/>
      <c r="HVE83" s="97"/>
      <c r="HVF83" s="104"/>
      <c r="HVG83" s="97"/>
      <c r="HVH83" s="97"/>
      <c r="HVI83" s="97"/>
      <c r="HVJ83" s="145"/>
      <c r="HVK83" s="61"/>
      <c r="HVL83" s="108"/>
      <c r="HVM83" s="63"/>
      <c r="HVN83" s="103"/>
      <c r="HVO83" s="197"/>
      <c r="HVP83" s="197"/>
      <c r="HVQ83" s="97"/>
      <c r="HVR83" s="79"/>
      <c r="HVS83" s="79"/>
      <c r="HVT83" s="210"/>
      <c r="HVU83" s="96"/>
      <c r="HVV83" s="194"/>
      <c r="HVW83" s="80"/>
      <c r="HVX83" s="80"/>
      <c r="HVY83" s="194"/>
      <c r="HVZ83" s="62"/>
      <c r="HWA83" s="107"/>
      <c r="HWB83" s="97"/>
      <c r="HWC83" s="97"/>
      <c r="HWD83" s="97"/>
      <c r="HWE83" s="104"/>
      <c r="HWF83" s="97"/>
      <c r="HWG83" s="97"/>
      <c r="HWH83" s="97"/>
      <c r="HWI83" s="145"/>
      <c r="HWJ83" s="61"/>
      <c r="HWK83" s="108"/>
      <c r="HWL83" s="63"/>
      <c r="HWM83" s="103"/>
      <c r="HWN83" s="197"/>
      <c r="HWO83" s="197"/>
      <c r="HWP83" s="97"/>
      <c r="HWQ83" s="79"/>
      <c r="HWR83" s="79"/>
      <c r="HWS83" s="210"/>
      <c r="HWT83" s="96"/>
      <c r="HWU83" s="194"/>
      <c r="HWV83" s="80"/>
      <c r="HWW83" s="80"/>
      <c r="HWX83" s="194"/>
      <c r="HWY83" s="62"/>
      <c r="HWZ83" s="107"/>
      <c r="HXA83" s="97"/>
      <c r="HXB83" s="97"/>
      <c r="HXC83" s="97"/>
      <c r="HXD83" s="104"/>
      <c r="HXE83" s="97"/>
      <c r="HXF83" s="97"/>
      <c r="HXG83" s="97"/>
      <c r="HXH83" s="145"/>
      <c r="HXI83" s="61"/>
      <c r="HXJ83" s="108"/>
      <c r="HXK83" s="63"/>
      <c r="HXL83" s="103"/>
      <c r="HXM83" s="197"/>
      <c r="HXN83" s="197"/>
      <c r="HXO83" s="97"/>
      <c r="HXP83" s="79"/>
      <c r="HXQ83" s="79"/>
      <c r="HXR83" s="210"/>
      <c r="HXS83" s="96"/>
      <c r="HXT83" s="194"/>
      <c r="HXU83" s="80"/>
      <c r="HXV83" s="80"/>
      <c r="HXW83" s="194"/>
      <c r="HXX83" s="62"/>
      <c r="HXY83" s="107"/>
      <c r="HXZ83" s="97"/>
      <c r="HYA83" s="97"/>
      <c r="HYB83" s="97"/>
      <c r="HYC83" s="104"/>
      <c r="HYD83" s="97"/>
      <c r="HYE83" s="97"/>
      <c r="HYF83" s="97"/>
      <c r="HYG83" s="145"/>
      <c r="HYH83" s="61"/>
      <c r="HYI83" s="108"/>
      <c r="HYJ83" s="63"/>
      <c r="HYK83" s="103"/>
      <c r="HYL83" s="197"/>
      <c r="HYM83" s="197"/>
      <c r="HYN83" s="97"/>
      <c r="HYO83" s="79"/>
      <c r="HYP83" s="79"/>
      <c r="HYQ83" s="210"/>
      <c r="HYR83" s="96"/>
      <c r="HYS83" s="194"/>
      <c r="HYT83" s="80"/>
      <c r="HYU83" s="80"/>
      <c r="HYV83" s="194"/>
      <c r="HYW83" s="62"/>
      <c r="HYX83" s="107"/>
      <c r="HYY83" s="97"/>
      <c r="HYZ83" s="97"/>
      <c r="HZA83" s="97"/>
      <c r="HZB83" s="104"/>
      <c r="HZC83" s="97"/>
      <c r="HZD83" s="97"/>
      <c r="HZE83" s="97"/>
      <c r="HZF83" s="145"/>
      <c r="HZG83" s="61"/>
      <c r="HZH83" s="108"/>
      <c r="HZI83" s="63"/>
      <c r="HZJ83" s="103"/>
      <c r="HZK83" s="197"/>
      <c r="HZL83" s="197"/>
      <c r="HZM83" s="97"/>
      <c r="HZN83" s="79"/>
      <c r="HZO83" s="79"/>
      <c r="HZP83" s="210"/>
      <c r="HZQ83" s="96"/>
      <c r="HZR83" s="194"/>
      <c r="HZS83" s="80"/>
      <c r="HZT83" s="80"/>
      <c r="HZU83" s="194"/>
      <c r="HZV83" s="62"/>
      <c r="HZW83" s="107"/>
      <c r="HZX83" s="97"/>
      <c r="HZY83" s="97"/>
      <c r="HZZ83" s="97"/>
      <c r="IAA83" s="104"/>
      <c r="IAB83" s="97"/>
      <c r="IAC83" s="97"/>
      <c r="IAD83" s="97"/>
      <c r="IAE83" s="145"/>
      <c r="IAF83" s="61"/>
      <c r="IAG83" s="108"/>
      <c r="IAH83" s="63"/>
      <c r="IAI83" s="103"/>
      <c r="IAJ83" s="197"/>
      <c r="IAK83" s="197"/>
      <c r="IAL83" s="97"/>
      <c r="IAM83" s="79"/>
      <c r="IAN83" s="79"/>
      <c r="IAO83" s="210"/>
      <c r="IAP83" s="96"/>
      <c r="IAQ83" s="194"/>
      <c r="IAR83" s="80"/>
      <c r="IAS83" s="80"/>
      <c r="IAT83" s="194"/>
      <c r="IAU83" s="62"/>
      <c r="IAV83" s="107"/>
      <c r="IAW83" s="97"/>
      <c r="IAX83" s="97"/>
      <c r="IAY83" s="97"/>
      <c r="IAZ83" s="104"/>
      <c r="IBA83" s="97"/>
      <c r="IBB83" s="97"/>
      <c r="IBC83" s="97"/>
      <c r="IBD83" s="145"/>
      <c r="IBE83" s="61"/>
      <c r="IBF83" s="108"/>
      <c r="IBG83" s="63"/>
      <c r="IBH83" s="103"/>
      <c r="IBI83" s="197"/>
      <c r="IBJ83" s="197"/>
      <c r="IBK83" s="97"/>
      <c r="IBL83" s="79"/>
      <c r="IBM83" s="79"/>
      <c r="IBN83" s="210"/>
      <c r="IBO83" s="96"/>
      <c r="IBP83" s="194"/>
      <c r="IBQ83" s="80"/>
      <c r="IBR83" s="80"/>
      <c r="IBS83" s="194"/>
      <c r="IBT83" s="62"/>
      <c r="IBU83" s="107"/>
      <c r="IBV83" s="97"/>
      <c r="IBW83" s="97"/>
      <c r="IBX83" s="97"/>
      <c r="IBY83" s="104"/>
      <c r="IBZ83" s="97"/>
      <c r="ICA83" s="97"/>
      <c r="ICB83" s="97"/>
      <c r="ICC83" s="145"/>
      <c r="ICD83" s="61"/>
      <c r="ICE83" s="108"/>
      <c r="ICF83" s="63"/>
      <c r="ICG83" s="103"/>
      <c r="ICH83" s="197"/>
      <c r="ICI83" s="197"/>
      <c r="ICJ83" s="97"/>
      <c r="ICK83" s="79"/>
      <c r="ICL83" s="79"/>
      <c r="ICM83" s="210"/>
      <c r="ICN83" s="96"/>
      <c r="ICO83" s="194"/>
      <c r="ICP83" s="80"/>
      <c r="ICQ83" s="80"/>
      <c r="ICR83" s="194"/>
      <c r="ICS83" s="62"/>
      <c r="ICT83" s="107"/>
      <c r="ICU83" s="97"/>
      <c r="ICV83" s="97"/>
      <c r="ICW83" s="97"/>
      <c r="ICX83" s="104"/>
      <c r="ICY83" s="97"/>
      <c r="ICZ83" s="97"/>
      <c r="IDA83" s="97"/>
      <c r="IDB83" s="145"/>
      <c r="IDC83" s="61"/>
      <c r="IDD83" s="108"/>
      <c r="IDE83" s="63"/>
      <c r="IDF83" s="103"/>
      <c r="IDG83" s="197"/>
      <c r="IDH83" s="197"/>
      <c r="IDI83" s="97"/>
      <c r="IDJ83" s="79"/>
      <c r="IDK83" s="79"/>
      <c r="IDL83" s="210"/>
      <c r="IDM83" s="96"/>
      <c r="IDN83" s="194"/>
      <c r="IDO83" s="80"/>
      <c r="IDP83" s="80"/>
      <c r="IDQ83" s="194"/>
      <c r="IDR83" s="62"/>
      <c r="IDS83" s="107"/>
      <c r="IDT83" s="97"/>
      <c r="IDU83" s="97"/>
      <c r="IDV83" s="97"/>
      <c r="IDW83" s="104"/>
      <c r="IDX83" s="97"/>
      <c r="IDY83" s="97"/>
      <c r="IDZ83" s="97"/>
      <c r="IEA83" s="145"/>
      <c r="IEB83" s="61"/>
      <c r="IEC83" s="108"/>
      <c r="IED83" s="63"/>
      <c r="IEE83" s="103"/>
      <c r="IEF83" s="197"/>
      <c r="IEG83" s="197"/>
      <c r="IEH83" s="97"/>
      <c r="IEI83" s="79"/>
      <c r="IEJ83" s="79"/>
      <c r="IEK83" s="210"/>
      <c r="IEL83" s="96"/>
      <c r="IEM83" s="194"/>
      <c r="IEN83" s="80"/>
      <c r="IEO83" s="80"/>
      <c r="IEP83" s="194"/>
      <c r="IEQ83" s="62"/>
      <c r="IER83" s="107"/>
      <c r="IES83" s="97"/>
      <c r="IET83" s="97"/>
      <c r="IEU83" s="97"/>
      <c r="IEV83" s="104"/>
      <c r="IEW83" s="97"/>
      <c r="IEX83" s="97"/>
      <c r="IEY83" s="97"/>
      <c r="IEZ83" s="145"/>
      <c r="IFA83" s="61"/>
      <c r="IFB83" s="108"/>
      <c r="IFC83" s="63"/>
      <c r="IFD83" s="103"/>
      <c r="IFE83" s="197"/>
      <c r="IFF83" s="197"/>
      <c r="IFG83" s="97"/>
      <c r="IFH83" s="79"/>
      <c r="IFI83" s="79"/>
      <c r="IFJ83" s="210"/>
      <c r="IFK83" s="96"/>
      <c r="IFL83" s="194"/>
      <c r="IFM83" s="80"/>
      <c r="IFN83" s="80"/>
      <c r="IFO83" s="194"/>
      <c r="IFP83" s="62"/>
      <c r="IFQ83" s="107"/>
      <c r="IFR83" s="97"/>
      <c r="IFS83" s="97"/>
      <c r="IFT83" s="97"/>
      <c r="IFU83" s="104"/>
      <c r="IFV83" s="97"/>
      <c r="IFW83" s="97"/>
      <c r="IFX83" s="97"/>
      <c r="IFY83" s="145"/>
      <c r="IFZ83" s="61"/>
      <c r="IGA83" s="108"/>
      <c r="IGB83" s="63"/>
      <c r="IGC83" s="103"/>
      <c r="IGD83" s="197"/>
      <c r="IGE83" s="197"/>
      <c r="IGF83" s="97"/>
      <c r="IGG83" s="79"/>
      <c r="IGH83" s="79"/>
      <c r="IGI83" s="210"/>
      <c r="IGJ83" s="96"/>
      <c r="IGK83" s="194"/>
      <c r="IGL83" s="80"/>
      <c r="IGM83" s="80"/>
      <c r="IGN83" s="194"/>
      <c r="IGO83" s="62"/>
      <c r="IGP83" s="107"/>
      <c r="IGQ83" s="97"/>
      <c r="IGR83" s="97"/>
      <c r="IGS83" s="97"/>
      <c r="IGT83" s="104"/>
      <c r="IGU83" s="97"/>
      <c r="IGV83" s="97"/>
      <c r="IGW83" s="97"/>
      <c r="IGX83" s="145"/>
      <c r="IGY83" s="61"/>
      <c r="IGZ83" s="108"/>
      <c r="IHA83" s="63"/>
      <c r="IHB83" s="103"/>
      <c r="IHC83" s="197"/>
      <c r="IHD83" s="197"/>
      <c r="IHE83" s="97"/>
      <c r="IHF83" s="79"/>
      <c r="IHG83" s="79"/>
      <c r="IHH83" s="210"/>
      <c r="IHI83" s="96"/>
      <c r="IHJ83" s="194"/>
      <c r="IHK83" s="80"/>
      <c r="IHL83" s="80"/>
      <c r="IHM83" s="194"/>
      <c r="IHN83" s="62"/>
      <c r="IHO83" s="107"/>
      <c r="IHP83" s="97"/>
      <c r="IHQ83" s="97"/>
      <c r="IHR83" s="97"/>
      <c r="IHS83" s="104"/>
      <c r="IHT83" s="97"/>
      <c r="IHU83" s="97"/>
      <c r="IHV83" s="97"/>
      <c r="IHW83" s="145"/>
      <c r="IHX83" s="61"/>
      <c r="IHY83" s="108"/>
      <c r="IHZ83" s="63"/>
      <c r="IIA83" s="103"/>
      <c r="IIB83" s="197"/>
      <c r="IIC83" s="197"/>
      <c r="IID83" s="97"/>
      <c r="IIE83" s="79"/>
      <c r="IIF83" s="79"/>
      <c r="IIG83" s="210"/>
      <c r="IIH83" s="96"/>
      <c r="III83" s="194"/>
      <c r="IIJ83" s="80"/>
      <c r="IIK83" s="80"/>
      <c r="IIL83" s="194"/>
      <c r="IIM83" s="62"/>
      <c r="IIN83" s="107"/>
      <c r="IIO83" s="97"/>
      <c r="IIP83" s="97"/>
      <c r="IIQ83" s="97"/>
      <c r="IIR83" s="104"/>
      <c r="IIS83" s="97"/>
      <c r="IIT83" s="97"/>
      <c r="IIU83" s="97"/>
      <c r="IIV83" s="145"/>
      <c r="IIW83" s="61"/>
      <c r="IIX83" s="108"/>
      <c r="IIY83" s="63"/>
      <c r="IIZ83" s="103"/>
      <c r="IJA83" s="197"/>
      <c r="IJB83" s="197"/>
      <c r="IJC83" s="97"/>
      <c r="IJD83" s="79"/>
      <c r="IJE83" s="79"/>
      <c r="IJF83" s="210"/>
      <c r="IJG83" s="96"/>
      <c r="IJH83" s="194"/>
      <c r="IJI83" s="80"/>
      <c r="IJJ83" s="80"/>
      <c r="IJK83" s="194"/>
      <c r="IJL83" s="62"/>
      <c r="IJM83" s="107"/>
      <c r="IJN83" s="97"/>
      <c r="IJO83" s="97"/>
      <c r="IJP83" s="97"/>
      <c r="IJQ83" s="104"/>
      <c r="IJR83" s="97"/>
      <c r="IJS83" s="97"/>
      <c r="IJT83" s="97"/>
      <c r="IJU83" s="145"/>
      <c r="IJV83" s="61"/>
      <c r="IJW83" s="108"/>
      <c r="IJX83" s="63"/>
      <c r="IJY83" s="103"/>
      <c r="IJZ83" s="197"/>
      <c r="IKA83" s="197"/>
      <c r="IKB83" s="97"/>
      <c r="IKC83" s="79"/>
      <c r="IKD83" s="79"/>
      <c r="IKE83" s="210"/>
      <c r="IKF83" s="96"/>
      <c r="IKG83" s="194"/>
      <c r="IKH83" s="80"/>
      <c r="IKI83" s="80"/>
      <c r="IKJ83" s="194"/>
      <c r="IKK83" s="62"/>
      <c r="IKL83" s="107"/>
      <c r="IKM83" s="97"/>
      <c r="IKN83" s="97"/>
      <c r="IKO83" s="97"/>
      <c r="IKP83" s="104"/>
      <c r="IKQ83" s="97"/>
      <c r="IKR83" s="97"/>
      <c r="IKS83" s="97"/>
      <c r="IKT83" s="145"/>
      <c r="IKU83" s="61"/>
      <c r="IKV83" s="108"/>
      <c r="IKW83" s="63"/>
      <c r="IKX83" s="103"/>
      <c r="IKY83" s="197"/>
      <c r="IKZ83" s="197"/>
      <c r="ILA83" s="97"/>
      <c r="ILB83" s="79"/>
      <c r="ILC83" s="79"/>
      <c r="ILD83" s="210"/>
      <c r="ILE83" s="96"/>
      <c r="ILF83" s="194"/>
      <c r="ILG83" s="80"/>
      <c r="ILH83" s="80"/>
      <c r="ILI83" s="194"/>
      <c r="ILJ83" s="62"/>
      <c r="ILK83" s="107"/>
      <c r="ILL83" s="97"/>
      <c r="ILM83" s="97"/>
      <c r="ILN83" s="97"/>
      <c r="ILO83" s="104"/>
      <c r="ILP83" s="97"/>
      <c r="ILQ83" s="97"/>
      <c r="ILR83" s="97"/>
      <c r="ILS83" s="145"/>
      <c r="ILT83" s="61"/>
      <c r="ILU83" s="108"/>
      <c r="ILV83" s="63"/>
      <c r="ILW83" s="103"/>
      <c r="ILX83" s="197"/>
      <c r="ILY83" s="197"/>
      <c r="ILZ83" s="97"/>
      <c r="IMA83" s="79"/>
      <c r="IMB83" s="79"/>
      <c r="IMC83" s="210"/>
      <c r="IMD83" s="96"/>
      <c r="IME83" s="194"/>
      <c r="IMF83" s="80"/>
      <c r="IMG83" s="80"/>
      <c r="IMH83" s="194"/>
      <c r="IMI83" s="62"/>
      <c r="IMJ83" s="107"/>
      <c r="IMK83" s="97"/>
      <c r="IML83" s="97"/>
      <c r="IMM83" s="97"/>
      <c r="IMN83" s="104"/>
      <c r="IMO83" s="97"/>
      <c r="IMP83" s="97"/>
      <c r="IMQ83" s="97"/>
      <c r="IMR83" s="145"/>
      <c r="IMS83" s="61"/>
      <c r="IMT83" s="108"/>
      <c r="IMU83" s="63"/>
      <c r="IMV83" s="103"/>
      <c r="IMW83" s="197"/>
      <c r="IMX83" s="197"/>
      <c r="IMY83" s="97"/>
      <c r="IMZ83" s="79"/>
      <c r="INA83" s="79"/>
      <c r="INB83" s="210"/>
      <c r="INC83" s="96"/>
      <c r="IND83" s="194"/>
      <c r="INE83" s="80"/>
      <c r="INF83" s="80"/>
      <c r="ING83" s="194"/>
      <c r="INH83" s="62"/>
      <c r="INI83" s="107"/>
      <c r="INJ83" s="97"/>
      <c r="INK83" s="97"/>
      <c r="INL83" s="97"/>
      <c r="INM83" s="104"/>
      <c r="INN83" s="97"/>
      <c r="INO83" s="97"/>
      <c r="INP83" s="97"/>
      <c r="INQ83" s="145"/>
      <c r="INR83" s="61"/>
      <c r="INS83" s="108"/>
      <c r="INT83" s="63"/>
      <c r="INU83" s="103"/>
      <c r="INV83" s="197"/>
      <c r="INW83" s="197"/>
      <c r="INX83" s="97"/>
      <c r="INY83" s="79"/>
      <c r="INZ83" s="79"/>
      <c r="IOA83" s="210"/>
      <c r="IOB83" s="96"/>
      <c r="IOC83" s="194"/>
      <c r="IOD83" s="80"/>
      <c r="IOE83" s="80"/>
      <c r="IOF83" s="194"/>
      <c r="IOG83" s="62"/>
      <c r="IOH83" s="107"/>
      <c r="IOI83" s="97"/>
      <c r="IOJ83" s="97"/>
      <c r="IOK83" s="97"/>
      <c r="IOL83" s="104"/>
      <c r="IOM83" s="97"/>
      <c r="ION83" s="97"/>
      <c r="IOO83" s="97"/>
      <c r="IOP83" s="145"/>
      <c r="IOQ83" s="61"/>
      <c r="IOR83" s="108"/>
      <c r="IOS83" s="63"/>
      <c r="IOT83" s="103"/>
      <c r="IOU83" s="197"/>
      <c r="IOV83" s="197"/>
      <c r="IOW83" s="97"/>
      <c r="IOX83" s="79"/>
      <c r="IOY83" s="79"/>
      <c r="IOZ83" s="210"/>
      <c r="IPA83" s="96"/>
      <c r="IPB83" s="194"/>
      <c r="IPC83" s="80"/>
      <c r="IPD83" s="80"/>
      <c r="IPE83" s="194"/>
      <c r="IPF83" s="62"/>
      <c r="IPG83" s="107"/>
      <c r="IPH83" s="97"/>
      <c r="IPI83" s="97"/>
      <c r="IPJ83" s="97"/>
      <c r="IPK83" s="104"/>
      <c r="IPL83" s="97"/>
      <c r="IPM83" s="97"/>
      <c r="IPN83" s="97"/>
      <c r="IPO83" s="145"/>
      <c r="IPP83" s="61"/>
      <c r="IPQ83" s="108"/>
      <c r="IPR83" s="63"/>
      <c r="IPS83" s="103"/>
      <c r="IPT83" s="197"/>
      <c r="IPU83" s="197"/>
      <c r="IPV83" s="97"/>
      <c r="IPW83" s="79"/>
      <c r="IPX83" s="79"/>
      <c r="IPY83" s="210"/>
      <c r="IPZ83" s="96"/>
      <c r="IQA83" s="194"/>
      <c r="IQB83" s="80"/>
      <c r="IQC83" s="80"/>
      <c r="IQD83" s="194"/>
      <c r="IQE83" s="62"/>
      <c r="IQF83" s="107"/>
      <c r="IQG83" s="97"/>
      <c r="IQH83" s="97"/>
      <c r="IQI83" s="97"/>
      <c r="IQJ83" s="104"/>
      <c r="IQK83" s="97"/>
      <c r="IQL83" s="97"/>
      <c r="IQM83" s="97"/>
      <c r="IQN83" s="145"/>
      <c r="IQO83" s="61"/>
      <c r="IQP83" s="108"/>
      <c r="IQQ83" s="63"/>
      <c r="IQR83" s="103"/>
      <c r="IQS83" s="197"/>
      <c r="IQT83" s="197"/>
      <c r="IQU83" s="97"/>
      <c r="IQV83" s="79"/>
      <c r="IQW83" s="79"/>
      <c r="IQX83" s="210"/>
      <c r="IQY83" s="96"/>
      <c r="IQZ83" s="194"/>
      <c r="IRA83" s="80"/>
      <c r="IRB83" s="80"/>
      <c r="IRC83" s="194"/>
      <c r="IRD83" s="62"/>
      <c r="IRE83" s="107"/>
      <c r="IRF83" s="97"/>
      <c r="IRG83" s="97"/>
      <c r="IRH83" s="97"/>
      <c r="IRI83" s="104"/>
      <c r="IRJ83" s="97"/>
      <c r="IRK83" s="97"/>
      <c r="IRL83" s="97"/>
      <c r="IRM83" s="145"/>
      <c r="IRN83" s="61"/>
      <c r="IRO83" s="108"/>
      <c r="IRP83" s="63"/>
      <c r="IRQ83" s="103"/>
      <c r="IRR83" s="197"/>
      <c r="IRS83" s="197"/>
      <c r="IRT83" s="97"/>
      <c r="IRU83" s="79"/>
      <c r="IRV83" s="79"/>
      <c r="IRW83" s="210"/>
      <c r="IRX83" s="96"/>
      <c r="IRY83" s="194"/>
      <c r="IRZ83" s="80"/>
      <c r="ISA83" s="80"/>
      <c r="ISB83" s="194"/>
      <c r="ISC83" s="62"/>
      <c r="ISD83" s="107"/>
      <c r="ISE83" s="97"/>
      <c r="ISF83" s="97"/>
      <c r="ISG83" s="97"/>
      <c r="ISH83" s="104"/>
      <c r="ISI83" s="97"/>
      <c r="ISJ83" s="97"/>
      <c r="ISK83" s="97"/>
      <c r="ISL83" s="145"/>
      <c r="ISM83" s="61"/>
      <c r="ISN83" s="108"/>
      <c r="ISO83" s="63"/>
      <c r="ISP83" s="103"/>
      <c r="ISQ83" s="197"/>
      <c r="ISR83" s="197"/>
      <c r="ISS83" s="97"/>
      <c r="IST83" s="79"/>
      <c r="ISU83" s="79"/>
      <c r="ISV83" s="210"/>
      <c r="ISW83" s="96"/>
      <c r="ISX83" s="194"/>
      <c r="ISY83" s="80"/>
      <c r="ISZ83" s="80"/>
      <c r="ITA83" s="194"/>
      <c r="ITB83" s="62"/>
      <c r="ITC83" s="107"/>
      <c r="ITD83" s="97"/>
      <c r="ITE83" s="97"/>
      <c r="ITF83" s="97"/>
      <c r="ITG83" s="104"/>
      <c r="ITH83" s="97"/>
      <c r="ITI83" s="97"/>
      <c r="ITJ83" s="97"/>
      <c r="ITK83" s="145"/>
      <c r="ITL83" s="61"/>
      <c r="ITM83" s="108"/>
      <c r="ITN83" s="63"/>
      <c r="ITO83" s="103"/>
      <c r="ITP83" s="197"/>
      <c r="ITQ83" s="197"/>
      <c r="ITR83" s="97"/>
      <c r="ITS83" s="79"/>
      <c r="ITT83" s="79"/>
      <c r="ITU83" s="210"/>
      <c r="ITV83" s="96"/>
      <c r="ITW83" s="194"/>
      <c r="ITX83" s="80"/>
      <c r="ITY83" s="80"/>
      <c r="ITZ83" s="194"/>
      <c r="IUA83" s="62"/>
      <c r="IUB83" s="107"/>
      <c r="IUC83" s="97"/>
      <c r="IUD83" s="97"/>
      <c r="IUE83" s="97"/>
      <c r="IUF83" s="104"/>
      <c r="IUG83" s="97"/>
      <c r="IUH83" s="97"/>
      <c r="IUI83" s="97"/>
      <c r="IUJ83" s="145"/>
      <c r="IUK83" s="61"/>
      <c r="IUL83" s="108"/>
      <c r="IUM83" s="63"/>
      <c r="IUN83" s="103"/>
      <c r="IUO83" s="197"/>
      <c r="IUP83" s="197"/>
      <c r="IUQ83" s="97"/>
      <c r="IUR83" s="79"/>
      <c r="IUS83" s="79"/>
      <c r="IUT83" s="210"/>
      <c r="IUU83" s="96"/>
      <c r="IUV83" s="194"/>
      <c r="IUW83" s="80"/>
      <c r="IUX83" s="80"/>
      <c r="IUY83" s="194"/>
      <c r="IUZ83" s="62"/>
      <c r="IVA83" s="107"/>
      <c r="IVB83" s="97"/>
      <c r="IVC83" s="97"/>
      <c r="IVD83" s="97"/>
      <c r="IVE83" s="104"/>
      <c r="IVF83" s="97"/>
      <c r="IVG83" s="97"/>
      <c r="IVH83" s="97"/>
      <c r="IVI83" s="145"/>
      <c r="IVJ83" s="61"/>
      <c r="IVK83" s="108"/>
      <c r="IVL83" s="63"/>
      <c r="IVM83" s="103"/>
      <c r="IVN83" s="197"/>
      <c r="IVO83" s="197"/>
      <c r="IVP83" s="97"/>
      <c r="IVQ83" s="79"/>
      <c r="IVR83" s="79"/>
      <c r="IVS83" s="210"/>
      <c r="IVT83" s="96"/>
      <c r="IVU83" s="194"/>
      <c r="IVV83" s="80"/>
      <c r="IVW83" s="80"/>
      <c r="IVX83" s="194"/>
      <c r="IVY83" s="62"/>
      <c r="IVZ83" s="107"/>
      <c r="IWA83" s="97"/>
      <c r="IWB83" s="97"/>
      <c r="IWC83" s="97"/>
      <c r="IWD83" s="104"/>
      <c r="IWE83" s="97"/>
      <c r="IWF83" s="97"/>
      <c r="IWG83" s="97"/>
      <c r="IWH83" s="145"/>
      <c r="IWI83" s="61"/>
      <c r="IWJ83" s="108"/>
      <c r="IWK83" s="63"/>
      <c r="IWL83" s="103"/>
      <c r="IWM83" s="197"/>
      <c r="IWN83" s="197"/>
      <c r="IWO83" s="97"/>
      <c r="IWP83" s="79"/>
      <c r="IWQ83" s="79"/>
      <c r="IWR83" s="210"/>
      <c r="IWS83" s="96"/>
      <c r="IWT83" s="194"/>
      <c r="IWU83" s="80"/>
      <c r="IWV83" s="80"/>
      <c r="IWW83" s="194"/>
      <c r="IWX83" s="62"/>
      <c r="IWY83" s="107"/>
      <c r="IWZ83" s="97"/>
      <c r="IXA83" s="97"/>
      <c r="IXB83" s="97"/>
      <c r="IXC83" s="104"/>
      <c r="IXD83" s="97"/>
      <c r="IXE83" s="97"/>
      <c r="IXF83" s="97"/>
      <c r="IXG83" s="145"/>
      <c r="IXH83" s="61"/>
      <c r="IXI83" s="108"/>
      <c r="IXJ83" s="63"/>
      <c r="IXK83" s="103"/>
      <c r="IXL83" s="197"/>
      <c r="IXM83" s="197"/>
      <c r="IXN83" s="97"/>
      <c r="IXO83" s="79"/>
      <c r="IXP83" s="79"/>
      <c r="IXQ83" s="210"/>
      <c r="IXR83" s="96"/>
      <c r="IXS83" s="194"/>
      <c r="IXT83" s="80"/>
      <c r="IXU83" s="80"/>
      <c r="IXV83" s="194"/>
      <c r="IXW83" s="62"/>
      <c r="IXX83" s="107"/>
      <c r="IXY83" s="97"/>
      <c r="IXZ83" s="97"/>
      <c r="IYA83" s="97"/>
      <c r="IYB83" s="104"/>
      <c r="IYC83" s="97"/>
      <c r="IYD83" s="97"/>
      <c r="IYE83" s="97"/>
      <c r="IYF83" s="145"/>
      <c r="IYG83" s="61"/>
      <c r="IYH83" s="108"/>
      <c r="IYI83" s="63"/>
      <c r="IYJ83" s="103"/>
      <c r="IYK83" s="197"/>
      <c r="IYL83" s="197"/>
      <c r="IYM83" s="97"/>
      <c r="IYN83" s="79"/>
      <c r="IYO83" s="79"/>
      <c r="IYP83" s="210"/>
      <c r="IYQ83" s="96"/>
      <c r="IYR83" s="194"/>
      <c r="IYS83" s="80"/>
      <c r="IYT83" s="80"/>
      <c r="IYU83" s="194"/>
      <c r="IYV83" s="62"/>
      <c r="IYW83" s="107"/>
      <c r="IYX83" s="97"/>
      <c r="IYY83" s="97"/>
      <c r="IYZ83" s="97"/>
      <c r="IZA83" s="104"/>
      <c r="IZB83" s="97"/>
      <c r="IZC83" s="97"/>
      <c r="IZD83" s="97"/>
      <c r="IZE83" s="145"/>
      <c r="IZF83" s="61"/>
      <c r="IZG83" s="108"/>
      <c r="IZH83" s="63"/>
      <c r="IZI83" s="103"/>
      <c r="IZJ83" s="197"/>
      <c r="IZK83" s="197"/>
      <c r="IZL83" s="97"/>
      <c r="IZM83" s="79"/>
      <c r="IZN83" s="79"/>
      <c r="IZO83" s="210"/>
      <c r="IZP83" s="96"/>
      <c r="IZQ83" s="194"/>
      <c r="IZR83" s="80"/>
      <c r="IZS83" s="80"/>
      <c r="IZT83" s="194"/>
      <c r="IZU83" s="62"/>
      <c r="IZV83" s="107"/>
      <c r="IZW83" s="97"/>
      <c r="IZX83" s="97"/>
      <c r="IZY83" s="97"/>
      <c r="IZZ83" s="104"/>
      <c r="JAA83" s="97"/>
      <c r="JAB83" s="97"/>
      <c r="JAC83" s="97"/>
      <c r="JAD83" s="145"/>
      <c r="JAE83" s="61"/>
      <c r="JAF83" s="108"/>
      <c r="JAG83" s="63"/>
      <c r="JAH83" s="103"/>
      <c r="JAI83" s="197"/>
      <c r="JAJ83" s="197"/>
      <c r="JAK83" s="97"/>
      <c r="JAL83" s="79"/>
      <c r="JAM83" s="79"/>
      <c r="JAN83" s="210"/>
      <c r="JAO83" s="96"/>
      <c r="JAP83" s="194"/>
      <c r="JAQ83" s="80"/>
      <c r="JAR83" s="80"/>
      <c r="JAS83" s="194"/>
      <c r="JAT83" s="62"/>
      <c r="JAU83" s="107"/>
      <c r="JAV83" s="97"/>
      <c r="JAW83" s="97"/>
      <c r="JAX83" s="97"/>
      <c r="JAY83" s="104"/>
      <c r="JAZ83" s="97"/>
      <c r="JBA83" s="97"/>
      <c r="JBB83" s="97"/>
      <c r="JBC83" s="145"/>
      <c r="JBD83" s="61"/>
      <c r="JBE83" s="108"/>
      <c r="JBF83" s="63"/>
      <c r="JBG83" s="103"/>
      <c r="JBH83" s="197"/>
      <c r="JBI83" s="197"/>
      <c r="JBJ83" s="97"/>
      <c r="JBK83" s="79"/>
      <c r="JBL83" s="79"/>
      <c r="JBM83" s="210"/>
      <c r="JBN83" s="96"/>
      <c r="JBO83" s="194"/>
      <c r="JBP83" s="80"/>
      <c r="JBQ83" s="80"/>
      <c r="JBR83" s="194"/>
      <c r="JBS83" s="62"/>
      <c r="JBT83" s="107"/>
      <c r="JBU83" s="97"/>
      <c r="JBV83" s="97"/>
      <c r="JBW83" s="97"/>
      <c r="JBX83" s="104"/>
      <c r="JBY83" s="97"/>
      <c r="JBZ83" s="97"/>
      <c r="JCA83" s="97"/>
      <c r="JCB83" s="145"/>
      <c r="JCC83" s="61"/>
      <c r="JCD83" s="108"/>
      <c r="JCE83" s="63"/>
      <c r="JCF83" s="103"/>
      <c r="JCG83" s="197"/>
      <c r="JCH83" s="197"/>
      <c r="JCI83" s="97"/>
      <c r="JCJ83" s="79"/>
      <c r="JCK83" s="79"/>
      <c r="JCL83" s="210"/>
      <c r="JCM83" s="96"/>
      <c r="JCN83" s="194"/>
      <c r="JCO83" s="80"/>
      <c r="JCP83" s="80"/>
      <c r="JCQ83" s="194"/>
      <c r="JCR83" s="62"/>
      <c r="JCS83" s="107"/>
      <c r="JCT83" s="97"/>
      <c r="JCU83" s="97"/>
      <c r="JCV83" s="97"/>
      <c r="JCW83" s="104"/>
      <c r="JCX83" s="97"/>
      <c r="JCY83" s="97"/>
      <c r="JCZ83" s="97"/>
      <c r="JDA83" s="145"/>
      <c r="JDB83" s="61"/>
      <c r="JDC83" s="108"/>
      <c r="JDD83" s="63"/>
      <c r="JDE83" s="103"/>
      <c r="JDF83" s="197"/>
      <c r="JDG83" s="197"/>
      <c r="JDH83" s="97"/>
      <c r="JDI83" s="79"/>
      <c r="JDJ83" s="79"/>
      <c r="JDK83" s="210"/>
      <c r="JDL83" s="96"/>
      <c r="JDM83" s="194"/>
      <c r="JDN83" s="80"/>
      <c r="JDO83" s="80"/>
      <c r="JDP83" s="194"/>
      <c r="JDQ83" s="62"/>
      <c r="JDR83" s="107"/>
      <c r="JDS83" s="97"/>
      <c r="JDT83" s="97"/>
      <c r="JDU83" s="97"/>
      <c r="JDV83" s="104"/>
      <c r="JDW83" s="97"/>
      <c r="JDX83" s="97"/>
      <c r="JDY83" s="97"/>
      <c r="JDZ83" s="145"/>
      <c r="JEA83" s="61"/>
      <c r="JEB83" s="108"/>
      <c r="JEC83" s="63"/>
      <c r="JED83" s="103"/>
      <c r="JEE83" s="197"/>
      <c r="JEF83" s="197"/>
      <c r="JEG83" s="97"/>
      <c r="JEH83" s="79"/>
      <c r="JEI83" s="79"/>
      <c r="JEJ83" s="210"/>
      <c r="JEK83" s="96"/>
      <c r="JEL83" s="194"/>
      <c r="JEM83" s="80"/>
      <c r="JEN83" s="80"/>
      <c r="JEO83" s="194"/>
      <c r="JEP83" s="62"/>
      <c r="JEQ83" s="107"/>
      <c r="JER83" s="97"/>
      <c r="JES83" s="97"/>
      <c r="JET83" s="97"/>
      <c r="JEU83" s="104"/>
      <c r="JEV83" s="97"/>
      <c r="JEW83" s="97"/>
      <c r="JEX83" s="97"/>
      <c r="JEY83" s="145"/>
      <c r="JEZ83" s="61"/>
      <c r="JFA83" s="108"/>
      <c r="JFB83" s="63"/>
      <c r="JFC83" s="103"/>
      <c r="JFD83" s="197"/>
      <c r="JFE83" s="197"/>
      <c r="JFF83" s="97"/>
      <c r="JFG83" s="79"/>
      <c r="JFH83" s="79"/>
      <c r="JFI83" s="210"/>
      <c r="JFJ83" s="96"/>
      <c r="JFK83" s="194"/>
      <c r="JFL83" s="80"/>
      <c r="JFM83" s="80"/>
      <c r="JFN83" s="194"/>
      <c r="JFO83" s="62"/>
      <c r="JFP83" s="107"/>
      <c r="JFQ83" s="97"/>
      <c r="JFR83" s="97"/>
      <c r="JFS83" s="97"/>
      <c r="JFT83" s="104"/>
      <c r="JFU83" s="97"/>
      <c r="JFV83" s="97"/>
      <c r="JFW83" s="97"/>
      <c r="JFX83" s="145"/>
      <c r="JFY83" s="61"/>
      <c r="JFZ83" s="108"/>
      <c r="JGA83" s="63"/>
      <c r="JGB83" s="103"/>
      <c r="JGC83" s="197"/>
      <c r="JGD83" s="197"/>
      <c r="JGE83" s="97"/>
      <c r="JGF83" s="79"/>
      <c r="JGG83" s="79"/>
      <c r="JGH83" s="210"/>
      <c r="JGI83" s="96"/>
      <c r="JGJ83" s="194"/>
      <c r="JGK83" s="80"/>
      <c r="JGL83" s="80"/>
      <c r="JGM83" s="194"/>
      <c r="JGN83" s="62"/>
      <c r="JGO83" s="107"/>
      <c r="JGP83" s="97"/>
      <c r="JGQ83" s="97"/>
      <c r="JGR83" s="97"/>
      <c r="JGS83" s="104"/>
      <c r="JGT83" s="97"/>
      <c r="JGU83" s="97"/>
      <c r="JGV83" s="97"/>
      <c r="JGW83" s="145"/>
      <c r="JGX83" s="61"/>
      <c r="JGY83" s="108"/>
      <c r="JGZ83" s="63"/>
      <c r="JHA83" s="103"/>
      <c r="JHB83" s="197"/>
      <c r="JHC83" s="197"/>
      <c r="JHD83" s="97"/>
      <c r="JHE83" s="79"/>
      <c r="JHF83" s="79"/>
      <c r="JHG83" s="210"/>
      <c r="JHH83" s="96"/>
      <c r="JHI83" s="194"/>
      <c r="JHJ83" s="80"/>
      <c r="JHK83" s="80"/>
      <c r="JHL83" s="194"/>
      <c r="JHM83" s="62"/>
      <c r="JHN83" s="107"/>
      <c r="JHO83" s="97"/>
      <c r="JHP83" s="97"/>
      <c r="JHQ83" s="97"/>
      <c r="JHR83" s="104"/>
      <c r="JHS83" s="97"/>
      <c r="JHT83" s="97"/>
      <c r="JHU83" s="97"/>
      <c r="JHV83" s="145"/>
      <c r="JHW83" s="61"/>
      <c r="JHX83" s="108"/>
      <c r="JHY83" s="63"/>
      <c r="JHZ83" s="103"/>
      <c r="JIA83" s="197"/>
      <c r="JIB83" s="197"/>
      <c r="JIC83" s="97"/>
      <c r="JID83" s="79"/>
      <c r="JIE83" s="79"/>
      <c r="JIF83" s="210"/>
      <c r="JIG83" s="96"/>
      <c r="JIH83" s="194"/>
      <c r="JII83" s="80"/>
      <c r="JIJ83" s="80"/>
      <c r="JIK83" s="194"/>
      <c r="JIL83" s="62"/>
      <c r="JIM83" s="107"/>
      <c r="JIN83" s="97"/>
      <c r="JIO83" s="97"/>
      <c r="JIP83" s="97"/>
      <c r="JIQ83" s="104"/>
      <c r="JIR83" s="97"/>
      <c r="JIS83" s="97"/>
      <c r="JIT83" s="97"/>
      <c r="JIU83" s="145"/>
      <c r="JIV83" s="61"/>
      <c r="JIW83" s="108"/>
      <c r="JIX83" s="63"/>
      <c r="JIY83" s="103"/>
      <c r="JIZ83" s="197"/>
      <c r="JJA83" s="197"/>
      <c r="JJB83" s="97"/>
      <c r="JJC83" s="79"/>
      <c r="JJD83" s="79"/>
      <c r="JJE83" s="210"/>
      <c r="JJF83" s="96"/>
      <c r="JJG83" s="194"/>
      <c r="JJH83" s="80"/>
      <c r="JJI83" s="80"/>
      <c r="JJJ83" s="194"/>
      <c r="JJK83" s="62"/>
      <c r="JJL83" s="107"/>
      <c r="JJM83" s="97"/>
      <c r="JJN83" s="97"/>
      <c r="JJO83" s="97"/>
      <c r="JJP83" s="104"/>
      <c r="JJQ83" s="97"/>
      <c r="JJR83" s="97"/>
      <c r="JJS83" s="97"/>
      <c r="JJT83" s="145"/>
      <c r="JJU83" s="61"/>
      <c r="JJV83" s="108"/>
      <c r="JJW83" s="63"/>
      <c r="JJX83" s="103"/>
      <c r="JJY83" s="197"/>
      <c r="JJZ83" s="197"/>
      <c r="JKA83" s="97"/>
      <c r="JKB83" s="79"/>
      <c r="JKC83" s="79"/>
      <c r="JKD83" s="210"/>
      <c r="JKE83" s="96"/>
      <c r="JKF83" s="194"/>
      <c r="JKG83" s="80"/>
      <c r="JKH83" s="80"/>
      <c r="JKI83" s="194"/>
      <c r="JKJ83" s="62"/>
      <c r="JKK83" s="107"/>
      <c r="JKL83" s="97"/>
      <c r="JKM83" s="97"/>
      <c r="JKN83" s="97"/>
      <c r="JKO83" s="104"/>
      <c r="JKP83" s="97"/>
      <c r="JKQ83" s="97"/>
      <c r="JKR83" s="97"/>
      <c r="JKS83" s="145"/>
      <c r="JKT83" s="61"/>
      <c r="JKU83" s="108"/>
      <c r="JKV83" s="63"/>
      <c r="JKW83" s="103"/>
      <c r="JKX83" s="197"/>
      <c r="JKY83" s="197"/>
      <c r="JKZ83" s="97"/>
      <c r="JLA83" s="79"/>
      <c r="JLB83" s="79"/>
      <c r="JLC83" s="210"/>
      <c r="JLD83" s="96"/>
      <c r="JLE83" s="194"/>
      <c r="JLF83" s="80"/>
      <c r="JLG83" s="80"/>
      <c r="JLH83" s="194"/>
      <c r="JLI83" s="62"/>
      <c r="JLJ83" s="107"/>
      <c r="JLK83" s="97"/>
      <c r="JLL83" s="97"/>
      <c r="JLM83" s="97"/>
      <c r="JLN83" s="104"/>
      <c r="JLO83" s="97"/>
      <c r="JLP83" s="97"/>
      <c r="JLQ83" s="97"/>
      <c r="JLR83" s="145"/>
      <c r="JLS83" s="61"/>
      <c r="JLT83" s="108"/>
      <c r="JLU83" s="63"/>
      <c r="JLV83" s="103"/>
      <c r="JLW83" s="197"/>
      <c r="JLX83" s="197"/>
      <c r="JLY83" s="97"/>
      <c r="JLZ83" s="79"/>
      <c r="JMA83" s="79"/>
      <c r="JMB83" s="210"/>
      <c r="JMC83" s="96"/>
      <c r="JMD83" s="194"/>
      <c r="JME83" s="80"/>
      <c r="JMF83" s="80"/>
      <c r="JMG83" s="194"/>
      <c r="JMH83" s="62"/>
      <c r="JMI83" s="107"/>
      <c r="JMJ83" s="97"/>
      <c r="JMK83" s="97"/>
      <c r="JML83" s="97"/>
      <c r="JMM83" s="104"/>
      <c r="JMN83" s="97"/>
      <c r="JMO83" s="97"/>
      <c r="JMP83" s="97"/>
      <c r="JMQ83" s="145"/>
      <c r="JMR83" s="61"/>
      <c r="JMS83" s="108"/>
      <c r="JMT83" s="63"/>
      <c r="JMU83" s="103"/>
      <c r="JMV83" s="197"/>
      <c r="JMW83" s="197"/>
      <c r="JMX83" s="97"/>
      <c r="JMY83" s="79"/>
      <c r="JMZ83" s="79"/>
      <c r="JNA83" s="210"/>
      <c r="JNB83" s="96"/>
      <c r="JNC83" s="194"/>
      <c r="JND83" s="80"/>
      <c r="JNE83" s="80"/>
      <c r="JNF83" s="194"/>
      <c r="JNG83" s="62"/>
      <c r="JNH83" s="107"/>
      <c r="JNI83" s="97"/>
      <c r="JNJ83" s="97"/>
      <c r="JNK83" s="97"/>
      <c r="JNL83" s="104"/>
      <c r="JNM83" s="97"/>
      <c r="JNN83" s="97"/>
      <c r="JNO83" s="97"/>
      <c r="JNP83" s="145"/>
      <c r="JNQ83" s="61"/>
      <c r="JNR83" s="108"/>
      <c r="JNS83" s="63"/>
      <c r="JNT83" s="103"/>
      <c r="JNU83" s="197"/>
      <c r="JNV83" s="197"/>
      <c r="JNW83" s="97"/>
      <c r="JNX83" s="79"/>
      <c r="JNY83" s="79"/>
      <c r="JNZ83" s="210"/>
      <c r="JOA83" s="96"/>
      <c r="JOB83" s="194"/>
      <c r="JOC83" s="80"/>
      <c r="JOD83" s="80"/>
      <c r="JOE83" s="194"/>
      <c r="JOF83" s="62"/>
      <c r="JOG83" s="107"/>
      <c r="JOH83" s="97"/>
      <c r="JOI83" s="97"/>
      <c r="JOJ83" s="97"/>
      <c r="JOK83" s="104"/>
      <c r="JOL83" s="97"/>
      <c r="JOM83" s="97"/>
      <c r="JON83" s="97"/>
      <c r="JOO83" s="145"/>
      <c r="JOP83" s="61"/>
      <c r="JOQ83" s="108"/>
      <c r="JOR83" s="63"/>
      <c r="JOS83" s="103"/>
      <c r="JOT83" s="197"/>
      <c r="JOU83" s="197"/>
      <c r="JOV83" s="97"/>
      <c r="JOW83" s="79"/>
      <c r="JOX83" s="79"/>
      <c r="JOY83" s="210"/>
      <c r="JOZ83" s="96"/>
      <c r="JPA83" s="194"/>
      <c r="JPB83" s="80"/>
      <c r="JPC83" s="80"/>
      <c r="JPD83" s="194"/>
      <c r="JPE83" s="62"/>
      <c r="JPF83" s="107"/>
      <c r="JPG83" s="97"/>
      <c r="JPH83" s="97"/>
      <c r="JPI83" s="97"/>
      <c r="JPJ83" s="104"/>
      <c r="JPK83" s="97"/>
      <c r="JPL83" s="97"/>
      <c r="JPM83" s="97"/>
      <c r="JPN83" s="145"/>
      <c r="JPO83" s="61"/>
      <c r="JPP83" s="108"/>
      <c r="JPQ83" s="63"/>
      <c r="JPR83" s="103"/>
      <c r="JPS83" s="197"/>
      <c r="JPT83" s="197"/>
      <c r="JPU83" s="97"/>
      <c r="JPV83" s="79"/>
      <c r="JPW83" s="79"/>
      <c r="JPX83" s="210"/>
      <c r="JPY83" s="96"/>
      <c r="JPZ83" s="194"/>
      <c r="JQA83" s="80"/>
      <c r="JQB83" s="80"/>
      <c r="JQC83" s="194"/>
      <c r="JQD83" s="62"/>
      <c r="JQE83" s="107"/>
      <c r="JQF83" s="97"/>
      <c r="JQG83" s="97"/>
      <c r="JQH83" s="97"/>
      <c r="JQI83" s="104"/>
      <c r="JQJ83" s="97"/>
      <c r="JQK83" s="97"/>
      <c r="JQL83" s="97"/>
      <c r="JQM83" s="145"/>
      <c r="JQN83" s="61"/>
      <c r="JQO83" s="108"/>
      <c r="JQP83" s="63"/>
      <c r="JQQ83" s="103"/>
      <c r="JQR83" s="197"/>
      <c r="JQS83" s="197"/>
      <c r="JQT83" s="97"/>
      <c r="JQU83" s="79"/>
      <c r="JQV83" s="79"/>
      <c r="JQW83" s="210"/>
      <c r="JQX83" s="96"/>
      <c r="JQY83" s="194"/>
      <c r="JQZ83" s="80"/>
      <c r="JRA83" s="80"/>
      <c r="JRB83" s="194"/>
      <c r="JRC83" s="62"/>
      <c r="JRD83" s="107"/>
      <c r="JRE83" s="97"/>
      <c r="JRF83" s="97"/>
      <c r="JRG83" s="97"/>
      <c r="JRH83" s="104"/>
      <c r="JRI83" s="97"/>
      <c r="JRJ83" s="97"/>
      <c r="JRK83" s="97"/>
      <c r="JRL83" s="145"/>
      <c r="JRM83" s="61"/>
      <c r="JRN83" s="108"/>
      <c r="JRO83" s="63"/>
      <c r="JRP83" s="103"/>
      <c r="JRQ83" s="197"/>
      <c r="JRR83" s="197"/>
      <c r="JRS83" s="97"/>
      <c r="JRT83" s="79"/>
      <c r="JRU83" s="79"/>
      <c r="JRV83" s="210"/>
      <c r="JRW83" s="96"/>
      <c r="JRX83" s="194"/>
      <c r="JRY83" s="80"/>
      <c r="JRZ83" s="80"/>
      <c r="JSA83" s="194"/>
      <c r="JSB83" s="62"/>
      <c r="JSC83" s="107"/>
      <c r="JSD83" s="97"/>
      <c r="JSE83" s="97"/>
      <c r="JSF83" s="97"/>
      <c r="JSG83" s="104"/>
      <c r="JSH83" s="97"/>
      <c r="JSI83" s="97"/>
      <c r="JSJ83" s="97"/>
      <c r="JSK83" s="145"/>
      <c r="JSL83" s="61"/>
      <c r="JSM83" s="108"/>
      <c r="JSN83" s="63"/>
      <c r="JSO83" s="103"/>
      <c r="JSP83" s="197"/>
      <c r="JSQ83" s="197"/>
      <c r="JSR83" s="97"/>
      <c r="JSS83" s="79"/>
      <c r="JST83" s="79"/>
      <c r="JSU83" s="210"/>
      <c r="JSV83" s="96"/>
      <c r="JSW83" s="194"/>
      <c r="JSX83" s="80"/>
      <c r="JSY83" s="80"/>
      <c r="JSZ83" s="194"/>
      <c r="JTA83" s="62"/>
      <c r="JTB83" s="107"/>
      <c r="JTC83" s="97"/>
      <c r="JTD83" s="97"/>
      <c r="JTE83" s="97"/>
      <c r="JTF83" s="104"/>
      <c r="JTG83" s="97"/>
      <c r="JTH83" s="97"/>
      <c r="JTI83" s="97"/>
      <c r="JTJ83" s="145"/>
      <c r="JTK83" s="61"/>
      <c r="JTL83" s="108"/>
      <c r="JTM83" s="63"/>
      <c r="JTN83" s="103"/>
      <c r="JTO83" s="197"/>
      <c r="JTP83" s="197"/>
      <c r="JTQ83" s="97"/>
      <c r="JTR83" s="79"/>
      <c r="JTS83" s="79"/>
      <c r="JTT83" s="210"/>
      <c r="JTU83" s="96"/>
      <c r="JTV83" s="194"/>
      <c r="JTW83" s="80"/>
      <c r="JTX83" s="80"/>
      <c r="JTY83" s="194"/>
      <c r="JTZ83" s="62"/>
      <c r="JUA83" s="107"/>
      <c r="JUB83" s="97"/>
      <c r="JUC83" s="97"/>
      <c r="JUD83" s="97"/>
      <c r="JUE83" s="104"/>
      <c r="JUF83" s="97"/>
      <c r="JUG83" s="97"/>
      <c r="JUH83" s="97"/>
      <c r="JUI83" s="145"/>
      <c r="JUJ83" s="61"/>
      <c r="JUK83" s="108"/>
      <c r="JUL83" s="63"/>
      <c r="JUM83" s="103"/>
      <c r="JUN83" s="197"/>
      <c r="JUO83" s="197"/>
      <c r="JUP83" s="97"/>
      <c r="JUQ83" s="79"/>
      <c r="JUR83" s="79"/>
      <c r="JUS83" s="210"/>
      <c r="JUT83" s="96"/>
      <c r="JUU83" s="194"/>
      <c r="JUV83" s="80"/>
      <c r="JUW83" s="80"/>
      <c r="JUX83" s="194"/>
      <c r="JUY83" s="62"/>
      <c r="JUZ83" s="107"/>
      <c r="JVA83" s="97"/>
      <c r="JVB83" s="97"/>
      <c r="JVC83" s="97"/>
      <c r="JVD83" s="104"/>
      <c r="JVE83" s="97"/>
      <c r="JVF83" s="97"/>
      <c r="JVG83" s="97"/>
      <c r="JVH83" s="145"/>
      <c r="JVI83" s="61"/>
      <c r="JVJ83" s="108"/>
      <c r="JVK83" s="63"/>
      <c r="JVL83" s="103"/>
      <c r="JVM83" s="197"/>
      <c r="JVN83" s="197"/>
      <c r="JVO83" s="97"/>
      <c r="JVP83" s="79"/>
      <c r="JVQ83" s="79"/>
      <c r="JVR83" s="210"/>
      <c r="JVS83" s="96"/>
      <c r="JVT83" s="194"/>
      <c r="JVU83" s="80"/>
      <c r="JVV83" s="80"/>
      <c r="JVW83" s="194"/>
      <c r="JVX83" s="62"/>
      <c r="JVY83" s="107"/>
      <c r="JVZ83" s="97"/>
      <c r="JWA83" s="97"/>
      <c r="JWB83" s="97"/>
      <c r="JWC83" s="104"/>
      <c r="JWD83" s="97"/>
      <c r="JWE83" s="97"/>
      <c r="JWF83" s="97"/>
      <c r="JWG83" s="145"/>
      <c r="JWH83" s="61"/>
      <c r="JWI83" s="108"/>
      <c r="JWJ83" s="63"/>
      <c r="JWK83" s="103"/>
      <c r="JWL83" s="197"/>
      <c r="JWM83" s="197"/>
      <c r="JWN83" s="97"/>
      <c r="JWO83" s="79"/>
      <c r="JWP83" s="79"/>
      <c r="JWQ83" s="210"/>
      <c r="JWR83" s="96"/>
      <c r="JWS83" s="194"/>
      <c r="JWT83" s="80"/>
      <c r="JWU83" s="80"/>
      <c r="JWV83" s="194"/>
      <c r="JWW83" s="62"/>
      <c r="JWX83" s="107"/>
      <c r="JWY83" s="97"/>
      <c r="JWZ83" s="97"/>
      <c r="JXA83" s="97"/>
      <c r="JXB83" s="104"/>
      <c r="JXC83" s="97"/>
      <c r="JXD83" s="97"/>
      <c r="JXE83" s="97"/>
      <c r="JXF83" s="145"/>
      <c r="JXG83" s="61"/>
      <c r="JXH83" s="108"/>
      <c r="JXI83" s="63"/>
      <c r="JXJ83" s="103"/>
      <c r="JXK83" s="197"/>
      <c r="JXL83" s="197"/>
      <c r="JXM83" s="97"/>
      <c r="JXN83" s="79"/>
      <c r="JXO83" s="79"/>
      <c r="JXP83" s="210"/>
      <c r="JXQ83" s="96"/>
      <c r="JXR83" s="194"/>
      <c r="JXS83" s="80"/>
      <c r="JXT83" s="80"/>
      <c r="JXU83" s="194"/>
      <c r="JXV83" s="62"/>
      <c r="JXW83" s="107"/>
      <c r="JXX83" s="97"/>
      <c r="JXY83" s="97"/>
      <c r="JXZ83" s="97"/>
      <c r="JYA83" s="104"/>
      <c r="JYB83" s="97"/>
      <c r="JYC83" s="97"/>
      <c r="JYD83" s="97"/>
      <c r="JYE83" s="145"/>
      <c r="JYF83" s="61"/>
      <c r="JYG83" s="108"/>
      <c r="JYH83" s="63"/>
      <c r="JYI83" s="103"/>
      <c r="JYJ83" s="197"/>
      <c r="JYK83" s="197"/>
      <c r="JYL83" s="97"/>
      <c r="JYM83" s="79"/>
      <c r="JYN83" s="79"/>
      <c r="JYO83" s="210"/>
      <c r="JYP83" s="96"/>
      <c r="JYQ83" s="194"/>
      <c r="JYR83" s="80"/>
      <c r="JYS83" s="80"/>
      <c r="JYT83" s="194"/>
      <c r="JYU83" s="62"/>
      <c r="JYV83" s="107"/>
      <c r="JYW83" s="97"/>
      <c r="JYX83" s="97"/>
      <c r="JYY83" s="97"/>
      <c r="JYZ83" s="104"/>
      <c r="JZA83" s="97"/>
      <c r="JZB83" s="97"/>
      <c r="JZC83" s="97"/>
      <c r="JZD83" s="145"/>
      <c r="JZE83" s="61"/>
      <c r="JZF83" s="108"/>
      <c r="JZG83" s="63"/>
      <c r="JZH83" s="103"/>
      <c r="JZI83" s="197"/>
      <c r="JZJ83" s="197"/>
      <c r="JZK83" s="97"/>
      <c r="JZL83" s="79"/>
      <c r="JZM83" s="79"/>
      <c r="JZN83" s="210"/>
      <c r="JZO83" s="96"/>
      <c r="JZP83" s="194"/>
      <c r="JZQ83" s="80"/>
      <c r="JZR83" s="80"/>
      <c r="JZS83" s="194"/>
      <c r="JZT83" s="62"/>
      <c r="JZU83" s="107"/>
      <c r="JZV83" s="97"/>
      <c r="JZW83" s="97"/>
      <c r="JZX83" s="97"/>
      <c r="JZY83" s="104"/>
      <c r="JZZ83" s="97"/>
      <c r="KAA83" s="97"/>
      <c r="KAB83" s="97"/>
      <c r="KAC83" s="145"/>
      <c r="KAD83" s="61"/>
      <c r="KAE83" s="108"/>
      <c r="KAF83" s="63"/>
      <c r="KAG83" s="103"/>
      <c r="KAH83" s="197"/>
      <c r="KAI83" s="197"/>
      <c r="KAJ83" s="97"/>
      <c r="KAK83" s="79"/>
      <c r="KAL83" s="79"/>
      <c r="KAM83" s="210"/>
      <c r="KAN83" s="96"/>
      <c r="KAO83" s="194"/>
      <c r="KAP83" s="80"/>
      <c r="KAQ83" s="80"/>
      <c r="KAR83" s="194"/>
      <c r="KAS83" s="62"/>
      <c r="KAT83" s="107"/>
      <c r="KAU83" s="97"/>
      <c r="KAV83" s="97"/>
      <c r="KAW83" s="97"/>
      <c r="KAX83" s="104"/>
      <c r="KAY83" s="97"/>
      <c r="KAZ83" s="97"/>
      <c r="KBA83" s="97"/>
      <c r="KBB83" s="145"/>
      <c r="KBC83" s="61"/>
      <c r="KBD83" s="108"/>
      <c r="KBE83" s="63"/>
      <c r="KBF83" s="103"/>
      <c r="KBG83" s="197"/>
      <c r="KBH83" s="197"/>
      <c r="KBI83" s="97"/>
      <c r="KBJ83" s="79"/>
      <c r="KBK83" s="79"/>
      <c r="KBL83" s="210"/>
      <c r="KBM83" s="96"/>
      <c r="KBN83" s="194"/>
      <c r="KBO83" s="80"/>
      <c r="KBP83" s="80"/>
      <c r="KBQ83" s="194"/>
      <c r="KBR83" s="62"/>
      <c r="KBS83" s="107"/>
      <c r="KBT83" s="97"/>
      <c r="KBU83" s="97"/>
      <c r="KBV83" s="97"/>
      <c r="KBW83" s="104"/>
      <c r="KBX83" s="97"/>
      <c r="KBY83" s="97"/>
      <c r="KBZ83" s="97"/>
      <c r="KCA83" s="145"/>
      <c r="KCB83" s="61"/>
      <c r="KCC83" s="108"/>
      <c r="KCD83" s="63"/>
      <c r="KCE83" s="103"/>
      <c r="KCF83" s="197"/>
      <c r="KCG83" s="197"/>
      <c r="KCH83" s="97"/>
      <c r="KCI83" s="79"/>
      <c r="KCJ83" s="79"/>
      <c r="KCK83" s="210"/>
      <c r="KCL83" s="96"/>
      <c r="KCM83" s="194"/>
      <c r="KCN83" s="80"/>
      <c r="KCO83" s="80"/>
      <c r="KCP83" s="194"/>
      <c r="KCQ83" s="62"/>
      <c r="KCR83" s="107"/>
      <c r="KCS83" s="97"/>
      <c r="KCT83" s="97"/>
      <c r="KCU83" s="97"/>
      <c r="KCV83" s="104"/>
      <c r="KCW83" s="97"/>
      <c r="KCX83" s="97"/>
      <c r="KCY83" s="97"/>
      <c r="KCZ83" s="145"/>
      <c r="KDA83" s="61"/>
      <c r="KDB83" s="108"/>
      <c r="KDC83" s="63"/>
      <c r="KDD83" s="103"/>
      <c r="KDE83" s="197"/>
      <c r="KDF83" s="197"/>
      <c r="KDG83" s="97"/>
      <c r="KDH83" s="79"/>
      <c r="KDI83" s="79"/>
      <c r="KDJ83" s="210"/>
      <c r="KDK83" s="96"/>
      <c r="KDL83" s="194"/>
      <c r="KDM83" s="80"/>
      <c r="KDN83" s="80"/>
      <c r="KDO83" s="194"/>
      <c r="KDP83" s="62"/>
      <c r="KDQ83" s="107"/>
      <c r="KDR83" s="97"/>
      <c r="KDS83" s="97"/>
      <c r="KDT83" s="97"/>
      <c r="KDU83" s="104"/>
      <c r="KDV83" s="97"/>
      <c r="KDW83" s="97"/>
      <c r="KDX83" s="97"/>
      <c r="KDY83" s="145"/>
      <c r="KDZ83" s="61"/>
      <c r="KEA83" s="108"/>
      <c r="KEB83" s="63"/>
      <c r="KEC83" s="103"/>
      <c r="KED83" s="197"/>
      <c r="KEE83" s="197"/>
      <c r="KEF83" s="97"/>
      <c r="KEG83" s="79"/>
      <c r="KEH83" s="79"/>
      <c r="KEI83" s="210"/>
      <c r="KEJ83" s="96"/>
      <c r="KEK83" s="194"/>
      <c r="KEL83" s="80"/>
      <c r="KEM83" s="80"/>
      <c r="KEN83" s="194"/>
      <c r="KEO83" s="62"/>
      <c r="KEP83" s="107"/>
      <c r="KEQ83" s="97"/>
      <c r="KER83" s="97"/>
      <c r="KES83" s="97"/>
      <c r="KET83" s="104"/>
      <c r="KEU83" s="97"/>
      <c r="KEV83" s="97"/>
      <c r="KEW83" s="97"/>
      <c r="KEX83" s="145"/>
      <c r="KEY83" s="61"/>
      <c r="KEZ83" s="108"/>
      <c r="KFA83" s="63"/>
      <c r="KFB83" s="103"/>
      <c r="KFC83" s="197"/>
      <c r="KFD83" s="197"/>
      <c r="KFE83" s="97"/>
      <c r="KFF83" s="79"/>
      <c r="KFG83" s="79"/>
      <c r="KFH83" s="210"/>
      <c r="KFI83" s="96"/>
      <c r="KFJ83" s="194"/>
      <c r="KFK83" s="80"/>
      <c r="KFL83" s="80"/>
      <c r="KFM83" s="194"/>
      <c r="KFN83" s="62"/>
      <c r="KFO83" s="107"/>
      <c r="KFP83" s="97"/>
      <c r="KFQ83" s="97"/>
      <c r="KFR83" s="97"/>
      <c r="KFS83" s="104"/>
      <c r="KFT83" s="97"/>
      <c r="KFU83" s="97"/>
      <c r="KFV83" s="97"/>
      <c r="KFW83" s="145"/>
      <c r="KFX83" s="61"/>
      <c r="KFY83" s="108"/>
      <c r="KFZ83" s="63"/>
      <c r="KGA83" s="103"/>
      <c r="KGB83" s="197"/>
      <c r="KGC83" s="197"/>
      <c r="KGD83" s="97"/>
      <c r="KGE83" s="79"/>
      <c r="KGF83" s="79"/>
      <c r="KGG83" s="210"/>
      <c r="KGH83" s="96"/>
      <c r="KGI83" s="194"/>
      <c r="KGJ83" s="80"/>
      <c r="KGK83" s="80"/>
      <c r="KGL83" s="194"/>
      <c r="KGM83" s="62"/>
      <c r="KGN83" s="107"/>
      <c r="KGO83" s="97"/>
      <c r="KGP83" s="97"/>
      <c r="KGQ83" s="97"/>
      <c r="KGR83" s="104"/>
      <c r="KGS83" s="97"/>
      <c r="KGT83" s="97"/>
      <c r="KGU83" s="97"/>
      <c r="KGV83" s="145"/>
      <c r="KGW83" s="61"/>
      <c r="KGX83" s="108"/>
      <c r="KGY83" s="63"/>
      <c r="KGZ83" s="103"/>
      <c r="KHA83" s="197"/>
      <c r="KHB83" s="197"/>
      <c r="KHC83" s="97"/>
      <c r="KHD83" s="79"/>
      <c r="KHE83" s="79"/>
      <c r="KHF83" s="210"/>
      <c r="KHG83" s="96"/>
      <c r="KHH83" s="194"/>
      <c r="KHI83" s="80"/>
      <c r="KHJ83" s="80"/>
      <c r="KHK83" s="194"/>
      <c r="KHL83" s="62"/>
      <c r="KHM83" s="107"/>
      <c r="KHN83" s="97"/>
      <c r="KHO83" s="97"/>
      <c r="KHP83" s="97"/>
      <c r="KHQ83" s="104"/>
      <c r="KHR83" s="97"/>
      <c r="KHS83" s="97"/>
      <c r="KHT83" s="97"/>
      <c r="KHU83" s="145"/>
      <c r="KHV83" s="61"/>
      <c r="KHW83" s="108"/>
      <c r="KHX83" s="63"/>
      <c r="KHY83" s="103"/>
      <c r="KHZ83" s="197"/>
      <c r="KIA83" s="197"/>
      <c r="KIB83" s="97"/>
      <c r="KIC83" s="79"/>
      <c r="KID83" s="79"/>
      <c r="KIE83" s="210"/>
      <c r="KIF83" s="96"/>
      <c r="KIG83" s="194"/>
      <c r="KIH83" s="80"/>
      <c r="KII83" s="80"/>
      <c r="KIJ83" s="194"/>
      <c r="KIK83" s="62"/>
      <c r="KIL83" s="107"/>
      <c r="KIM83" s="97"/>
      <c r="KIN83" s="97"/>
      <c r="KIO83" s="97"/>
      <c r="KIP83" s="104"/>
      <c r="KIQ83" s="97"/>
      <c r="KIR83" s="97"/>
      <c r="KIS83" s="97"/>
      <c r="KIT83" s="145"/>
      <c r="KIU83" s="61"/>
      <c r="KIV83" s="108"/>
      <c r="KIW83" s="63"/>
      <c r="KIX83" s="103"/>
      <c r="KIY83" s="197"/>
      <c r="KIZ83" s="197"/>
      <c r="KJA83" s="97"/>
      <c r="KJB83" s="79"/>
      <c r="KJC83" s="79"/>
      <c r="KJD83" s="210"/>
      <c r="KJE83" s="96"/>
      <c r="KJF83" s="194"/>
      <c r="KJG83" s="80"/>
      <c r="KJH83" s="80"/>
      <c r="KJI83" s="194"/>
      <c r="KJJ83" s="62"/>
      <c r="KJK83" s="107"/>
      <c r="KJL83" s="97"/>
      <c r="KJM83" s="97"/>
      <c r="KJN83" s="97"/>
      <c r="KJO83" s="104"/>
      <c r="KJP83" s="97"/>
      <c r="KJQ83" s="97"/>
      <c r="KJR83" s="97"/>
      <c r="KJS83" s="145"/>
      <c r="KJT83" s="61"/>
      <c r="KJU83" s="108"/>
      <c r="KJV83" s="63"/>
      <c r="KJW83" s="103"/>
      <c r="KJX83" s="197"/>
      <c r="KJY83" s="197"/>
      <c r="KJZ83" s="97"/>
      <c r="KKA83" s="79"/>
      <c r="KKB83" s="79"/>
      <c r="KKC83" s="210"/>
      <c r="KKD83" s="96"/>
      <c r="KKE83" s="194"/>
      <c r="KKF83" s="80"/>
      <c r="KKG83" s="80"/>
      <c r="KKH83" s="194"/>
      <c r="KKI83" s="62"/>
      <c r="KKJ83" s="107"/>
      <c r="KKK83" s="97"/>
      <c r="KKL83" s="97"/>
      <c r="KKM83" s="97"/>
      <c r="KKN83" s="104"/>
      <c r="KKO83" s="97"/>
      <c r="KKP83" s="97"/>
      <c r="KKQ83" s="97"/>
      <c r="KKR83" s="145"/>
      <c r="KKS83" s="61"/>
      <c r="KKT83" s="108"/>
      <c r="KKU83" s="63"/>
      <c r="KKV83" s="103"/>
      <c r="KKW83" s="197"/>
      <c r="KKX83" s="197"/>
      <c r="KKY83" s="97"/>
      <c r="KKZ83" s="79"/>
      <c r="KLA83" s="79"/>
      <c r="KLB83" s="210"/>
      <c r="KLC83" s="96"/>
      <c r="KLD83" s="194"/>
      <c r="KLE83" s="80"/>
      <c r="KLF83" s="80"/>
      <c r="KLG83" s="194"/>
      <c r="KLH83" s="62"/>
      <c r="KLI83" s="107"/>
      <c r="KLJ83" s="97"/>
      <c r="KLK83" s="97"/>
      <c r="KLL83" s="97"/>
      <c r="KLM83" s="104"/>
      <c r="KLN83" s="97"/>
      <c r="KLO83" s="97"/>
      <c r="KLP83" s="97"/>
      <c r="KLQ83" s="145"/>
      <c r="KLR83" s="61"/>
      <c r="KLS83" s="108"/>
      <c r="KLT83" s="63"/>
      <c r="KLU83" s="103"/>
      <c r="KLV83" s="197"/>
      <c r="KLW83" s="197"/>
      <c r="KLX83" s="97"/>
      <c r="KLY83" s="79"/>
      <c r="KLZ83" s="79"/>
      <c r="KMA83" s="210"/>
      <c r="KMB83" s="96"/>
      <c r="KMC83" s="194"/>
      <c r="KMD83" s="80"/>
      <c r="KME83" s="80"/>
      <c r="KMF83" s="194"/>
      <c r="KMG83" s="62"/>
      <c r="KMH83" s="107"/>
      <c r="KMI83" s="97"/>
      <c r="KMJ83" s="97"/>
      <c r="KMK83" s="97"/>
      <c r="KML83" s="104"/>
      <c r="KMM83" s="97"/>
      <c r="KMN83" s="97"/>
      <c r="KMO83" s="97"/>
      <c r="KMP83" s="145"/>
      <c r="KMQ83" s="61"/>
      <c r="KMR83" s="108"/>
      <c r="KMS83" s="63"/>
      <c r="KMT83" s="103"/>
      <c r="KMU83" s="197"/>
      <c r="KMV83" s="197"/>
      <c r="KMW83" s="97"/>
      <c r="KMX83" s="79"/>
      <c r="KMY83" s="79"/>
      <c r="KMZ83" s="210"/>
      <c r="KNA83" s="96"/>
      <c r="KNB83" s="194"/>
      <c r="KNC83" s="80"/>
      <c r="KND83" s="80"/>
      <c r="KNE83" s="194"/>
      <c r="KNF83" s="62"/>
      <c r="KNG83" s="107"/>
      <c r="KNH83" s="97"/>
      <c r="KNI83" s="97"/>
      <c r="KNJ83" s="97"/>
      <c r="KNK83" s="104"/>
      <c r="KNL83" s="97"/>
      <c r="KNM83" s="97"/>
      <c r="KNN83" s="97"/>
      <c r="KNO83" s="145"/>
      <c r="KNP83" s="61"/>
      <c r="KNQ83" s="108"/>
      <c r="KNR83" s="63"/>
      <c r="KNS83" s="103"/>
      <c r="KNT83" s="197"/>
      <c r="KNU83" s="197"/>
      <c r="KNV83" s="97"/>
      <c r="KNW83" s="79"/>
      <c r="KNX83" s="79"/>
      <c r="KNY83" s="210"/>
      <c r="KNZ83" s="96"/>
      <c r="KOA83" s="194"/>
      <c r="KOB83" s="80"/>
      <c r="KOC83" s="80"/>
      <c r="KOD83" s="194"/>
      <c r="KOE83" s="62"/>
      <c r="KOF83" s="107"/>
      <c r="KOG83" s="97"/>
      <c r="KOH83" s="97"/>
      <c r="KOI83" s="97"/>
      <c r="KOJ83" s="104"/>
      <c r="KOK83" s="97"/>
      <c r="KOL83" s="97"/>
      <c r="KOM83" s="97"/>
      <c r="KON83" s="145"/>
      <c r="KOO83" s="61"/>
      <c r="KOP83" s="108"/>
      <c r="KOQ83" s="63"/>
      <c r="KOR83" s="103"/>
      <c r="KOS83" s="197"/>
      <c r="KOT83" s="197"/>
      <c r="KOU83" s="97"/>
      <c r="KOV83" s="79"/>
      <c r="KOW83" s="79"/>
      <c r="KOX83" s="210"/>
      <c r="KOY83" s="96"/>
      <c r="KOZ83" s="194"/>
      <c r="KPA83" s="80"/>
      <c r="KPB83" s="80"/>
      <c r="KPC83" s="194"/>
      <c r="KPD83" s="62"/>
      <c r="KPE83" s="107"/>
      <c r="KPF83" s="97"/>
      <c r="KPG83" s="97"/>
      <c r="KPH83" s="97"/>
      <c r="KPI83" s="104"/>
      <c r="KPJ83" s="97"/>
      <c r="KPK83" s="97"/>
      <c r="KPL83" s="97"/>
      <c r="KPM83" s="145"/>
      <c r="KPN83" s="61"/>
      <c r="KPO83" s="108"/>
      <c r="KPP83" s="63"/>
      <c r="KPQ83" s="103"/>
      <c r="KPR83" s="197"/>
      <c r="KPS83" s="197"/>
      <c r="KPT83" s="97"/>
      <c r="KPU83" s="79"/>
      <c r="KPV83" s="79"/>
      <c r="KPW83" s="210"/>
      <c r="KPX83" s="96"/>
      <c r="KPY83" s="194"/>
      <c r="KPZ83" s="80"/>
      <c r="KQA83" s="80"/>
      <c r="KQB83" s="194"/>
      <c r="KQC83" s="62"/>
      <c r="KQD83" s="107"/>
      <c r="KQE83" s="97"/>
      <c r="KQF83" s="97"/>
      <c r="KQG83" s="97"/>
      <c r="KQH83" s="104"/>
      <c r="KQI83" s="97"/>
      <c r="KQJ83" s="97"/>
      <c r="KQK83" s="97"/>
      <c r="KQL83" s="145"/>
      <c r="KQM83" s="61"/>
      <c r="KQN83" s="108"/>
      <c r="KQO83" s="63"/>
      <c r="KQP83" s="103"/>
      <c r="KQQ83" s="197"/>
      <c r="KQR83" s="197"/>
      <c r="KQS83" s="97"/>
      <c r="KQT83" s="79"/>
      <c r="KQU83" s="79"/>
      <c r="KQV83" s="210"/>
      <c r="KQW83" s="96"/>
      <c r="KQX83" s="194"/>
      <c r="KQY83" s="80"/>
      <c r="KQZ83" s="80"/>
      <c r="KRA83" s="194"/>
      <c r="KRB83" s="62"/>
      <c r="KRC83" s="107"/>
      <c r="KRD83" s="97"/>
      <c r="KRE83" s="97"/>
      <c r="KRF83" s="97"/>
      <c r="KRG83" s="104"/>
      <c r="KRH83" s="97"/>
      <c r="KRI83" s="97"/>
      <c r="KRJ83" s="97"/>
      <c r="KRK83" s="145"/>
      <c r="KRL83" s="61"/>
      <c r="KRM83" s="108"/>
      <c r="KRN83" s="63"/>
      <c r="KRO83" s="103"/>
      <c r="KRP83" s="197"/>
      <c r="KRQ83" s="197"/>
      <c r="KRR83" s="97"/>
      <c r="KRS83" s="79"/>
      <c r="KRT83" s="79"/>
      <c r="KRU83" s="210"/>
      <c r="KRV83" s="96"/>
      <c r="KRW83" s="194"/>
      <c r="KRX83" s="80"/>
      <c r="KRY83" s="80"/>
      <c r="KRZ83" s="194"/>
      <c r="KSA83" s="62"/>
      <c r="KSB83" s="107"/>
      <c r="KSC83" s="97"/>
      <c r="KSD83" s="97"/>
      <c r="KSE83" s="97"/>
      <c r="KSF83" s="104"/>
      <c r="KSG83" s="97"/>
      <c r="KSH83" s="97"/>
      <c r="KSI83" s="97"/>
      <c r="KSJ83" s="145"/>
      <c r="KSK83" s="61"/>
      <c r="KSL83" s="108"/>
      <c r="KSM83" s="63"/>
      <c r="KSN83" s="103"/>
      <c r="KSO83" s="197"/>
      <c r="KSP83" s="197"/>
      <c r="KSQ83" s="97"/>
      <c r="KSR83" s="79"/>
      <c r="KSS83" s="79"/>
      <c r="KST83" s="210"/>
      <c r="KSU83" s="96"/>
      <c r="KSV83" s="194"/>
      <c r="KSW83" s="80"/>
      <c r="KSX83" s="80"/>
      <c r="KSY83" s="194"/>
      <c r="KSZ83" s="62"/>
      <c r="KTA83" s="107"/>
      <c r="KTB83" s="97"/>
      <c r="KTC83" s="97"/>
      <c r="KTD83" s="97"/>
      <c r="KTE83" s="104"/>
      <c r="KTF83" s="97"/>
      <c r="KTG83" s="97"/>
      <c r="KTH83" s="97"/>
      <c r="KTI83" s="145"/>
      <c r="KTJ83" s="61"/>
      <c r="KTK83" s="108"/>
      <c r="KTL83" s="63"/>
      <c r="KTM83" s="103"/>
      <c r="KTN83" s="197"/>
      <c r="KTO83" s="197"/>
      <c r="KTP83" s="97"/>
      <c r="KTQ83" s="79"/>
      <c r="KTR83" s="79"/>
      <c r="KTS83" s="210"/>
      <c r="KTT83" s="96"/>
      <c r="KTU83" s="194"/>
      <c r="KTV83" s="80"/>
      <c r="KTW83" s="80"/>
      <c r="KTX83" s="194"/>
      <c r="KTY83" s="62"/>
      <c r="KTZ83" s="107"/>
      <c r="KUA83" s="97"/>
      <c r="KUB83" s="97"/>
      <c r="KUC83" s="97"/>
      <c r="KUD83" s="104"/>
      <c r="KUE83" s="97"/>
      <c r="KUF83" s="97"/>
      <c r="KUG83" s="97"/>
      <c r="KUH83" s="145"/>
      <c r="KUI83" s="61"/>
      <c r="KUJ83" s="108"/>
      <c r="KUK83" s="63"/>
      <c r="KUL83" s="103"/>
      <c r="KUM83" s="197"/>
      <c r="KUN83" s="197"/>
      <c r="KUO83" s="97"/>
      <c r="KUP83" s="79"/>
      <c r="KUQ83" s="79"/>
      <c r="KUR83" s="210"/>
      <c r="KUS83" s="96"/>
      <c r="KUT83" s="194"/>
      <c r="KUU83" s="80"/>
      <c r="KUV83" s="80"/>
      <c r="KUW83" s="194"/>
      <c r="KUX83" s="62"/>
      <c r="KUY83" s="107"/>
      <c r="KUZ83" s="97"/>
      <c r="KVA83" s="97"/>
      <c r="KVB83" s="97"/>
      <c r="KVC83" s="104"/>
      <c r="KVD83" s="97"/>
      <c r="KVE83" s="97"/>
      <c r="KVF83" s="97"/>
      <c r="KVG83" s="145"/>
      <c r="KVH83" s="61"/>
      <c r="KVI83" s="108"/>
      <c r="KVJ83" s="63"/>
      <c r="KVK83" s="103"/>
      <c r="KVL83" s="197"/>
      <c r="KVM83" s="197"/>
      <c r="KVN83" s="97"/>
      <c r="KVO83" s="79"/>
      <c r="KVP83" s="79"/>
      <c r="KVQ83" s="210"/>
      <c r="KVR83" s="96"/>
      <c r="KVS83" s="194"/>
      <c r="KVT83" s="80"/>
      <c r="KVU83" s="80"/>
      <c r="KVV83" s="194"/>
      <c r="KVW83" s="62"/>
      <c r="KVX83" s="107"/>
      <c r="KVY83" s="97"/>
      <c r="KVZ83" s="97"/>
      <c r="KWA83" s="97"/>
      <c r="KWB83" s="104"/>
      <c r="KWC83" s="97"/>
      <c r="KWD83" s="97"/>
      <c r="KWE83" s="97"/>
      <c r="KWF83" s="145"/>
      <c r="KWG83" s="61"/>
      <c r="KWH83" s="108"/>
      <c r="KWI83" s="63"/>
      <c r="KWJ83" s="103"/>
      <c r="KWK83" s="197"/>
      <c r="KWL83" s="197"/>
      <c r="KWM83" s="97"/>
      <c r="KWN83" s="79"/>
      <c r="KWO83" s="79"/>
      <c r="KWP83" s="210"/>
      <c r="KWQ83" s="96"/>
      <c r="KWR83" s="194"/>
      <c r="KWS83" s="80"/>
      <c r="KWT83" s="80"/>
      <c r="KWU83" s="194"/>
      <c r="KWV83" s="62"/>
      <c r="KWW83" s="107"/>
      <c r="KWX83" s="97"/>
      <c r="KWY83" s="97"/>
      <c r="KWZ83" s="97"/>
      <c r="KXA83" s="104"/>
      <c r="KXB83" s="97"/>
      <c r="KXC83" s="97"/>
      <c r="KXD83" s="97"/>
      <c r="KXE83" s="145"/>
      <c r="KXF83" s="61"/>
      <c r="KXG83" s="108"/>
      <c r="KXH83" s="63"/>
      <c r="KXI83" s="103"/>
      <c r="KXJ83" s="197"/>
      <c r="KXK83" s="197"/>
      <c r="KXL83" s="97"/>
      <c r="KXM83" s="79"/>
      <c r="KXN83" s="79"/>
      <c r="KXO83" s="210"/>
      <c r="KXP83" s="96"/>
      <c r="KXQ83" s="194"/>
      <c r="KXR83" s="80"/>
      <c r="KXS83" s="80"/>
      <c r="KXT83" s="194"/>
      <c r="KXU83" s="62"/>
      <c r="KXV83" s="107"/>
      <c r="KXW83" s="97"/>
      <c r="KXX83" s="97"/>
      <c r="KXY83" s="97"/>
      <c r="KXZ83" s="104"/>
      <c r="KYA83" s="97"/>
      <c r="KYB83" s="97"/>
      <c r="KYC83" s="97"/>
      <c r="KYD83" s="145"/>
      <c r="KYE83" s="61"/>
      <c r="KYF83" s="108"/>
      <c r="KYG83" s="63"/>
      <c r="KYH83" s="103"/>
      <c r="KYI83" s="197"/>
      <c r="KYJ83" s="197"/>
      <c r="KYK83" s="97"/>
      <c r="KYL83" s="79"/>
      <c r="KYM83" s="79"/>
      <c r="KYN83" s="210"/>
      <c r="KYO83" s="96"/>
      <c r="KYP83" s="194"/>
      <c r="KYQ83" s="80"/>
      <c r="KYR83" s="80"/>
      <c r="KYS83" s="194"/>
      <c r="KYT83" s="62"/>
      <c r="KYU83" s="107"/>
      <c r="KYV83" s="97"/>
      <c r="KYW83" s="97"/>
      <c r="KYX83" s="97"/>
      <c r="KYY83" s="104"/>
      <c r="KYZ83" s="97"/>
      <c r="KZA83" s="97"/>
      <c r="KZB83" s="97"/>
      <c r="KZC83" s="145"/>
      <c r="KZD83" s="61"/>
      <c r="KZE83" s="108"/>
      <c r="KZF83" s="63"/>
      <c r="KZG83" s="103"/>
      <c r="KZH83" s="197"/>
      <c r="KZI83" s="197"/>
      <c r="KZJ83" s="97"/>
      <c r="KZK83" s="79"/>
      <c r="KZL83" s="79"/>
      <c r="KZM83" s="210"/>
      <c r="KZN83" s="96"/>
      <c r="KZO83" s="194"/>
      <c r="KZP83" s="80"/>
      <c r="KZQ83" s="80"/>
      <c r="KZR83" s="194"/>
      <c r="KZS83" s="62"/>
      <c r="KZT83" s="107"/>
      <c r="KZU83" s="97"/>
      <c r="KZV83" s="97"/>
      <c r="KZW83" s="97"/>
      <c r="KZX83" s="104"/>
      <c r="KZY83" s="97"/>
      <c r="KZZ83" s="97"/>
      <c r="LAA83" s="97"/>
      <c r="LAB83" s="145"/>
      <c r="LAC83" s="61"/>
      <c r="LAD83" s="108"/>
      <c r="LAE83" s="63"/>
      <c r="LAF83" s="103"/>
      <c r="LAG83" s="197"/>
      <c r="LAH83" s="197"/>
      <c r="LAI83" s="97"/>
      <c r="LAJ83" s="79"/>
      <c r="LAK83" s="79"/>
      <c r="LAL83" s="210"/>
      <c r="LAM83" s="96"/>
      <c r="LAN83" s="194"/>
      <c r="LAO83" s="80"/>
      <c r="LAP83" s="80"/>
      <c r="LAQ83" s="194"/>
      <c r="LAR83" s="62"/>
      <c r="LAS83" s="107"/>
      <c r="LAT83" s="97"/>
      <c r="LAU83" s="97"/>
      <c r="LAV83" s="97"/>
      <c r="LAW83" s="104"/>
      <c r="LAX83" s="97"/>
      <c r="LAY83" s="97"/>
      <c r="LAZ83" s="97"/>
      <c r="LBA83" s="145"/>
      <c r="LBB83" s="61"/>
      <c r="LBC83" s="108"/>
      <c r="LBD83" s="63"/>
      <c r="LBE83" s="103"/>
      <c r="LBF83" s="197"/>
      <c r="LBG83" s="197"/>
      <c r="LBH83" s="97"/>
      <c r="LBI83" s="79"/>
      <c r="LBJ83" s="79"/>
      <c r="LBK83" s="210"/>
      <c r="LBL83" s="96"/>
      <c r="LBM83" s="194"/>
      <c r="LBN83" s="80"/>
      <c r="LBO83" s="80"/>
      <c r="LBP83" s="194"/>
      <c r="LBQ83" s="62"/>
      <c r="LBR83" s="107"/>
      <c r="LBS83" s="97"/>
      <c r="LBT83" s="97"/>
      <c r="LBU83" s="97"/>
      <c r="LBV83" s="104"/>
      <c r="LBW83" s="97"/>
      <c r="LBX83" s="97"/>
      <c r="LBY83" s="97"/>
      <c r="LBZ83" s="145"/>
      <c r="LCA83" s="61"/>
      <c r="LCB83" s="108"/>
      <c r="LCC83" s="63"/>
      <c r="LCD83" s="103"/>
      <c r="LCE83" s="197"/>
      <c r="LCF83" s="197"/>
      <c r="LCG83" s="97"/>
      <c r="LCH83" s="79"/>
      <c r="LCI83" s="79"/>
      <c r="LCJ83" s="210"/>
      <c r="LCK83" s="96"/>
      <c r="LCL83" s="194"/>
      <c r="LCM83" s="80"/>
      <c r="LCN83" s="80"/>
      <c r="LCO83" s="194"/>
      <c r="LCP83" s="62"/>
      <c r="LCQ83" s="107"/>
      <c r="LCR83" s="97"/>
      <c r="LCS83" s="97"/>
      <c r="LCT83" s="97"/>
      <c r="LCU83" s="104"/>
      <c r="LCV83" s="97"/>
      <c r="LCW83" s="97"/>
      <c r="LCX83" s="97"/>
      <c r="LCY83" s="145"/>
      <c r="LCZ83" s="61"/>
      <c r="LDA83" s="108"/>
      <c r="LDB83" s="63"/>
      <c r="LDC83" s="103"/>
      <c r="LDD83" s="197"/>
      <c r="LDE83" s="197"/>
      <c r="LDF83" s="97"/>
      <c r="LDG83" s="79"/>
      <c r="LDH83" s="79"/>
      <c r="LDI83" s="210"/>
      <c r="LDJ83" s="96"/>
      <c r="LDK83" s="194"/>
      <c r="LDL83" s="80"/>
      <c r="LDM83" s="80"/>
      <c r="LDN83" s="194"/>
      <c r="LDO83" s="62"/>
      <c r="LDP83" s="107"/>
      <c r="LDQ83" s="97"/>
      <c r="LDR83" s="97"/>
      <c r="LDS83" s="97"/>
      <c r="LDT83" s="104"/>
      <c r="LDU83" s="97"/>
      <c r="LDV83" s="97"/>
      <c r="LDW83" s="97"/>
      <c r="LDX83" s="145"/>
      <c r="LDY83" s="61"/>
      <c r="LDZ83" s="108"/>
      <c r="LEA83" s="63"/>
      <c r="LEB83" s="103"/>
      <c r="LEC83" s="197"/>
      <c r="LED83" s="197"/>
      <c r="LEE83" s="97"/>
      <c r="LEF83" s="79"/>
      <c r="LEG83" s="79"/>
      <c r="LEH83" s="210"/>
      <c r="LEI83" s="96"/>
      <c r="LEJ83" s="194"/>
      <c r="LEK83" s="80"/>
      <c r="LEL83" s="80"/>
      <c r="LEM83" s="194"/>
      <c r="LEN83" s="62"/>
      <c r="LEO83" s="107"/>
      <c r="LEP83" s="97"/>
      <c r="LEQ83" s="97"/>
      <c r="LER83" s="97"/>
      <c r="LES83" s="104"/>
      <c r="LET83" s="97"/>
      <c r="LEU83" s="97"/>
      <c r="LEV83" s="97"/>
      <c r="LEW83" s="145"/>
      <c r="LEX83" s="61"/>
      <c r="LEY83" s="108"/>
      <c r="LEZ83" s="63"/>
      <c r="LFA83" s="103"/>
      <c r="LFB83" s="197"/>
      <c r="LFC83" s="197"/>
      <c r="LFD83" s="97"/>
      <c r="LFE83" s="79"/>
      <c r="LFF83" s="79"/>
      <c r="LFG83" s="210"/>
      <c r="LFH83" s="96"/>
      <c r="LFI83" s="194"/>
      <c r="LFJ83" s="80"/>
      <c r="LFK83" s="80"/>
      <c r="LFL83" s="194"/>
      <c r="LFM83" s="62"/>
      <c r="LFN83" s="107"/>
      <c r="LFO83" s="97"/>
      <c r="LFP83" s="97"/>
      <c r="LFQ83" s="97"/>
      <c r="LFR83" s="104"/>
      <c r="LFS83" s="97"/>
      <c r="LFT83" s="97"/>
      <c r="LFU83" s="97"/>
      <c r="LFV83" s="145"/>
      <c r="LFW83" s="61"/>
      <c r="LFX83" s="108"/>
      <c r="LFY83" s="63"/>
      <c r="LFZ83" s="103"/>
      <c r="LGA83" s="197"/>
      <c r="LGB83" s="197"/>
      <c r="LGC83" s="97"/>
      <c r="LGD83" s="79"/>
      <c r="LGE83" s="79"/>
      <c r="LGF83" s="210"/>
      <c r="LGG83" s="96"/>
      <c r="LGH83" s="194"/>
      <c r="LGI83" s="80"/>
      <c r="LGJ83" s="80"/>
      <c r="LGK83" s="194"/>
      <c r="LGL83" s="62"/>
      <c r="LGM83" s="107"/>
      <c r="LGN83" s="97"/>
      <c r="LGO83" s="97"/>
      <c r="LGP83" s="97"/>
      <c r="LGQ83" s="104"/>
      <c r="LGR83" s="97"/>
      <c r="LGS83" s="97"/>
      <c r="LGT83" s="97"/>
      <c r="LGU83" s="145"/>
      <c r="LGV83" s="61"/>
      <c r="LGW83" s="108"/>
      <c r="LGX83" s="63"/>
      <c r="LGY83" s="103"/>
      <c r="LGZ83" s="197"/>
      <c r="LHA83" s="197"/>
      <c r="LHB83" s="97"/>
      <c r="LHC83" s="79"/>
      <c r="LHD83" s="79"/>
      <c r="LHE83" s="210"/>
      <c r="LHF83" s="96"/>
      <c r="LHG83" s="194"/>
      <c r="LHH83" s="80"/>
      <c r="LHI83" s="80"/>
      <c r="LHJ83" s="194"/>
      <c r="LHK83" s="62"/>
      <c r="LHL83" s="107"/>
      <c r="LHM83" s="97"/>
      <c r="LHN83" s="97"/>
      <c r="LHO83" s="97"/>
      <c r="LHP83" s="104"/>
      <c r="LHQ83" s="97"/>
      <c r="LHR83" s="97"/>
      <c r="LHS83" s="97"/>
      <c r="LHT83" s="145"/>
      <c r="LHU83" s="61"/>
      <c r="LHV83" s="108"/>
      <c r="LHW83" s="63"/>
      <c r="LHX83" s="103"/>
      <c r="LHY83" s="197"/>
      <c r="LHZ83" s="197"/>
      <c r="LIA83" s="97"/>
      <c r="LIB83" s="79"/>
      <c r="LIC83" s="79"/>
      <c r="LID83" s="210"/>
      <c r="LIE83" s="96"/>
      <c r="LIF83" s="194"/>
      <c r="LIG83" s="80"/>
      <c r="LIH83" s="80"/>
      <c r="LII83" s="194"/>
      <c r="LIJ83" s="62"/>
      <c r="LIK83" s="107"/>
      <c r="LIL83" s="97"/>
      <c r="LIM83" s="97"/>
      <c r="LIN83" s="97"/>
      <c r="LIO83" s="104"/>
      <c r="LIP83" s="97"/>
      <c r="LIQ83" s="97"/>
      <c r="LIR83" s="97"/>
      <c r="LIS83" s="145"/>
      <c r="LIT83" s="61"/>
      <c r="LIU83" s="108"/>
      <c r="LIV83" s="63"/>
      <c r="LIW83" s="103"/>
      <c r="LIX83" s="197"/>
      <c r="LIY83" s="197"/>
      <c r="LIZ83" s="97"/>
      <c r="LJA83" s="79"/>
      <c r="LJB83" s="79"/>
      <c r="LJC83" s="210"/>
      <c r="LJD83" s="96"/>
      <c r="LJE83" s="194"/>
      <c r="LJF83" s="80"/>
      <c r="LJG83" s="80"/>
      <c r="LJH83" s="194"/>
      <c r="LJI83" s="62"/>
      <c r="LJJ83" s="107"/>
      <c r="LJK83" s="97"/>
      <c r="LJL83" s="97"/>
      <c r="LJM83" s="97"/>
      <c r="LJN83" s="104"/>
      <c r="LJO83" s="97"/>
      <c r="LJP83" s="97"/>
      <c r="LJQ83" s="97"/>
      <c r="LJR83" s="145"/>
      <c r="LJS83" s="61"/>
      <c r="LJT83" s="108"/>
      <c r="LJU83" s="63"/>
      <c r="LJV83" s="103"/>
      <c r="LJW83" s="197"/>
      <c r="LJX83" s="197"/>
      <c r="LJY83" s="97"/>
      <c r="LJZ83" s="79"/>
      <c r="LKA83" s="79"/>
      <c r="LKB83" s="210"/>
      <c r="LKC83" s="96"/>
      <c r="LKD83" s="194"/>
      <c r="LKE83" s="80"/>
      <c r="LKF83" s="80"/>
      <c r="LKG83" s="194"/>
      <c r="LKH83" s="62"/>
      <c r="LKI83" s="107"/>
      <c r="LKJ83" s="97"/>
      <c r="LKK83" s="97"/>
      <c r="LKL83" s="97"/>
      <c r="LKM83" s="104"/>
      <c r="LKN83" s="97"/>
      <c r="LKO83" s="97"/>
      <c r="LKP83" s="97"/>
      <c r="LKQ83" s="145"/>
      <c r="LKR83" s="61"/>
      <c r="LKS83" s="108"/>
      <c r="LKT83" s="63"/>
      <c r="LKU83" s="103"/>
      <c r="LKV83" s="197"/>
      <c r="LKW83" s="197"/>
      <c r="LKX83" s="97"/>
      <c r="LKY83" s="79"/>
      <c r="LKZ83" s="79"/>
      <c r="LLA83" s="210"/>
      <c r="LLB83" s="96"/>
      <c r="LLC83" s="194"/>
      <c r="LLD83" s="80"/>
      <c r="LLE83" s="80"/>
      <c r="LLF83" s="194"/>
      <c r="LLG83" s="62"/>
      <c r="LLH83" s="107"/>
      <c r="LLI83" s="97"/>
      <c r="LLJ83" s="97"/>
      <c r="LLK83" s="97"/>
      <c r="LLL83" s="104"/>
      <c r="LLM83" s="97"/>
      <c r="LLN83" s="97"/>
      <c r="LLO83" s="97"/>
      <c r="LLP83" s="145"/>
      <c r="LLQ83" s="61"/>
      <c r="LLR83" s="108"/>
      <c r="LLS83" s="63"/>
      <c r="LLT83" s="103"/>
      <c r="LLU83" s="197"/>
      <c r="LLV83" s="197"/>
      <c r="LLW83" s="97"/>
      <c r="LLX83" s="79"/>
      <c r="LLY83" s="79"/>
      <c r="LLZ83" s="210"/>
      <c r="LMA83" s="96"/>
      <c r="LMB83" s="194"/>
      <c r="LMC83" s="80"/>
      <c r="LMD83" s="80"/>
      <c r="LME83" s="194"/>
      <c r="LMF83" s="62"/>
      <c r="LMG83" s="107"/>
      <c r="LMH83" s="97"/>
      <c r="LMI83" s="97"/>
      <c r="LMJ83" s="97"/>
      <c r="LMK83" s="104"/>
      <c r="LML83" s="97"/>
      <c r="LMM83" s="97"/>
      <c r="LMN83" s="97"/>
      <c r="LMO83" s="145"/>
      <c r="LMP83" s="61"/>
      <c r="LMQ83" s="108"/>
      <c r="LMR83" s="63"/>
      <c r="LMS83" s="103"/>
      <c r="LMT83" s="197"/>
      <c r="LMU83" s="197"/>
      <c r="LMV83" s="97"/>
      <c r="LMW83" s="79"/>
      <c r="LMX83" s="79"/>
      <c r="LMY83" s="210"/>
      <c r="LMZ83" s="96"/>
      <c r="LNA83" s="194"/>
      <c r="LNB83" s="80"/>
      <c r="LNC83" s="80"/>
      <c r="LND83" s="194"/>
      <c r="LNE83" s="62"/>
      <c r="LNF83" s="107"/>
      <c r="LNG83" s="97"/>
      <c r="LNH83" s="97"/>
      <c r="LNI83" s="97"/>
      <c r="LNJ83" s="104"/>
      <c r="LNK83" s="97"/>
      <c r="LNL83" s="97"/>
      <c r="LNM83" s="97"/>
      <c r="LNN83" s="145"/>
      <c r="LNO83" s="61"/>
      <c r="LNP83" s="108"/>
      <c r="LNQ83" s="63"/>
      <c r="LNR83" s="103"/>
      <c r="LNS83" s="197"/>
      <c r="LNT83" s="197"/>
      <c r="LNU83" s="97"/>
      <c r="LNV83" s="79"/>
      <c r="LNW83" s="79"/>
      <c r="LNX83" s="210"/>
      <c r="LNY83" s="96"/>
      <c r="LNZ83" s="194"/>
      <c r="LOA83" s="80"/>
      <c r="LOB83" s="80"/>
      <c r="LOC83" s="194"/>
      <c r="LOD83" s="62"/>
      <c r="LOE83" s="107"/>
      <c r="LOF83" s="97"/>
      <c r="LOG83" s="97"/>
      <c r="LOH83" s="97"/>
      <c r="LOI83" s="104"/>
      <c r="LOJ83" s="97"/>
      <c r="LOK83" s="97"/>
      <c r="LOL83" s="97"/>
      <c r="LOM83" s="145"/>
      <c r="LON83" s="61"/>
      <c r="LOO83" s="108"/>
      <c r="LOP83" s="63"/>
      <c r="LOQ83" s="103"/>
      <c r="LOR83" s="197"/>
      <c r="LOS83" s="197"/>
      <c r="LOT83" s="97"/>
      <c r="LOU83" s="79"/>
      <c r="LOV83" s="79"/>
      <c r="LOW83" s="210"/>
      <c r="LOX83" s="96"/>
      <c r="LOY83" s="194"/>
      <c r="LOZ83" s="80"/>
      <c r="LPA83" s="80"/>
      <c r="LPB83" s="194"/>
      <c r="LPC83" s="62"/>
      <c r="LPD83" s="107"/>
      <c r="LPE83" s="97"/>
      <c r="LPF83" s="97"/>
      <c r="LPG83" s="97"/>
      <c r="LPH83" s="104"/>
      <c r="LPI83" s="97"/>
      <c r="LPJ83" s="97"/>
      <c r="LPK83" s="97"/>
      <c r="LPL83" s="145"/>
      <c r="LPM83" s="61"/>
      <c r="LPN83" s="108"/>
      <c r="LPO83" s="63"/>
      <c r="LPP83" s="103"/>
      <c r="LPQ83" s="197"/>
      <c r="LPR83" s="197"/>
      <c r="LPS83" s="97"/>
      <c r="LPT83" s="79"/>
      <c r="LPU83" s="79"/>
      <c r="LPV83" s="210"/>
      <c r="LPW83" s="96"/>
      <c r="LPX83" s="194"/>
      <c r="LPY83" s="80"/>
      <c r="LPZ83" s="80"/>
      <c r="LQA83" s="194"/>
      <c r="LQB83" s="62"/>
      <c r="LQC83" s="107"/>
      <c r="LQD83" s="97"/>
      <c r="LQE83" s="97"/>
      <c r="LQF83" s="97"/>
      <c r="LQG83" s="104"/>
      <c r="LQH83" s="97"/>
      <c r="LQI83" s="97"/>
      <c r="LQJ83" s="97"/>
      <c r="LQK83" s="145"/>
      <c r="LQL83" s="61"/>
      <c r="LQM83" s="108"/>
      <c r="LQN83" s="63"/>
      <c r="LQO83" s="103"/>
      <c r="LQP83" s="197"/>
      <c r="LQQ83" s="197"/>
      <c r="LQR83" s="97"/>
      <c r="LQS83" s="79"/>
      <c r="LQT83" s="79"/>
      <c r="LQU83" s="210"/>
      <c r="LQV83" s="96"/>
      <c r="LQW83" s="194"/>
      <c r="LQX83" s="80"/>
      <c r="LQY83" s="80"/>
      <c r="LQZ83" s="194"/>
      <c r="LRA83" s="62"/>
      <c r="LRB83" s="107"/>
      <c r="LRC83" s="97"/>
      <c r="LRD83" s="97"/>
      <c r="LRE83" s="97"/>
      <c r="LRF83" s="104"/>
      <c r="LRG83" s="97"/>
      <c r="LRH83" s="97"/>
      <c r="LRI83" s="97"/>
      <c r="LRJ83" s="145"/>
      <c r="LRK83" s="61"/>
      <c r="LRL83" s="108"/>
      <c r="LRM83" s="63"/>
      <c r="LRN83" s="103"/>
      <c r="LRO83" s="197"/>
      <c r="LRP83" s="197"/>
      <c r="LRQ83" s="97"/>
      <c r="LRR83" s="79"/>
      <c r="LRS83" s="79"/>
      <c r="LRT83" s="210"/>
      <c r="LRU83" s="96"/>
      <c r="LRV83" s="194"/>
      <c r="LRW83" s="80"/>
      <c r="LRX83" s="80"/>
      <c r="LRY83" s="194"/>
      <c r="LRZ83" s="62"/>
      <c r="LSA83" s="107"/>
      <c r="LSB83" s="97"/>
      <c r="LSC83" s="97"/>
      <c r="LSD83" s="97"/>
      <c r="LSE83" s="104"/>
      <c r="LSF83" s="97"/>
      <c r="LSG83" s="97"/>
      <c r="LSH83" s="97"/>
      <c r="LSI83" s="145"/>
      <c r="LSJ83" s="61"/>
      <c r="LSK83" s="108"/>
      <c r="LSL83" s="63"/>
      <c r="LSM83" s="103"/>
      <c r="LSN83" s="197"/>
      <c r="LSO83" s="197"/>
      <c r="LSP83" s="97"/>
      <c r="LSQ83" s="79"/>
      <c r="LSR83" s="79"/>
      <c r="LSS83" s="210"/>
      <c r="LST83" s="96"/>
      <c r="LSU83" s="194"/>
      <c r="LSV83" s="80"/>
      <c r="LSW83" s="80"/>
      <c r="LSX83" s="194"/>
      <c r="LSY83" s="62"/>
      <c r="LSZ83" s="107"/>
      <c r="LTA83" s="97"/>
      <c r="LTB83" s="97"/>
      <c r="LTC83" s="97"/>
      <c r="LTD83" s="104"/>
      <c r="LTE83" s="97"/>
      <c r="LTF83" s="97"/>
      <c r="LTG83" s="97"/>
      <c r="LTH83" s="145"/>
      <c r="LTI83" s="61"/>
      <c r="LTJ83" s="108"/>
      <c r="LTK83" s="63"/>
      <c r="LTL83" s="103"/>
      <c r="LTM83" s="197"/>
      <c r="LTN83" s="197"/>
      <c r="LTO83" s="97"/>
      <c r="LTP83" s="79"/>
      <c r="LTQ83" s="79"/>
      <c r="LTR83" s="210"/>
      <c r="LTS83" s="96"/>
      <c r="LTT83" s="194"/>
      <c r="LTU83" s="80"/>
      <c r="LTV83" s="80"/>
      <c r="LTW83" s="194"/>
      <c r="LTX83" s="62"/>
      <c r="LTY83" s="107"/>
      <c r="LTZ83" s="97"/>
      <c r="LUA83" s="97"/>
      <c r="LUB83" s="97"/>
      <c r="LUC83" s="104"/>
      <c r="LUD83" s="97"/>
      <c r="LUE83" s="97"/>
      <c r="LUF83" s="97"/>
      <c r="LUG83" s="145"/>
      <c r="LUH83" s="61"/>
      <c r="LUI83" s="108"/>
      <c r="LUJ83" s="63"/>
      <c r="LUK83" s="103"/>
      <c r="LUL83" s="197"/>
      <c r="LUM83" s="197"/>
      <c r="LUN83" s="97"/>
      <c r="LUO83" s="79"/>
      <c r="LUP83" s="79"/>
      <c r="LUQ83" s="210"/>
      <c r="LUR83" s="96"/>
      <c r="LUS83" s="194"/>
      <c r="LUT83" s="80"/>
      <c r="LUU83" s="80"/>
      <c r="LUV83" s="194"/>
      <c r="LUW83" s="62"/>
      <c r="LUX83" s="107"/>
      <c r="LUY83" s="97"/>
      <c r="LUZ83" s="97"/>
      <c r="LVA83" s="97"/>
      <c r="LVB83" s="104"/>
      <c r="LVC83" s="97"/>
      <c r="LVD83" s="97"/>
      <c r="LVE83" s="97"/>
      <c r="LVF83" s="145"/>
      <c r="LVG83" s="61"/>
      <c r="LVH83" s="108"/>
      <c r="LVI83" s="63"/>
      <c r="LVJ83" s="103"/>
      <c r="LVK83" s="197"/>
      <c r="LVL83" s="197"/>
      <c r="LVM83" s="97"/>
      <c r="LVN83" s="79"/>
      <c r="LVO83" s="79"/>
      <c r="LVP83" s="210"/>
      <c r="LVQ83" s="96"/>
      <c r="LVR83" s="194"/>
      <c r="LVS83" s="80"/>
      <c r="LVT83" s="80"/>
      <c r="LVU83" s="194"/>
      <c r="LVV83" s="62"/>
      <c r="LVW83" s="107"/>
      <c r="LVX83" s="97"/>
      <c r="LVY83" s="97"/>
      <c r="LVZ83" s="97"/>
      <c r="LWA83" s="104"/>
      <c r="LWB83" s="97"/>
      <c r="LWC83" s="97"/>
      <c r="LWD83" s="97"/>
      <c r="LWE83" s="145"/>
      <c r="LWF83" s="61"/>
      <c r="LWG83" s="108"/>
      <c r="LWH83" s="63"/>
      <c r="LWI83" s="103"/>
      <c r="LWJ83" s="197"/>
      <c r="LWK83" s="197"/>
      <c r="LWL83" s="97"/>
      <c r="LWM83" s="79"/>
      <c r="LWN83" s="79"/>
      <c r="LWO83" s="210"/>
      <c r="LWP83" s="96"/>
      <c r="LWQ83" s="194"/>
      <c r="LWR83" s="80"/>
      <c r="LWS83" s="80"/>
      <c r="LWT83" s="194"/>
      <c r="LWU83" s="62"/>
      <c r="LWV83" s="107"/>
      <c r="LWW83" s="97"/>
      <c r="LWX83" s="97"/>
      <c r="LWY83" s="97"/>
      <c r="LWZ83" s="104"/>
      <c r="LXA83" s="97"/>
      <c r="LXB83" s="97"/>
      <c r="LXC83" s="97"/>
      <c r="LXD83" s="145"/>
      <c r="LXE83" s="61"/>
      <c r="LXF83" s="108"/>
      <c r="LXG83" s="63"/>
      <c r="LXH83" s="103"/>
      <c r="LXI83" s="197"/>
      <c r="LXJ83" s="197"/>
      <c r="LXK83" s="97"/>
      <c r="LXL83" s="79"/>
      <c r="LXM83" s="79"/>
      <c r="LXN83" s="210"/>
      <c r="LXO83" s="96"/>
      <c r="LXP83" s="194"/>
      <c r="LXQ83" s="80"/>
      <c r="LXR83" s="80"/>
      <c r="LXS83" s="194"/>
      <c r="LXT83" s="62"/>
      <c r="LXU83" s="107"/>
      <c r="LXV83" s="97"/>
      <c r="LXW83" s="97"/>
      <c r="LXX83" s="97"/>
      <c r="LXY83" s="104"/>
      <c r="LXZ83" s="97"/>
      <c r="LYA83" s="97"/>
      <c r="LYB83" s="97"/>
      <c r="LYC83" s="145"/>
      <c r="LYD83" s="61"/>
      <c r="LYE83" s="108"/>
      <c r="LYF83" s="63"/>
      <c r="LYG83" s="103"/>
      <c r="LYH83" s="197"/>
      <c r="LYI83" s="197"/>
      <c r="LYJ83" s="97"/>
      <c r="LYK83" s="79"/>
      <c r="LYL83" s="79"/>
      <c r="LYM83" s="210"/>
      <c r="LYN83" s="96"/>
      <c r="LYO83" s="194"/>
      <c r="LYP83" s="80"/>
      <c r="LYQ83" s="80"/>
      <c r="LYR83" s="194"/>
      <c r="LYS83" s="62"/>
      <c r="LYT83" s="107"/>
      <c r="LYU83" s="97"/>
      <c r="LYV83" s="97"/>
      <c r="LYW83" s="97"/>
      <c r="LYX83" s="104"/>
      <c r="LYY83" s="97"/>
      <c r="LYZ83" s="97"/>
      <c r="LZA83" s="97"/>
      <c r="LZB83" s="145"/>
      <c r="LZC83" s="61"/>
      <c r="LZD83" s="108"/>
      <c r="LZE83" s="63"/>
      <c r="LZF83" s="103"/>
      <c r="LZG83" s="197"/>
      <c r="LZH83" s="197"/>
      <c r="LZI83" s="97"/>
      <c r="LZJ83" s="79"/>
      <c r="LZK83" s="79"/>
      <c r="LZL83" s="210"/>
      <c r="LZM83" s="96"/>
      <c r="LZN83" s="194"/>
      <c r="LZO83" s="80"/>
      <c r="LZP83" s="80"/>
      <c r="LZQ83" s="194"/>
      <c r="LZR83" s="62"/>
      <c r="LZS83" s="107"/>
      <c r="LZT83" s="97"/>
      <c r="LZU83" s="97"/>
      <c r="LZV83" s="97"/>
      <c r="LZW83" s="104"/>
      <c r="LZX83" s="97"/>
      <c r="LZY83" s="97"/>
      <c r="LZZ83" s="97"/>
      <c r="MAA83" s="145"/>
      <c r="MAB83" s="61"/>
      <c r="MAC83" s="108"/>
      <c r="MAD83" s="63"/>
      <c r="MAE83" s="103"/>
      <c r="MAF83" s="197"/>
      <c r="MAG83" s="197"/>
      <c r="MAH83" s="97"/>
      <c r="MAI83" s="79"/>
      <c r="MAJ83" s="79"/>
      <c r="MAK83" s="210"/>
      <c r="MAL83" s="96"/>
      <c r="MAM83" s="194"/>
      <c r="MAN83" s="80"/>
      <c r="MAO83" s="80"/>
      <c r="MAP83" s="194"/>
      <c r="MAQ83" s="62"/>
      <c r="MAR83" s="107"/>
      <c r="MAS83" s="97"/>
      <c r="MAT83" s="97"/>
      <c r="MAU83" s="97"/>
      <c r="MAV83" s="104"/>
      <c r="MAW83" s="97"/>
      <c r="MAX83" s="97"/>
      <c r="MAY83" s="97"/>
      <c r="MAZ83" s="145"/>
      <c r="MBA83" s="61"/>
      <c r="MBB83" s="108"/>
      <c r="MBC83" s="63"/>
      <c r="MBD83" s="103"/>
      <c r="MBE83" s="197"/>
      <c r="MBF83" s="197"/>
      <c r="MBG83" s="97"/>
      <c r="MBH83" s="79"/>
      <c r="MBI83" s="79"/>
      <c r="MBJ83" s="210"/>
      <c r="MBK83" s="96"/>
      <c r="MBL83" s="194"/>
      <c r="MBM83" s="80"/>
      <c r="MBN83" s="80"/>
      <c r="MBO83" s="194"/>
      <c r="MBP83" s="62"/>
      <c r="MBQ83" s="107"/>
      <c r="MBR83" s="97"/>
      <c r="MBS83" s="97"/>
      <c r="MBT83" s="97"/>
      <c r="MBU83" s="104"/>
      <c r="MBV83" s="97"/>
      <c r="MBW83" s="97"/>
      <c r="MBX83" s="97"/>
      <c r="MBY83" s="145"/>
      <c r="MBZ83" s="61"/>
      <c r="MCA83" s="108"/>
      <c r="MCB83" s="63"/>
      <c r="MCC83" s="103"/>
      <c r="MCD83" s="197"/>
      <c r="MCE83" s="197"/>
      <c r="MCF83" s="97"/>
      <c r="MCG83" s="79"/>
      <c r="MCH83" s="79"/>
      <c r="MCI83" s="210"/>
      <c r="MCJ83" s="96"/>
      <c r="MCK83" s="194"/>
      <c r="MCL83" s="80"/>
      <c r="MCM83" s="80"/>
      <c r="MCN83" s="194"/>
      <c r="MCO83" s="62"/>
      <c r="MCP83" s="107"/>
      <c r="MCQ83" s="97"/>
      <c r="MCR83" s="97"/>
      <c r="MCS83" s="97"/>
      <c r="MCT83" s="104"/>
      <c r="MCU83" s="97"/>
      <c r="MCV83" s="97"/>
      <c r="MCW83" s="97"/>
      <c r="MCX83" s="145"/>
      <c r="MCY83" s="61"/>
      <c r="MCZ83" s="108"/>
      <c r="MDA83" s="63"/>
      <c r="MDB83" s="103"/>
      <c r="MDC83" s="197"/>
      <c r="MDD83" s="197"/>
      <c r="MDE83" s="97"/>
      <c r="MDF83" s="79"/>
      <c r="MDG83" s="79"/>
      <c r="MDH83" s="210"/>
      <c r="MDI83" s="96"/>
      <c r="MDJ83" s="194"/>
      <c r="MDK83" s="80"/>
      <c r="MDL83" s="80"/>
      <c r="MDM83" s="194"/>
      <c r="MDN83" s="62"/>
      <c r="MDO83" s="107"/>
      <c r="MDP83" s="97"/>
      <c r="MDQ83" s="97"/>
      <c r="MDR83" s="97"/>
      <c r="MDS83" s="104"/>
      <c r="MDT83" s="97"/>
      <c r="MDU83" s="97"/>
      <c r="MDV83" s="97"/>
      <c r="MDW83" s="145"/>
      <c r="MDX83" s="61"/>
      <c r="MDY83" s="108"/>
      <c r="MDZ83" s="63"/>
      <c r="MEA83" s="103"/>
      <c r="MEB83" s="197"/>
      <c r="MEC83" s="197"/>
      <c r="MED83" s="97"/>
      <c r="MEE83" s="79"/>
      <c r="MEF83" s="79"/>
      <c r="MEG83" s="210"/>
      <c r="MEH83" s="96"/>
      <c r="MEI83" s="194"/>
      <c r="MEJ83" s="80"/>
      <c r="MEK83" s="80"/>
      <c r="MEL83" s="194"/>
      <c r="MEM83" s="62"/>
      <c r="MEN83" s="107"/>
      <c r="MEO83" s="97"/>
      <c r="MEP83" s="97"/>
      <c r="MEQ83" s="97"/>
      <c r="MER83" s="104"/>
      <c r="MES83" s="97"/>
      <c r="MET83" s="97"/>
      <c r="MEU83" s="97"/>
      <c r="MEV83" s="145"/>
      <c r="MEW83" s="61"/>
      <c r="MEX83" s="108"/>
      <c r="MEY83" s="63"/>
      <c r="MEZ83" s="103"/>
      <c r="MFA83" s="197"/>
      <c r="MFB83" s="197"/>
      <c r="MFC83" s="97"/>
      <c r="MFD83" s="79"/>
      <c r="MFE83" s="79"/>
      <c r="MFF83" s="210"/>
      <c r="MFG83" s="96"/>
      <c r="MFH83" s="194"/>
      <c r="MFI83" s="80"/>
      <c r="MFJ83" s="80"/>
      <c r="MFK83" s="194"/>
      <c r="MFL83" s="62"/>
      <c r="MFM83" s="107"/>
      <c r="MFN83" s="97"/>
      <c r="MFO83" s="97"/>
      <c r="MFP83" s="97"/>
      <c r="MFQ83" s="104"/>
      <c r="MFR83" s="97"/>
      <c r="MFS83" s="97"/>
      <c r="MFT83" s="97"/>
      <c r="MFU83" s="145"/>
      <c r="MFV83" s="61"/>
      <c r="MFW83" s="108"/>
      <c r="MFX83" s="63"/>
      <c r="MFY83" s="103"/>
      <c r="MFZ83" s="197"/>
      <c r="MGA83" s="197"/>
      <c r="MGB83" s="97"/>
      <c r="MGC83" s="79"/>
      <c r="MGD83" s="79"/>
      <c r="MGE83" s="210"/>
      <c r="MGF83" s="96"/>
      <c r="MGG83" s="194"/>
      <c r="MGH83" s="80"/>
      <c r="MGI83" s="80"/>
      <c r="MGJ83" s="194"/>
      <c r="MGK83" s="62"/>
      <c r="MGL83" s="107"/>
      <c r="MGM83" s="97"/>
      <c r="MGN83" s="97"/>
      <c r="MGO83" s="97"/>
      <c r="MGP83" s="104"/>
      <c r="MGQ83" s="97"/>
      <c r="MGR83" s="97"/>
      <c r="MGS83" s="97"/>
      <c r="MGT83" s="145"/>
      <c r="MGU83" s="61"/>
      <c r="MGV83" s="108"/>
      <c r="MGW83" s="63"/>
      <c r="MGX83" s="103"/>
      <c r="MGY83" s="197"/>
      <c r="MGZ83" s="197"/>
      <c r="MHA83" s="97"/>
      <c r="MHB83" s="79"/>
      <c r="MHC83" s="79"/>
      <c r="MHD83" s="210"/>
      <c r="MHE83" s="96"/>
      <c r="MHF83" s="194"/>
      <c r="MHG83" s="80"/>
      <c r="MHH83" s="80"/>
      <c r="MHI83" s="194"/>
      <c r="MHJ83" s="62"/>
      <c r="MHK83" s="107"/>
      <c r="MHL83" s="97"/>
      <c r="MHM83" s="97"/>
      <c r="MHN83" s="97"/>
      <c r="MHO83" s="104"/>
      <c r="MHP83" s="97"/>
      <c r="MHQ83" s="97"/>
      <c r="MHR83" s="97"/>
      <c r="MHS83" s="145"/>
      <c r="MHT83" s="61"/>
      <c r="MHU83" s="108"/>
      <c r="MHV83" s="63"/>
      <c r="MHW83" s="103"/>
      <c r="MHX83" s="197"/>
      <c r="MHY83" s="197"/>
      <c r="MHZ83" s="97"/>
      <c r="MIA83" s="79"/>
      <c r="MIB83" s="79"/>
      <c r="MIC83" s="210"/>
      <c r="MID83" s="96"/>
      <c r="MIE83" s="194"/>
      <c r="MIF83" s="80"/>
      <c r="MIG83" s="80"/>
      <c r="MIH83" s="194"/>
      <c r="MII83" s="62"/>
      <c r="MIJ83" s="107"/>
      <c r="MIK83" s="97"/>
      <c r="MIL83" s="97"/>
      <c r="MIM83" s="97"/>
      <c r="MIN83" s="104"/>
      <c r="MIO83" s="97"/>
      <c r="MIP83" s="97"/>
      <c r="MIQ83" s="97"/>
      <c r="MIR83" s="145"/>
      <c r="MIS83" s="61"/>
      <c r="MIT83" s="108"/>
      <c r="MIU83" s="63"/>
      <c r="MIV83" s="103"/>
      <c r="MIW83" s="197"/>
      <c r="MIX83" s="197"/>
      <c r="MIY83" s="97"/>
      <c r="MIZ83" s="79"/>
      <c r="MJA83" s="79"/>
      <c r="MJB83" s="210"/>
      <c r="MJC83" s="96"/>
      <c r="MJD83" s="194"/>
      <c r="MJE83" s="80"/>
      <c r="MJF83" s="80"/>
      <c r="MJG83" s="194"/>
      <c r="MJH83" s="62"/>
      <c r="MJI83" s="107"/>
      <c r="MJJ83" s="97"/>
      <c r="MJK83" s="97"/>
      <c r="MJL83" s="97"/>
      <c r="MJM83" s="104"/>
      <c r="MJN83" s="97"/>
      <c r="MJO83" s="97"/>
      <c r="MJP83" s="97"/>
      <c r="MJQ83" s="145"/>
      <c r="MJR83" s="61"/>
      <c r="MJS83" s="108"/>
      <c r="MJT83" s="63"/>
      <c r="MJU83" s="103"/>
      <c r="MJV83" s="197"/>
      <c r="MJW83" s="197"/>
      <c r="MJX83" s="97"/>
      <c r="MJY83" s="79"/>
      <c r="MJZ83" s="79"/>
      <c r="MKA83" s="210"/>
      <c r="MKB83" s="96"/>
      <c r="MKC83" s="194"/>
      <c r="MKD83" s="80"/>
      <c r="MKE83" s="80"/>
      <c r="MKF83" s="194"/>
      <c r="MKG83" s="62"/>
      <c r="MKH83" s="107"/>
      <c r="MKI83" s="97"/>
      <c r="MKJ83" s="97"/>
      <c r="MKK83" s="97"/>
      <c r="MKL83" s="104"/>
      <c r="MKM83" s="97"/>
      <c r="MKN83" s="97"/>
      <c r="MKO83" s="97"/>
      <c r="MKP83" s="145"/>
      <c r="MKQ83" s="61"/>
      <c r="MKR83" s="108"/>
      <c r="MKS83" s="63"/>
      <c r="MKT83" s="103"/>
      <c r="MKU83" s="197"/>
      <c r="MKV83" s="197"/>
      <c r="MKW83" s="97"/>
      <c r="MKX83" s="79"/>
      <c r="MKY83" s="79"/>
      <c r="MKZ83" s="210"/>
      <c r="MLA83" s="96"/>
      <c r="MLB83" s="194"/>
      <c r="MLC83" s="80"/>
      <c r="MLD83" s="80"/>
      <c r="MLE83" s="194"/>
      <c r="MLF83" s="62"/>
      <c r="MLG83" s="107"/>
      <c r="MLH83" s="97"/>
      <c r="MLI83" s="97"/>
      <c r="MLJ83" s="97"/>
      <c r="MLK83" s="104"/>
      <c r="MLL83" s="97"/>
      <c r="MLM83" s="97"/>
      <c r="MLN83" s="97"/>
      <c r="MLO83" s="145"/>
      <c r="MLP83" s="61"/>
      <c r="MLQ83" s="108"/>
      <c r="MLR83" s="63"/>
      <c r="MLS83" s="103"/>
      <c r="MLT83" s="197"/>
      <c r="MLU83" s="197"/>
      <c r="MLV83" s="97"/>
      <c r="MLW83" s="79"/>
      <c r="MLX83" s="79"/>
      <c r="MLY83" s="210"/>
      <c r="MLZ83" s="96"/>
      <c r="MMA83" s="194"/>
      <c r="MMB83" s="80"/>
      <c r="MMC83" s="80"/>
      <c r="MMD83" s="194"/>
      <c r="MME83" s="62"/>
      <c r="MMF83" s="107"/>
      <c r="MMG83" s="97"/>
      <c r="MMH83" s="97"/>
      <c r="MMI83" s="97"/>
      <c r="MMJ83" s="104"/>
      <c r="MMK83" s="97"/>
      <c r="MML83" s="97"/>
      <c r="MMM83" s="97"/>
      <c r="MMN83" s="145"/>
      <c r="MMO83" s="61"/>
      <c r="MMP83" s="108"/>
      <c r="MMQ83" s="63"/>
      <c r="MMR83" s="103"/>
      <c r="MMS83" s="197"/>
      <c r="MMT83" s="197"/>
      <c r="MMU83" s="97"/>
      <c r="MMV83" s="79"/>
      <c r="MMW83" s="79"/>
      <c r="MMX83" s="210"/>
      <c r="MMY83" s="96"/>
      <c r="MMZ83" s="194"/>
      <c r="MNA83" s="80"/>
      <c r="MNB83" s="80"/>
      <c r="MNC83" s="194"/>
      <c r="MND83" s="62"/>
      <c r="MNE83" s="107"/>
      <c r="MNF83" s="97"/>
      <c r="MNG83" s="97"/>
      <c r="MNH83" s="97"/>
      <c r="MNI83" s="104"/>
      <c r="MNJ83" s="97"/>
      <c r="MNK83" s="97"/>
      <c r="MNL83" s="97"/>
      <c r="MNM83" s="145"/>
      <c r="MNN83" s="61"/>
      <c r="MNO83" s="108"/>
      <c r="MNP83" s="63"/>
      <c r="MNQ83" s="103"/>
      <c r="MNR83" s="197"/>
      <c r="MNS83" s="197"/>
      <c r="MNT83" s="97"/>
      <c r="MNU83" s="79"/>
      <c r="MNV83" s="79"/>
      <c r="MNW83" s="210"/>
      <c r="MNX83" s="96"/>
      <c r="MNY83" s="194"/>
      <c r="MNZ83" s="80"/>
      <c r="MOA83" s="80"/>
      <c r="MOB83" s="194"/>
      <c r="MOC83" s="62"/>
      <c r="MOD83" s="107"/>
      <c r="MOE83" s="97"/>
      <c r="MOF83" s="97"/>
      <c r="MOG83" s="97"/>
      <c r="MOH83" s="104"/>
      <c r="MOI83" s="97"/>
      <c r="MOJ83" s="97"/>
      <c r="MOK83" s="97"/>
      <c r="MOL83" s="145"/>
      <c r="MOM83" s="61"/>
      <c r="MON83" s="108"/>
      <c r="MOO83" s="63"/>
      <c r="MOP83" s="103"/>
      <c r="MOQ83" s="197"/>
      <c r="MOR83" s="197"/>
      <c r="MOS83" s="97"/>
      <c r="MOT83" s="79"/>
      <c r="MOU83" s="79"/>
      <c r="MOV83" s="210"/>
      <c r="MOW83" s="96"/>
      <c r="MOX83" s="194"/>
      <c r="MOY83" s="80"/>
      <c r="MOZ83" s="80"/>
      <c r="MPA83" s="194"/>
      <c r="MPB83" s="62"/>
      <c r="MPC83" s="107"/>
      <c r="MPD83" s="97"/>
      <c r="MPE83" s="97"/>
      <c r="MPF83" s="97"/>
      <c r="MPG83" s="104"/>
      <c r="MPH83" s="97"/>
      <c r="MPI83" s="97"/>
      <c r="MPJ83" s="97"/>
      <c r="MPK83" s="145"/>
      <c r="MPL83" s="61"/>
      <c r="MPM83" s="108"/>
      <c r="MPN83" s="63"/>
      <c r="MPO83" s="103"/>
      <c r="MPP83" s="197"/>
      <c r="MPQ83" s="197"/>
      <c r="MPR83" s="97"/>
      <c r="MPS83" s="79"/>
      <c r="MPT83" s="79"/>
      <c r="MPU83" s="210"/>
      <c r="MPV83" s="96"/>
      <c r="MPW83" s="194"/>
      <c r="MPX83" s="80"/>
      <c r="MPY83" s="80"/>
      <c r="MPZ83" s="194"/>
      <c r="MQA83" s="62"/>
      <c r="MQB83" s="107"/>
      <c r="MQC83" s="97"/>
      <c r="MQD83" s="97"/>
      <c r="MQE83" s="97"/>
      <c r="MQF83" s="104"/>
      <c r="MQG83" s="97"/>
      <c r="MQH83" s="97"/>
      <c r="MQI83" s="97"/>
      <c r="MQJ83" s="145"/>
      <c r="MQK83" s="61"/>
      <c r="MQL83" s="108"/>
      <c r="MQM83" s="63"/>
      <c r="MQN83" s="103"/>
      <c r="MQO83" s="197"/>
      <c r="MQP83" s="197"/>
      <c r="MQQ83" s="97"/>
      <c r="MQR83" s="79"/>
      <c r="MQS83" s="79"/>
      <c r="MQT83" s="210"/>
      <c r="MQU83" s="96"/>
      <c r="MQV83" s="194"/>
      <c r="MQW83" s="80"/>
      <c r="MQX83" s="80"/>
      <c r="MQY83" s="194"/>
      <c r="MQZ83" s="62"/>
      <c r="MRA83" s="107"/>
      <c r="MRB83" s="97"/>
      <c r="MRC83" s="97"/>
      <c r="MRD83" s="97"/>
      <c r="MRE83" s="104"/>
      <c r="MRF83" s="97"/>
      <c r="MRG83" s="97"/>
      <c r="MRH83" s="97"/>
      <c r="MRI83" s="145"/>
      <c r="MRJ83" s="61"/>
      <c r="MRK83" s="108"/>
      <c r="MRL83" s="63"/>
      <c r="MRM83" s="103"/>
      <c r="MRN83" s="197"/>
      <c r="MRO83" s="197"/>
      <c r="MRP83" s="97"/>
      <c r="MRQ83" s="79"/>
      <c r="MRR83" s="79"/>
      <c r="MRS83" s="210"/>
      <c r="MRT83" s="96"/>
      <c r="MRU83" s="194"/>
      <c r="MRV83" s="80"/>
      <c r="MRW83" s="80"/>
      <c r="MRX83" s="194"/>
      <c r="MRY83" s="62"/>
      <c r="MRZ83" s="107"/>
      <c r="MSA83" s="97"/>
      <c r="MSB83" s="97"/>
      <c r="MSC83" s="97"/>
      <c r="MSD83" s="104"/>
      <c r="MSE83" s="97"/>
      <c r="MSF83" s="97"/>
      <c r="MSG83" s="97"/>
      <c r="MSH83" s="145"/>
      <c r="MSI83" s="61"/>
      <c r="MSJ83" s="108"/>
      <c r="MSK83" s="63"/>
      <c r="MSL83" s="103"/>
      <c r="MSM83" s="197"/>
      <c r="MSN83" s="197"/>
      <c r="MSO83" s="97"/>
      <c r="MSP83" s="79"/>
      <c r="MSQ83" s="79"/>
      <c r="MSR83" s="210"/>
      <c r="MSS83" s="96"/>
      <c r="MST83" s="194"/>
      <c r="MSU83" s="80"/>
      <c r="MSV83" s="80"/>
      <c r="MSW83" s="194"/>
      <c r="MSX83" s="62"/>
      <c r="MSY83" s="107"/>
      <c r="MSZ83" s="97"/>
      <c r="MTA83" s="97"/>
      <c r="MTB83" s="97"/>
      <c r="MTC83" s="104"/>
      <c r="MTD83" s="97"/>
      <c r="MTE83" s="97"/>
      <c r="MTF83" s="97"/>
      <c r="MTG83" s="145"/>
      <c r="MTH83" s="61"/>
      <c r="MTI83" s="108"/>
      <c r="MTJ83" s="63"/>
      <c r="MTK83" s="103"/>
      <c r="MTL83" s="197"/>
      <c r="MTM83" s="197"/>
      <c r="MTN83" s="97"/>
      <c r="MTO83" s="79"/>
      <c r="MTP83" s="79"/>
      <c r="MTQ83" s="210"/>
      <c r="MTR83" s="96"/>
      <c r="MTS83" s="194"/>
      <c r="MTT83" s="80"/>
      <c r="MTU83" s="80"/>
      <c r="MTV83" s="194"/>
      <c r="MTW83" s="62"/>
      <c r="MTX83" s="107"/>
      <c r="MTY83" s="97"/>
      <c r="MTZ83" s="97"/>
      <c r="MUA83" s="97"/>
      <c r="MUB83" s="104"/>
      <c r="MUC83" s="97"/>
      <c r="MUD83" s="97"/>
      <c r="MUE83" s="97"/>
      <c r="MUF83" s="145"/>
      <c r="MUG83" s="61"/>
      <c r="MUH83" s="108"/>
      <c r="MUI83" s="63"/>
      <c r="MUJ83" s="103"/>
      <c r="MUK83" s="197"/>
      <c r="MUL83" s="197"/>
      <c r="MUM83" s="97"/>
      <c r="MUN83" s="79"/>
      <c r="MUO83" s="79"/>
      <c r="MUP83" s="210"/>
      <c r="MUQ83" s="96"/>
      <c r="MUR83" s="194"/>
      <c r="MUS83" s="80"/>
      <c r="MUT83" s="80"/>
      <c r="MUU83" s="194"/>
      <c r="MUV83" s="62"/>
      <c r="MUW83" s="107"/>
      <c r="MUX83" s="97"/>
      <c r="MUY83" s="97"/>
      <c r="MUZ83" s="97"/>
      <c r="MVA83" s="104"/>
      <c r="MVB83" s="97"/>
      <c r="MVC83" s="97"/>
      <c r="MVD83" s="97"/>
      <c r="MVE83" s="145"/>
      <c r="MVF83" s="61"/>
      <c r="MVG83" s="108"/>
      <c r="MVH83" s="63"/>
      <c r="MVI83" s="103"/>
      <c r="MVJ83" s="197"/>
      <c r="MVK83" s="197"/>
      <c r="MVL83" s="97"/>
      <c r="MVM83" s="79"/>
      <c r="MVN83" s="79"/>
      <c r="MVO83" s="210"/>
      <c r="MVP83" s="96"/>
      <c r="MVQ83" s="194"/>
      <c r="MVR83" s="80"/>
      <c r="MVS83" s="80"/>
      <c r="MVT83" s="194"/>
      <c r="MVU83" s="62"/>
      <c r="MVV83" s="107"/>
      <c r="MVW83" s="97"/>
      <c r="MVX83" s="97"/>
      <c r="MVY83" s="97"/>
      <c r="MVZ83" s="104"/>
      <c r="MWA83" s="97"/>
      <c r="MWB83" s="97"/>
      <c r="MWC83" s="97"/>
      <c r="MWD83" s="145"/>
      <c r="MWE83" s="61"/>
      <c r="MWF83" s="108"/>
      <c r="MWG83" s="63"/>
      <c r="MWH83" s="103"/>
      <c r="MWI83" s="197"/>
      <c r="MWJ83" s="197"/>
      <c r="MWK83" s="97"/>
      <c r="MWL83" s="79"/>
      <c r="MWM83" s="79"/>
      <c r="MWN83" s="210"/>
      <c r="MWO83" s="96"/>
      <c r="MWP83" s="194"/>
      <c r="MWQ83" s="80"/>
      <c r="MWR83" s="80"/>
      <c r="MWS83" s="194"/>
      <c r="MWT83" s="62"/>
      <c r="MWU83" s="107"/>
      <c r="MWV83" s="97"/>
      <c r="MWW83" s="97"/>
      <c r="MWX83" s="97"/>
      <c r="MWY83" s="104"/>
      <c r="MWZ83" s="97"/>
      <c r="MXA83" s="97"/>
      <c r="MXB83" s="97"/>
      <c r="MXC83" s="145"/>
      <c r="MXD83" s="61"/>
      <c r="MXE83" s="108"/>
      <c r="MXF83" s="63"/>
      <c r="MXG83" s="103"/>
      <c r="MXH83" s="197"/>
      <c r="MXI83" s="197"/>
      <c r="MXJ83" s="97"/>
      <c r="MXK83" s="79"/>
      <c r="MXL83" s="79"/>
      <c r="MXM83" s="210"/>
      <c r="MXN83" s="96"/>
      <c r="MXO83" s="194"/>
      <c r="MXP83" s="80"/>
      <c r="MXQ83" s="80"/>
      <c r="MXR83" s="194"/>
      <c r="MXS83" s="62"/>
      <c r="MXT83" s="107"/>
      <c r="MXU83" s="97"/>
      <c r="MXV83" s="97"/>
      <c r="MXW83" s="97"/>
      <c r="MXX83" s="104"/>
      <c r="MXY83" s="97"/>
      <c r="MXZ83" s="97"/>
      <c r="MYA83" s="97"/>
      <c r="MYB83" s="145"/>
      <c r="MYC83" s="61"/>
      <c r="MYD83" s="108"/>
      <c r="MYE83" s="63"/>
      <c r="MYF83" s="103"/>
      <c r="MYG83" s="197"/>
      <c r="MYH83" s="197"/>
      <c r="MYI83" s="97"/>
      <c r="MYJ83" s="79"/>
      <c r="MYK83" s="79"/>
      <c r="MYL83" s="210"/>
      <c r="MYM83" s="96"/>
      <c r="MYN83" s="194"/>
      <c r="MYO83" s="80"/>
      <c r="MYP83" s="80"/>
      <c r="MYQ83" s="194"/>
      <c r="MYR83" s="62"/>
      <c r="MYS83" s="107"/>
      <c r="MYT83" s="97"/>
      <c r="MYU83" s="97"/>
      <c r="MYV83" s="97"/>
      <c r="MYW83" s="104"/>
      <c r="MYX83" s="97"/>
      <c r="MYY83" s="97"/>
      <c r="MYZ83" s="97"/>
      <c r="MZA83" s="145"/>
      <c r="MZB83" s="61"/>
      <c r="MZC83" s="108"/>
      <c r="MZD83" s="63"/>
      <c r="MZE83" s="103"/>
      <c r="MZF83" s="197"/>
      <c r="MZG83" s="197"/>
      <c r="MZH83" s="97"/>
      <c r="MZI83" s="79"/>
      <c r="MZJ83" s="79"/>
      <c r="MZK83" s="210"/>
      <c r="MZL83" s="96"/>
      <c r="MZM83" s="194"/>
      <c r="MZN83" s="80"/>
      <c r="MZO83" s="80"/>
      <c r="MZP83" s="194"/>
      <c r="MZQ83" s="62"/>
      <c r="MZR83" s="107"/>
      <c r="MZS83" s="97"/>
      <c r="MZT83" s="97"/>
      <c r="MZU83" s="97"/>
      <c r="MZV83" s="104"/>
      <c r="MZW83" s="97"/>
      <c r="MZX83" s="97"/>
      <c r="MZY83" s="97"/>
      <c r="MZZ83" s="145"/>
      <c r="NAA83" s="61"/>
      <c r="NAB83" s="108"/>
      <c r="NAC83" s="63"/>
      <c r="NAD83" s="103"/>
      <c r="NAE83" s="197"/>
      <c r="NAF83" s="197"/>
      <c r="NAG83" s="97"/>
      <c r="NAH83" s="79"/>
      <c r="NAI83" s="79"/>
      <c r="NAJ83" s="210"/>
      <c r="NAK83" s="96"/>
      <c r="NAL83" s="194"/>
      <c r="NAM83" s="80"/>
      <c r="NAN83" s="80"/>
      <c r="NAO83" s="194"/>
      <c r="NAP83" s="62"/>
      <c r="NAQ83" s="107"/>
      <c r="NAR83" s="97"/>
      <c r="NAS83" s="97"/>
      <c r="NAT83" s="97"/>
      <c r="NAU83" s="104"/>
      <c r="NAV83" s="97"/>
      <c r="NAW83" s="97"/>
      <c r="NAX83" s="97"/>
      <c r="NAY83" s="145"/>
      <c r="NAZ83" s="61"/>
      <c r="NBA83" s="108"/>
      <c r="NBB83" s="63"/>
      <c r="NBC83" s="103"/>
      <c r="NBD83" s="197"/>
      <c r="NBE83" s="197"/>
      <c r="NBF83" s="97"/>
      <c r="NBG83" s="79"/>
      <c r="NBH83" s="79"/>
      <c r="NBI83" s="210"/>
      <c r="NBJ83" s="96"/>
      <c r="NBK83" s="194"/>
      <c r="NBL83" s="80"/>
      <c r="NBM83" s="80"/>
      <c r="NBN83" s="194"/>
      <c r="NBO83" s="62"/>
      <c r="NBP83" s="107"/>
      <c r="NBQ83" s="97"/>
      <c r="NBR83" s="97"/>
      <c r="NBS83" s="97"/>
      <c r="NBT83" s="104"/>
      <c r="NBU83" s="97"/>
      <c r="NBV83" s="97"/>
      <c r="NBW83" s="97"/>
      <c r="NBX83" s="145"/>
      <c r="NBY83" s="61"/>
      <c r="NBZ83" s="108"/>
      <c r="NCA83" s="63"/>
      <c r="NCB83" s="103"/>
      <c r="NCC83" s="197"/>
      <c r="NCD83" s="197"/>
      <c r="NCE83" s="97"/>
      <c r="NCF83" s="79"/>
      <c r="NCG83" s="79"/>
      <c r="NCH83" s="210"/>
      <c r="NCI83" s="96"/>
      <c r="NCJ83" s="194"/>
      <c r="NCK83" s="80"/>
      <c r="NCL83" s="80"/>
      <c r="NCM83" s="194"/>
      <c r="NCN83" s="62"/>
      <c r="NCO83" s="107"/>
      <c r="NCP83" s="97"/>
      <c r="NCQ83" s="97"/>
      <c r="NCR83" s="97"/>
      <c r="NCS83" s="104"/>
      <c r="NCT83" s="97"/>
      <c r="NCU83" s="97"/>
      <c r="NCV83" s="97"/>
      <c r="NCW83" s="145"/>
      <c r="NCX83" s="61"/>
      <c r="NCY83" s="108"/>
      <c r="NCZ83" s="63"/>
      <c r="NDA83" s="103"/>
      <c r="NDB83" s="197"/>
      <c r="NDC83" s="197"/>
      <c r="NDD83" s="97"/>
      <c r="NDE83" s="79"/>
      <c r="NDF83" s="79"/>
      <c r="NDG83" s="210"/>
      <c r="NDH83" s="96"/>
      <c r="NDI83" s="194"/>
      <c r="NDJ83" s="80"/>
      <c r="NDK83" s="80"/>
      <c r="NDL83" s="194"/>
      <c r="NDM83" s="62"/>
      <c r="NDN83" s="107"/>
      <c r="NDO83" s="97"/>
      <c r="NDP83" s="97"/>
      <c r="NDQ83" s="97"/>
      <c r="NDR83" s="104"/>
      <c r="NDS83" s="97"/>
      <c r="NDT83" s="97"/>
      <c r="NDU83" s="97"/>
      <c r="NDV83" s="145"/>
      <c r="NDW83" s="61"/>
      <c r="NDX83" s="108"/>
      <c r="NDY83" s="63"/>
      <c r="NDZ83" s="103"/>
      <c r="NEA83" s="197"/>
      <c r="NEB83" s="197"/>
      <c r="NEC83" s="97"/>
      <c r="NED83" s="79"/>
      <c r="NEE83" s="79"/>
      <c r="NEF83" s="210"/>
      <c r="NEG83" s="96"/>
      <c r="NEH83" s="194"/>
      <c r="NEI83" s="80"/>
      <c r="NEJ83" s="80"/>
      <c r="NEK83" s="194"/>
      <c r="NEL83" s="62"/>
      <c r="NEM83" s="107"/>
      <c r="NEN83" s="97"/>
      <c r="NEO83" s="97"/>
      <c r="NEP83" s="97"/>
      <c r="NEQ83" s="104"/>
      <c r="NER83" s="97"/>
      <c r="NES83" s="97"/>
      <c r="NET83" s="97"/>
      <c r="NEU83" s="145"/>
      <c r="NEV83" s="61"/>
      <c r="NEW83" s="108"/>
      <c r="NEX83" s="63"/>
      <c r="NEY83" s="103"/>
      <c r="NEZ83" s="197"/>
      <c r="NFA83" s="197"/>
      <c r="NFB83" s="97"/>
      <c r="NFC83" s="79"/>
      <c r="NFD83" s="79"/>
      <c r="NFE83" s="210"/>
      <c r="NFF83" s="96"/>
      <c r="NFG83" s="194"/>
      <c r="NFH83" s="80"/>
      <c r="NFI83" s="80"/>
      <c r="NFJ83" s="194"/>
      <c r="NFK83" s="62"/>
      <c r="NFL83" s="107"/>
      <c r="NFM83" s="97"/>
      <c r="NFN83" s="97"/>
      <c r="NFO83" s="97"/>
      <c r="NFP83" s="104"/>
      <c r="NFQ83" s="97"/>
      <c r="NFR83" s="97"/>
      <c r="NFS83" s="97"/>
      <c r="NFT83" s="145"/>
      <c r="NFU83" s="61"/>
      <c r="NFV83" s="108"/>
      <c r="NFW83" s="63"/>
      <c r="NFX83" s="103"/>
      <c r="NFY83" s="197"/>
      <c r="NFZ83" s="197"/>
      <c r="NGA83" s="97"/>
      <c r="NGB83" s="79"/>
      <c r="NGC83" s="79"/>
      <c r="NGD83" s="210"/>
      <c r="NGE83" s="96"/>
      <c r="NGF83" s="194"/>
      <c r="NGG83" s="80"/>
      <c r="NGH83" s="80"/>
      <c r="NGI83" s="194"/>
      <c r="NGJ83" s="62"/>
      <c r="NGK83" s="107"/>
      <c r="NGL83" s="97"/>
      <c r="NGM83" s="97"/>
      <c r="NGN83" s="97"/>
      <c r="NGO83" s="104"/>
      <c r="NGP83" s="97"/>
      <c r="NGQ83" s="97"/>
      <c r="NGR83" s="97"/>
      <c r="NGS83" s="145"/>
      <c r="NGT83" s="61"/>
      <c r="NGU83" s="108"/>
      <c r="NGV83" s="63"/>
      <c r="NGW83" s="103"/>
      <c r="NGX83" s="197"/>
      <c r="NGY83" s="197"/>
      <c r="NGZ83" s="97"/>
      <c r="NHA83" s="79"/>
      <c r="NHB83" s="79"/>
      <c r="NHC83" s="210"/>
      <c r="NHD83" s="96"/>
      <c r="NHE83" s="194"/>
      <c r="NHF83" s="80"/>
      <c r="NHG83" s="80"/>
      <c r="NHH83" s="194"/>
      <c r="NHI83" s="62"/>
      <c r="NHJ83" s="107"/>
      <c r="NHK83" s="97"/>
      <c r="NHL83" s="97"/>
      <c r="NHM83" s="97"/>
      <c r="NHN83" s="104"/>
      <c r="NHO83" s="97"/>
      <c r="NHP83" s="97"/>
      <c r="NHQ83" s="97"/>
      <c r="NHR83" s="145"/>
      <c r="NHS83" s="61"/>
      <c r="NHT83" s="108"/>
      <c r="NHU83" s="63"/>
      <c r="NHV83" s="103"/>
      <c r="NHW83" s="197"/>
      <c r="NHX83" s="197"/>
      <c r="NHY83" s="97"/>
      <c r="NHZ83" s="79"/>
      <c r="NIA83" s="79"/>
      <c r="NIB83" s="210"/>
      <c r="NIC83" s="96"/>
      <c r="NID83" s="194"/>
      <c r="NIE83" s="80"/>
      <c r="NIF83" s="80"/>
      <c r="NIG83" s="194"/>
      <c r="NIH83" s="62"/>
      <c r="NII83" s="107"/>
      <c r="NIJ83" s="97"/>
      <c r="NIK83" s="97"/>
      <c r="NIL83" s="97"/>
      <c r="NIM83" s="104"/>
      <c r="NIN83" s="97"/>
      <c r="NIO83" s="97"/>
      <c r="NIP83" s="97"/>
      <c r="NIQ83" s="145"/>
      <c r="NIR83" s="61"/>
      <c r="NIS83" s="108"/>
      <c r="NIT83" s="63"/>
      <c r="NIU83" s="103"/>
      <c r="NIV83" s="197"/>
      <c r="NIW83" s="197"/>
      <c r="NIX83" s="97"/>
      <c r="NIY83" s="79"/>
      <c r="NIZ83" s="79"/>
      <c r="NJA83" s="210"/>
      <c r="NJB83" s="96"/>
      <c r="NJC83" s="194"/>
      <c r="NJD83" s="80"/>
      <c r="NJE83" s="80"/>
      <c r="NJF83" s="194"/>
      <c r="NJG83" s="62"/>
      <c r="NJH83" s="107"/>
      <c r="NJI83" s="97"/>
      <c r="NJJ83" s="97"/>
      <c r="NJK83" s="97"/>
      <c r="NJL83" s="104"/>
      <c r="NJM83" s="97"/>
      <c r="NJN83" s="97"/>
      <c r="NJO83" s="97"/>
      <c r="NJP83" s="145"/>
      <c r="NJQ83" s="61"/>
      <c r="NJR83" s="108"/>
      <c r="NJS83" s="63"/>
      <c r="NJT83" s="103"/>
      <c r="NJU83" s="197"/>
      <c r="NJV83" s="197"/>
      <c r="NJW83" s="97"/>
      <c r="NJX83" s="79"/>
      <c r="NJY83" s="79"/>
      <c r="NJZ83" s="210"/>
      <c r="NKA83" s="96"/>
      <c r="NKB83" s="194"/>
      <c r="NKC83" s="80"/>
      <c r="NKD83" s="80"/>
      <c r="NKE83" s="194"/>
      <c r="NKF83" s="62"/>
      <c r="NKG83" s="107"/>
      <c r="NKH83" s="97"/>
      <c r="NKI83" s="97"/>
      <c r="NKJ83" s="97"/>
      <c r="NKK83" s="104"/>
      <c r="NKL83" s="97"/>
      <c r="NKM83" s="97"/>
      <c r="NKN83" s="97"/>
      <c r="NKO83" s="145"/>
      <c r="NKP83" s="61"/>
      <c r="NKQ83" s="108"/>
      <c r="NKR83" s="63"/>
      <c r="NKS83" s="103"/>
      <c r="NKT83" s="197"/>
      <c r="NKU83" s="197"/>
      <c r="NKV83" s="97"/>
      <c r="NKW83" s="79"/>
      <c r="NKX83" s="79"/>
      <c r="NKY83" s="210"/>
      <c r="NKZ83" s="96"/>
      <c r="NLA83" s="194"/>
      <c r="NLB83" s="80"/>
      <c r="NLC83" s="80"/>
      <c r="NLD83" s="194"/>
      <c r="NLE83" s="62"/>
      <c r="NLF83" s="107"/>
      <c r="NLG83" s="97"/>
      <c r="NLH83" s="97"/>
      <c r="NLI83" s="97"/>
      <c r="NLJ83" s="104"/>
      <c r="NLK83" s="97"/>
      <c r="NLL83" s="97"/>
      <c r="NLM83" s="97"/>
      <c r="NLN83" s="145"/>
      <c r="NLO83" s="61"/>
      <c r="NLP83" s="108"/>
      <c r="NLQ83" s="63"/>
      <c r="NLR83" s="103"/>
      <c r="NLS83" s="197"/>
      <c r="NLT83" s="197"/>
      <c r="NLU83" s="97"/>
      <c r="NLV83" s="79"/>
      <c r="NLW83" s="79"/>
      <c r="NLX83" s="210"/>
      <c r="NLY83" s="96"/>
      <c r="NLZ83" s="194"/>
      <c r="NMA83" s="80"/>
      <c r="NMB83" s="80"/>
      <c r="NMC83" s="194"/>
      <c r="NMD83" s="62"/>
      <c r="NME83" s="107"/>
      <c r="NMF83" s="97"/>
      <c r="NMG83" s="97"/>
      <c r="NMH83" s="97"/>
      <c r="NMI83" s="104"/>
      <c r="NMJ83" s="97"/>
      <c r="NMK83" s="97"/>
      <c r="NML83" s="97"/>
      <c r="NMM83" s="145"/>
      <c r="NMN83" s="61"/>
      <c r="NMO83" s="108"/>
      <c r="NMP83" s="63"/>
      <c r="NMQ83" s="103"/>
      <c r="NMR83" s="197"/>
      <c r="NMS83" s="197"/>
      <c r="NMT83" s="97"/>
      <c r="NMU83" s="79"/>
      <c r="NMV83" s="79"/>
      <c r="NMW83" s="210"/>
      <c r="NMX83" s="96"/>
      <c r="NMY83" s="194"/>
      <c r="NMZ83" s="80"/>
      <c r="NNA83" s="80"/>
      <c r="NNB83" s="194"/>
      <c r="NNC83" s="62"/>
      <c r="NND83" s="107"/>
      <c r="NNE83" s="97"/>
      <c r="NNF83" s="97"/>
      <c r="NNG83" s="97"/>
      <c r="NNH83" s="104"/>
      <c r="NNI83" s="97"/>
      <c r="NNJ83" s="97"/>
      <c r="NNK83" s="97"/>
      <c r="NNL83" s="145"/>
      <c r="NNM83" s="61"/>
      <c r="NNN83" s="108"/>
      <c r="NNO83" s="63"/>
      <c r="NNP83" s="103"/>
      <c r="NNQ83" s="197"/>
      <c r="NNR83" s="197"/>
      <c r="NNS83" s="97"/>
      <c r="NNT83" s="79"/>
      <c r="NNU83" s="79"/>
      <c r="NNV83" s="210"/>
      <c r="NNW83" s="96"/>
      <c r="NNX83" s="194"/>
      <c r="NNY83" s="80"/>
      <c r="NNZ83" s="80"/>
      <c r="NOA83" s="194"/>
      <c r="NOB83" s="62"/>
      <c r="NOC83" s="107"/>
      <c r="NOD83" s="97"/>
      <c r="NOE83" s="97"/>
      <c r="NOF83" s="97"/>
      <c r="NOG83" s="104"/>
      <c r="NOH83" s="97"/>
      <c r="NOI83" s="97"/>
      <c r="NOJ83" s="97"/>
      <c r="NOK83" s="145"/>
      <c r="NOL83" s="61"/>
      <c r="NOM83" s="108"/>
      <c r="NON83" s="63"/>
      <c r="NOO83" s="103"/>
      <c r="NOP83" s="197"/>
      <c r="NOQ83" s="197"/>
      <c r="NOR83" s="97"/>
      <c r="NOS83" s="79"/>
      <c r="NOT83" s="79"/>
      <c r="NOU83" s="210"/>
      <c r="NOV83" s="96"/>
      <c r="NOW83" s="194"/>
      <c r="NOX83" s="80"/>
      <c r="NOY83" s="80"/>
      <c r="NOZ83" s="194"/>
      <c r="NPA83" s="62"/>
      <c r="NPB83" s="107"/>
      <c r="NPC83" s="97"/>
      <c r="NPD83" s="97"/>
      <c r="NPE83" s="97"/>
      <c r="NPF83" s="104"/>
      <c r="NPG83" s="97"/>
      <c r="NPH83" s="97"/>
      <c r="NPI83" s="97"/>
      <c r="NPJ83" s="145"/>
      <c r="NPK83" s="61"/>
      <c r="NPL83" s="108"/>
      <c r="NPM83" s="63"/>
      <c r="NPN83" s="103"/>
      <c r="NPO83" s="197"/>
      <c r="NPP83" s="197"/>
      <c r="NPQ83" s="97"/>
      <c r="NPR83" s="79"/>
      <c r="NPS83" s="79"/>
      <c r="NPT83" s="210"/>
      <c r="NPU83" s="96"/>
      <c r="NPV83" s="194"/>
      <c r="NPW83" s="80"/>
      <c r="NPX83" s="80"/>
      <c r="NPY83" s="194"/>
      <c r="NPZ83" s="62"/>
      <c r="NQA83" s="107"/>
      <c r="NQB83" s="97"/>
      <c r="NQC83" s="97"/>
      <c r="NQD83" s="97"/>
      <c r="NQE83" s="104"/>
      <c r="NQF83" s="97"/>
      <c r="NQG83" s="97"/>
      <c r="NQH83" s="97"/>
      <c r="NQI83" s="145"/>
      <c r="NQJ83" s="61"/>
      <c r="NQK83" s="108"/>
      <c r="NQL83" s="63"/>
      <c r="NQM83" s="103"/>
      <c r="NQN83" s="197"/>
      <c r="NQO83" s="197"/>
      <c r="NQP83" s="97"/>
      <c r="NQQ83" s="79"/>
      <c r="NQR83" s="79"/>
      <c r="NQS83" s="210"/>
      <c r="NQT83" s="96"/>
      <c r="NQU83" s="194"/>
      <c r="NQV83" s="80"/>
      <c r="NQW83" s="80"/>
      <c r="NQX83" s="194"/>
      <c r="NQY83" s="62"/>
      <c r="NQZ83" s="107"/>
      <c r="NRA83" s="97"/>
      <c r="NRB83" s="97"/>
      <c r="NRC83" s="97"/>
      <c r="NRD83" s="104"/>
      <c r="NRE83" s="97"/>
      <c r="NRF83" s="97"/>
      <c r="NRG83" s="97"/>
      <c r="NRH83" s="145"/>
      <c r="NRI83" s="61"/>
      <c r="NRJ83" s="108"/>
      <c r="NRK83" s="63"/>
      <c r="NRL83" s="103"/>
      <c r="NRM83" s="197"/>
      <c r="NRN83" s="197"/>
      <c r="NRO83" s="97"/>
      <c r="NRP83" s="79"/>
      <c r="NRQ83" s="79"/>
      <c r="NRR83" s="210"/>
      <c r="NRS83" s="96"/>
      <c r="NRT83" s="194"/>
      <c r="NRU83" s="80"/>
      <c r="NRV83" s="80"/>
      <c r="NRW83" s="194"/>
      <c r="NRX83" s="62"/>
      <c r="NRY83" s="107"/>
      <c r="NRZ83" s="97"/>
      <c r="NSA83" s="97"/>
      <c r="NSB83" s="97"/>
      <c r="NSC83" s="104"/>
      <c r="NSD83" s="97"/>
      <c r="NSE83" s="97"/>
      <c r="NSF83" s="97"/>
      <c r="NSG83" s="145"/>
      <c r="NSH83" s="61"/>
      <c r="NSI83" s="108"/>
      <c r="NSJ83" s="63"/>
      <c r="NSK83" s="103"/>
      <c r="NSL83" s="197"/>
      <c r="NSM83" s="197"/>
      <c r="NSN83" s="97"/>
      <c r="NSO83" s="79"/>
      <c r="NSP83" s="79"/>
      <c r="NSQ83" s="210"/>
      <c r="NSR83" s="96"/>
      <c r="NSS83" s="194"/>
      <c r="NST83" s="80"/>
      <c r="NSU83" s="80"/>
      <c r="NSV83" s="194"/>
      <c r="NSW83" s="62"/>
      <c r="NSX83" s="107"/>
      <c r="NSY83" s="97"/>
      <c r="NSZ83" s="97"/>
      <c r="NTA83" s="97"/>
      <c r="NTB83" s="104"/>
      <c r="NTC83" s="97"/>
      <c r="NTD83" s="97"/>
      <c r="NTE83" s="97"/>
      <c r="NTF83" s="145"/>
      <c r="NTG83" s="61"/>
      <c r="NTH83" s="108"/>
      <c r="NTI83" s="63"/>
      <c r="NTJ83" s="103"/>
      <c r="NTK83" s="197"/>
      <c r="NTL83" s="197"/>
      <c r="NTM83" s="97"/>
      <c r="NTN83" s="79"/>
      <c r="NTO83" s="79"/>
      <c r="NTP83" s="210"/>
      <c r="NTQ83" s="96"/>
      <c r="NTR83" s="194"/>
      <c r="NTS83" s="80"/>
      <c r="NTT83" s="80"/>
      <c r="NTU83" s="194"/>
      <c r="NTV83" s="62"/>
      <c r="NTW83" s="107"/>
      <c r="NTX83" s="97"/>
      <c r="NTY83" s="97"/>
      <c r="NTZ83" s="97"/>
      <c r="NUA83" s="104"/>
      <c r="NUB83" s="97"/>
      <c r="NUC83" s="97"/>
      <c r="NUD83" s="97"/>
      <c r="NUE83" s="145"/>
      <c r="NUF83" s="61"/>
      <c r="NUG83" s="108"/>
      <c r="NUH83" s="63"/>
      <c r="NUI83" s="103"/>
      <c r="NUJ83" s="197"/>
      <c r="NUK83" s="197"/>
      <c r="NUL83" s="97"/>
      <c r="NUM83" s="79"/>
      <c r="NUN83" s="79"/>
      <c r="NUO83" s="210"/>
      <c r="NUP83" s="96"/>
      <c r="NUQ83" s="194"/>
      <c r="NUR83" s="80"/>
      <c r="NUS83" s="80"/>
      <c r="NUT83" s="194"/>
      <c r="NUU83" s="62"/>
      <c r="NUV83" s="107"/>
      <c r="NUW83" s="97"/>
      <c r="NUX83" s="97"/>
      <c r="NUY83" s="97"/>
      <c r="NUZ83" s="104"/>
      <c r="NVA83" s="97"/>
      <c r="NVB83" s="97"/>
      <c r="NVC83" s="97"/>
      <c r="NVD83" s="145"/>
      <c r="NVE83" s="61"/>
      <c r="NVF83" s="108"/>
      <c r="NVG83" s="63"/>
      <c r="NVH83" s="103"/>
      <c r="NVI83" s="197"/>
      <c r="NVJ83" s="197"/>
      <c r="NVK83" s="97"/>
      <c r="NVL83" s="79"/>
      <c r="NVM83" s="79"/>
      <c r="NVN83" s="210"/>
      <c r="NVO83" s="96"/>
      <c r="NVP83" s="194"/>
      <c r="NVQ83" s="80"/>
      <c r="NVR83" s="80"/>
      <c r="NVS83" s="194"/>
      <c r="NVT83" s="62"/>
      <c r="NVU83" s="107"/>
      <c r="NVV83" s="97"/>
      <c r="NVW83" s="97"/>
      <c r="NVX83" s="97"/>
      <c r="NVY83" s="104"/>
      <c r="NVZ83" s="97"/>
      <c r="NWA83" s="97"/>
      <c r="NWB83" s="97"/>
      <c r="NWC83" s="145"/>
      <c r="NWD83" s="61"/>
      <c r="NWE83" s="108"/>
      <c r="NWF83" s="63"/>
      <c r="NWG83" s="103"/>
      <c r="NWH83" s="197"/>
      <c r="NWI83" s="197"/>
      <c r="NWJ83" s="97"/>
      <c r="NWK83" s="79"/>
      <c r="NWL83" s="79"/>
      <c r="NWM83" s="210"/>
      <c r="NWN83" s="96"/>
      <c r="NWO83" s="194"/>
      <c r="NWP83" s="80"/>
      <c r="NWQ83" s="80"/>
      <c r="NWR83" s="194"/>
      <c r="NWS83" s="62"/>
      <c r="NWT83" s="107"/>
      <c r="NWU83" s="97"/>
      <c r="NWV83" s="97"/>
      <c r="NWW83" s="97"/>
      <c r="NWX83" s="104"/>
      <c r="NWY83" s="97"/>
      <c r="NWZ83" s="97"/>
      <c r="NXA83" s="97"/>
      <c r="NXB83" s="145"/>
      <c r="NXC83" s="61"/>
      <c r="NXD83" s="108"/>
      <c r="NXE83" s="63"/>
      <c r="NXF83" s="103"/>
      <c r="NXG83" s="197"/>
      <c r="NXH83" s="197"/>
      <c r="NXI83" s="97"/>
      <c r="NXJ83" s="79"/>
      <c r="NXK83" s="79"/>
      <c r="NXL83" s="210"/>
      <c r="NXM83" s="96"/>
      <c r="NXN83" s="194"/>
      <c r="NXO83" s="80"/>
      <c r="NXP83" s="80"/>
      <c r="NXQ83" s="194"/>
      <c r="NXR83" s="62"/>
      <c r="NXS83" s="107"/>
      <c r="NXT83" s="97"/>
      <c r="NXU83" s="97"/>
      <c r="NXV83" s="97"/>
      <c r="NXW83" s="104"/>
      <c r="NXX83" s="97"/>
      <c r="NXY83" s="97"/>
      <c r="NXZ83" s="97"/>
      <c r="NYA83" s="145"/>
      <c r="NYB83" s="61"/>
      <c r="NYC83" s="108"/>
      <c r="NYD83" s="63"/>
      <c r="NYE83" s="103"/>
      <c r="NYF83" s="197"/>
      <c r="NYG83" s="197"/>
      <c r="NYH83" s="97"/>
      <c r="NYI83" s="79"/>
      <c r="NYJ83" s="79"/>
      <c r="NYK83" s="210"/>
      <c r="NYL83" s="96"/>
      <c r="NYM83" s="194"/>
      <c r="NYN83" s="80"/>
      <c r="NYO83" s="80"/>
      <c r="NYP83" s="194"/>
      <c r="NYQ83" s="62"/>
      <c r="NYR83" s="107"/>
      <c r="NYS83" s="97"/>
      <c r="NYT83" s="97"/>
      <c r="NYU83" s="97"/>
      <c r="NYV83" s="104"/>
      <c r="NYW83" s="97"/>
      <c r="NYX83" s="97"/>
      <c r="NYY83" s="97"/>
      <c r="NYZ83" s="145"/>
      <c r="NZA83" s="61"/>
      <c r="NZB83" s="108"/>
      <c r="NZC83" s="63"/>
      <c r="NZD83" s="103"/>
      <c r="NZE83" s="197"/>
      <c r="NZF83" s="197"/>
      <c r="NZG83" s="97"/>
      <c r="NZH83" s="79"/>
      <c r="NZI83" s="79"/>
      <c r="NZJ83" s="210"/>
      <c r="NZK83" s="96"/>
      <c r="NZL83" s="194"/>
      <c r="NZM83" s="80"/>
      <c r="NZN83" s="80"/>
      <c r="NZO83" s="194"/>
      <c r="NZP83" s="62"/>
      <c r="NZQ83" s="107"/>
      <c r="NZR83" s="97"/>
      <c r="NZS83" s="97"/>
      <c r="NZT83" s="97"/>
      <c r="NZU83" s="104"/>
      <c r="NZV83" s="97"/>
      <c r="NZW83" s="97"/>
      <c r="NZX83" s="97"/>
      <c r="NZY83" s="145"/>
      <c r="NZZ83" s="61"/>
      <c r="OAA83" s="108"/>
      <c r="OAB83" s="63"/>
      <c r="OAC83" s="103"/>
      <c r="OAD83" s="197"/>
      <c r="OAE83" s="197"/>
      <c r="OAF83" s="97"/>
      <c r="OAG83" s="79"/>
      <c r="OAH83" s="79"/>
      <c r="OAI83" s="210"/>
      <c r="OAJ83" s="96"/>
      <c r="OAK83" s="194"/>
      <c r="OAL83" s="80"/>
      <c r="OAM83" s="80"/>
      <c r="OAN83" s="194"/>
      <c r="OAO83" s="62"/>
      <c r="OAP83" s="107"/>
      <c r="OAQ83" s="97"/>
      <c r="OAR83" s="97"/>
      <c r="OAS83" s="97"/>
      <c r="OAT83" s="104"/>
      <c r="OAU83" s="97"/>
      <c r="OAV83" s="97"/>
      <c r="OAW83" s="97"/>
      <c r="OAX83" s="145"/>
      <c r="OAY83" s="61"/>
      <c r="OAZ83" s="108"/>
      <c r="OBA83" s="63"/>
      <c r="OBB83" s="103"/>
      <c r="OBC83" s="197"/>
      <c r="OBD83" s="197"/>
      <c r="OBE83" s="97"/>
      <c r="OBF83" s="79"/>
      <c r="OBG83" s="79"/>
      <c r="OBH83" s="210"/>
      <c r="OBI83" s="96"/>
      <c r="OBJ83" s="194"/>
      <c r="OBK83" s="80"/>
      <c r="OBL83" s="80"/>
      <c r="OBM83" s="194"/>
      <c r="OBN83" s="62"/>
      <c r="OBO83" s="107"/>
      <c r="OBP83" s="97"/>
      <c r="OBQ83" s="97"/>
      <c r="OBR83" s="97"/>
      <c r="OBS83" s="104"/>
      <c r="OBT83" s="97"/>
      <c r="OBU83" s="97"/>
      <c r="OBV83" s="97"/>
      <c r="OBW83" s="145"/>
      <c r="OBX83" s="61"/>
      <c r="OBY83" s="108"/>
      <c r="OBZ83" s="63"/>
      <c r="OCA83" s="103"/>
      <c r="OCB83" s="197"/>
      <c r="OCC83" s="197"/>
      <c r="OCD83" s="97"/>
      <c r="OCE83" s="79"/>
      <c r="OCF83" s="79"/>
      <c r="OCG83" s="210"/>
      <c r="OCH83" s="96"/>
      <c r="OCI83" s="194"/>
      <c r="OCJ83" s="80"/>
      <c r="OCK83" s="80"/>
      <c r="OCL83" s="194"/>
      <c r="OCM83" s="62"/>
      <c r="OCN83" s="107"/>
      <c r="OCO83" s="97"/>
      <c r="OCP83" s="97"/>
      <c r="OCQ83" s="97"/>
      <c r="OCR83" s="104"/>
      <c r="OCS83" s="97"/>
      <c r="OCT83" s="97"/>
      <c r="OCU83" s="97"/>
      <c r="OCV83" s="145"/>
      <c r="OCW83" s="61"/>
      <c r="OCX83" s="108"/>
      <c r="OCY83" s="63"/>
      <c r="OCZ83" s="103"/>
      <c r="ODA83" s="197"/>
      <c r="ODB83" s="197"/>
      <c r="ODC83" s="97"/>
      <c r="ODD83" s="79"/>
      <c r="ODE83" s="79"/>
      <c r="ODF83" s="210"/>
      <c r="ODG83" s="96"/>
      <c r="ODH83" s="194"/>
      <c r="ODI83" s="80"/>
      <c r="ODJ83" s="80"/>
      <c r="ODK83" s="194"/>
      <c r="ODL83" s="62"/>
      <c r="ODM83" s="107"/>
      <c r="ODN83" s="97"/>
      <c r="ODO83" s="97"/>
      <c r="ODP83" s="97"/>
      <c r="ODQ83" s="104"/>
      <c r="ODR83" s="97"/>
      <c r="ODS83" s="97"/>
      <c r="ODT83" s="97"/>
      <c r="ODU83" s="145"/>
      <c r="ODV83" s="61"/>
      <c r="ODW83" s="108"/>
      <c r="ODX83" s="63"/>
      <c r="ODY83" s="103"/>
      <c r="ODZ83" s="197"/>
      <c r="OEA83" s="197"/>
      <c r="OEB83" s="97"/>
      <c r="OEC83" s="79"/>
      <c r="OED83" s="79"/>
      <c r="OEE83" s="210"/>
      <c r="OEF83" s="96"/>
      <c r="OEG83" s="194"/>
      <c r="OEH83" s="80"/>
      <c r="OEI83" s="80"/>
      <c r="OEJ83" s="194"/>
      <c r="OEK83" s="62"/>
      <c r="OEL83" s="107"/>
      <c r="OEM83" s="97"/>
      <c r="OEN83" s="97"/>
      <c r="OEO83" s="97"/>
      <c r="OEP83" s="104"/>
      <c r="OEQ83" s="97"/>
      <c r="OER83" s="97"/>
      <c r="OES83" s="97"/>
      <c r="OET83" s="145"/>
      <c r="OEU83" s="61"/>
      <c r="OEV83" s="108"/>
      <c r="OEW83" s="63"/>
      <c r="OEX83" s="103"/>
      <c r="OEY83" s="197"/>
      <c r="OEZ83" s="197"/>
      <c r="OFA83" s="97"/>
      <c r="OFB83" s="79"/>
      <c r="OFC83" s="79"/>
      <c r="OFD83" s="210"/>
      <c r="OFE83" s="96"/>
      <c r="OFF83" s="194"/>
      <c r="OFG83" s="80"/>
      <c r="OFH83" s="80"/>
      <c r="OFI83" s="194"/>
      <c r="OFJ83" s="62"/>
      <c r="OFK83" s="107"/>
      <c r="OFL83" s="97"/>
      <c r="OFM83" s="97"/>
      <c r="OFN83" s="97"/>
      <c r="OFO83" s="104"/>
      <c r="OFP83" s="97"/>
      <c r="OFQ83" s="97"/>
      <c r="OFR83" s="97"/>
      <c r="OFS83" s="145"/>
      <c r="OFT83" s="61"/>
      <c r="OFU83" s="108"/>
      <c r="OFV83" s="63"/>
      <c r="OFW83" s="103"/>
      <c r="OFX83" s="197"/>
      <c r="OFY83" s="197"/>
      <c r="OFZ83" s="97"/>
      <c r="OGA83" s="79"/>
      <c r="OGB83" s="79"/>
      <c r="OGC83" s="210"/>
      <c r="OGD83" s="96"/>
      <c r="OGE83" s="194"/>
      <c r="OGF83" s="80"/>
      <c r="OGG83" s="80"/>
      <c r="OGH83" s="194"/>
      <c r="OGI83" s="62"/>
      <c r="OGJ83" s="107"/>
      <c r="OGK83" s="97"/>
      <c r="OGL83" s="97"/>
      <c r="OGM83" s="97"/>
      <c r="OGN83" s="104"/>
      <c r="OGO83" s="97"/>
      <c r="OGP83" s="97"/>
      <c r="OGQ83" s="97"/>
      <c r="OGR83" s="145"/>
      <c r="OGS83" s="61"/>
      <c r="OGT83" s="108"/>
      <c r="OGU83" s="63"/>
      <c r="OGV83" s="103"/>
      <c r="OGW83" s="197"/>
      <c r="OGX83" s="197"/>
      <c r="OGY83" s="97"/>
      <c r="OGZ83" s="79"/>
      <c r="OHA83" s="79"/>
      <c r="OHB83" s="210"/>
      <c r="OHC83" s="96"/>
      <c r="OHD83" s="194"/>
      <c r="OHE83" s="80"/>
      <c r="OHF83" s="80"/>
      <c r="OHG83" s="194"/>
      <c r="OHH83" s="62"/>
      <c r="OHI83" s="107"/>
      <c r="OHJ83" s="97"/>
      <c r="OHK83" s="97"/>
      <c r="OHL83" s="97"/>
      <c r="OHM83" s="104"/>
      <c r="OHN83" s="97"/>
      <c r="OHO83" s="97"/>
      <c r="OHP83" s="97"/>
      <c r="OHQ83" s="145"/>
      <c r="OHR83" s="61"/>
      <c r="OHS83" s="108"/>
      <c r="OHT83" s="63"/>
      <c r="OHU83" s="103"/>
      <c r="OHV83" s="197"/>
      <c r="OHW83" s="197"/>
      <c r="OHX83" s="97"/>
      <c r="OHY83" s="79"/>
      <c r="OHZ83" s="79"/>
      <c r="OIA83" s="210"/>
      <c r="OIB83" s="96"/>
      <c r="OIC83" s="194"/>
      <c r="OID83" s="80"/>
      <c r="OIE83" s="80"/>
      <c r="OIF83" s="194"/>
      <c r="OIG83" s="62"/>
      <c r="OIH83" s="107"/>
      <c r="OII83" s="97"/>
      <c r="OIJ83" s="97"/>
      <c r="OIK83" s="97"/>
      <c r="OIL83" s="104"/>
      <c r="OIM83" s="97"/>
      <c r="OIN83" s="97"/>
      <c r="OIO83" s="97"/>
      <c r="OIP83" s="145"/>
      <c r="OIQ83" s="61"/>
      <c r="OIR83" s="108"/>
      <c r="OIS83" s="63"/>
      <c r="OIT83" s="103"/>
      <c r="OIU83" s="197"/>
      <c r="OIV83" s="197"/>
      <c r="OIW83" s="97"/>
      <c r="OIX83" s="79"/>
      <c r="OIY83" s="79"/>
      <c r="OIZ83" s="210"/>
      <c r="OJA83" s="96"/>
      <c r="OJB83" s="194"/>
      <c r="OJC83" s="80"/>
      <c r="OJD83" s="80"/>
      <c r="OJE83" s="194"/>
      <c r="OJF83" s="62"/>
      <c r="OJG83" s="107"/>
      <c r="OJH83" s="97"/>
      <c r="OJI83" s="97"/>
      <c r="OJJ83" s="97"/>
      <c r="OJK83" s="104"/>
      <c r="OJL83" s="97"/>
      <c r="OJM83" s="97"/>
      <c r="OJN83" s="97"/>
      <c r="OJO83" s="145"/>
      <c r="OJP83" s="61"/>
      <c r="OJQ83" s="108"/>
      <c r="OJR83" s="63"/>
      <c r="OJS83" s="103"/>
      <c r="OJT83" s="197"/>
      <c r="OJU83" s="197"/>
      <c r="OJV83" s="97"/>
      <c r="OJW83" s="79"/>
      <c r="OJX83" s="79"/>
      <c r="OJY83" s="210"/>
      <c r="OJZ83" s="96"/>
      <c r="OKA83" s="194"/>
      <c r="OKB83" s="80"/>
      <c r="OKC83" s="80"/>
      <c r="OKD83" s="194"/>
      <c r="OKE83" s="62"/>
      <c r="OKF83" s="107"/>
      <c r="OKG83" s="97"/>
      <c r="OKH83" s="97"/>
      <c r="OKI83" s="97"/>
      <c r="OKJ83" s="104"/>
      <c r="OKK83" s="97"/>
      <c r="OKL83" s="97"/>
      <c r="OKM83" s="97"/>
      <c r="OKN83" s="145"/>
      <c r="OKO83" s="61"/>
      <c r="OKP83" s="108"/>
      <c r="OKQ83" s="63"/>
      <c r="OKR83" s="103"/>
      <c r="OKS83" s="197"/>
      <c r="OKT83" s="197"/>
      <c r="OKU83" s="97"/>
      <c r="OKV83" s="79"/>
      <c r="OKW83" s="79"/>
      <c r="OKX83" s="210"/>
      <c r="OKY83" s="96"/>
      <c r="OKZ83" s="194"/>
      <c r="OLA83" s="80"/>
      <c r="OLB83" s="80"/>
      <c r="OLC83" s="194"/>
      <c r="OLD83" s="62"/>
      <c r="OLE83" s="107"/>
      <c r="OLF83" s="97"/>
      <c r="OLG83" s="97"/>
      <c r="OLH83" s="97"/>
      <c r="OLI83" s="104"/>
      <c r="OLJ83" s="97"/>
      <c r="OLK83" s="97"/>
      <c r="OLL83" s="97"/>
      <c r="OLM83" s="145"/>
      <c r="OLN83" s="61"/>
      <c r="OLO83" s="108"/>
      <c r="OLP83" s="63"/>
      <c r="OLQ83" s="103"/>
      <c r="OLR83" s="197"/>
      <c r="OLS83" s="197"/>
      <c r="OLT83" s="97"/>
      <c r="OLU83" s="79"/>
      <c r="OLV83" s="79"/>
      <c r="OLW83" s="210"/>
      <c r="OLX83" s="96"/>
      <c r="OLY83" s="194"/>
      <c r="OLZ83" s="80"/>
      <c r="OMA83" s="80"/>
      <c r="OMB83" s="194"/>
      <c r="OMC83" s="62"/>
      <c r="OMD83" s="107"/>
      <c r="OME83" s="97"/>
      <c r="OMF83" s="97"/>
      <c r="OMG83" s="97"/>
      <c r="OMH83" s="104"/>
      <c r="OMI83" s="97"/>
      <c r="OMJ83" s="97"/>
      <c r="OMK83" s="97"/>
      <c r="OML83" s="145"/>
      <c r="OMM83" s="61"/>
      <c r="OMN83" s="108"/>
      <c r="OMO83" s="63"/>
      <c r="OMP83" s="103"/>
      <c r="OMQ83" s="197"/>
      <c r="OMR83" s="197"/>
      <c r="OMS83" s="97"/>
      <c r="OMT83" s="79"/>
      <c r="OMU83" s="79"/>
      <c r="OMV83" s="210"/>
      <c r="OMW83" s="96"/>
      <c r="OMX83" s="194"/>
      <c r="OMY83" s="80"/>
      <c r="OMZ83" s="80"/>
      <c r="ONA83" s="194"/>
      <c r="ONB83" s="62"/>
      <c r="ONC83" s="107"/>
      <c r="OND83" s="97"/>
      <c r="ONE83" s="97"/>
      <c r="ONF83" s="97"/>
      <c r="ONG83" s="104"/>
      <c r="ONH83" s="97"/>
      <c r="ONI83" s="97"/>
      <c r="ONJ83" s="97"/>
      <c r="ONK83" s="145"/>
      <c r="ONL83" s="61"/>
      <c r="ONM83" s="108"/>
      <c r="ONN83" s="63"/>
      <c r="ONO83" s="103"/>
      <c r="ONP83" s="197"/>
      <c r="ONQ83" s="197"/>
      <c r="ONR83" s="97"/>
      <c r="ONS83" s="79"/>
      <c r="ONT83" s="79"/>
      <c r="ONU83" s="210"/>
      <c r="ONV83" s="96"/>
      <c r="ONW83" s="194"/>
      <c r="ONX83" s="80"/>
      <c r="ONY83" s="80"/>
      <c r="ONZ83" s="194"/>
      <c r="OOA83" s="62"/>
      <c r="OOB83" s="107"/>
      <c r="OOC83" s="97"/>
      <c r="OOD83" s="97"/>
      <c r="OOE83" s="97"/>
      <c r="OOF83" s="104"/>
      <c r="OOG83" s="97"/>
      <c r="OOH83" s="97"/>
      <c r="OOI83" s="97"/>
      <c r="OOJ83" s="145"/>
      <c r="OOK83" s="61"/>
      <c r="OOL83" s="108"/>
      <c r="OOM83" s="63"/>
      <c r="OON83" s="103"/>
      <c r="OOO83" s="197"/>
      <c r="OOP83" s="197"/>
      <c r="OOQ83" s="97"/>
      <c r="OOR83" s="79"/>
      <c r="OOS83" s="79"/>
      <c r="OOT83" s="210"/>
      <c r="OOU83" s="96"/>
      <c r="OOV83" s="194"/>
      <c r="OOW83" s="80"/>
      <c r="OOX83" s="80"/>
      <c r="OOY83" s="194"/>
      <c r="OOZ83" s="62"/>
      <c r="OPA83" s="107"/>
      <c r="OPB83" s="97"/>
      <c r="OPC83" s="97"/>
      <c r="OPD83" s="97"/>
      <c r="OPE83" s="104"/>
      <c r="OPF83" s="97"/>
      <c r="OPG83" s="97"/>
      <c r="OPH83" s="97"/>
      <c r="OPI83" s="145"/>
      <c r="OPJ83" s="61"/>
      <c r="OPK83" s="108"/>
      <c r="OPL83" s="63"/>
      <c r="OPM83" s="103"/>
      <c r="OPN83" s="197"/>
      <c r="OPO83" s="197"/>
      <c r="OPP83" s="97"/>
      <c r="OPQ83" s="79"/>
      <c r="OPR83" s="79"/>
      <c r="OPS83" s="210"/>
      <c r="OPT83" s="96"/>
      <c r="OPU83" s="194"/>
      <c r="OPV83" s="80"/>
      <c r="OPW83" s="80"/>
      <c r="OPX83" s="194"/>
      <c r="OPY83" s="62"/>
      <c r="OPZ83" s="107"/>
      <c r="OQA83" s="97"/>
      <c r="OQB83" s="97"/>
      <c r="OQC83" s="97"/>
      <c r="OQD83" s="104"/>
      <c r="OQE83" s="97"/>
      <c r="OQF83" s="97"/>
      <c r="OQG83" s="97"/>
      <c r="OQH83" s="145"/>
      <c r="OQI83" s="61"/>
      <c r="OQJ83" s="108"/>
      <c r="OQK83" s="63"/>
      <c r="OQL83" s="103"/>
      <c r="OQM83" s="197"/>
      <c r="OQN83" s="197"/>
      <c r="OQO83" s="97"/>
      <c r="OQP83" s="79"/>
      <c r="OQQ83" s="79"/>
      <c r="OQR83" s="210"/>
      <c r="OQS83" s="96"/>
      <c r="OQT83" s="194"/>
      <c r="OQU83" s="80"/>
      <c r="OQV83" s="80"/>
      <c r="OQW83" s="194"/>
      <c r="OQX83" s="62"/>
      <c r="OQY83" s="107"/>
      <c r="OQZ83" s="97"/>
      <c r="ORA83" s="97"/>
      <c r="ORB83" s="97"/>
      <c r="ORC83" s="104"/>
      <c r="ORD83" s="97"/>
      <c r="ORE83" s="97"/>
      <c r="ORF83" s="97"/>
      <c r="ORG83" s="145"/>
      <c r="ORH83" s="61"/>
      <c r="ORI83" s="108"/>
      <c r="ORJ83" s="63"/>
      <c r="ORK83" s="103"/>
      <c r="ORL83" s="197"/>
      <c r="ORM83" s="197"/>
      <c r="ORN83" s="97"/>
      <c r="ORO83" s="79"/>
      <c r="ORP83" s="79"/>
      <c r="ORQ83" s="210"/>
      <c r="ORR83" s="96"/>
      <c r="ORS83" s="194"/>
      <c r="ORT83" s="80"/>
      <c r="ORU83" s="80"/>
      <c r="ORV83" s="194"/>
      <c r="ORW83" s="62"/>
      <c r="ORX83" s="107"/>
      <c r="ORY83" s="97"/>
      <c r="ORZ83" s="97"/>
      <c r="OSA83" s="97"/>
      <c r="OSB83" s="104"/>
      <c r="OSC83" s="97"/>
      <c r="OSD83" s="97"/>
      <c r="OSE83" s="97"/>
      <c r="OSF83" s="145"/>
      <c r="OSG83" s="61"/>
      <c r="OSH83" s="108"/>
      <c r="OSI83" s="63"/>
      <c r="OSJ83" s="103"/>
      <c r="OSK83" s="197"/>
      <c r="OSL83" s="197"/>
      <c r="OSM83" s="97"/>
      <c r="OSN83" s="79"/>
      <c r="OSO83" s="79"/>
      <c r="OSP83" s="210"/>
      <c r="OSQ83" s="96"/>
      <c r="OSR83" s="194"/>
      <c r="OSS83" s="80"/>
      <c r="OST83" s="80"/>
      <c r="OSU83" s="194"/>
      <c r="OSV83" s="62"/>
      <c r="OSW83" s="107"/>
      <c r="OSX83" s="97"/>
      <c r="OSY83" s="97"/>
      <c r="OSZ83" s="97"/>
      <c r="OTA83" s="104"/>
      <c r="OTB83" s="97"/>
      <c r="OTC83" s="97"/>
      <c r="OTD83" s="97"/>
      <c r="OTE83" s="145"/>
      <c r="OTF83" s="61"/>
      <c r="OTG83" s="108"/>
      <c r="OTH83" s="63"/>
      <c r="OTI83" s="103"/>
      <c r="OTJ83" s="197"/>
      <c r="OTK83" s="197"/>
      <c r="OTL83" s="97"/>
      <c r="OTM83" s="79"/>
      <c r="OTN83" s="79"/>
      <c r="OTO83" s="210"/>
      <c r="OTP83" s="96"/>
      <c r="OTQ83" s="194"/>
      <c r="OTR83" s="80"/>
      <c r="OTS83" s="80"/>
      <c r="OTT83" s="194"/>
      <c r="OTU83" s="62"/>
      <c r="OTV83" s="107"/>
      <c r="OTW83" s="97"/>
      <c r="OTX83" s="97"/>
      <c r="OTY83" s="97"/>
      <c r="OTZ83" s="104"/>
      <c r="OUA83" s="97"/>
      <c r="OUB83" s="97"/>
      <c r="OUC83" s="97"/>
      <c r="OUD83" s="145"/>
      <c r="OUE83" s="61"/>
      <c r="OUF83" s="108"/>
      <c r="OUG83" s="63"/>
      <c r="OUH83" s="103"/>
      <c r="OUI83" s="197"/>
      <c r="OUJ83" s="197"/>
      <c r="OUK83" s="97"/>
      <c r="OUL83" s="79"/>
      <c r="OUM83" s="79"/>
      <c r="OUN83" s="210"/>
      <c r="OUO83" s="96"/>
      <c r="OUP83" s="194"/>
      <c r="OUQ83" s="80"/>
      <c r="OUR83" s="80"/>
      <c r="OUS83" s="194"/>
      <c r="OUT83" s="62"/>
      <c r="OUU83" s="107"/>
      <c r="OUV83" s="97"/>
      <c r="OUW83" s="97"/>
      <c r="OUX83" s="97"/>
      <c r="OUY83" s="104"/>
      <c r="OUZ83" s="97"/>
      <c r="OVA83" s="97"/>
      <c r="OVB83" s="97"/>
      <c r="OVC83" s="145"/>
      <c r="OVD83" s="61"/>
      <c r="OVE83" s="108"/>
      <c r="OVF83" s="63"/>
      <c r="OVG83" s="103"/>
      <c r="OVH83" s="197"/>
      <c r="OVI83" s="197"/>
      <c r="OVJ83" s="97"/>
      <c r="OVK83" s="79"/>
      <c r="OVL83" s="79"/>
      <c r="OVM83" s="210"/>
      <c r="OVN83" s="96"/>
      <c r="OVO83" s="194"/>
      <c r="OVP83" s="80"/>
      <c r="OVQ83" s="80"/>
      <c r="OVR83" s="194"/>
      <c r="OVS83" s="62"/>
      <c r="OVT83" s="107"/>
      <c r="OVU83" s="97"/>
      <c r="OVV83" s="97"/>
      <c r="OVW83" s="97"/>
      <c r="OVX83" s="104"/>
      <c r="OVY83" s="97"/>
      <c r="OVZ83" s="97"/>
      <c r="OWA83" s="97"/>
      <c r="OWB83" s="145"/>
      <c r="OWC83" s="61"/>
      <c r="OWD83" s="108"/>
      <c r="OWE83" s="63"/>
      <c r="OWF83" s="103"/>
      <c r="OWG83" s="197"/>
      <c r="OWH83" s="197"/>
      <c r="OWI83" s="97"/>
      <c r="OWJ83" s="79"/>
      <c r="OWK83" s="79"/>
      <c r="OWL83" s="210"/>
      <c r="OWM83" s="96"/>
      <c r="OWN83" s="194"/>
      <c r="OWO83" s="80"/>
      <c r="OWP83" s="80"/>
      <c r="OWQ83" s="194"/>
      <c r="OWR83" s="62"/>
      <c r="OWS83" s="107"/>
      <c r="OWT83" s="97"/>
      <c r="OWU83" s="97"/>
      <c r="OWV83" s="97"/>
      <c r="OWW83" s="104"/>
      <c r="OWX83" s="97"/>
      <c r="OWY83" s="97"/>
      <c r="OWZ83" s="97"/>
      <c r="OXA83" s="145"/>
      <c r="OXB83" s="61"/>
      <c r="OXC83" s="108"/>
      <c r="OXD83" s="63"/>
      <c r="OXE83" s="103"/>
      <c r="OXF83" s="197"/>
      <c r="OXG83" s="197"/>
      <c r="OXH83" s="97"/>
      <c r="OXI83" s="79"/>
      <c r="OXJ83" s="79"/>
      <c r="OXK83" s="210"/>
      <c r="OXL83" s="96"/>
      <c r="OXM83" s="194"/>
      <c r="OXN83" s="80"/>
      <c r="OXO83" s="80"/>
      <c r="OXP83" s="194"/>
      <c r="OXQ83" s="62"/>
      <c r="OXR83" s="107"/>
      <c r="OXS83" s="97"/>
      <c r="OXT83" s="97"/>
      <c r="OXU83" s="97"/>
      <c r="OXV83" s="104"/>
      <c r="OXW83" s="97"/>
      <c r="OXX83" s="97"/>
      <c r="OXY83" s="97"/>
      <c r="OXZ83" s="145"/>
      <c r="OYA83" s="61"/>
      <c r="OYB83" s="108"/>
      <c r="OYC83" s="63"/>
      <c r="OYD83" s="103"/>
      <c r="OYE83" s="197"/>
      <c r="OYF83" s="197"/>
      <c r="OYG83" s="97"/>
      <c r="OYH83" s="79"/>
      <c r="OYI83" s="79"/>
      <c r="OYJ83" s="210"/>
      <c r="OYK83" s="96"/>
      <c r="OYL83" s="194"/>
      <c r="OYM83" s="80"/>
      <c r="OYN83" s="80"/>
      <c r="OYO83" s="194"/>
      <c r="OYP83" s="62"/>
      <c r="OYQ83" s="107"/>
      <c r="OYR83" s="97"/>
      <c r="OYS83" s="97"/>
      <c r="OYT83" s="97"/>
      <c r="OYU83" s="104"/>
      <c r="OYV83" s="97"/>
      <c r="OYW83" s="97"/>
      <c r="OYX83" s="97"/>
      <c r="OYY83" s="145"/>
      <c r="OYZ83" s="61"/>
      <c r="OZA83" s="108"/>
      <c r="OZB83" s="63"/>
      <c r="OZC83" s="103"/>
      <c r="OZD83" s="197"/>
      <c r="OZE83" s="197"/>
      <c r="OZF83" s="97"/>
      <c r="OZG83" s="79"/>
      <c r="OZH83" s="79"/>
      <c r="OZI83" s="210"/>
      <c r="OZJ83" s="96"/>
      <c r="OZK83" s="194"/>
      <c r="OZL83" s="80"/>
      <c r="OZM83" s="80"/>
      <c r="OZN83" s="194"/>
      <c r="OZO83" s="62"/>
      <c r="OZP83" s="107"/>
      <c r="OZQ83" s="97"/>
      <c r="OZR83" s="97"/>
      <c r="OZS83" s="97"/>
      <c r="OZT83" s="104"/>
      <c r="OZU83" s="97"/>
      <c r="OZV83" s="97"/>
      <c r="OZW83" s="97"/>
      <c r="OZX83" s="145"/>
      <c r="OZY83" s="61"/>
      <c r="OZZ83" s="108"/>
      <c r="PAA83" s="63"/>
      <c r="PAB83" s="103"/>
      <c r="PAC83" s="197"/>
      <c r="PAD83" s="197"/>
      <c r="PAE83" s="97"/>
      <c r="PAF83" s="79"/>
      <c r="PAG83" s="79"/>
      <c r="PAH83" s="210"/>
      <c r="PAI83" s="96"/>
      <c r="PAJ83" s="194"/>
      <c r="PAK83" s="80"/>
      <c r="PAL83" s="80"/>
      <c r="PAM83" s="194"/>
      <c r="PAN83" s="62"/>
      <c r="PAO83" s="107"/>
      <c r="PAP83" s="97"/>
      <c r="PAQ83" s="97"/>
      <c r="PAR83" s="97"/>
      <c r="PAS83" s="104"/>
      <c r="PAT83" s="97"/>
      <c r="PAU83" s="97"/>
      <c r="PAV83" s="97"/>
      <c r="PAW83" s="145"/>
      <c r="PAX83" s="61"/>
      <c r="PAY83" s="108"/>
      <c r="PAZ83" s="63"/>
      <c r="PBA83" s="103"/>
      <c r="PBB83" s="197"/>
      <c r="PBC83" s="197"/>
      <c r="PBD83" s="97"/>
      <c r="PBE83" s="79"/>
      <c r="PBF83" s="79"/>
      <c r="PBG83" s="210"/>
      <c r="PBH83" s="96"/>
      <c r="PBI83" s="194"/>
      <c r="PBJ83" s="80"/>
      <c r="PBK83" s="80"/>
      <c r="PBL83" s="194"/>
      <c r="PBM83" s="62"/>
      <c r="PBN83" s="107"/>
      <c r="PBO83" s="97"/>
      <c r="PBP83" s="97"/>
      <c r="PBQ83" s="97"/>
      <c r="PBR83" s="104"/>
      <c r="PBS83" s="97"/>
      <c r="PBT83" s="97"/>
      <c r="PBU83" s="97"/>
      <c r="PBV83" s="145"/>
      <c r="PBW83" s="61"/>
      <c r="PBX83" s="108"/>
      <c r="PBY83" s="63"/>
      <c r="PBZ83" s="103"/>
      <c r="PCA83" s="197"/>
      <c r="PCB83" s="197"/>
      <c r="PCC83" s="97"/>
      <c r="PCD83" s="79"/>
      <c r="PCE83" s="79"/>
      <c r="PCF83" s="210"/>
      <c r="PCG83" s="96"/>
      <c r="PCH83" s="194"/>
      <c r="PCI83" s="80"/>
      <c r="PCJ83" s="80"/>
      <c r="PCK83" s="194"/>
      <c r="PCL83" s="62"/>
      <c r="PCM83" s="107"/>
      <c r="PCN83" s="97"/>
      <c r="PCO83" s="97"/>
      <c r="PCP83" s="97"/>
      <c r="PCQ83" s="104"/>
      <c r="PCR83" s="97"/>
      <c r="PCS83" s="97"/>
      <c r="PCT83" s="97"/>
      <c r="PCU83" s="145"/>
      <c r="PCV83" s="61"/>
      <c r="PCW83" s="108"/>
      <c r="PCX83" s="63"/>
      <c r="PCY83" s="103"/>
      <c r="PCZ83" s="197"/>
      <c r="PDA83" s="197"/>
      <c r="PDB83" s="97"/>
      <c r="PDC83" s="79"/>
      <c r="PDD83" s="79"/>
      <c r="PDE83" s="210"/>
      <c r="PDF83" s="96"/>
      <c r="PDG83" s="194"/>
      <c r="PDH83" s="80"/>
      <c r="PDI83" s="80"/>
      <c r="PDJ83" s="194"/>
      <c r="PDK83" s="62"/>
      <c r="PDL83" s="107"/>
      <c r="PDM83" s="97"/>
      <c r="PDN83" s="97"/>
      <c r="PDO83" s="97"/>
      <c r="PDP83" s="104"/>
      <c r="PDQ83" s="97"/>
      <c r="PDR83" s="97"/>
      <c r="PDS83" s="97"/>
      <c r="PDT83" s="145"/>
      <c r="PDU83" s="61"/>
      <c r="PDV83" s="108"/>
      <c r="PDW83" s="63"/>
      <c r="PDX83" s="103"/>
      <c r="PDY83" s="197"/>
      <c r="PDZ83" s="197"/>
      <c r="PEA83" s="97"/>
      <c r="PEB83" s="79"/>
      <c r="PEC83" s="79"/>
      <c r="PED83" s="210"/>
      <c r="PEE83" s="96"/>
      <c r="PEF83" s="194"/>
      <c r="PEG83" s="80"/>
      <c r="PEH83" s="80"/>
      <c r="PEI83" s="194"/>
      <c r="PEJ83" s="62"/>
      <c r="PEK83" s="107"/>
      <c r="PEL83" s="97"/>
      <c r="PEM83" s="97"/>
      <c r="PEN83" s="97"/>
      <c r="PEO83" s="104"/>
      <c r="PEP83" s="97"/>
      <c r="PEQ83" s="97"/>
      <c r="PER83" s="97"/>
      <c r="PES83" s="145"/>
      <c r="PET83" s="61"/>
      <c r="PEU83" s="108"/>
      <c r="PEV83" s="63"/>
      <c r="PEW83" s="103"/>
      <c r="PEX83" s="197"/>
      <c r="PEY83" s="197"/>
      <c r="PEZ83" s="97"/>
      <c r="PFA83" s="79"/>
      <c r="PFB83" s="79"/>
      <c r="PFC83" s="210"/>
      <c r="PFD83" s="96"/>
      <c r="PFE83" s="194"/>
      <c r="PFF83" s="80"/>
      <c r="PFG83" s="80"/>
      <c r="PFH83" s="194"/>
      <c r="PFI83" s="62"/>
      <c r="PFJ83" s="107"/>
      <c r="PFK83" s="97"/>
      <c r="PFL83" s="97"/>
      <c r="PFM83" s="97"/>
      <c r="PFN83" s="104"/>
      <c r="PFO83" s="97"/>
      <c r="PFP83" s="97"/>
      <c r="PFQ83" s="97"/>
      <c r="PFR83" s="145"/>
      <c r="PFS83" s="61"/>
      <c r="PFT83" s="108"/>
      <c r="PFU83" s="63"/>
      <c r="PFV83" s="103"/>
      <c r="PFW83" s="197"/>
      <c r="PFX83" s="197"/>
      <c r="PFY83" s="97"/>
      <c r="PFZ83" s="79"/>
      <c r="PGA83" s="79"/>
      <c r="PGB83" s="210"/>
      <c r="PGC83" s="96"/>
      <c r="PGD83" s="194"/>
      <c r="PGE83" s="80"/>
      <c r="PGF83" s="80"/>
      <c r="PGG83" s="194"/>
      <c r="PGH83" s="62"/>
      <c r="PGI83" s="107"/>
      <c r="PGJ83" s="97"/>
      <c r="PGK83" s="97"/>
      <c r="PGL83" s="97"/>
      <c r="PGM83" s="104"/>
      <c r="PGN83" s="97"/>
      <c r="PGO83" s="97"/>
      <c r="PGP83" s="97"/>
      <c r="PGQ83" s="145"/>
      <c r="PGR83" s="61"/>
      <c r="PGS83" s="108"/>
      <c r="PGT83" s="63"/>
      <c r="PGU83" s="103"/>
      <c r="PGV83" s="197"/>
      <c r="PGW83" s="197"/>
      <c r="PGX83" s="97"/>
      <c r="PGY83" s="79"/>
      <c r="PGZ83" s="79"/>
      <c r="PHA83" s="210"/>
      <c r="PHB83" s="96"/>
      <c r="PHC83" s="194"/>
      <c r="PHD83" s="80"/>
      <c r="PHE83" s="80"/>
      <c r="PHF83" s="194"/>
      <c r="PHG83" s="62"/>
      <c r="PHH83" s="107"/>
      <c r="PHI83" s="97"/>
      <c r="PHJ83" s="97"/>
      <c r="PHK83" s="97"/>
      <c r="PHL83" s="104"/>
      <c r="PHM83" s="97"/>
      <c r="PHN83" s="97"/>
      <c r="PHO83" s="97"/>
      <c r="PHP83" s="145"/>
      <c r="PHQ83" s="61"/>
      <c r="PHR83" s="108"/>
      <c r="PHS83" s="63"/>
      <c r="PHT83" s="103"/>
      <c r="PHU83" s="197"/>
      <c r="PHV83" s="197"/>
      <c r="PHW83" s="97"/>
      <c r="PHX83" s="79"/>
      <c r="PHY83" s="79"/>
      <c r="PHZ83" s="210"/>
      <c r="PIA83" s="96"/>
      <c r="PIB83" s="194"/>
      <c r="PIC83" s="80"/>
      <c r="PID83" s="80"/>
      <c r="PIE83" s="194"/>
      <c r="PIF83" s="62"/>
      <c r="PIG83" s="107"/>
      <c r="PIH83" s="97"/>
      <c r="PII83" s="97"/>
      <c r="PIJ83" s="97"/>
      <c r="PIK83" s="104"/>
      <c r="PIL83" s="97"/>
      <c r="PIM83" s="97"/>
      <c r="PIN83" s="97"/>
      <c r="PIO83" s="145"/>
      <c r="PIP83" s="61"/>
      <c r="PIQ83" s="108"/>
      <c r="PIR83" s="63"/>
      <c r="PIS83" s="103"/>
      <c r="PIT83" s="197"/>
      <c r="PIU83" s="197"/>
      <c r="PIV83" s="97"/>
      <c r="PIW83" s="79"/>
      <c r="PIX83" s="79"/>
      <c r="PIY83" s="210"/>
      <c r="PIZ83" s="96"/>
      <c r="PJA83" s="194"/>
      <c r="PJB83" s="80"/>
      <c r="PJC83" s="80"/>
      <c r="PJD83" s="194"/>
      <c r="PJE83" s="62"/>
      <c r="PJF83" s="107"/>
      <c r="PJG83" s="97"/>
      <c r="PJH83" s="97"/>
      <c r="PJI83" s="97"/>
      <c r="PJJ83" s="104"/>
      <c r="PJK83" s="97"/>
      <c r="PJL83" s="97"/>
      <c r="PJM83" s="97"/>
      <c r="PJN83" s="145"/>
      <c r="PJO83" s="61"/>
      <c r="PJP83" s="108"/>
      <c r="PJQ83" s="63"/>
      <c r="PJR83" s="103"/>
      <c r="PJS83" s="197"/>
      <c r="PJT83" s="197"/>
      <c r="PJU83" s="97"/>
      <c r="PJV83" s="79"/>
      <c r="PJW83" s="79"/>
      <c r="PJX83" s="210"/>
      <c r="PJY83" s="96"/>
      <c r="PJZ83" s="194"/>
      <c r="PKA83" s="80"/>
      <c r="PKB83" s="80"/>
      <c r="PKC83" s="194"/>
      <c r="PKD83" s="62"/>
      <c r="PKE83" s="107"/>
      <c r="PKF83" s="97"/>
      <c r="PKG83" s="97"/>
      <c r="PKH83" s="97"/>
      <c r="PKI83" s="104"/>
      <c r="PKJ83" s="97"/>
      <c r="PKK83" s="97"/>
      <c r="PKL83" s="97"/>
      <c r="PKM83" s="145"/>
      <c r="PKN83" s="61"/>
      <c r="PKO83" s="108"/>
      <c r="PKP83" s="63"/>
      <c r="PKQ83" s="103"/>
      <c r="PKR83" s="197"/>
      <c r="PKS83" s="197"/>
      <c r="PKT83" s="97"/>
      <c r="PKU83" s="79"/>
      <c r="PKV83" s="79"/>
      <c r="PKW83" s="210"/>
      <c r="PKX83" s="96"/>
      <c r="PKY83" s="194"/>
      <c r="PKZ83" s="80"/>
      <c r="PLA83" s="80"/>
      <c r="PLB83" s="194"/>
      <c r="PLC83" s="62"/>
      <c r="PLD83" s="107"/>
      <c r="PLE83" s="97"/>
      <c r="PLF83" s="97"/>
      <c r="PLG83" s="97"/>
      <c r="PLH83" s="104"/>
      <c r="PLI83" s="97"/>
      <c r="PLJ83" s="97"/>
      <c r="PLK83" s="97"/>
      <c r="PLL83" s="145"/>
      <c r="PLM83" s="61"/>
      <c r="PLN83" s="108"/>
      <c r="PLO83" s="63"/>
      <c r="PLP83" s="103"/>
      <c r="PLQ83" s="197"/>
      <c r="PLR83" s="197"/>
      <c r="PLS83" s="97"/>
      <c r="PLT83" s="79"/>
      <c r="PLU83" s="79"/>
      <c r="PLV83" s="210"/>
      <c r="PLW83" s="96"/>
      <c r="PLX83" s="194"/>
      <c r="PLY83" s="80"/>
      <c r="PLZ83" s="80"/>
      <c r="PMA83" s="194"/>
      <c r="PMB83" s="62"/>
      <c r="PMC83" s="107"/>
      <c r="PMD83" s="97"/>
      <c r="PME83" s="97"/>
      <c r="PMF83" s="97"/>
      <c r="PMG83" s="104"/>
      <c r="PMH83" s="97"/>
      <c r="PMI83" s="97"/>
      <c r="PMJ83" s="97"/>
      <c r="PMK83" s="145"/>
      <c r="PML83" s="61"/>
      <c r="PMM83" s="108"/>
      <c r="PMN83" s="63"/>
      <c r="PMO83" s="103"/>
      <c r="PMP83" s="197"/>
      <c r="PMQ83" s="197"/>
      <c r="PMR83" s="97"/>
      <c r="PMS83" s="79"/>
      <c r="PMT83" s="79"/>
      <c r="PMU83" s="210"/>
      <c r="PMV83" s="96"/>
      <c r="PMW83" s="194"/>
      <c r="PMX83" s="80"/>
      <c r="PMY83" s="80"/>
      <c r="PMZ83" s="194"/>
      <c r="PNA83" s="62"/>
      <c r="PNB83" s="107"/>
      <c r="PNC83" s="97"/>
      <c r="PND83" s="97"/>
      <c r="PNE83" s="97"/>
      <c r="PNF83" s="104"/>
      <c r="PNG83" s="97"/>
      <c r="PNH83" s="97"/>
      <c r="PNI83" s="97"/>
      <c r="PNJ83" s="145"/>
      <c r="PNK83" s="61"/>
      <c r="PNL83" s="108"/>
      <c r="PNM83" s="63"/>
      <c r="PNN83" s="103"/>
      <c r="PNO83" s="197"/>
      <c r="PNP83" s="197"/>
      <c r="PNQ83" s="97"/>
      <c r="PNR83" s="79"/>
      <c r="PNS83" s="79"/>
      <c r="PNT83" s="210"/>
      <c r="PNU83" s="96"/>
      <c r="PNV83" s="194"/>
      <c r="PNW83" s="80"/>
      <c r="PNX83" s="80"/>
      <c r="PNY83" s="194"/>
      <c r="PNZ83" s="62"/>
      <c r="POA83" s="107"/>
      <c r="POB83" s="97"/>
      <c r="POC83" s="97"/>
      <c r="POD83" s="97"/>
      <c r="POE83" s="104"/>
      <c r="POF83" s="97"/>
      <c r="POG83" s="97"/>
      <c r="POH83" s="97"/>
      <c r="POI83" s="145"/>
      <c r="POJ83" s="61"/>
      <c r="POK83" s="108"/>
      <c r="POL83" s="63"/>
      <c r="POM83" s="103"/>
      <c r="PON83" s="197"/>
      <c r="POO83" s="197"/>
      <c r="POP83" s="97"/>
      <c r="POQ83" s="79"/>
      <c r="POR83" s="79"/>
      <c r="POS83" s="210"/>
      <c r="POT83" s="96"/>
      <c r="POU83" s="194"/>
      <c r="POV83" s="80"/>
      <c r="POW83" s="80"/>
      <c r="POX83" s="194"/>
      <c r="POY83" s="62"/>
      <c r="POZ83" s="107"/>
      <c r="PPA83" s="97"/>
      <c r="PPB83" s="97"/>
      <c r="PPC83" s="97"/>
      <c r="PPD83" s="104"/>
      <c r="PPE83" s="97"/>
      <c r="PPF83" s="97"/>
      <c r="PPG83" s="97"/>
      <c r="PPH83" s="145"/>
      <c r="PPI83" s="61"/>
      <c r="PPJ83" s="108"/>
      <c r="PPK83" s="63"/>
      <c r="PPL83" s="103"/>
      <c r="PPM83" s="197"/>
      <c r="PPN83" s="197"/>
      <c r="PPO83" s="97"/>
      <c r="PPP83" s="79"/>
      <c r="PPQ83" s="79"/>
      <c r="PPR83" s="210"/>
      <c r="PPS83" s="96"/>
      <c r="PPT83" s="194"/>
      <c r="PPU83" s="80"/>
      <c r="PPV83" s="80"/>
      <c r="PPW83" s="194"/>
      <c r="PPX83" s="62"/>
      <c r="PPY83" s="107"/>
      <c r="PPZ83" s="97"/>
      <c r="PQA83" s="97"/>
      <c r="PQB83" s="97"/>
      <c r="PQC83" s="104"/>
      <c r="PQD83" s="97"/>
      <c r="PQE83" s="97"/>
      <c r="PQF83" s="97"/>
      <c r="PQG83" s="145"/>
      <c r="PQH83" s="61"/>
      <c r="PQI83" s="108"/>
      <c r="PQJ83" s="63"/>
      <c r="PQK83" s="103"/>
      <c r="PQL83" s="197"/>
      <c r="PQM83" s="197"/>
      <c r="PQN83" s="97"/>
      <c r="PQO83" s="79"/>
      <c r="PQP83" s="79"/>
      <c r="PQQ83" s="210"/>
      <c r="PQR83" s="96"/>
      <c r="PQS83" s="194"/>
      <c r="PQT83" s="80"/>
      <c r="PQU83" s="80"/>
      <c r="PQV83" s="194"/>
      <c r="PQW83" s="62"/>
      <c r="PQX83" s="107"/>
      <c r="PQY83" s="97"/>
      <c r="PQZ83" s="97"/>
      <c r="PRA83" s="97"/>
      <c r="PRB83" s="104"/>
      <c r="PRC83" s="97"/>
      <c r="PRD83" s="97"/>
      <c r="PRE83" s="97"/>
      <c r="PRF83" s="145"/>
      <c r="PRG83" s="61"/>
      <c r="PRH83" s="108"/>
      <c r="PRI83" s="63"/>
      <c r="PRJ83" s="103"/>
      <c r="PRK83" s="197"/>
      <c r="PRL83" s="197"/>
      <c r="PRM83" s="97"/>
      <c r="PRN83" s="79"/>
      <c r="PRO83" s="79"/>
      <c r="PRP83" s="210"/>
      <c r="PRQ83" s="96"/>
      <c r="PRR83" s="194"/>
      <c r="PRS83" s="80"/>
      <c r="PRT83" s="80"/>
      <c r="PRU83" s="194"/>
      <c r="PRV83" s="62"/>
      <c r="PRW83" s="107"/>
      <c r="PRX83" s="97"/>
      <c r="PRY83" s="97"/>
      <c r="PRZ83" s="97"/>
      <c r="PSA83" s="104"/>
      <c r="PSB83" s="97"/>
      <c r="PSC83" s="97"/>
      <c r="PSD83" s="97"/>
      <c r="PSE83" s="145"/>
      <c r="PSF83" s="61"/>
      <c r="PSG83" s="108"/>
      <c r="PSH83" s="63"/>
      <c r="PSI83" s="103"/>
      <c r="PSJ83" s="197"/>
      <c r="PSK83" s="197"/>
      <c r="PSL83" s="97"/>
      <c r="PSM83" s="79"/>
      <c r="PSN83" s="79"/>
      <c r="PSO83" s="210"/>
      <c r="PSP83" s="96"/>
      <c r="PSQ83" s="194"/>
      <c r="PSR83" s="80"/>
      <c r="PSS83" s="80"/>
      <c r="PST83" s="194"/>
      <c r="PSU83" s="62"/>
      <c r="PSV83" s="107"/>
      <c r="PSW83" s="97"/>
      <c r="PSX83" s="97"/>
      <c r="PSY83" s="97"/>
      <c r="PSZ83" s="104"/>
      <c r="PTA83" s="97"/>
      <c r="PTB83" s="97"/>
      <c r="PTC83" s="97"/>
      <c r="PTD83" s="145"/>
      <c r="PTE83" s="61"/>
      <c r="PTF83" s="108"/>
      <c r="PTG83" s="63"/>
      <c r="PTH83" s="103"/>
      <c r="PTI83" s="197"/>
      <c r="PTJ83" s="197"/>
      <c r="PTK83" s="97"/>
      <c r="PTL83" s="79"/>
      <c r="PTM83" s="79"/>
      <c r="PTN83" s="210"/>
      <c r="PTO83" s="96"/>
      <c r="PTP83" s="194"/>
      <c r="PTQ83" s="80"/>
      <c r="PTR83" s="80"/>
      <c r="PTS83" s="194"/>
      <c r="PTT83" s="62"/>
      <c r="PTU83" s="107"/>
      <c r="PTV83" s="97"/>
      <c r="PTW83" s="97"/>
      <c r="PTX83" s="97"/>
      <c r="PTY83" s="104"/>
      <c r="PTZ83" s="97"/>
      <c r="PUA83" s="97"/>
      <c r="PUB83" s="97"/>
      <c r="PUC83" s="145"/>
      <c r="PUD83" s="61"/>
      <c r="PUE83" s="108"/>
      <c r="PUF83" s="63"/>
      <c r="PUG83" s="103"/>
      <c r="PUH83" s="197"/>
      <c r="PUI83" s="197"/>
      <c r="PUJ83" s="97"/>
      <c r="PUK83" s="79"/>
      <c r="PUL83" s="79"/>
      <c r="PUM83" s="210"/>
      <c r="PUN83" s="96"/>
      <c r="PUO83" s="194"/>
      <c r="PUP83" s="80"/>
      <c r="PUQ83" s="80"/>
      <c r="PUR83" s="194"/>
      <c r="PUS83" s="62"/>
      <c r="PUT83" s="107"/>
      <c r="PUU83" s="97"/>
      <c r="PUV83" s="97"/>
      <c r="PUW83" s="97"/>
      <c r="PUX83" s="104"/>
      <c r="PUY83" s="97"/>
      <c r="PUZ83" s="97"/>
      <c r="PVA83" s="97"/>
      <c r="PVB83" s="145"/>
      <c r="PVC83" s="61"/>
      <c r="PVD83" s="108"/>
      <c r="PVE83" s="63"/>
      <c r="PVF83" s="103"/>
      <c r="PVG83" s="197"/>
      <c r="PVH83" s="197"/>
      <c r="PVI83" s="97"/>
      <c r="PVJ83" s="79"/>
      <c r="PVK83" s="79"/>
      <c r="PVL83" s="210"/>
      <c r="PVM83" s="96"/>
      <c r="PVN83" s="194"/>
      <c r="PVO83" s="80"/>
      <c r="PVP83" s="80"/>
      <c r="PVQ83" s="194"/>
      <c r="PVR83" s="62"/>
      <c r="PVS83" s="107"/>
      <c r="PVT83" s="97"/>
      <c r="PVU83" s="97"/>
      <c r="PVV83" s="97"/>
      <c r="PVW83" s="104"/>
      <c r="PVX83" s="97"/>
      <c r="PVY83" s="97"/>
      <c r="PVZ83" s="97"/>
      <c r="PWA83" s="145"/>
      <c r="PWB83" s="61"/>
      <c r="PWC83" s="108"/>
      <c r="PWD83" s="63"/>
      <c r="PWE83" s="103"/>
      <c r="PWF83" s="197"/>
      <c r="PWG83" s="197"/>
      <c r="PWH83" s="97"/>
      <c r="PWI83" s="79"/>
      <c r="PWJ83" s="79"/>
      <c r="PWK83" s="210"/>
      <c r="PWL83" s="96"/>
      <c r="PWM83" s="194"/>
      <c r="PWN83" s="80"/>
      <c r="PWO83" s="80"/>
      <c r="PWP83" s="194"/>
      <c r="PWQ83" s="62"/>
      <c r="PWR83" s="107"/>
      <c r="PWS83" s="97"/>
      <c r="PWT83" s="97"/>
      <c r="PWU83" s="97"/>
      <c r="PWV83" s="104"/>
      <c r="PWW83" s="97"/>
      <c r="PWX83" s="97"/>
      <c r="PWY83" s="97"/>
      <c r="PWZ83" s="145"/>
      <c r="PXA83" s="61"/>
      <c r="PXB83" s="108"/>
      <c r="PXC83" s="63"/>
      <c r="PXD83" s="103"/>
      <c r="PXE83" s="197"/>
      <c r="PXF83" s="197"/>
      <c r="PXG83" s="97"/>
      <c r="PXH83" s="79"/>
      <c r="PXI83" s="79"/>
      <c r="PXJ83" s="210"/>
      <c r="PXK83" s="96"/>
      <c r="PXL83" s="194"/>
      <c r="PXM83" s="80"/>
      <c r="PXN83" s="80"/>
      <c r="PXO83" s="194"/>
      <c r="PXP83" s="62"/>
      <c r="PXQ83" s="107"/>
      <c r="PXR83" s="97"/>
      <c r="PXS83" s="97"/>
      <c r="PXT83" s="97"/>
      <c r="PXU83" s="104"/>
      <c r="PXV83" s="97"/>
      <c r="PXW83" s="97"/>
      <c r="PXX83" s="97"/>
      <c r="PXY83" s="145"/>
      <c r="PXZ83" s="61"/>
      <c r="PYA83" s="108"/>
      <c r="PYB83" s="63"/>
      <c r="PYC83" s="103"/>
      <c r="PYD83" s="197"/>
      <c r="PYE83" s="197"/>
      <c r="PYF83" s="97"/>
      <c r="PYG83" s="79"/>
      <c r="PYH83" s="79"/>
      <c r="PYI83" s="210"/>
      <c r="PYJ83" s="96"/>
      <c r="PYK83" s="194"/>
      <c r="PYL83" s="80"/>
      <c r="PYM83" s="80"/>
      <c r="PYN83" s="194"/>
      <c r="PYO83" s="62"/>
      <c r="PYP83" s="107"/>
      <c r="PYQ83" s="97"/>
      <c r="PYR83" s="97"/>
      <c r="PYS83" s="97"/>
      <c r="PYT83" s="104"/>
      <c r="PYU83" s="97"/>
      <c r="PYV83" s="97"/>
      <c r="PYW83" s="97"/>
      <c r="PYX83" s="145"/>
      <c r="PYY83" s="61"/>
      <c r="PYZ83" s="108"/>
      <c r="PZA83" s="63"/>
      <c r="PZB83" s="103"/>
      <c r="PZC83" s="197"/>
      <c r="PZD83" s="197"/>
      <c r="PZE83" s="97"/>
      <c r="PZF83" s="79"/>
      <c r="PZG83" s="79"/>
      <c r="PZH83" s="210"/>
      <c r="PZI83" s="96"/>
      <c r="PZJ83" s="194"/>
      <c r="PZK83" s="80"/>
      <c r="PZL83" s="80"/>
      <c r="PZM83" s="194"/>
      <c r="PZN83" s="62"/>
      <c r="PZO83" s="107"/>
      <c r="PZP83" s="97"/>
      <c r="PZQ83" s="97"/>
      <c r="PZR83" s="97"/>
      <c r="PZS83" s="104"/>
      <c r="PZT83" s="97"/>
      <c r="PZU83" s="97"/>
      <c r="PZV83" s="97"/>
      <c r="PZW83" s="145"/>
      <c r="PZX83" s="61"/>
      <c r="PZY83" s="108"/>
      <c r="PZZ83" s="63"/>
      <c r="QAA83" s="103"/>
      <c r="QAB83" s="197"/>
      <c r="QAC83" s="197"/>
      <c r="QAD83" s="97"/>
      <c r="QAE83" s="79"/>
      <c r="QAF83" s="79"/>
      <c r="QAG83" s="210"/>
      <c r="QAH83" s="96"/>
      <c r="QAI83" s="194"/>
      <c r="QAJ83" s="80"/>
      <c r="QAK83" s="80"/>
      <c r="QAL83" s="194"/>
      <c r="QAM83" s="62"/>
      <c r="QAN83" s="107"/>
      <c r="QAO83" s="97"/>
      <c r="QAP83" s="97"/>
      <c r="QAQ83" s="97"/>
      <c r="QAR83" s="104"/>
      <c r="QAS83" s="97"/>
      <c r="QAT83" s="97"/>
      <c r="QAU83" s="97"/>
      <c r="QAV83" s="145"/>
      <c r="QAW83" s="61"/>
      <c r="QAX83" s="108"/>
      <c r="QAY83" s="63"/>
      <c r="QAZ83" s="103"/>
      <c r="QBA83" s="197"/>
      <c r="QBB83" s="197"/>
      <c r="QBC83" s="97"/>
      <c r="QBD83" s="79"/>
      <c r="QBE83" s="79"/>
      <c r="QBF83" s="210"/>
      <c r="QBG83" s="96"/>
      <c r="QBH83" s="194"/>
      <c r="QBI83" s="80"/>
      <c r="QBJ83" s="80"/>
      <c r="QBK83" s="194"/>
      <c r="QBL83" s="62"/>
      <c r="QBM83" s="107"/>
      <c r="QBN83" s="97"/>
      <c r="QBO83" s="97"/>
      <c r="QBP83" s="97"/>
      <c r="QBQ83" s="104"/>
      <c r="QBR83" s="97"/>
      <c r="QBS83" s="97"/>
      <c r="QBT83" s="97"/>
      <c r="QBU83" s="145"/>
      <c r="QBV83" s="61"/>
      <c r="QBW83" s="108"/>
      <c r="QBX83" s="63"/>
      <c r="QBY83" s="103"/>
      <c r="QBZ83" s="197"/>
      <c r="QCA83" s="197"/>
      <c r="QCB83" s="97"/>
      <c r="QCC83" s="79"/>
      <c r="QCD83" s="79"/>
      <c r="QCE83" s="210"/>
      <c r="QCF83" s="96"/>
      <c r="QCG83" s="194"/>
      <c r="QCH83" s="80"/>
      <c r="QCI83" s="80"/>
      <c r="QCJ83" s="194"/>
      <c r="QCK83" s="62"/>
      <c r="QCL83" s="107"/>
      <c r="QCM83" s="97"/>
      <c r="QCN83" s="97"/>
      <c r="QCO83" s="97"/>
      <c r="QCP83" s="104"/>
      <c r="QCQ83" s="97"/>
      <c r="QCR83" s="97"/>
      <c r="QCS83" s="97"/>
      <c r="QCT83" s="145"/>
      <c r="QCU83" s="61"/>
      <c r="QCV83" s="108"/>
      <c r="QCW83" s="63"/>
      <c r="QCX83" s="103"/>
      <c r="QCY83" s="197"/>
      <c r="QCZ83" s="197"/>
      <c r="QDA83" s="97"/>
      <c r="QDB83" s="79"/>
      <c r="QDC83" s="79"/>
      <c r="QDD83" s="210"/>
      <c r="QDE83" s="96"/>
      <c r="QDF83" s="194"/>
      <c r="QDG83" s="80"/>
      <c r="QDH83" s="80"/>
      <c r="QDI83" s="194"/>
      <c r="QDJ83" s="62"/>
      <c r="QDK83" s="107"/>
      <c r="QDL83" s="97"/>
      <c r="QDM83" s="97"/>
      <c r="QDN83" s="97"/>
      <c r="QDO83" s="104"/>
      <c r="QDP83" s="97"/>
      <c r="QDQ83" s="97"/>
      <c r="QDR83" s="97"/>
      <c r="QDS83" s="145"/>
      <c r="QDT83" s="61"/>
      <c r="QDU83" s="108"/>
      <c r="QDV83" s="63"/>
      <c r="QDW83" s="103"/>
      <c r="QDX83" s="197"/>
      <c r="QDY83" s="197"/>
      <c r="QDZ83" s="97"/>
      <c r="QEA83" s="79"/>
      <c r="QEB83" s="79"/>
      <c r="QEC83" s="210"/>
      <c r="QED83" s="96"/>
      <c r="QEE83" s="194"/>
      <c r="QEF83" s="80"/>
      <c r="QEG83" s="80"/>
      <c r="QEH83" s="194"/>
      <c r="QEI83" s="62"/>
      <c r="QEJ83" s="107"/>
      <c r="QEK83" s="97"/>
      <c r="QEL83" s="97"/>
      <c r="QEM83" s="97"/>
      <c r="QEN83" s="104"/>
      <c r="QEO83" s="97"/>
      <c r="QEP83" s="97"/>
      <c r="QEQ83" s="97"/>
      <c r="QER83" s="145"/>
      <c r="QES83" s="61"/>
      <c r="QET83" s="108"/>
      <c r="QEU83" s="63"/>
      <c r="QEV83" s="103"/>
      <c r="QEW83" s="197"/>
      <c r="QEX83" s="197"/>
      <c r="QEY83" s="97"/>
      <c r="QEZ83" s="79"/>
      <c r="QFA83" s="79"/>
      <c r="QFB83" s="210"/>
      <c r="QFC83" s="96"/>
      <c r="QFD83" s="194"/>
      <c r="QFE83" s="80"/>
      <c r="QFF83" s="80"/>
      <c r="QFG83" s="194"/>
      <c r="QFH83" s="62"/>
      <c r="QFI83" s="107"/>
      <c r="QFJ83" s="97"/>
      <c r="QFK83" s="97"/>
      <c r="QFL83" s="97"/>
      <c r="QFM83" s="104"/>
      <c r="QFN83" s="97"/>
      <c r="QFO83" s="97"/>
      <c r="QFP83" s="97"/>
      <c r="QFQ83" s="145"/>
      <c r="QFR83" s="61"/>
      <c r="QFS83" s="108"/>
      <c r="QFT83" s="63"/>
      <c r="QFU83" s="103"/>
      <c r="QFV83" s="197"/>
      <c r="QFW83" s="197"/>
      <c r="QFX83" s="97"/>
      <c r="QFY83" s="79"/>
      <c r="QFZ83" s="79"/>
      <c r="QGA83" s="210"/>
      <c r="QGB83" s="96"/>
      <c r="QGC83" s="194"/>
      <c r="QGD83" s="80"/>
      <c r="QGE83" s="80"/>
      <c r="QGF83" s="194"/>
      <c r="QGG83" s="62"/>
      <c r="QGH83" s="107"/>
      <c r="QGI83" s="97"/>
      <c r="QGJ83" s="97"/>
      <c r="QGK83" s="97"/>
      <c r="QGL83" s="104"/>
      <c r="QGM83" s="97"/>
      <c r="QGN83" s="97"/>
      <c r="QGO83" s="97"/>
      <c r="QGP83" s="145"/>
      <c r="QGQ83" s="61"/>
      <c r="QGR83" s="108"/>
      <c r="QGS83" s="63"/>
      <c r="QGT83" s="103"/>
      <c r="QGU83" s="197"/>
      <c r="QGV83" s="197"/>
      <c r="QGW83" s="97"/>
      <c r="QGX83" s="79"/>
      <c r="QGY83" s="79"/>
      <c r="QGZ83" s="210"/>
      <c r="QHA83" s="96"/>
      <c r="QHB83" s="194"/>
      <c r="QHC83" s="80"/>
      <c r="QHD83" s="80"/>
      <c r="QHE83" s="194"/>
      <c r="QHF83" s="62"/>
      <c r="QHG83" s="107"/>
      <c r="QHH83" s="97"/>
      <c r="QHI83" s="97"/>
      <c r="QHJ83" s="97"/>
      <c r="QHK83" s="104"/>
      <c r="QHL83" s="97"/>
      <c r="QHM83" s="97"/>
      <c r="QHN83" s="97"/>
      <c r="QHO83" s="145"/>
      <c r="QHP83" s="61"/>
      <c r="QHQ83" s="108"/>
      <c r="QHR83" s="63"/>
      <c r="QHS83" s="103"/>
      <c r="QHT83" s="197"/>
      <c r="QHU83" s="197"/>
      <c r="QHV83" s="97"/>
      <c r="QHW83" s="79"/>
      <c r="QHX83" s="79"/>
      <c r="QHY83" s="210"/>
      <c r="QHZ83" s="96"/>
      <c r="QIA83" s="194"/>
      <c r="QIB83" s="80"/>
      <c r="QIC83" s="80"/>
      <c r="QID83" s="194"/>
      <c r="QIE83" s="62"/>
      <c r="QIF83" s="107"/>
      <c r="QIG83" s="97"/>
      <c r="QIH83" s="97"/>
      <c r="QII83" s="97"/>
      <c r="QIJ83" s="104"/>
      <c r="QIK83" s="97"/>
      <c r="QIL83" s="97"/>
      <c r="QIM83" s="97"/>
      <c r="QIN83" s="145"/>
      <c r="QIO83" s="61"/>
      <c r="QIP83" s="108"/>
      <c r="QIQ83" s="63"/>
      <c r="QIR83" s="103"/>
      <c r="QIS83" s="197"/>
      <c r="QIT83" s="197"/>
      <c r="QIU83" s="97"/>
      <c r="QIV83" s="79"/>
      <c r="QIW83" s="79"/>
      <c r="QIX83" s="210"/>
      <c r="QIY83" s="96"/>
      <c r="QIZ83" s="194"/>
      <c r="QJA83" s="80"/>
      <c r="QJB83" s="80"/>
      <c r="QJC83" s="194"/>
      <c r="QJD83" s="62"/>
      <c r="QJE83" s="107"/>
      <c r="QJF83" s="97"/>
      <c r="QJG83" s="97"/>
      <c r="QJH83" s="97"/>
      <c r="QJI83" s="104"/>
      <c r="QJJ83" s="97"/>
      <c r="QJK83" s="97"/>
      <c r="QJL83" s="97"/>
      <c r="QJM83" s="145"/>
      <c r="QJN83" s="61"/>
      <c r="QJO83" s="108"/>
      <c r="QJP83" s="63"/>
      <c r="QJQ83" s="103"/>
      <c r="QJR83" s="197"/>
      <c r="QJS83" s="197"/>
      <c r="QJT83" s="97"/>
      <c r="QJU83" s="79"/>
      <c r="QJV83" s="79"/>
      <c r="QJW83" s="210"/>
      <c r="QJX83" s="96"/>
      <c r="QJY83" s="194"/>
      <c r="QJZ83" s="80"/>
      <c r="QKA83" s="80"/>
      <c r="QKB83" s="194"/>
      <c r="QKC83" s="62"/>
      <c r="QKD83" s="107"/>
      <c r="QKE83" s="97"/>
      <c r="QKF83" s="97"/>
      <c r="QKG83" s="97"/>
      <c r="QKH83" s="104"/>
      <c r="QKI83" s="97"/>
      <c r="QKJ83" s="97"/>
      <c r="QKK83" s="97"/>
      <c r="QKL83" s="145"/>
      <c r="QKM83" s="61"/>
      <c r="QKN83" s="108"/>
      <c r="QKO83" s="63"/>
      <c r="QKP83" s="103"/>
      <c r="QKQ83" s="197"/>
      <c r="QKR83" s="197"/>
      <c r="QKS83" s="97"/>
      <c r="QKT83" s="79"/>
      <c r="QKU83" s="79"/>
      <c r="QKV83" s="210"/>
      <c r="QKW83" s="96"/>
      <c r="QKX83" s="194"/>
      <c r="QKY83" s="80"/>
      <c r="QKZ83" s="80"/>
      <c r="QLA83" s="194"/>
      <c r="QLB83" s="62"/>
      <c r="QLC83" s="107"/>
      <c r="QLD83" s="97"/>
      <c r="QLE83" s="97"/>
      <c r="QLF83" s="97"/>
      <c r="QLG83" s="104"/>
      <c r="QLH83" s="97"/>
      <c r="QLI83" s="97"/>
      <c r="QLJ83" s="97"/>
      <c r="QLK83" s="145"/>
      <c r="QLL83" s="61"/>
      <c r="QLM83" s="108"/>
      <c r="QLN83" s="63"/>
      <c r="QLO83" s="103"/>
      <c r="QLP83" s="197"/>
      <c r="QLQ83" s="197"/>
      <c r="QLR83" s="97"/>
      <c r="QLS83" s="79"/>
      <c r="QLT83" s="79"/>
      <c r="QLU83" s="210"/>
      <c r="QLV83" s="96"/>
      <c r="QLW83" s="194"/>
      <c r="QLX83" s="80"/>
      <c r="QLY83" s="80"/>
      <c r="QLZ83" s="194"/>
      <c r="QMA83" s="62"/>
      <c r="QMB83" s="107"/>
      <c r="QMC83" s="97"/>
      <c r="QMD83" s="97"/>
      <c r="QME83" s="97"/>
      <c r="QMF83" s="104"/>
      <c r="QMG83" s="97"/>
      <c r="QMH83" s="97"/>
      <c r="QMI83" s="97"/>
      <c r="QMJ83" s="145"/>
      <c r="QMK83" s="61"/>
      <c r="QML83" s="108"/>
      <c r="QMM83" s="63"/>
      <c r="QMN83" s="103"/>
      <c r="QMO83" s="197"/>
      <c r="QMP83" s="197"/>
      <c r="QMQ83" s="97"/>
      <c r="QMR83" s="79"/>
      <c r="QMS83" s="79"/>
      <c r="QMT83" s="210"/>
      <c r="QMU83" s="96"/>
      <c r="QMV83" s="194"/>
      <c r="QMW83" s="80"/>
      <c r="QMX83" s="80"/>
      <c r="QMY83" s="194"/>
      <c r="QMZ83" s="62"/>
      <c r="QNA83" s="107"/>
      <c r="QNB83" s="97"/>
      <c r="QNC83" s="97"/>
      <c r="QND83" s="97"/>
      <c r="QNE83" s="104"/>
      <c r="QNF83" s="97"/>
      <c r="QNG83" s="97"/>
      <c r="QNH83" s="97"/>
      <c r="QNI83" s="145"/>
      <c r="QNJ83" s="61"/>
      <c r="QNK83" s="108"/>
      <c r="QNL83" s="63"/>
      <c r="QNM83" s="103"/>
      <c r="QNN83" s="197"/>
      <c r="QNO83" s="197"/>
      <c r="QNP83" s="97"/>
      <c r="QNQ83" s="79"/>
      <c r="QNR83" s="79"/>
      <c r="QNS83" s="210"/>
      <c r="QNT83" s="96"/>
      <c r="QNU83" s="194"/>
      <c r="QNV83" s="80"/>
      <c r="QNW83" s="80"/>
      <c r="QNX83" s="194"/>
      <c r="QNY83" s="62"/>
      <c r="QNZ83" s="107"/>
      <c r="QOA83" s="97"/>
      <c r="QOB83" s="97"/>
      <c r="QOC83" s="97"/>
      <c r="QOD83" s="104"/>
      <c r="QOE83" s="97"/>
      <c r="QOF83" s="97"/>
      <c r="QOG83" s="97"/>
      <c r="QOH83" s="145"/>
      <c r="QOI83" s="61"/>
      <c r="QOJ83" s="108"/>
      <c r="QOK83" s="63"/>
      <c r="QOL83" s="103"/>
      <c r="QOM83" s="197"/>
      <c r="QON83" s="197"/>
      <c r="QOO83" s="97"/>
      <c r="QOP83" s="79"/>
      <c r="QOQ83" s="79"/>
      <c r="QOR83" s="210"/>
      <c r="QOS83" s="96"/>
      <c r="QOT83" s="194"/>
      <c r="QOU83" s="80"/>
      <c r="QOV83" s="80"/>
      <c r="QOW83" s="194"/>
      <c r="QOX83" s="62"/>
      <c r="QOY83" s="107"/>
      <c r="QOZ83" s="97"/>
      <c r="QPA83" s="97"/>
      <c r="QPB83" s="97"/>
      <c r="QPC83" s="104"/>
      <c r="QPD83" s="97"/>
      <c r="QPE83" s="97"/>
      <c r="QPF83" s="97"/>
      <c r="QPG83" s="145"/>
      <c r="QPH83" s="61"/>
      <c r="QPI83" s="108"/>
      <c r="QPJ83" s="63"/>
      <c r="QPK83" s="103"/>
      <c r="QPL83" s="197"/>
      <c r="QPM83" s="197"/>
      <c r="QPN83" s="97"/>
      <c r="QPO83" s="79"/>
      <c r="QPP83" s="79"/>
      <c r="QPQ83" s="210"/>
      <c r="QPR83" s="96"/>
      <c r="QPS83" s="194"/>
      <c r="QPT83" s="80"/>
      <c r="QPU83" s="80"/>
      <c r="QPV83" s="194"/>
      <c r="QPW83" s="62"/>
      <c r="QPX83" s="107"/>
      <c r="QPY83" s="97"/>
      <c r="QPZ83" s="97"/>
      <c r="QQA83" s="97"/>
      <c r="QQB83" s="104"/>
      <c r="QQC83" s="97"/>
      <c r="QQD83" s="97"/>
      <c r="QQE83" s="97"/>
      <c r="QQF83" s="145"/>
      <c r="QQG83" s="61"/>
      <c r="QQH83" s="108"/>
      <c r="QQI83" s="63"/>
      <c r="QQJ83" s="103"/>
      <c r="QQK83" s="197"/>
      <c r="QQL83" s="197"/>
      <c r="QQM83" s="97"/>
      <c r="QQN83" s="79"/>
      <c r="QQO83" s="79"/>
      <c r="QQP83" s="210"/>
      <c r="QQQ83" s="96"/>
      <c r="QQR83" s="194"/>
      <c r="QQS83" s="80"/>
      <c r="QQT83" s="80"/>
      <c r="QQU83" s="194"/>
      <c r="QQV83" s="62"/>
      <c r="QQW83" s="107"/>
      <c r="QQX83" s="97"/>
      <c r="QQY83" s="97"/>
      <c r="QQZ83" s="97"/>
      <c r="QRA83" s="104"/>
      <c r="QRB83" s="97"/>
      <c r="QRC83" s="97"/>
      <c r="QRD83" s="97"/>
      <c r="QRE83" s="145"/>
      <c r="QRF83" s="61"/>
      <c r="QRG83" s="108"/>
      <c r="QRH83" s="63"/>
      <c r="QRI83" s="103"/>
      <c r="QRJ83" s="197"/>
      <c r="QRK83" s="197"/>
      <c r="QRL83" s="97"/>
      <c r="QRM83" s="79"/>
      <c r="QRN83" s="79"/>
      <c r="QRO83" s="210"/>
      <c r="QRP83" s="96"/>
      <c r="QRQ83" s="194"/>
      <c r="QRR83" s="80"/>
      <c r="QRS83" s="80"/>
      <c r="QRT83" s="194"/>
      <c r="QRU83" s="62"/>
      <c r="QRV83" s="107"/>
      <c r="QRW83" s="97"/>
      <c r="QRX83" s="97"/>
      <c r="QRY83" s="97"/>
      <c r="QRZ83" s="104"/>
      <c r="QSA83" s="97"/>
      <c r="QSB83" s="97"/>
      <c r="QSC83" s="97"/>
      <c r="QSD83" s="145"/>
      <c r="QSE83" s="61"/>
      <c r="QSF83" s="108"/>
      <c r="QSG83" s="63"/>
      <c r="QSH83" s="103"/>
      <c r="QSI83" s="197"/>
      <c r="QSJ83" s="197"/>
      <c r="QSK83" s="97"/>
      <c r="QSL83" s="79"/>
      <c r="QSM83" s="79"/>
      <c r="QSN83" s="210"/>
      <c r="QSO83" s="96"/>
      <c r="QSP83" s="194"/>
      <c r="QSQ83" s="80"/>
      <c r="QSR83" s="80"/>
      <c r="QSS83" s="194"/>
      <c r="QST83" s="62"/>
      <c r="QSU83" s="107"/>
      <c r="QSV83" s="97"/>
      <c r="QSW83" s="97"/>
      <c r="QSX83" s="97"/>
      <c r="QSY83" s="104"/>
      <c r="QSZ83" s="97"/>
      <c r="QTA83" s="97"/>
      <c r="QTB83" s="97"/>
      <c r="QTC83" s="145"/>
      <c r="QTD83" s="61"/>
      <c r="QTE83" s="108"/>
      <c r="QTF83" s="63"/>
      <c r="QTG83" s="103"/>
      <c r="QTH83" s="197"/>
      <c r="QTI83" s="197"/>
      <c r="QTJ83" s="97"/>
      <c r="QTK83" s="79"/>
      <c r="QTL83" s="79"/>
      <c r="QTM83" s="210"/>
      <c r="QTN83" s="96"/>
      <c r="QTO83" s="194"/>
      <c r="QTP83" s="80"/>
      <c r="QTQ83" s="80"/>
      <c r="QTR83" s="194"/>
      <c r="QTS83" s="62"/>
      <c r="QTT83" s="107"/>
      <c r="QTU83" s="97"/>
      <c r="QTV83" s="97"/>
      <c r="QTW83" s="97"/>
      <c r="QTX83" s="104"/>
      <c r="QTY83" s="97"/>
      <c r="QTZ83" s="97"/>
      <c r="QUA83" s="97"/>
      <c r="QUB83" s="145"/>
      <c r="QUC83" s="61"/>
      <c r="QUD83" s="108"/>
      <c r="QUE83" s="63"/>
      <c r="QUF83" s="103"/>
      <c r="QUG83" s="197"/>
      <c r="QUH83" s="197"/>
      <c r="QUI83" s="97"/>
      <c r="QUJ83" s="79"/>
      <c r="QUK83" s="79"/>
      <c r="QUL83" s="210"/>
      <c r="QUM83" s="96"/>
      <c r="QUN83" s="194"/>
      <c r="QUO83" s="80"/>
      <c r="QUP83" s="80"/>
      <c r="QUQ83" s="194"/>
      <c r="QUR83" s="62"/>
      <c r="QUS83" s="107"/>
      <c r="QUT83" s="97"/>
      <c r="QUU83" s="97"/>
      <c r="QUV83" s="97"/>
      <c r="QUW83" s="104"/>
      <c r="QUX83" s="97"/>
      <c r="QUY83" s="97"/>
      <c r="QUZ83" s="97"/>
      <c r="QVA83" s="145"/>
      <c r="QVB83" s="61"/>
      <c r="QVC83" s="108"/>
      <c r="QVD83" s="63"/>
      <c r="QVE83" s="103"/>
      <c r="QVF83" s="197"/>
      <c r="QVG83" s="197"/>
      <c r="QVH83" s="97"/>
      <c r="QVI83" s="79"/>
      <c r="QVJ83" s="79"/>
      <c r="QVK83" s="210"/>
      <c r="QVL83" s="96"/>
      <c r="QVM83" s="194"/>
      <c r="QVN83" s="80"/>
      <c r="QVO83" s="80"/>
      <c r="QVP83" s="194"/>
      <c r="QVQ83" s="62"/>
      <c r="QVR83" s="107"/>
      <c r="QVS83" s="97"/>
      <c r="QVT83" s="97"/>
      <c r="QVU83" s="97"/>
      <c r="QVV83" s="104"/>
      <c r="QVW83" s="97"/>
      <c r="QVX83" s="97"/>
      <c r="QVY83" s="97"/>
      <c r="QVZ83" s="145"/>
      <c r="QWA83" s="61"/>
      <c r="QWB83" s="108"/>
      <c r="QWC83" s="63"/>
      <c r="QWD83" s="103"/>
      <c r="QWE83" s="197"/>
      <c r="QWF83" s="197"/>
      <c r="QWG83" s="97"/>
      <c r="QWH83" s="79"/>
      <c r="QWI83" s="79"/>
      <c r="QWJ83" s="210"/>
      <c r="QWK83" s="96"/>
      <c r="QWL83" s="194"/>
      <c r="QWM83" s="80"/>
      <c r="QWN83" s="80"/>
      <c r="QWO83" s="194"/>
      <c r="QWP83" s="62"/>
      <c r="QWQ83" s="107"/>
      <c r="QWR83" s="97"/>
      <c r="QWS83" s="97"/>
      <c r="QWT83" s="97"/>
      <c r="QWU83" s="104"/>
      <c r="QWV83" s="97"/>
      <c r="QWW83" s="97"/>
      <c r="QWX83" s="97"/>
      <c r="QWY83" s="145"/>
      <c r="QWZ83" s="61"/>
      <c r="QXA83" s="108"/>
      <c r="QXB83" s="63"/>
      <c r="QXC83" s="103"/>
      <c r="QXD83" s="197"/>
      <c r="QXE83" s="197"/>
      <c r="QXF83" s="97"/>
      <c r="QXG83" s="79"/>
      <c r="QXH83" s="79"/>
      <c r="QXI83" s="210"/>
      <c r="QXJ83" s="96"/>
      <c r="QXK83" s="194"/>
      <c r="QXL83" s="80"/>
      <c r="QXM83" s="80"/>
      <c r="QXN83" s="194"/>
      <c r="QXO83" s="62"/>
      <c r="QXP83" s="107"/>
      <c r="QXQ83" s="97"/>
      <c r="QXR83" s="97"/>
      <c r="QXS83" s="97"/>
      <c r="QXT83" s="104"/>
      <c r="QXU83" s="97"/>
      <c r="QXV83" s="97"/>
      <c r="QXW83" s="97"/>
      <c r="QXX83" s="145"/>
      <c r="QXY83" s="61"/>
      <c r="QXZ83" s="108"/>
      <c r="QYA83" s="63"/>
      <c r="QYB83" s="103"/>
      <c r="QYC83" s="197"/>
      <c r="QYD83" s="197"/>
      <c r="QYE83" s="97"/>
      <c r="QYF83" s="79"/>
      <c r="QYG83" s="79"/>
      <c r="QYH83" s="210"/>
      <c r="QYI83" s="96"/>
      <c r="QYJ83" s="194"/>
      <c r="QYK83" s="80"/>
      <c r="QYL83" s="80"/>
      <c r="QYM83" s="194"/>
      <c r="QYN83" s="62"/>
      <c r="QYO83" s="107"/>
      <c r="QYP83" s="97"/>
      <c r="QYQ83" s="97"/>
      <c r="QYR83" s="97"/>
      <c r="QYS83" s="104"/>
      <c r="QYT83" s="97"/>
      <c r="QYU83" s="97"/>
      <c r="QYV83" s="97"/>
      <c r="QYW83" s="145"/>
      <c r="QYX83" s="61"/>
      <c r="QYY83" s="108"/>
      <c r="QYZ83" s="63"/>
      <c r="QZA83" s="103"/>
      <c r="QZB83" s="197"/>
      <c r="QZC83" s="197"/>
      <c r="QZD83" s="97"/>
      <c r="QZE83" s="79"/>
      <c r="QZF83" s="79"/>
      <c r="QZG83" s="210"/>
      <c r="QZH83" s="96"/>
      <c r="QZI83" s="194"/>
      <c r="QZJ83" s="80"/>
      <c r="QZK83" s="80"/>
      <c r="QZL83" s="194"/>
      <c r="QZM83" s="62"/>
      <c r="QZN83" s="107"/>
      <c r="QZO83" s="97"/>
      <c r="QZP83" s="97"/>
      <c r="QZQ83" s="97"/>
      <c r="QZR83" s="104"/>
      <c r="QZS83" s="97"/>
      <c r="QZT83" s="97"/>
      <c r="QZU83" s="97"/>
      <c r="QZV83" s="145"/>
      <c r="QZW83" s="61"/>
      <c r="QZX83" s="108"/>
      <c r="QZY83" s="63"/>
      <c r="QZZ83" s="103"/>
      <c r="RAA83" s="197"/>
      <c r="RAB83" s="197"/>
      <c r="RAC83" s="97"/>
      <c r="RAD83" s="79"/>
      <c r="RAE83" s="79"/>
      <c r="RAF83" s="210"/>
      <c r="RAG83" s="96"/>
      <c r="RAH83" s="194"/>
      <c r="RAI83" s="80"/>
      <c r="RAJ83" s="80"/>
      <c r="RAK83" s="194"/>
      <c r="RAL83" s="62"/>
      <c r="RAM83" s="107"/>
      <c r="RAN83" s="97"/>
      <c r="RAO83" s="97"/>
      <c r="RAP83" s="97"/>
      <c r="RAQ83" s="104"/>
      <c r="RAR83" s="97"/>
      <c r="RAS83" s="97"/>
      <c r="RAT83" s="97"/>
      <c r="RAU83" s="145"/>
      <c r="RAV83" s="61"/>
      <c r="RAW83" s="108"/>
      <c r="RAX83" s="63"/>
      <c r="RAY83" s="103"/>
      <c r="RAZ83" s="197"/>
      <c r="RBA83" s="197"/>
      <c r="RBB83" s="97"/>
      <c r="RBC83" s="79"/>
      <c r="RBD83" s="79"/>
      <c r="RBE83" s="210"/>
      <c r="RBF83" s="96"/>
      <c r="RBG83" s="194"/>
      <c r="RBH83" s="80"/>
      <c r="RBI83" s="80"/>
      <c r="RBJ83" s="194"/>
      <c r="RBK83" s="62"/>
      <c r="RBL83" s="107"/>
      <c r="RBM83" s="97"/>
      <c r="RBN83" s="97"/>
      <c r="RBO83" s="97"/>
      <c r="RBP83" s="104"/>
      <c r="RBQ83" s="97"/>
      <c r="RBR83" s="97"/>
      <c r="RBS83" s="97"/>
      <c r="RBT83" s="145"/>
      <c r="RBU83" s="61"/>
      <c r="RBV83" s="108"/>
      <c r="RBW83" s="63"/>
      <c r="RBX83" s="103"/>
      <c r="RBY83" s="197"/>
      <c r="RBZ83" s="197"/>
      <c r="RCA83" s="97"/>
      <c r="RCB83" s="79"/>
      <c r="RCC83" s="79"/>
      <c r="RCD83" s="210"/>
      <c r="RCE83" s="96"/>
      <c r="RCF83" s="194"/>
      <c r="RCG83" s="80"/>
      <c r="RCH83" s="80"/>
      <c r="RCI83" s="194"/>
      <c r="RCJ83" s="62"/>
      <c r="RCK83" s="107"/>
      <c r="RCL83" s="97"/>
      <c r="RCM83" s="97"/>
      <c r="RCN83" s="97"/>
      <c r="RCO83" s="104"/>
      <c r="RCP83" s="97"/>
      <c r="RCQ83" s="97"/>
      <c r="RCR83" s="97"/>
      <c r="RCS83" s="145"/>
      <c r="RCT83" s="61"/>
      <c r="RCU83" s="108"/>
      <c r="RCV83" s="63"/>
      <c r="RCW83" s="103"/>
      <c r="RCX83" s="197"/>
      <c r="RCY83" s="197"/>
      <c r="RCZ83" s="97"/>
      <c r="RDA83" s="79"/>
      <c r="RDB83" s="79"/>
      <c r="RDC83" s="210"/>
      <c r="RDD83" s="96"/>
      <c r="RDE83" s="194"/>
      <c r="RDF83" s="80"/>
      <c r="RDG83" s="80"/>
      <c r="RDH83" s="194"/>
      <c r="RDI83" s="62"/>
      <c r="RDJ83" s="107"/>
      <c r="RDK83" s="97"/>
      <c r="RDL83" s="97"/>
      <c r="RDM83" s="97"/>
      <c r="RDN83" s="104"/>
      <c r="RDO83" s="97"/>
      <c r="RDP83" s="97"/>
      <c r="RDQ83" s="97"/>
      <c r="RDR83" s="145"/>
      <c r="RDS83" s="61"/>
      <c r="RDT83" s="108"/>
      <c r="RDU83" s="63"/>
      <c r="RDV83" s="103"/>
      <c r="RDW83" s="197"/>
      <c r="RDX83" s="197"/>
      <c r="RDY83" s="97"/>
      <c r="RDZ83" s="79"/>
      <c r="REA83" s="79"/>
      <c r="REB83" s="210"/>
      <c r="REC83" s="96"/>
      <c r="RED83" s="194"/>
      <c r="REE83" s="80"/>
      <c r="REF83" s="80"/>
      <c r="REG83" s="194"/>
      <c r="REH83" s="62"/>
      <c r="REI83" s="107"/>
      <c r="REJ83" s="97"/>
      <c r="REK83" s="97"/>
      <c r="REL83" s="97"/>
      <c r="REM83" s="104"/>
      <c r="REN83" s="97"/>
      <c r="REO83" s="97"/>
      <c r="REP83" s="97"/>
      <c r="REQ83" s="145"/>
      <c r="RER83" s="61"/>
      <c r="RES83" s="108"/>
      <c r="RET83" s="63"/>
      <c r="REU83" s="103"/>
      <c r="REV83" s="197"/>
      <c r="REW83" s="197"/>
      <c r="REX83" s="97"/>
      <c r="REY83" s="79"/>
      <c r="REZ83" s="79"/>
      <c r="RFA83" s="210"/>
      <c r="RFB83" s="96"/>
      <c r="RFC83" s="194"/>
      <c r="RFD83" s="80"/>
      <c r="RFE83" s="80"/>
      <c r="RFF83" s="194"/>
      <c r="RFG83" s="62"/>
      <c r="RFH83" s="107"/>
      <c r="RFI83" s="97"/>
      <c r="RFJ83" s="97"/>
      <c r="RFK83" s="97"/>
      <c r="RFL83" s="104"/>
      <c r="RFM83" s="97"/>
      <c r="RFN83" s="97"/>
      <c r="RFO83" s="97"/>
      <c r="RFP83" s="145"/>
      <c r="RFQ83" s="61"/>
      <c r="RFR83" s="108"/>
      <c r="RFS83" s="63"/>
      <c r="RFT83" s="103"/>
      <c r="RFU83" s="197"/>
      <c r="RFV83" s="197"/>
      <c r="RFW83" s="97"/>
      <c r="RFX83" s="79"/>
      <c r="RFY83" s="79"/>
      <c r="RFZ83" s="210"/>
      <c r="RGA83" s="96"/>
      <c r="RGB83" s="194"/>
      <c r="RGC83" s="80"/>
      <c r="RGD83" s="80"/>
      <c r="RGE83" s="194"/>
      <c r="RGF83" s="62"/>
      <c r="RGG83" s="107"/>
      <c r="RGH83" s="97"/>
      <c r="RGI83" s="97"/>
      <c r="RGJ83" s="97"/>
      <c r="RGK83" s="104"/>
      <c r="RGL83" s="97"/>
      <c r="RGM83" s="97"/>
      <c r="RGN83" s="97"/>
      <c r="RGO83" s="145"/>
      <c r="RGP83" s="61"/>
      <c r="RGQ83" s="108"/>
      <c r="RGR83" s="63"/>
      <c r="RGS83" s="103"/>
      <c r="RGT83" s="197"/>
      <c r="RGU83" s="197"/>
      <c r="RGV83" s="97"/>
      <c r="RGW83" s="79"/>
      <c r="RGX83" s="79"/>
      <c r="RGY83" s="210"/>
      <c r="RGZ83" s="96"/>
      <c r="RHA83" s="194"/>
      <c r="RHB83" s="80"/>
      <c r="RHC83" s="80"/>
      <c r="RHD83" s="194"/>
      <c r="RHE83" s="62"/>
      <c r="RHF83" s="107"/>
      <c r="RHG83" s="97"/>
      <c r="RHH83" s="97"/>
      <c r="RHI83" s="97"/>
      <c r="RHJ83" s="104"/>
      <c r="RHK83" s="97"/>
      <c r="RHL83" s="97"/>
      <c r="RHM83" s="97"/>
      <c r="RHN83" s="145"/>
      <c r="RHO83" s="61"/>
      <c r="RHP83" s="108"/>
      <c r="RHQ83" s="63"/>
      <c r="RHR83" s="103"/>
      <c r="RHS83" s="197"/>
      <c r="RHT83" s="197"/>
      <c r="RHU83" s="97"/>
      <c r="RHV83" s="79"/>
      <c r="RHW83" s="79"/>
      <c r="RHX83" s="210"/>
      <c r="RHY83" s="96"/>
      <c r="RHZ83" s="194"/>
      <c r="RIA83" s="80"/>
      <c r="RIB83" s="80"/>
      <c r="RIC83" s="194"/>
      <c r="RID83" s="62"/>
      <c r="RIE83" s="107"/>
      <c r="RIF83" s="97"/>
      <c r="RIG83" s="97"/>
      <c r="RIH83" s="97"/>
      <c r="RII83" s="104"/>
      <c r="RIJ83" s="97"/>
      <c r="RIK83" s="97"/>
      <c r="RIL83" s="97"/>
      <c r="RIM83" s="145"/>
      <c r="RIN83" s="61"/>
      <c r="RIO83" s="108"/>
      <c r="RIP83" s="63"/>
      <c r="RIQ83" s="103"/>
      <c r="RIR83" s="197"/>
      <c r="RIS83" s="197"/>
      <c r="RIT83" s="97"/>
      <c r="RIU83" s="79"/>
      <c r="RIV83" s="79"/>
      <c r="RIW83" s="210"/>
      <c r="RIX83" s="96"/>
      <c r="RIY83" s="194"/>
      <c r="RIZ83" s="80"/>
      <c r="RJA83" s="80"/>
      <c r="RJB83" s="194"/>
      <c r="RJC83" s="62"/>
      <c r="RJD83" s="107"/>
      <c r="RJE83" s="97"/>
      <c r="RJF83" s="97"/>
      <c r="RJG83" s="97"/>
      <c r="RJH83" s="104"/>
      <c r="RJI83" s="97"/>
      <c r="RJJ83" s="97"/>
      <c r="RJK83" s="97"/>
      <c r="RJL83" s="145"/>
      <c r="RJM83" s="61"/>
      <c r="RJN83" s="108"/>
      <c r="RJO83" s="63"/>
      <c r="RJP83" s="103"/>
      <c r="RJQ83" s="197"/>
      <c r="RJR83" s="197"/>
      <c r="RJS83" s="97"/>
      <c r="RJT83" s="79"/>
      <c r="RJU83" s="79"/>
      <c r="RJV83" s="210"/>
      <c r="RJW83" s="96"/>
      <c r="RJX83" s="194"/>
      <c r="RJY83" s="80"/>
      <c r="RJZ83" s="80"/>
      <c r="RKA83" s="194"/>
      <c r="RKB83" s="62"/>
      <c r="RKC83" s="107"/>
      <c r="RKD83" s="97"/>
      <c r="RKE83" s="97"/>
      <c r="RKF83" s="97"/>
      <c r="RKG83" s="104"/>
      <c r="RKH83" s="97"/>
      <c r="RKI83" s="97"/>
      <c r="RKJ83" s="97"/>
      <c r="RKK83" s="145"/>
      <c r="RKL83" s="61"/>
      <c r="RKM83" s="108"/>
      <c r="RKN83" s="63"/>
      <c r="RKO83" s="103"/>
      <c r="RKP83" s="197"/>
      <c r="RKQ83" s="197"/>
      <c r="RKR83" s="97"/>
      <c r="RKS83" s="79"/>
      <c r="RKT83" s="79"/>
      <c r="RKU83" s="210"/>
      <c r="RKV83" s="96"/>
      <c r="RKW83" s="194"/>
      <c r="RKX83" s="80"/>
      <c r="RKY83" s="80"/>
      <c r="RKZ83" s="194"/>
      <c r="RLA83" s="62"/>
      <c r="RLB83" s="107"/>
      <c r="RLC83" s="97"/>
      <c r="RLD83" s="97"/>
      <c r="RLE83" s="97"/>
      <c r="RLF83" s="104"/>
      <c r="RLG83" s="97"/>
      <c r="RLH83" s="97"/>
      <c r="RLI83" s="97"/>
      <c r="RLJ83" s="145"/>
      <c r="RLK83" s="61"/>
      <c r="RLL83" s="108"/>
      <c r="RLM83" s="63"/>
      <c r="RLN83" s="103"/>
      <c r="RLO83" s="197"/>
      <c r="RLP83" s="197"/>
      <c r="RLQ83" s="97"/>
      <c r="RLR83" s="79"/>
      <c r="RLS83" s="79"/>
      <c r="RLT83" s="210"/>
      <c r="RLU83" s="96"/>
      <c r="RLV83" s="194"/>
      <c r="RLW83" s="80"/>
      <c r="RLX83" s="80"/>
      <c r="RLY83" s="194"/>
      <c r="RLZ83" s="62"/>
      <c r="RMA83" s="107"/>
      <c r="RMB83" s="97"/>
      <c r="RMC83" s="97"/>
      <c r="RMD83" s="97"/>
      <c r="RME83" s="104"/>
      <c r="RMF83" s="97"/>
      <c r="RMG83" s="97"/>
      <c r="RMH83" s="97"/>
      <c r="RMI83" s="145"/>
      <c r="RMJ83" s="61"/>
      <c r="RMK83" s="108"/>
      <c r="RML83" s="63"/>
      <c r="RMM83" s="103"/>
      <c r="RMN83" s="197"/>
      <c r="RMO83" s="197"/>
      <c r="RMP83" s="97"/>
      <c r="RMQ83" s="79"/>
      <c r="RMR83" s="79"/>
      <c r="RMS83" s="210"/>
      <c r="RMT83" s="96"/>
      <c r="RMU83" s="194"/>
      <c r="RMV83" s="80"/>
      <c r="RMW83" s="80"/>
      <c r="RMX83" s="194"/>
      <c r="RMY83" s="62"/>
      <c r="RMZ83" s="107"/>
      <c r="RNA83" s="97"/>
      <c r="RNB83" s="97"/>
      <c r="RNC83" s="97"/>
      <c r="RND83" s="104"/>
      <c r="RNE83" s="97"/>
      <c r="RNF83" s="97"/>
      <c r="RNG83" s="97"/>
      <c r="RNH83" s="145"/>
      <c r="RNI83" s="61"/>
      <c r="RNJ83" s="108"/>
      <c r="RNK83" s="63"/>
      <c r="RNL83" s="103"/>
      <c r="RNM83" s="197"/>
      <c r="RNN83" s="197"/>
      <c r="RNO83" s="97"/>
      <c r="RNP83" s="79"/>
      <c r="RNQ83" s="79"/>
      <c r="RNR83" s="210"/>
      <c r="RNS83" s="96"/>
      <c r="RNT83" s="194"/>
      <c r="RNU83" s="80"/>
      <c r="RNV83" s="80"/>
      <c r="RNW83" s="194"/>
      <c r="RNX83" s="62"/>
      <c r="RNY83" s="107"/>
      <c r="RNZ83" s="97"/>
      <c r="ROA83" s="97"/>
      <c r="ROB83" s="97"/>
      <c r="ROC83" s="104"/>
      <c r="ROD83" s="97"/>
      <c r="ROE83" s="97"/>
      <c r="ROF83" s="97"/>
      <c r="ROG83" s="145"/>
      <c r="ROH83" s="61"/>
      <c r="ROI83" s="108"/>
      <c r="ROJ83" s="63"/>
      <c r="ROK83" s="103"/>
      <c r="ROL83" s="197"/>
      <c r="ROM83" s="197"/>
      <c r="RON83" s="97"/>
      <c r="ROO83" s="79"/>
      <c r="ROP83" s="79"/>
      <c r="ROQ83" s="210"/>
      <c r="ROR83" s="96"/>
      <c r="ROS83" s="194"/>
      <c r="ROT83" s="80"/>
      <c r="ROU83" s="80"/>
      <c r="ROV83" s="194"/>
      <c r="ROW83" s="62"/>
      <c r="ROX83" s="107"/>
      <c r="ROY83" s="97"/>
      <c r="ROZ83" s="97"/>
      <c r="RPA83" s="97"/>
      <c r="RPB83" s="104"/>
      <c r="RPC83" s="97"/>
      <c r="RPD83" s="97"/>
      <c r="RPE83" s="97"/>
      <c r="RPF83" s="145"/>
      <c r="RPG83" s="61"/>
      <c r="RPH83" s="108"/>
      <c r="RPI83" s="63"/>
      <c r="RPJ83" s="103"/>
      <c r="RPK83" s="197"/>
      <c r="RPL83" s="197"/>
      <c r="RPM83" s="97"/>
      <c r="RPN83" s="79"/>
      <c r="RPO83" s="79"/>
      <c r="RPP83" s="210"/>
      <c r="RPQ83" s="96"/>
      <c r="RPR83" s="194"/>
      <c r="RPS83" s="80"/>
      <c r="RPT83" s="80"/>
      <c r="RPU83" s="194"/>
      <c r="RPV83" s="62"/>
      <c r="RPW83" s="107"/>
      <c r="RPX83" s="97"/>
      <c r="RPY83" s="97"/>
      <c r="RPZ83" s="97"/>
      <c r="RQA83" s="104"/>
      <c r="RQB83" s="97"/>
      <c r="RQC83" s="97"/>
      <c r="RQD83" s="97"/>
      <c r="RQE83" s="145"/>
      <c r="RQF83" s="61"/>
      <c r="RQG83" s="108"/>
      <c r="RQH83" s="63"/>
      <c r="RQI83" s="103"/>
      <c r="RQJ83" s="197"/>
      <c r="RQK83" s="197"/>
      <c r="RQL83" s="97"/>
      <c r="RQM83" s="79"/>
      <c r="RQN83" s="79"/>
      <c r="RQO83" s="210"/>
      <c r="RQP83" s="96"/>
      <c r="RQQ83" s="194"/>
      <c r="RQR83" s="80"/>
      <c r="RQS83" s="80"/>
      <c r="RQT83" s="194"/>
      <c r="RQU83" s="62"/>
      <c r="RQV83" s="107"/>
      <c r="RQW83" s="97"/>
      <c r="RQX83" s="97"/>
      <c r="RQY83" s="97"/>
      <c r="RQZ83" s="104"/>
      <c r="RRA83" s="97"/>
      <c r="RRB83" s="97"/>
      <c r="RRC83" s="97"/>
      <c r="RRD83" s="145"/>
      <c r="RRE83" s="61"/>
      <c r="RRF83" s="108"/>
      <c r="RRG83" s="63"/>
      <c r="RRH83" s="103"/>
      <c r="RRI83" s="197"/>
      <c r="RRJ83" s="197"/>
      <c r="RRK83" s="97"/>
      <c r="RRL83" s="79"/>
      <c r="RRM83" s="79"/>
      <c r="RRN83" s="210"/>
      <c r="RRO83" s="96"/>
      <c r="RRP83" s="194"/>
      <c r="RRQ83" s="80"/>
      <c r="RRR83" s="80"/>
      <c r="RRS83" s="194"/>
      <c r="RRT83" s="62"/>
      <c r="RRU83" s="107"/>
      <c r="RRV83" s="97"/>
      <c r="RRW83" s="97"/>
      <c r="RRX83" s="97"/>
      <c r="RRY83" s="104"/>
      <c r="RRZ83" s="97"/>
      <c r="RSA83" s="97"/>
      <c r="RSB83" s="97"/>
      <c r="RSC83" s="145"/>
      <c r="RSD83" s="61"/>
      <c r="RSE83" s="108"/>
      <c r="RSF83" s="63"/>
      <c r="RSG83" s="103"/>
      <c r="RSH83" s="197"/>
      <c r="RSI83" s="197"/>
      <c r="RSJ83" s="97"/>
      <c r="RSK83" s="79"/>
      <c r="RSL83" s="79"/>
      <c r="RSM83" s="210"/>
      <c r="RSN83" s="96"/>
      <c r="RSO83" s="194"/>
      <c r="RSP83" s="80"/>
      <c r="RSQ83" s="80"/>
      <c r="RSR83" s="194"/>
      <c r="RSS83" s="62"/>
      <c r="RST83" s="107"/>
      <c r="RSU83" s="97"/>
      <c r="RSV83" s="97"/>
      <c r="RSW83" s="97"/>
      <c r="RSX83" s="104"/>
      <c r="RSY83" s="97"/>
      <c r="RSZ83" s="97"/>
      <c r="RTA83" s="97"/>
      <c r="RTB83" s="145"/>
      <c r="RTC83" s="61"/>
      <c r="RTD83" s="108"/>
      <c r="RTE83" s="63"/>
      <c r="RTF83" s="103"/>
      <c r="RTG83" s="197"/>
      <c r="RTH83" s="197"/>
      <c r="RTI83" s="97"/>
      <c r="RTJ83" s="79"/>
      <c r="RTK83" s="79"/>
      <c r="RTL83" s="210"/>
      <c r="RTM83" s="96"/>
      <c r="RTN83" s="194"/>
      <c r="RTO83" s="80"/>
      <c r="RTP83" s="80"/>
      <c r="RTQ83" s="194"/>
      <c r="RTR83" s="62"/>
      <c r="RTS83" s="107"/>
      <c r="RTT83" s="97"/>
      <c r="RTU83" s="97"/>
      <c r="RTV83" s="97"/>
      <c r="RTW83" s="104"/>
      <c r="RTX83" s="97"/>
      <c r="RTY83" s="97"/>
      <c r="RTZ83" s="97"/>
      <c r="RUA83" s="145"/>
      <c r="RUB83" s="61"/>
      <c r="RUC83" s="108"/>
      <c r="RUD83" s="63"/>
      <c r="RUE83" s="103"/>
      <c r="RUF83" s="197"/>
      <c r="RUG83" s="197"/>
      <c r="RUH83" s="97"/>
      <c r="RUI83" s="79"/>
      <c r="RUJ83" s="79"/>
      <c r="RUK83" s="210"/>
      <c r="RUL83" s="96"/>
      <c r="RUM83" s="194"/>
      <c r="RUN83" s="80"/>
      <c r="RUO83" s="80"/>
      <c r="RUP83" s="194"/>
      <c r="RUQ83" s="62"/>
      <c r="RUR83" s="107"/>
      <c r="RUS83" s="97"/>
      <c r="RUT83" s="97"/>
      <c r="RUU83" s="97"/>
      <c r="RUV83" s="104"/>
      <c r="RUW83" s="97"/>
      <c r="RUX83" s="97"/>
      <c r="RUY83" s="97"/>
      <c r="RUZ83" s="145"/>
      <c r="RVA83" s="61"/>
      <c r="RVB83" s="108"/>
      <c r="RVC83" s="63"/>
      <c r="RVD83" s="103"/>
      <c r="RVE83" s="197"/>
      <c r="RVF83" s="197"/>
      <c r="RVG83" s="97"/>
      <c r="RVH83" s="79"/>
      <c r="RVI83" s="79"/>
      <c r="RVJ83" s="210"/>
      <c r="RVK83" s="96"/>
      <c r="RVL83" s="194"/>
      <c r="RVM83" s="80"/>
      <c r="RVN83" s="80"/>
      <c r="RVO83" s="194"/>
      <c r="RVP83" s="62"/>
      <c r="RVQ83" s="107"/>
      <c r="RVR83" s="97"/>
      <c r="RVS83" s="97"/>
      <c r="RVT83" s="97"/>
      <c r="RVU83" s="104"/>
      <c r="RVV83" s="97"/>
      <c r="RVW83" s="97"/>
      <c r="RVX83" s="97"/>
      <c r="RVY83" s="145"/>
      <c r="RVZ83" s="61"/>
      <c r="RWA83" s="108"/>
      <c r="RWB83" s="63"/>
      <c r="RWC83" s="103"/>
      <c r="RWD83" s="197"/>
      <c r="RWE83" s="197"/>
      <c r="RWF83" s="97"/>
      <c r="RWG83" s="79"/>
      <c r="RWH83" s="79"/>
      <c r="RWI83" s="210"/>
      <c r="RWJ83" s="96"/>
      <c r="RWK83" s="194"/>
      <c r="RWL83" s="80"/>
      <c r="RWM83" s="80"/>
      <c r="RWN83" s="194"/>
      <c r="RWO83" s="62"/>
      <c r="RWP83" s="107"/>
      <c r="RWQ83" s="97"/>
      <c r="RWR83" s="97"/>
      <c r="RWS83" s="97"/>
      <c r="RWT83" s="104"/>
      <c r="RWU83" s="97"/>
      <c r="RWV83" s="97"/>
      <c r="RWW83" s="97"/>
      <c r="RWX83" s="145"/>
      <c r="RWY83" s="61"/>
      <c r="RWZ83" s="108"/>
      <c r="RXA83" s="63"/>
      <c r="RXB83" s="103"/>
      <c r="RXC83" s="197"/>
      <c r="RXD83" s="197"/>
      <c r="RXE83" s="97"/>
      <c r="RXF83" s="79"/>
      <c r="RXG83" s="79"/>
      <c r="RXH83" s="210"/>
      <c r="RXI83" s="96"/>
      <c r="RXJ83" s="194"/>
      <c r="RXK83" s="80"/>
      <c r="RXL83" s="80"/>
      <c r="RXM83" s="194"/>
      <c r="RXN83" s="62"/>
      <c r="RXO83" s="107"/>
      <c r="RXP83" s="97"/>
      <c r="RXQ83" s="97"/>
      <c r="RXR83" s="97"/>
      <c r="RXS83" s="104"/>
      <c r="RXT83" s="97"/>
      <c r="RXU83" s="97"/>
      <c r="RXV83" s="97"/>
      <c r="RXW83" s="145"/>
      <c r="RXX83" s="61"/>
      <c r="RXY83" s="108"/>
      <c r="RXZ83" s="63"/>
      <c r="RYA83" s="103"/>
      <c r="RYB83" s="197"/>
      <c r="RYC83" s="197"/>
      <c r="RYD83" s="97"/>
      <c r="RYE83" s="79"/>
      <c r="RYF83" s="79"/>
      <c r="RYG83" s="210"/>
      <c r="RYH83" s="96"/>
      <c r="RYI83" s="194"/>
      <c r="RYJ83" s="80"/>
      <c r="RYK83" s="80"/>
      <c r="RYL83" s="194"/>
      <c r="RYM83" s="62"/>
      <c r="RYN83" s="107"/>
      <c r="RYO83" s="97"/>
      <c r="RYP83" s="97"/>
      <c r="RYQ83" s="97"/>
      <c r="RYR83" s="104"/>
      <c r="RYS83" s="97"/>
      <c r="RYT83" s="97"/>
      <c r="RYU83" s="97"/>
      <c r="RYV83" s="145"/>
      <c r="RYW83" s="61"/>
      <c r="RYX83" s="108"/>
      <c r="RYY83" s="63"/>
      <c r="RYZ83" s="103"/>
      <c r="RZA83" s="197"/>
      <c r="RZB83" s="197"/>
      <c r="RZC83" s="97"/>
      <c r="RZD83" s="79"/>
      <c r="RZE83" s="79"/>
      <c r="RZF83" s="210"/>
      <c r="RZG83" s="96"/>
      <c r="RZH83" s="194"/>
      <c r="RZI83" s="80"/>
      <c r="RZJ83" s="80"/>
      <c r="RZK83" s="194"/>
      <c r="RZL83" s="62"/>
      <c r="RZM83" s="107"/>
      <c r="RZN83" s="97"/>
      <c r="RZO83" s="97"/>
      <c r="RZP83" s="97"/>
      <c r="RZQ83" s="104"/>
      <c r="RZR83" s="97"/>
      <c r="RZS83" s="97"/>
      <c r="RZT83" s="97"/>
      <c r="RZU83" s="145"/>
      <c r="RZV83" s="61"/>
      <c r="RZW83" s="108"/>
      <c r="RZX83" s="63"/>
      <c r="RZY83" s="103"/>
      <c r="RZZ83" s="197"/>
      <c r="SAA83" s="197"/>
      <c r="SAB83" s="97"/>
      <c r="SAC83" s="79"/>
      <c r="SAD83" s="79"/>
      <c r="SAE83" s="210"/>
      <c r="SAF83" s="96"/>
      <c r="SAG83" s="194"/>
      <c r="SAH83" s="80"/>
      <c r="SAI83" s="80"/>
      <c r="SAJ83" s="194"/>
      <c r="SAK83" s="62"/>
      <c r="SAL83" s="107"/>
      <c r="SAM83" s="97"/>
      <c r="SAN83" s="97"/>
      <c r="SAO83" s="97"/>
      <c r="SAP83" s="104"/>
      <c r="SAQ83" s="97"/>
      <c r="SAR83" s="97"/>
      <c r="SAS83" s="97"/>
      <c r="SAT83" s="145"/>
      <c r="SAU83" s="61"/>
      <c r="SAV83" s="108"/>
      <c r="SAW83" s="63"/>
      <c r="SAX83" s="103"/>
      <c r="SAY83" s="197"/>
      <c r="SAZ83" s="197"/>
      <c r="SBA83" s="97"/>
      <c r="SBB83" s="79"/>
      <c r="SBC83" s="79"/>
      <c r="SBD83" s="210"/>
      <c r="SBE83" s="96"/>
      <c r="SBF83" s="194"/>
      <c r="SBG83" s="80"/>
      <c r="SBH83" s="80"/>
      <c r="SBI83" s="194"/>
      <c r="SBJ83" s="62"/>
      <c r="SBK83" s="107"/>
      <c r="SBL83" s="97"/>
      <c r="SBM83" s="97"/>
      <c r="SBN83" s="97"/>
      <c r="SBO83" s="104"/>
      <c r="SBP83" s="97"/>
      <c r="SBQ83" s="97"/>
      <c r="SBR83" s="97"/>
      <c r="SBS83" s="145"/>
      <c r="SBT83" s="61"/>
      <c r="SBU83" s="108"/>
      <c r="SBV83" s="63"/>
      <c r="SBW83" s="103"/>
      <c r="SBX83" s="197"/>
      <c r="SBY83" s="197"/>
      <c r="SBZ83" s="97"/>
      <c r="SCA83" s="79"/>
      <c r="SCB83" s="79"/>
      <c r="SCC83" s="210"/>
      <c r="SCD83" s="96"/>
      <c r="SCE83" s="194"/>
      <c r="SCF83" s="80"/>
      <c r="SCG83" s="80"/>
      <c r="SCH83" s="194"/>
      <c r="SCI83" s="62"/>
      <c r="SCJ83" s="107"/>
      <c r="SCK83" s="97"/>
      <c r="SCL83" s="97"/>
      <c r="SCM83" s="97"/>
      <c r="SCN83" s="104"/>
      <c r="SCO83" s="97"/>
      <c r="SCP83" s="97"/>
      <c r="SCQ83" s="97"/>
      <c r="SCR83" s="145"/>
      <c r="SCS83" s="61"/>
      <c r="SCT83" s="108"/>
      <c r="SCU83" s="63"/>
      <c r="SCV83" s="103"/>
      <c r="SCW83" s="197"/>
      <c r="SCX83" s="197"/>
      <c r="SCY83" s="97"/>
      <c r="SCZ83" s="79"/>
      <c r="SDA83" s="79"/>
      <c r="SDB83" s="210"/>
      <c r="SDC83" s="96"/>
      <c r="SDD83" s="194"/>
      <c r="SDE83" s="80"/>
      <c r="SDF83" s="80"/>
      <c r="SDG83" s="194"/>
      <c r="SDH83" s="62"/>
      <c r="SDI83" s="107"/>
      <c r="SDJ83" s="97"/>
      <c r="SDK83" s="97"/>
      <c r="SDL83" s="97"/>
      <c r="SDM83" s="104"/>
      <c r="SDN83" s="97"/>
      <c r="SDO83" s="97"/>
      <c r="SDP83" s="97"/>
      <c r="SDQ83" s="145"/>
      <c r="SDR83" s="61"/>
      <c r="SDS83" s="108"/>
      <c r="SDT83" s="63"/>
      <c r="SDU83" s="103"/>
      <c r="SDV83" s="197"/>
      <c r="SDW83" s="197"/>
      <c r="SDX83" s="97"/>
      <c r="SDY83" s="79"/>
      <c r="SDZ83" s="79"/>
      <c r="SEA83" s="210"/>
      <c r="SEB83" s="96"/>
      <c r="SEC83" s="194"/>
      <c r="SED83" s="80"/>
      <c r="SEE83" s="80"/>
      <c r="SEF83" s="194"/>
      <c r="SEG83" s="62"/>
      <c r="SEH83" s="107"/>
      <c r="SEI83" s="97"/>
      <c r="SEJ83" s="97"/>
      <c r="SEK83" s="97"/>
      <c r="SEL83" s="104"/>
      <c r="SEM83" s="97"/>
      <c r="SEN83" s="97"/>
      <c r="SEO83" s="97"/>
      <c r="SEP83" s="145"/>
      <c r="SEQ83" s="61"/>
      <c r="SER83" s="108"/>
      <c r="SES83" s="63"/>
      <c r="SET83" s="103"/>
      <c r="SEU83" s="197"/>
      <c r="SEV83" s="197"/>
      <c r="SEW83" s="97"/>
      <c r="SEX83" s="79"/>
      <c r="SEY83" s="79"/>
      <c r="SEZ83" s="210"/>
      <c r="SFA83" s="96"/>
      <c r="SFB83" s="194"/>
      <c r="SFC83" s="80"/>
      <c r="SFD83" s="80"/>
      <c r="SFE83" s="194"/>
      <c r="SFF83" s="62"/>
      <c r="SFG83" s="107"/>
      <c r="SFH83" s="97"/>
      <c r="SFI83" s="97"/>
      <c r="SFJ83" s="97"/>
      <c r="SFK83" s="104"/>
      <c r="SFL83" s="97"/>
      <c r="SFM83" s="97"/>
      <c r="SFN83" s="97"/>
      <c r="SFO83" s="145"/>
      <c r="SFP83" s="61"/>
      <c r="SFQ83" s="108"/>
      <c r="SFR83" s="63"/>
      <c r="SFS83" s="103"/>
      <c r="SFT83" s="197"/>
      <c r="SFU83" s="197"/>
      <c r="SFV83" s="97"/>
      <c r="SFW83" s="79"/>
      <c r="SFX83" s="79"/>
      <c r="SFY83" s="210"/>
      <c r="SFZ83" s="96"/>
      <c r="SGA83" s="194"/>
      <c r="SGB83" s="80"/>
      <c r="SGC83" s="80"/>
      <c r="SGD83" s="194"/>
      <c r="SGE83" s="62"/>
      <c r="SGF83" s="107"/>
      <c r="SGG83" s="97"/>
      <c r="SGH83" s="97"/>
      <c r="SGI83" s="97"/>
      <c r="SGJ83" s="104"/>
      <c r="SGK83" s="97"/>
      <c r="SGL83" s="97"/>
      <c r="SGM83" s="97"/>
      <c r="SGN83" s="145"/>
      <c r="SGO83" s="61"/>
      <c r="SGP83" s="108"/>
      <c r="SGQ83" s="63"/>
      <c r="SGR83" s="103"/>
      <c r="SGS83" s="197"/>
      <c r="SGT83" s="197"/>
      <c r="SGU83" s="97"/>
      <c r="SGV83" s="79"/>
      <c r="SGW83" s="79"/>
      <c r="SGX83" s="210"/>
      <c r="SGY83" s="96"/>
      <c r="SGZ83" s="194"/>
      <c r="SHA83" s="80"/>
      <c r="SHB83" s="80"/>
      <c r="SHC83" s="194"/>
      <c r="SHD83" s="62"/>
      <c r="SHE83" s="107"/>
      <c r="SHF83" s="97"/>
      <c r="SHG83" s="97"/>
      <c r="SHH83" s="97"/>
      <c r="SHI83" s="104"/>
      <c r="SHJ83" s="97"/>
      <c r="SHK83" s="97"/>
      <c r="SHL83" s="97"/>
      <c r="SHM83" s="145"/>
      <c r="SHN83" s="61"/>
      <c r="SHO83" s="108"/>
      <c r="SHP83" s="63"/>
      <c r="SHQ83" s="103"/>
      <c r="SHR83" s="197"/>
      <c r="SHS83" s="197"/>
      <c r="SHT83" s="97"/>
      <c r="SHU83" s="79"/>
      <c r="SHV83" s="79"/>
      <c r="SHW83" s="210"/>
      <c r="SHX83" s="96"/>
      <c r="SHY83" s="194"/>
      <c r="SHZ83" s="80"/>
      <c r="SIA83" s="80"/>
      <c r="SIB83" s="194"/>
      <c r="SIC83" s="62"/>
      <c r="SID83" s="107"/>
      <c r="SIE83" s="97"/>
      <c r="SIF83" s="97"/>
      <c r="SIG83" s="97"/>
      <c r="SIH83" s="104"/>
      <c r="SII83" s="97"/>
      <c r="SIJ83" s="97"/>
      <c r="SIK83" s="97"/>
      <c r="SIL83" s="145"/>
      <c r="SIM83" s="61"/>
      <c r="SIN83" s="108"/>
      <c r="SIO83" s="63"/>
      <c r="SIP83" s="103"/>
      <c r="SIQ83" s="197"/>
      <c r="SIR83" s="197"/>
      <c r="SIS83" s="97"/>
      <c r="SIT83" s="79"/>
      <c r="SIU83" s="79"/>
      <c r="SIV83" s="210"/>
      <c r="SIW83" s="96"/>
      <c r="SIX83" s="194"/>
      <c r="SIY83" s="80"/>
      <c r="SIZ83" s="80"/>
      <c r="SJA83" s="194"/>
      <c r="SJB83" s="62"/>
      <c r="SJC83" s="107"/>
      <c r="SJD83" s="97"/>
      <c r="SJE83" s="97"/>
      <c r="SJF83" s="97"/>
      <c r="SJG83" s="104"/>
      <c r="SJH83" s="97"/>
      <c r="SJI83" s="97"/>
      <c r="SJJ83" s="97"/>
      <c r="SJK83" s="145"/>
      <c r="SJL83" s="61"/>
      <c r="SJM83" s="108"/>
      <c r="SJN83" s="63"/>
      <c r="SJO83" s="103"/>
      <c r="SJP83" s="197"/>
      <c r="SJQ83" s="197"/>
      <c r="SJR83" s="97"/>
      <c r="SJS83" s="79"/>
      <c r="SJT83" s="79"/>
      <c r="SJU83" s="210"/>
      <c r="SJV83" s="96"/>
      <c r="SJW83" s="194"/>
      <c r="SJX83" s="80"/>
      <c r="SJY83" s="80"/>
      <c r="SJZ83" s="194"/>
      <c r="SKA83" s="62"/>
      <c r="SKB83" s="107"/>
      <c r="SKC83" s="97"/>
      <c r="SKD83" s="97"/>
      <c r="SKE83" s="97"/>
      <c r="SKF83" s="104"/>
      <c r="SKG83" s="97"/>
      <c r="SKH83" s="97"/>
      <c r="SKI83" s="97"/>
      <c r="SKJ83" s="145"/>
      <c r="SKK83" s="61"/>
      <c r="SKL83" s="108"/>
      <c r="SKM83" s="63"/>
      <c r="SKN83" s="103"/>
      <c r="SKO83" s="197"/>
      <c r="SKP83" s="197"/>
      <c r="SKQ83" s="97"/>
      <c r="SKR83" s="79"/>
      <c r="SKS83" s="79"/>
      <c r="SKT83" s="210"/>
      <c r="SKU83" s="96"/>
      <c r="SKV83" s="194"/>
      <c r="SKW83" s="80"/>
      <c r="SKX83" s="80"/>
      <c r="SKY83" s="194"/>
      <c r="SKZ83" s="62"/>
      <c r="SLA83" s="107"/>
      <c r="SLB83" s="97"/>
      <c r="SLC83" s="97"/>
      <c r="SLD83" s="97"/>
      <c r="SLE83" s="104"/>
      <c r="SLF83" s="97"/>
      <c r="SLG83" s="97"/>
      <c r="SLH83" s="97"/>
      <c r="SLI83" s="145"/>
      <c r="SLJ83" s="61"/>
      <c r="SLK83" s="108"/>
      <c r="SLL83" s="63"/>
      <c r="SLM83" s="103"/>
      <c r="SLN83" s="197"/>
      <c r="SLO83" s="197"/>
      <c r="SLP83" s="97"/>
      <c r="SLQ83" s="79"/>
      <c r="SLR83" s="79"/>
      <c r="SLS83" s="210"/>
      <c r="SLT83" s="96"/>
      <c r="SLU83" s="194"/>
      <c r="SLV83" s="80"/>
      <c r="SLW83" s="80"/>
      <c r="SLX83" s="194"/>
      <c r="SLY83" s="62"/>
      <c r="SLZ83" s="107"/>
      <c r="SMA83" s="97"/>
      <c r="SMB83" s="97"/>
      <c r="SMC83" s="97"/>
      <c r="SMD83" s="104"/>
      <c r="SME83" s="97"/>
      <c r="SMF83" s="97"/>
      <c r="SMG83" s="97"/>
      <c r="SMH83" s="145"/>
      <c r="SMI83" s="61"/>
      <c r="SMJ83" s="108"/>
      <c r="SMK83" s="63"/>
      <c r="SML83" s="103"/>
      <c r="SMM83" s="197"/>
      <c r="SMN83" s="197"/>
      <c r="SMO83" s="97"/>
      <c r="SMP83" s="79"/>
      <c r="SMQ83" s="79"/>
      <c r="SMR83" s="210"/>
      <c r="SMS83" s="96"/>
      <c r="SMT83" s="194"/>
      <c r="SMU83" s="80"/>
      <c r="SMV83" s="80"/>
      <c r="SMW83" s="194"/>
      <c r="SMX83" s="62"/>
      <c r="SMY83" s="107"/>
      <c r="SMZ83" s="97"/>
      <c r="SNA83" s="97"/>
      <c r="SNB83" s="97"/>
      <c r="SNC83" s="104"/>
      <c r="SND83" s="97"/>
      <c r="SNE83" s="97"/>
      <c r="SNF83" s="97"/>
      <c r="SNG83" s="145"/>
      <c r="SNH83" s="61"/>
      <c r="SNI83" s="108"/>
      <c r="SNJ83" s="63"/>
      <c r="SNK83" s="103"/>
      <c r="SNL83" s="197"/>
      <c r="SNM83" s="197"/>
      <c r="SNN83" s="97"/>
      <c r="SNO83" s="79"/>
      <c r="SNP83" s="79"/>
      <c r="SNQ83" s="210"/>
      <c r="SNR83" s="96"/>
      <c r="SNS83" s="194"/>
      <c r="SNT83" s="80"/>
      <c r="SNU83" s="80"/>
      <c r="SNV83" s="194"/>
      <c r="SNW83" s="62"/>
      <c r="SNX83" s="107"/>
      <c r="SNY83" s="97"/>
      <c r="SNZ83" s="97"/>
      <c r="SOA83" s="97"/>
      <c r="SOB83" s="104"/>
      <c r="SOC83" s="97"/>
      <c r="SOD83" s="97"/>
      <c r="SOE83" s="97"/>
      <c r="SOF83" s="145"/>
      <c r="SOG83" s="61"/>
      <c r="SOH83" s="108"/>
      <c r="SOI83" s="63"/>
      <c r="SOJ83" s="103"/>
      <c r="SOK83" s="197"/>
      <c r="SOL83" s="197"/>
      <c r="SOM83" s="97"/>
      <c r="SON83" s="79"/>
      <c r="SOO83" s="79"/>
      <c r="SOP83" s="210"/>
      <c r="SOQ83" s="96"/>
      <c r="SOR83" s="194"/>
      <c r="SOS83" s="80"/>
      <c r="SOT83" s="80"/>
      <c r="SOU83" s="194"/>
      <c r="SOV83" s="62"/>
      <c r="SOW83" s="107"/>
      <c r="SOX83" s="97"/>
      <c r="SOY83" s="97"/>
      <c r="SOZ83" s="97"/>
      <c r="SPA83" s="104"/>
      <c r="SPB83" s="97"/>
      <c r="SPC83" s="97"/>
      <c r="SPD83" s="97"/>
      <c r="SPE83" s="145"/>
      <c r="SPF83" s="61"/>
      <c r="SPG83" s="108"/>
      <c r="SPH83" s="63"/>
      <c r="SPI83" s="103"/>
      <c r="SPJ83" s="197"/>
      <c r="SPK83" s="197"/>
      <c r="SPL83" s="97"/>
      <c r="SPM83" s="79"/>
      <c r="SPN83" s="79"/>
      <c r="SPO83" s="210"/>
      <c r="SPP83" s="96"/>
      <c r="SPQ83" s="194"/>
      <c r="SPR83" s="80"/>
      <c r="SPS83" s="80"/>
      <c r="SPT83" s="194"/>
      <c r="SPU83" s="62"/>
      <c r="SPV83" s="107"/>
      <c r="SPW83" s="97"/>
      <c r="SPX83" s="97"/>
      <c r="SPY83" s="97"/>
      <c r="SPZ83" s="104"/>
      <c r="SQA83" s="97"/>
      <c r="SQB83" s="97"/>
      <c r="SQC83" s="97"/>
      <c r="SQD83" s="145"/>
      <c r="SQE83" s="61"/>
      <c r="SQF83" s="108"/>
      <c r="SQG83" s="63"/>
      <c r="SQH83" s="103"/>
      <c r="SQI83" s="197"/>
      <c r="SQJ83" s="197"/>
      <c r="SQK83" s="97"/>
      <c r="SQL83" s="79"/>
      <c r="SQM83" s="79"/>
      <c r="SQN83" s="210"/>
      <c r="SQO83" s="96"/>
      <c r="SQP83" s="194"/>
      <c r="SQQ83" s="80"/>
      <c r="SQR83" s="80"/>
      <c r="SQS83" s="194"/>
      <c r="SQT83" s="62"/>
      <c r="SQU83" s="107"/>
      <c r="SQV83" s="97"/>
      <c r="SQW83" s="97"/>
      <c r="SQX83" s="97"/>
      <c r="SQY83" s="104"/>
      <c r="SQZ83" s="97"/>
      <c r="SRA83" s="97"/>
      <c r="SRB83" s="97"/>
      <c r="SRC83" s="145"/>
      <c r="SRD83" s="61"/>
      <c r="SRE83" s="108"/>
      <c r="SRF83" s="63"/>
      <c r="SRG83" s="103"/>
      <c r="SRH83" s="197"/>
      <c r="SRI83" s="197"/>
      <c r="SRJ83" s="97"/>
      <c r="SRK83" s="79"/>
      <c r="SRL83" s="79"/>
      <c r="SRM83" s="210"/>
      <c r="SRN83" s="96"/>
      <c r="SRO83" s="194"/>
      <c r="SRP83" s="80"/>
      <c r="SRQ83" s="80"/>
      <c r="SRR83" s="194"/>
      <c r="SRS83" s="62"/>
      <c r="SRT83" s="107"/>
      <c r="SRU83" s="97"/>
      <c r="SRV83" s="97"/>
      <c r="SRW83" s="97"/>
      <c r="SRX83" s="104"/>
      <c r="SRY83" s="97"/>
      <c r="SRZ83" s="97"/>
      <c r="SSA83" s="97"/>
      <c r="SSB83" s="145"/>
      <c r="SSC83" s="61"/>
      <c r="SSD83" s="108"/>
      <c r="SSE83" s="63"/>
      <c r="SSF83" s="103"/>
      <c r="SSG83" s="197"/>
      <c r="SSH83" s="197"/>
      <c r="SSI83" s="97"/>
      <c r="SSJ83" s="79"/>
      <c r="SSK83" s="79"/>
      <c r="SSL83" s="210"/>
      <c r="SSM83" s="96"/>
      <c r="SSN83" s="194"/>
      <c r="SSO83" s="80"/>
      <c r="SSP83" s="80"/>
      <c r="SSQ83" s="194"/>
      <c r="SSR83" s="62"/>
      <c r="SSS83" s="107"/>
      <c r="SST83" s="97"/>
      <c r="SSU83" s="97"/>
      <c r="SSV83" s="97"/>
      <c r="SSW83" s="104"/>
      <c r="SSX83" s="97"/>
      <c r="SSY83" s="97"/>
      <c r="SSZ83" s="97"/>
      <c r="STA83" s="145"/>
      <c r="STB83" s="61"/>
      <c r="STC83" s="108"/>
      <c r="STD83" s="63"/>
      <c r="STE83" s="103"/>
      <c r="STF83" s="197"/>
      <c r="STG83" s="197"/>
      <c r="STH83" s="97"/>
      <c r="STI83" s="79"/>
      <c r="STJ83" s="79"/>
      <c r="STK83" s="210"/>
      <c r="STL83" s="96"/>
      <c r="STM83" s="194"/>
      <c r="STN83" s="80"/>
      <c r="STO83" s="80"/>
      <c r="STP83" s="194"/>
      <c r="STQ83" s="62"/>
      <c r="STR83" s="107"/>
      <c r="STS83" s="97"/>
      <c r="STT83" s="97"/>
      <c r="STU83" s="97"/>
      <c r="STV83" s="104"/>
      <c r="STW83" s="97"/>
      <c r="STX83" s="97"/>
      <c r="STY83" s="97"/>
      <c r="STZ83" s="145"/>
      <c r="SUA83" s="61"/>
      <c r="SUB83" s="108"/>
      <c r="SUC83" s="63"/>
      <c r="SUD83" s="103"/>
      <c r="SUE83" s="197"/>
      <c r="SUF83" s="197"/>
      <c r="SUG83" s="97"/>
      <c r="SUH83" s="79"/>
      <c r="SUI83" s="79"/>
      <c r="SUJ83" s="210"/>
      <c r="SUK83" s="96"/>
      <c r="SUL83" s="194"/>
      <c r="SUM83" s="80"/>
      <c r="SUN83" s="80"/>
      <c r="SUO83" s="194"/>
      <c r="SUP83" s="62"/>
      <c r="SUQ83" s="107"/>
      <c r="SUR83" s="97"/>
      <c r="SUS83" s="97"/>
      <c r="SUT83" s="97"/>
      <c r="SUU83" s="104"/>
      <c r="SUV83" s="97"/>
      <c r="SUW83" s="97"/>
      <c r="SUX83" s="97"/>
      <c r="SUY83" s="145"/>
      <c r="SUZ83" s="61"/>
      <c r="SVA83" s="108"/>
      <c r="SVB83" s="63"/>
      <c r="SVC83" s="103"/>
      <c r="SVD83" s="197"/>
      <c r="SVE83" s="197"/>
      <c r="SVF83" s="97"/>
      <c r="SVG83" s="79"/>
      <c r="SVH83" s="79"/>
      <c r="SVI83" s="210"/>
      <c r="SVJ83" s="96"/>
      <c r="SVK83" s="194"/>
      <c r="SVL83" s="80"/>
      <c r="SVM83" s="80"/>
      <c r="SVN83" s="194"/>
      <c r="SVO83" s="62"/>
      <c r="SVP83" s="107"/>
      <c r="SVQ83" s="97"/>
      <c r="SVR83" s="97"/>
      <c r="SVS83" s="97"/>
      <c r="SVT83" s="104"/>
      <c r="SVU83" s="97"/>
      <c r="SVV83" s="97"/>
      <c r="SVW83" s="97"/>
      <c r="SVX83" s="145"/>
      <c r="SVY83" s="61"/>
      <c r="SVZ83" s="108"/>
      <c r="SWA83" s="63"/>
      <c r="SWB83" s="103"/>
      <c r="SWC83" s="197"/>
      <c r="SWD83" s="197"/>
      <c r="SWE83" s="97"/>
      <c r="SWF83" s="79"/>
      <c r="SWG83" s="79"/>
      <c r="SWH83" s="210"/>
      <c r="SWI83" s="96"/>
      <c r="SWJ83" s="194"/>
      <c r="SWK83" s="80"/>
      <c r="SWL83" s="80"/>
      <c r="SWM83" s="194"/>
      <c r="SWN83" s="62"/>
      <c r="SWO83" s="107"/>
      <c r="SWP83" s="97"/>
      <c r="SWQ83" s="97"/>
      <c r="SWR83" s="97"/>
      <c r="SWS83" s="104"/>
      <c r="SWT83" s="97"/>
      <c r="SWU83" s="97"/>
      <c r="SWV83" s="97"/>
      <c r="SWW83" s="145"/>
      <c r="SWX83" s="61"/>
      <c r="SWY83" s="108"/>
      <c r="SWZ83" s="63"/>
      <c r="SXA83" s="103"/>
      <c r="SXB83" s="197"/>
      <c r="SXC83" s="197"/>
      <c r="SXD83" s="97"/>
      <c r="SXE83" s="79"/>
      <c r="SXF83" s="79"/>
      <c r="SXG83" s="210"/>
      <c r="SXH83" s="96"/>
      <c r="SXI83" s="194"/>
      <c r="SXJ83" s="80"/>
      <c r="SXK83" s="80"/>
      <c r="SXL83" s="194"/>
      <c r="SXM83" s="62"/>
      <c r="SXN83" s="107"/>
      <c r="SXO83" s="97"/>
      <c r="SXP83" s="97"/>
      <c r="SXQ83" s="97"/>
      <c r="SXR83" s="104"/>
      <c r="SXS83" s="97"/>
      <c r="SXT83" s="97"/>
      <c r="SXU83" s="97"/>
      <c r="SXV83" s="145"/>
      <c r="SXW83" s="61"/>
      <c r="SXX83" s="108"/>
      <c r="SXY83" s="63"/>
      <c r="SXZ83" s="103"/>
      <c r="SYA83" s="197"/>
      <c r="SYB83" s="197"/>
      <c r="SYC83" s="97"/>
      <c r="SYD83" s="79"/>
      <c r="SYE83" s="79"/>
      <c r="SYF83" s="210"/>
      <c r="SYG83" s="96"/>
      <c r="SYH83" s="194"/>
      <c r="SYI83" s="80"/>
      <c r="SYJ83" s="80"/>
      <c r="SYK83" s="194"/>
      <c r="SYL83" s="62"/>
      <c r="SYM83" s="107"/>
      <c r="SYN83" s="97"/>
      <c r="SYO83" s="97"/>
      <c r="SYP83" s="97"/>
      <c r="SYQ83" s="104"/>
      <c r="SYR83" s="97"/>
      <c r="SYS83" s="97"/>
      <c r="SYT83" s="97"/>
      <c r="SYU83" s="145"/>
      <c r="SYV83" s="61"/>
      <c r="SYW83" s="108"/>
      <c r="SYX83" s="63"/>
      <c r="SYY83" s="103"/>
      <c r="SYZ83" s="197"/>
      <c r="SZA83" s="197"/>
      <c r="SZB83" s="97"/>
      <c r="SZC83" s="79"/>
      <c r="SZD83" s="79"/>
      <c r="SZE83" s="210"/>
      <c r="SZF83" s="96"/>
      <c r="SZG83" s="194"/>
      <c r="SZH83" s="80"/>
      <c r="SZI83" s="80"/>
      <c r="SZJ83" s="194"/>
      <c r="SZK83" s="62"/>
      <c r="SZL83" s="107"/>
      <c r="SZM83" s="97"/>
      <c r="SZN83" s="97"/>
      <c r="SZO83" s="97"/>
      <c r="SZP83" s="104"/>
      <c r="SZQ83" s="97"/>
      <c r="SZR83" s="97"/>
      <c r="SZS83" s="97"/>
      <c r="SZT83" s="145"/>
      <c r="SZU83" s="61"/>
      <c r="SZV83" s="108"/>
      <c r="SZW83" s="63"/>
      <c r="SZX83" s="103"/>
      <c r="SZY83" s="197"/>
      <c r="SZZ83" s="197"/>
      <c r="TAA83" s="97"/>
      <c r="TAB83" s="79"/>
      <c r="TAC83" s="79"/>
      <c r="TAD83" s="210"/>
      <c r="TAE83" s="96"/>
      <c r="TAF83" s="194"/>
      <c r="TAG83" s="80"/>
      <c r="TAH83" s="80"/>
      <c r="TAI83" s="194"/>
      <c r="TAJ83" s="62"/>
      <c r="TAK83" s="107"/>
      <c r="TAL83" s="97"/>
      <c r="TAM83" s="97"/>
      <c r="TAN83" s="97"/>
      <c r="TAO83" s="104"/>
      <c r="TAP83" s="97"/>
      <c r="TAQ83" s="97"/>
      <c r="TAR83" s="97"/>
      <c r="TAS83" s="145"/>
      <c r="TAT83" s="61"/>
      <c r="TAU83" s="108"/>
      <c r="TAV83" s="63"/>
      <c r="TAW83" s="103"/>
      <c r="TAX83" s="197"/>
      <c r="TAY83" s="197"/>
      <c r="TAZ83" s="97"/>
      <c r="TBA83" s="79"/>
      <c r="TBB83" s="79"/>
      <c r="TBC83" s="210"/>
      <c r="TBD83" s="96"/>
      <c r="TBE83" s="194"/>
      <c r="TBF83" s="80"/>
      <c r="TBG83" s="80"/>
      <c r="TBH83" s="194"/>
      <c r="TBI83" s="62"/>
      <c r="TBJ83" s="107"/>
      <c r="TBK83" s="97"/>
      <c r="TBL83" s="97"/>
      <c r="TBM83" s="97"/>
      <c r="TBN83" s="104"/>
      <c r="TBO83" s="97"/>
      <c r="TBP83" s="97"/>
      <c r="TBQ83" s="97"/>
      <c r="TBR83" s="145"/>
      <c r="TBS83" s="61"/>
      <c r="TBT83" s="108"/>
      <c r="TBU83" s="63"/>
      <c r="TBV83" s="103"/>
      <c r="TBW83" s="197"/>
      <c r="TBX83" s="197"/>
      <c r="TBY83" s="97"/>
      <c r="TBZ83" s="79"/>
      <c r="TCA83" s="79"/>
      <c r="TCB83" s="210"/>
      <c r="TCC83" s="96"/>
      <c r="TCD83" s="194"/>
      <c r="TCE83" s="80"/>
      <c r="TCF83" s="80"/>
      <c r="TCG83" s="194"/>
      <c r="TCH83" s="62"/>
      <c r="TCI83" s="107"/>
      <c r="TCJ83" s="97"/>
      <c r="TCK83" s="97"/>
      <c r="TCL83" s="97"/>
      <c r="TCM83" s="104"/>
      <c r="TCN83" s="97"/>
      <c r="TCO83" s="97"/>
      <c r="TCP83" s="97"/>
      <c r="TCQ83" s="145"/>
      <c r="TCR83" s="61"/>
      <c r="TCS83" s="108"/>
      <c r="TCT83" s="63"/>
      <c r="TCU83" s="103"/>
      <c r="TCV83" s="197"/>
      <c r="TCW83" s="197"/>
      <c r="TCX83" s="97"/>
      <c r="TCY83" s="79"/>
      <c r="TCZ83" s="79"/>
      <c r="TDA83" s="210"/>
      <c r="TDB83" s="96"/>
      <c r="TDC83" s="194"/>
      <c r="TDD83" s="80"/>
      <c r="TDE83" s="80"/>
      <c r="TDF83" s="194"/>
      <c r="TDG83" s="62"/>
      <c r="TDH83" s="107"/>
      <c r="TDI83" s="97"/>
      <c r="TDJ83" s="97"/>
      <c r="TDK83" s="97"/>
      <c r="TDL83" s="104"/>
      <c r="TDM83" s="97"/>
      <c r="TDN83" s="97"/>
      <c r="TDO83" s="97"/>
      <c r="TDP83" s="145"/>
      <c r="TDQ83" s="61"/>
      <c r="TDR83" s="108"/>
      <c r="TDS83" s="63"/>
      <c r="TDT83" s="103"/>
      <c r="TDU83" s="197"/>
      <c r="TDV83" s="197"/>
      <c r="TDW83" s="97"/>
      <c r="TDX83" s="79"/>
      <c r="TDY83" s="79"/>
      <c r="TDZ83" s="210"/>
      <c r="TEA83" s="96"/>
      <c r="TEB83" s="194"/>
      <c r="TEC83" s="80"/>
      <c r="TED83" s="80"/>
      <c r="TEE83" s="194"/>
      <c r="TEF83" s="62"/>
      <c r="TEG83" s="107"/>
      <c r="TEH83" s="97"/>
      <c r="TEI83" s="97"/>
      <c r="TEJ83" s="97"/>
      <c r="TEK83" s="104"/>
      <c r="TEL83" s="97"/>
      <c r="TEM83" s="97"/>
      <c r="TEN83" s="97"/>
      <c r="TEO83" s="145"/>
      <c r="TEP83" s="61"/>
      <c r="TEQ83" s="108"/>
      <c r="TER83" s="63"/>
      <c r="TES83" s="103"/>
      <c r="TET83" s="197"/>
      <c r="TEU83" s="197"/>
      <c r="TEV83" s="97"/>
      <c r="TEW83" s="79"/>
      <c r="TEX83" s="79"/>
      <c r="TEY83" s="210"/>
      <c r="TEZ83" s="96"/>
      <c r="TFA83" s="194"/>
      <c r="TFB83" s="80"/>
      <c r="TFC83" s="80"/>
      <c r="TFD83" s="194"/>
      <c r="TFE83" s="62"/>
      <c r="TFF83" s="107"/>
      <c r="TFG83" s="97"/>
      <c r="TFH83" s="97"/>
      <c r="TFI83" s="97"/>
      <c r="TFJ83" s="104"/>
      <c r="TFK83" s="97"/>
      <c r="TFL83" s="97"/>
      <c r="TFM83" s="97"/>
      <c r="TFN83" s="145"/>
      <c r="TFO83" s="61"/>
      <c r="TFP83" s="108"/>
      <c r="TFQ83" s="63"/>
      <c r="TFR83" s="103"/>
      <c r="TFS83" s="197"/>
      <c r="TFT83" s="197"/>
      <c r="TFU83" s="97"/>
      <c r="TFV83" s="79"/>
      <c r="TFW83" s="79"/>
      <c r="TFX83" s="210"/>
      <c r="TFY83" s="96"/>
      <c r="TFZ83" s="194"/>
      <c r="TGA83" s="80"/>
      <c r="TGB83" s="80"/>
      <c r="TGC83" s="194"/>
      <c r="TGD83" s="62"/>
      <c r="TGE83" s="107"/>
      <c r="TGF83" s="97"/>
      <c r="TGG83" s="97"/>
      <c r="TGH83" s="97"/>
      <c r="TGI83" s="104"/>
      <c r="TGJ83" s="97"/>
      <c r="TGK83" s="97"/>
      <c r="TGL83" s="97"/>
      <c r="TGM83" s="145"/>
      <c r="TGN83" s="61"/>
      <c r="TGO83" s="108"/>
      <c r="TGP83" s="63"/>
      <c r="TGQ83" s="103"/>
      <c r="TGR83" s="197"/>
      <c r="TGS83" s="197"/>
      <c r="TGT83" s="97"/>
      <c r="TGU83" s="79"/>
      <c r="TGV83" s="79"/>
      <c r="TGW83" s="210"/>
      <c r="TGX83" s="96"/>
      <c r="TGY83" s="194"/>
      <c r="TGZ83" s="80"/>
      <c r="THA83" s="80"/>
      <c r="THB83" s="194"/>
      <c r="THC83" s="62"/>
      <c r="THD83" s="107"/>
      <c r="THE83" s="97"/>
      <c r="THF83" s="97"/>
      <c r="THG83" s="97"/>
      <c r="THH83" s="104"/>
      <c r="THI83" s="97"/>
      <c r="THJ83" s="97"/>
      <c r="THK83" s="97"/>
      <c r="THL83" s="145"/>
      <c r="THM83" s="61"/>
      <c r="THN83" s="108"/>
      <c r="THO83" s="63"/>
      <c r="THP83" s="103"/>
      <c r="THQ83" s="197"/>
      <c r="THR83" s="197"/>
      <c r="THS83" s="97"/>
      <c r="THT83" s="79"/>
      <c r="THU83" s="79"/>
      <c r="THV83" s="210"/>
      <c r="THW83" s="96"/>
      <c r="THX83" s="194"/>
      <c r="THY83" s="80"/>
      <c r="THZ83" s="80"/>
      <c r="TIA83" s="194"/>
      <c r="TIB83" s="62"/>
      <c r="TIC83" s="107"/>
      <c r="TID83" s="97"/>
      <c r="TIE83" s="97"/>
      <c r="TIF83" s="97"/>
      <c r="TIG83" s="104"/>
      <c r="TIH83" s="97"/>
      <c r="TII83" s="97"/>
      <c r="TIJ83" s="97"/>
      <c r="TIK83" s="145"/>
      <c r="TIL83" s="61"/>
      <c r="TIM83" s="108"/>
      <c r="TIN83" s="63"/>
      <c r="TIO83" s="103"/>
      <c r="TIP83" s="197"/>
      <c r="TIQ83" s="197"/>
      <c r="TIR83" s="97"/>
      <c r="TIS83" s="79"/>
      <c r="TIT83" s="79"/>
      <c r="TIU83" s="210"/>
      <c r="TIV83" s="96"/>
      <c r="TIW83" s="194"/>
      <c r="TIX83" s="80"/>
      <c r="TIY83" s="80"/>
      <c r="TIZ83" s="194"/>
      <c r="TJA83" s="62"/>
      <c r="TJB83" s="107"/>
      <c r="TJC83" s="97"/>
      <c r="TJD83" s="97"/>
      <c r="TJE83" s="97"/>
      <c r="TJF83" s="104"/>
      <c r="TJG83" s="97"/>
      <c r="TJH83" s="97"/>
      <c r="TJI83" s="97"/>
      <c r="TJJ83" s="145"/>
      <c r="TJK83" s="61"/>
      <c r="TJL83" s="108"/>
      <c r="TJM83" s="63"/>
      <c r="TJN83" s="103"/>
      <c r="TJO83" s="197"/>
      <c r="TJP83" s="197"/>
      <c r="TJQ83" s="97"/>
      <c r="TJR83" s="79"/>
      <c r="TJS83" s="79"/>
      <c r="TJT83" s="210"/>
      <c r="TJU83" s="96"/>
      <c r="TJV83" s="194"/>
      <c r="TJW83" s="80"/>
      <c r="TJX83" s="80"/>
      <c r="TJY83" s="194"/>
      <c r="TJZ83" s="62"/>
      <c r="TKA83" s="107"/>
      <c r="TKB83" s="97"/>
      <c r="TKC83" s="97"/>
      <c r="TKD83" s="97"/>
      <c r="TKE83" s="104"/>
      <c r="TKF83" s="97"/>
      <c r="TKG83" s="97"/>
      <c r="TKH83" s="97"/>
      <c r="TKI83" s="145"/>
      <c r="TKJ83" s="61"/>
      <c r="TKK83" s="108"/>
      <c r="TKL83" s="63"/>
      <c r="TKM83" s="103"/>
      <c r="TKN83" s="197"/>
      <c r="TKO83" s="197"/>
      <c r="TKP83" s="97"/>
      <c r="TKQ83" s="79"/>
      <c r="TKR83" s="79"/>
      <c r="TKS83" s="210"/>
      <c r="TKT83" s="96"/>
      <c r="TKU83" s="194"/>
      <c r="TKV83" s="80"/>
      <c r="TKW83" s="80"/>
      <c r="TKX83" s="194"/>
      <c r="TKY83" s="62"/>
      <c r="TKZ83" s="107"/>
      <c r="TLA83" s="97"/>
      <c r="TLB83" s="97"/>
      <c r="TLC83" s="97"/>
      <c r="TLD83" s="104"/>
      <c r="TLE83" s="97"/>
      <c r="TLF83" s="97"/>
      <c r="TLG83" s="97"/>
      <c r="TLH83" s="145"/>
      <c r="TLI83" s="61"/>
      <c r="TLJ83" s="108"/>
      <c r="TLK83" s="63"/>
      <c r="TLL83" s="103"/>
      <c r="TLM83" s="197"/>
      <c r="TLN83" s="197"/>
      <c r="TLO83" s="97"/>
      <c r="TLP83" s="79"/>
      <c r="TLQ83" s="79"/>
      <c r="TLR83" s="210"/>
      <c r="TLS83" s="96"/>
      <c r="TLT83" s="194"/>
      <c r="TLU83" s="80"/>
      <c r="TLV83" s="80"/>
      <c r="TLW83" s="194"/>
      <c r="TLX83" s="62"/>
      <c r="TLY83" s="107"/>
      <c r="TLZ83" s="97"/>
      <c r="TMA83" s="97"/>
      <c r="TMB83" s="97"/>
      <c r="TMC83" s="104"/>
      <c r="TMD83" s="97"/>
      <c r="TME83" s="97"/>
      <c r="TMF83" s="97"/>
      <c r="TMG83" s="145"/>
      <c r="TMH83" s="61"/>
      <c r="TMI83" s="108"/>
      <c r="TMJ83" s="63"/>
      <c r="TMK83" s="103"/>
      <c r="TML83" s="197"/>
      <c r="TMM83" s="197"/>
      <c r="TMN83" s="97"/>
      <c r="TMO83" s="79"/>
      <c r="TMP83" s="79"/>
      <c r="TMQ83" s="210"/>
      <c r="TMR83" s="96"/>
      <c r="TMS83" s="194"/>
      <c r="TMT83" s="80"/>
      <c r="TMU83" s="80"/>
      <c r="TMV83" s="194"/>
      <c r="TMW83" s="62"/>
      <c r="TMX83" s="107"/>
      <c r="TMY83" s="97"/>
      <c r="TMZ83" s="97"/>
      <c r="TNA83" s="97"/>
      <c r="TNB83" s="104"/>
      <c r="TNC83" s="97"/>
      <c r="TND83" s="97"/>
      <c r="TNE83" s="97"/>
      <c r="TNF83" s="145"/>
      <c r="TNG83" s="61"/>
      <c r="TNH83" s="108"/>
      <c r="TNI83" s="63"/>
      <c r="TNJ83" s="103"/>
      <c r="TNK83" s="197"/>
      <c r="TNL83" s="197"/>
      <c r="TNM83" s="97"/>
      <c r="TNN83" s="79"/>
      <c r="TNO83" s="79"/>
      <c r="TNP83" s="210"/>
      <c r="TNQ83" s="96"/>
      <c r="TNR83" s="194"/>
      <c r="TNS83" s="80"/>
      <c r="TNT83" s="80"/>
      <c r="TNU83" s="194"/>
      <c r="TNV83" s="62"/>
      <c r="TNW83" s="107"/>
      <c r="TNX83" s="97"/>
      <c r="TNY83" s="97"/>
      <c r="TNZ83" s="97"/>
      <c r="TOA83" s="104"/>
      <c r="TOB83" s="97"/>
      <c r="TOC83" s="97"/>
      <c r="TOD83" s="97"/>
      <c r="TOE83" s="145"/>
      <c r="TOF83" s="61"/>
      <c r="TOG83" s="108"/>
      <c r="TOH83" s="63"/>
      <c r="TOI83" s="103"/>
      <c r="TOJ83" s="197"/>
      <c r="TOK83" s="197"/>
      <c r="TOL83" s="97"/>
      <c r="TOM83" s="79"/>
      <c r="TON83" s="79"/>
      <c r="TOO83" s="210"/>
      <c r="TOP83" s="96"/>
      <c r="TOQ83" s="194"/>
      <c r="TOR83" s="80"/>
      <c r="TOS83" s="80"/>
      <c r="TOT83" s="194"/>
      <c r="TOU83" s="62"/>
      <c r="TOV83" s="107"/>
      <c r="TOW83" s="97"/>
      <c r="TOX83" s="97"/>
      <c r="TOY83" s="97"/>
      <c r="TOZ83" s="104"/>
      <c r="TPA83" s="97"/>
      <c r="TPB83" s="97"/>
      <c r="TPC83" s="97"/>
      <c r="TPD83" s="145"/>
      <c r="TPE83" s="61"/>
      <c r="TPF83" s="108"/>
      <c r="TPG83" s="63"/>
      <c r="TPH83" s="103"/>
      <c r="TPI83" s="197"/>
      <c r="TPJ83" s="197"/>
      <c r="TPK83" s="97"/>
      <c r="TPL83" s="79"/>
      <c r="TPM83" s="79"/>
      <c r="TPN83" s="210"/>
      <c r="TPO83" s="96"/>
      <c r="TPP83" s="194"/>
      <c r="TPQ83" s="80"/>
      <c r="TPR83" s="80"/>
      <c r="TPS83" s="194"/>
      <c r="TPT83" s="62"/>
      <c r="TPU83" s="107"/>
      <c r="TPV83" s="97"/>
      <c r="TPW83" s="97"/>
      <c r="TPX83" s="97"/>
      <c r="TPY83" s="104"/>
      <c r="TPZ83" s="97"/>
      <c r="TQA83" s="97"/>
      <c r="TQB83" s="97"/>
      <c r="TQC83" s="145"/>
      <c r="TQD83" s="61"/>
      <c r="TQE83" s="108"/>
      <c r="TQF83" s="63"/>
      <c r="TQG83" s="103"/>
      <c r="TQH83" s="197"/>
      <c r="TQI83" s="197"/>
      <c r="TQJ83" s="97"/>
      <c r="TQK83" s="79"/>
      <c r="TQL83" s="79"/>
      <c r="TQM83" s="210"/>
      <c r="TQN83" s="96"/>
      <c r="TQO83" s="194"/>
      <c r="TQP83" s="80"/>
      <c r="TQQ83" s="80"/>
      <c r="TQR83" s="194"/>
      <c r="TQS83" s="62"/>
      <c r="TQT83" s="107"/>
      <c r="TQU83" s="97"/>
      <c r="TQV83" s="97"/>
      <c r="TQW83" s="97"/>
      <c r="TQX83" s="104"/>
      <c r="TQY83" s="97"/>
      <c r="TQZ83" s="97"/>
      <c r="TRA83" s="97"/>
      <c r="TRB83" s="145"/>
      <c r="TRC83" s="61"/>
      <c r="TRD83" s="108"/>
      <c r="TRE83" s="63"/>
      <c r="TRF83" s="103"/>
      <c r="TRG83" s="197"/>
      <c r="TRH83" s="197"/>
      <c r="TRI83" s="97"/>
      <c r="TRJ83" s="79"/>
      <c r="TRK83" s="79"/>
      <c r="TRL83" s="210"/>
      <c r="TRM83" s="96"/>
      <c r="TRN83" s="194"/>
      <c r="TRO83" s="80"/>
      <c r="TRP83" s="80"/>
      <c r="TRQ83" s="194"/>
      <c r="TRR83" s="62"/>
      <c r="TRS83" s="107"/>
      <c r="TRT83" s="97"/>
      <c r="TRU83" s="97"/>
      <c r="TRV83" s="97"/>
      <c r="TRW83" s="104"/>
      <c r="TRX83" s="97"/>
      <c r="TRY83" s="97"/>
      <c r="TRZ83" s="97"/>
      <c r="TSA83" s="145"/>
      <c r="TSB83" s="61"/>
      <c r="TSC83" s="108"/>
      <c r="TSD83" s="63"/>
      <c r="TSE83" s="103"/>
      <c r="TSF83" s="197"/>
      <c r="TSG83" s="197"/>
      <c r="TSH83" s="97"/>
      <c r="TSI83" s="79"/>
      <c r="TSJ83" s="79"/>
      <c r="TSK83" s="210"/>
      <c r="TSL83" s="96"/>
      <c r="TSM83" s="194"/>
      <c r="TSN83" s="80"/>
      <c r="TSO83" s="80"/>
      <c r="TSP83" s="194"/>
      <c r="TSQ83" s="62"/>
      <c r="TSR83" s="107"/>
      <c r="TSS83" s="97"/>
      <c r="TST83" s="97"/>
      <c r="TSU83" s="97"/>
      <c r="TSV83" s="104"/>
      <c r="TSW83" s="97"/>
      <c r="TSX83" s="97"/>
      <c r="TSY83" s="97"/>
      <c r="TSZ83" s="145"/>
      <c r="TTA83" s="61"/>
      <c r="TTB83" s="108"/>
      <c r="TTC83" s="63"/>
      <c r="TTD83" s="103"/>
      <c r="TTE83" s="197"/>
      <c r="TTF83" s="197"/>
      <c r="TTG83" s="97"/>
      <c r="TTH83" s="79"/>
      <c r="TTI83" s="79"/>
      <c r="TTJ83" s="210"/>
      <c r="TTK83" s="96"/>
      <c r="TTL83" s="194"/>
      <c r="TTM83" s="80"/>
      <c r="TTN83" s="80"/>
      <c r="TTO83" s="194"/>
      <c r="TTP83" s="62"/>
      <c r="TTQ83" s="107"/>
      <c r="TTR83" s="97"/>
      <c r="TTS83" s="97"/>
      <c r="TTT83" s="97"/>
      <c r="TTU83" s="104"/>
      <c r="TTV83" s="97"/>
      <c r="TTW83" s="97"/>
      <c r="TTX83" s="97"/>
      <c r="TTY83" s="145"/>
      <c r="TTZ83" s="61"/>
      <c r="TUA83" s="108"/>
      <c r="TUB83" s="63"/>
      <c r="TUC83" s="103"/>
      <c r="TUD83" s="197"/>
      <c r="TUE83" s="197"/>
      <c r="TUF83" s="97"/>
      <c r="TUG83" s="79"/>
      <c r="TUH83" s="79"/>
      <c r="TUI83" s="210"/>
      <c r="TUJ83" s="96"/>
      <c r="TUK83" s="194"/>
      <c r="TUL83" s="80"/>
      <c r="TUM83" s="80"/>
      <c r="TUN83" s="194"/>
      <c r="TUO83" s="62"/>
      <c r="TUP83" s="107"/>
      <c r="TUQ83" s="97"/>
      <c r="TUR83" s="97"/>
      <c r="TUS83" s="97"/>
      <c r="TUT83" s="104"/>
      <c r="TUU83" s="97"/>
      <c r="TUV83" s="97"/>
      <c r="TUW83" s="97"/>
      <c r="TUX83" s="145"/>
      <c r="TUY83" s="61"/>
      <c r="TUZ83" s="108"/>
      <c r="TVA83" s="63"/>
      <c r="TVB83" s="103"/>
      <c r="TVC83" s="197"/>
      <c r="TVD83" s="197"/>
      <c r="TVE83" s="97"/>
      <c r="TVF83" s="79"/>
      <c r="TVG83" s="79"/>
      <c r="TVH83" s="210"/>
      <c r="TVI83" s="96"/>
      <c r="TVJ83" s="194"/>
      <c r="TVK83" s="80"/>
      <c r="TVL83" s="80"/>
      <c r="TVM83" s="194"/>
      <c r="TVN83" s="62"/>
      <c r="TVO83" s="107"/>
      <c r="TVP83" s="97"/>
      <c r="TVQ83" s="97"/>
      <c r="TVR83" s="97"/>
      <c r="TVS83" s="104"/>
      <c r="TVT83" s="97"/>
      <c r="TVU83" s="97"/>
      <c r="TVV83" s="97"/>
      <c r="TVW83" s="145"/>
      <c r="TVX83" s="61"/>
      <c r="TVY83" s="108"/>
      <c r="TVZ83" s="63"/>
      <c r="TWA83" s="103"/>
      <c r="TWB83" s="197"/>
      <c r="TWC83" s="197"/>
      <c r="TWD83" s="97"/>
      <c r="TWE83" s="79"/>
      <c r="TWF83" s="79"/>
      <c r="TWG83" s="210"/>
      <c r="TWH83" s="96"/>
      <c r="TWI83" s="194"/>
      <c r="TWJ83" s="80"/>
      <c r="TWK83" s="80"/>
      <c r="TWL83" s="194"/>
      <c r="TWM83" s="62"/>
      <c r="TWN83" s="107"/>
      <c r="TWO83" s="97"/>
      <c r="TWP83" s="97"/>
      <c r="TWQ83" s="97"/>
      <c r="TWR83" s="104"/>
      <c r="TWS83" s="97"/>
      <c r="TWT83" s="97"/>
      <c r="TWU83" s="97"/>
      <c r="TWV83" s="145"/>
      <c r="TWW83" s="61"/>
      <c r="TWX83" s="108"/>
      <c r="TWY83" s="63"/>
      <c r="TWZ83" s="103"/>
      <c r="TXA83" s="197"/>
      <c r="TXB83" s="197"/>
      <c r="TXC83" s="97"/>
      <c r="TXD83" s="79"/>
      <c r="TXE83" s="79"/>
      <c r="TXF83" s="210"/>
      <c r="TXG83" s="96"/>
      <c r="TXH83" s="194"/>
      <c r="TXI83" s="80"/>
      <c r="TXJ83" s="80"/>
      <c r="TXK83" s="194"/>
      <c r="TXL83" s="62"/>
      <c r="TXM83" s="107"/>
      <c r="TXN83" s="97"/>
      <c r="TXO83" s="97"/>
      <c r="TXP83" s="97"/>
      <c r="TXQ83" s="104"/>
      <c r="TXR83" s="97"/>
      <c r="TXS83" s="97"/>
      <c r="TXT83" s="97"/>
      <c r="TXU83" s="145"/>
      <c r="TXV83" s="61"/>
      <c r="TXW83" s="108"/>
      <c r="TXX83" s="63"/>
      <c r="TXY83" s="103"/>
      <c r="TXZ83" s="197"/>
      <c r="TYA83" s="197"/>
      <c r="TYB83" s="97"/>
      <c r="TYC83" s="79"/>
      <c r="TYD83" s="79"/>
      <c r="TYE83" s="210"/>
      <c r="TYF83" s="96"/>
      <c r="TYG83" s="194"/>
      <c r="TYH83" s="80"/>
      <c r="TYI83" s="80"/>
      <c r="TYJ83" s="194"/>
      <c r="TYK83" s="62"/>
      <c r="TYL83" s="107"/>
      <c r="TYM83" s="97"/>
      <c r="TYN83" s="97"/>
      <c r="TYO83" s="97"/>
      <c r="TYP83" s="104"/>
      <c r="TYQ83" s="97"/>
      <c r="TYR83" s="97"/>
      <c r="TYS83" s="97"/>
      <c r="TYT83" s="145"/>
      <c r="TYU83" s="61"/>
      <c r="TYV83" s="108"/>
      <c r="TYW83" s="63"/>
      <c r="TYX83" s="103"/>
      <c r="TYY83" s="197"/>
      <c r="TYZ83" s="197"/>
      <c r="TZA83" s="97"/>
      <c r="TZB83" s="79"/>
      <c r="TZC83" s="79"/>
      <c r="TZD83" s="210"/>
      <c r="TZE83" s="96"/>
      <c r="TZF83" s="194"/>
      <c r="TZG83" s="80"/>
      <c r="TZH83" s="80"/>
      <c r="TZI83" s="194"/>
      <c r="TZJ83" s="62"/>
      <c r="TZK83" s="107"/>
      <c r="TZL83" s="97"/>
      <c r="TZM83" s="97"/>
      <c r="TZN83" s="97"/>
      <c r="TZO83" s="104"/>
      <c r="TZP83" s="97"/>
      <c r="TZQ83" s="97"/>
      <c r="TZR83" s="97"/>
      <c r="TZS83" s="145"/>
      <c r="TZT83" s="61"/>
      <c r="TZU83" s="108"/>
      <c r="TZV83" s="63"/>
      <c r="TZW83" s="103"/>
      <c r="TZX83" s="197"/>
      <c r="TZY83" s="197"/>
      <c r="TZZ83" s="97"/>
      <c r="UAA83" s="79"/>
      <c r="UAB83" s="79"/>
      <c r="UAC83" s="210"/>
      <c r="UAD83" s="96"/>
      <c r="UAE83" s="194"/>
      <c r="UAF83" s="80"/>
      <c r="UAG83" s="80"/>
      <c r="UAH83" s="194"/>
      <c r="UAI83" s="62"/>
      <c r="UAJ83" s="107"/>
      <c r="UAK83" s="97"/>
      <c r="UAL83" s="97"/>
      <c r="UAM83" s="97"/>
      <c r="UAN83" s="104"/>
      <c r="UAO83" s="97"/>
      <c r="UAP83" s="97"/>
      <c r="UAQ83" s="97"/>
      <c r="UAR83" s="145"/>
      <c r="UAS83" s="61"/>
      <c r="UAT83" s="108"/>
      <c r="UAU83" s="63"/>
      <c r="UAV83" s="103"/>
      <c r="UAW83" s="197"/>
      <c r="UAX83" s="197"/>
      <c r="UAY83" s="97"/>
      <c r="UAZ83" s="79"/>
      <c r="UBA83" s="79"/>
      <c r="UBB83" s="210"/>
      <c r="UBC83" s="96"/>
      <c r="UBD83" s="194"/>
      <c r="UBE83" s="80"/>
      <c r="UBF83" s="80"/>
      <c r="UBG83" s="194"/>
      <c r="UBH83" s="62"/>
      <c r="UBI83" s="107"/>
      <c r="UBJ83" s="97"/>
      <c r="UBK83" s="97"/>
      <c r="UBL83" s="97"/>
      <c r="UBM83" s="104"/>
      <c r="UBN83" s="97"/>
      <c r="UBO83" s="97"/>
      <c r="UBP83" s="97"/>
      <c r="UBQ83" s="145"/>
      <c r="UBR83" s="61"/>
      <c r="UBS83" s="108"/>
      <c r="UBT83" s="63"/>
      <c r="UBU83" s="103"/>
      <c r="UBV83" s="197"/>
      <c r="UBW83" s="197"/>
      <c r="UBX83" s="97"/>
      <c r="UBY83" s="79"/>
      <c r="UBZ83" s="79"/>
      <c r="UCA83" s="210"/>
      <c r="UCB83" s="96"/>
      <c r="UCC83" s="194"/>
      <c r="UCD83" s="80"/>
      <c r="UCE83" s="80"/>
      <c r="UCF83" s="194"/>
      <c r="UCG83" s="62"/>
      <c r="UCH83" s="107"/>
      <c r="UCI83" s="97"/>
      <c r="UCJ83" s="97"/>
      <c r="UCK83" s="97"/>
      <c r="UCL83" s="104"/>
      <c r="UCM83" s="97"/>
      <c r="UCN83" s="97"/>
      <c r="UCO83" s="97"/>
      <c r="UCP83" s="145"/>
      <c r="UCQ83" s="61"/>
      <c r="UCR83" s="108"/>
      <c r="UCS83" s="63"/>
      <c r="UCT83" s="103"/>
      <c r="UCU83" s="197"/>
      <c r="UCV83" s="197"/>
      <c r="UCW83" s="97"/>
      <c r="UCX83" s="79"/>
      <c r="UCY83" s="79"/>
      <c r="UCZ83" s="210"/>
      <c r="UDA83" s="96"/>
      <c r="UDB83" s="194"/>
      <c r="UDC83" s="80"/>
      <c r="UDD83" s="80"/>
      <c r="UDE83" s="194"/>
      <c r="UDF83" s="62"/>
      <c r="UDG83" s="107"/>
      <c r="UDH83" s="97"/>
      <c r="UDI83" s="97"/>
      <c r="UDJ83" s="97"/>
      <c r="UDK83" s="104"/>
      <c r="UDL83" s="97"/>
      <c r="UDM83" s="97"/>
      <c r="UDN83" s="97"/>
      <c r="UDO83" s="145"/>
      <c r="UDP83" s="61"/>
      <c r="UDQ83" s="108"/>
      <c r="UDR83" s="63"/>
      <c r="UDS83" s="103"/>
      <c r="UDT83" s="197"/>
      <c r="UDU83" s="197"/>
      <c r="UDV83" s="97"/>
      <c r="UDW83" s="79"/>
      <c r="UDX83" s="79"/>
      <c r="UDY83" s="210"/>
      <c r="UDZ83" s="96"/>
      <c r="UEA83" s="194"/>
      <c r="UEB83" s="80"/>
      <c r="UEC83" s="80"/>
      <c r="UED83" s="194"/>
      <c r="UEE83" s="62"/>
      <c r="UEF83" s="107"/>
      <c r="UEG83" s="97"/>
      <c r="UEH83" s="97"/>
      <c r="UEI83" s="97"/>
      <c r="UEJ83" s="104"/>
      <c r="UEK83" s="97"/>
      <c r="UEL83" s="97"/>
      <c r="UEM83" s="97"/>
      <c r="UEN83" s="145"/>
      <c r="UEO83" s="61"/>
      <c r="UEP83" s="108"/>
      <c r="UEQ83" s="63"/>
      <c r="UER83" s="103"/>
      <c r="UES83" s="197"/>
      <c r="UET83" s="197"/>
      <c r="UEU83" s="97"/>
      <c r="UEV83" s="79"/>
      <c r="UEW83" s="79"/>
      <c r="UEX83" s="210"/>
      <c r="UEY83" s="96"/>
      <c r="UEZ83" s="194"/>
      <c r="UFA83" s="80"/>
      <c r="UFB83" s="80"/>
      <c r="UFC83" s="194"/>
      <c r="UFD83" s="62"/>
      <c r="UFE83" s="107"/>
      <c r="UFF83" s="97"/>
      <c r="UFG83" s="97"/>
      <c r="UFH83" s="97"/>
      <c r="UFI83" s="104"/>
      <c r="UFJ83" s="97"/>
      <c r="UFK83" s="97"/>
      <c r="UFL83" s="97"/>
      <c r="UFM83" s="145"/>
      <c r="UFN83" s="61"/>
      <c r="UFO83" s="108"/>
      <c r="UFP83" s="63"/>
      <c r="UFQ83" s="103"/>
      <c r="UFR83" s="197"/>
      <c r="UFS83" s="197"/>
      <c r="UFT83" s="97"/>
      <c r="UFU83" s="79"/>
      <c r="UFV83" s="79"/>
      <c r="UFW83" s="210"/>
      <c r="UFX83" s="96"/>
      <c r="UFY83" s="194"/>
      <c r="UFZ83" s="80"/>
      <c r="UGA83" s="80"/>
      <c r="UGB83" s="194"/>
      <c r="UGC83" s="62"/>
      <c r="UGD83" s="107"/>
      <c r="UGE83" s="97"/>
      <c r="UGF83" s="97"/>
      <c r="UGG83" s="97"/>
      <c r="UGH83" s="104"/>
      <c r="UGI83" s="97"/>
      <c r="UGJ83" s="97"/>
      <c r="UGK83" s="97"/>
      <c r="UGL83" s="145"/>
      <c r="UGM83" s="61"/>
      <c r="UGN83" s="108"/>
      <c r="UGO83" s="63"/>
      <c r="UGP83" s="103"/>
      <c r="UGQ83" s="197"/>
      <c r="UGR83" s="197"/>
      <c r="UGS83" s="97"/>
      <c r="UGT83" s="79"/>
      <c r="UGU83" s="79"/>
      <c r="UGV83" s="210"/>
      <c r="UGW83" s="96"/>
      <c r="UGX83" s="194"/>
      <c r="UGY83" s="80"/>
      <c r="UGZ83" s="80"/>
      <c r="UHA83" s="194"/>
      <c r="UHB83" s="62"/>
      <c r="UHC83" s="107"/>
      <c r="UHD83" s="97"/>
      <c r="UHE83" s="97"/>
      <c r="UHF83" s="97"/>
      <c r="UHG83" s="104"/>
      <c r="UHH83" s="97"/>
      <c r="UHI83" s="97"/>
      <c r="UHJ83" s="97"/>
      <c r="UHK83" s="145"/>
      <c r="UHL83" s="61"/>
      <c r="UHM83" s="108"/>
      <c r="UHN83" s="63"/>
      <c r="UHO83" s="103"/>
      <c r="UHP83" s="197"/>
      <c r="UHQ83" s="197"/>
      <c r="UHR83" s="97"/>
      <c r="UHS83" s="79"/>
      <c r="UHT83" s="79"/>
      <c r="UHU83" s="210"/>
      <c r="UHV83" s="96"/>
      <c r="UHW83" s="194"/>
      <c r="UHX83" s="80"/>
      <c r="UHY83" s="80"/>
      <c r="UHZ83" s="194"/>
      <c r="UIA83" s="62"/>
      <c r="UIB83" s="107"/>
      <c r="UIC83" s="97"/>
      <c r="UID83" s="97"/>
      <c r="UIE83" s="97"/>
      <c r="UIF83" s="104"/>
      <c r="UIG83" s="97"/>
      <c r="UIH83" s="97"/>
      <c r="UII83" s="97"/>
      <c r="UIJ83" s="145"/>
      <c r="UIK83" s="61"/>
      <c r="UIL83" s="108"/>
      <c r="UIM83" s="63"/>
      <c r="UIN83" s="103"/>
      <c r="UIO83" s="197"/>
      <c r="UIP83" s="197"/>
      <c r="UIQ83" s="97"/>
      <c r="UIR83" s="79"/>
      <c r="UIS83" s="79"/>
      <c r="UIT83" s="210"/>
      <c r="UIU83" s="96"/>
      <c r="UIV83" s="194"/>
      <c r="UIW83" s="80"/>
      <c r="UIX83" s="80"/>
      <c r="UIY83" s="194"/>
      <c r="UIZ83" s="62"/>
      <c r="UJA83" s="107"/>
      <c r="UJB83" s="97"/>
      <c r="UJC83" s="97"/>
      <c r="UJD83" s="97"/>
      <c r="UJE83" s="104"/>
      <c r="UJF83" s="97"/>
      <c r="UJG83" s="97"/>
      <c r="UJH83" s="97"/>
      <c r="UJI83" s="145"/>
      <c r="UJJ83" s="61"/>
      <c r="UJK83" s="108"/>
      <c r="UJL83" s="63"/>
      <c r="UJM83" s="103"/>
      <c r="UJN83" s="197"/>
      <c r="UJO83" s="197"/>
      <c r="UJP83" s="97"/>
      <c r="UJQ83" s="79"/>
      <c r="UJR83" s="79"/>
      <c r="UJS83" s="210"/>
      <c r="UJT83" s="96"/>
      <c r="UJU83" s="194"/>
      <c r="UJV83" s="80"/>
      <c r="UJW83" s="80"/>
      <c r="UJX83" s="194"/>
      <c r="UJY83" s="62"/>
      <c r="UJZ83" s="107"/>
      <c r="UKA83" s="97"/>
      <c r="UKB83" s="97"/>
      <c r="UKC83" s="97"/>
      <c r="UKD83" s="104"/>
      <c r="UKE83" s="97"/>
      <c r="UKF83" s="97"/>
      <c r="UKG83" s="97"/>
      <c r="UKH83" s="145"/>
      <c r="UKI83" s="61"/>
      <c r="UKJ83" s="108"/>
      <c r="UKK83" s="63"/>
      <c r="UKL83" s="103"/>
      <c r="UKM83" s="197"/>
      <c r="UKN83" s="197"/>
      <c r="UKO83" s="97"/>
      <c r="UKP83" s="79"/>
      <c r="UKQ83" s="79"/>
      <c r="UKR83" s="210"/>
      <c r="UKS83" s="96"/>
      <c r="UKT83" s="194"/>
      <c r="UKU83" s="80"/>
      <c r="UKV83" s="80"/>
      <c r="UKW83" s="194"/>
      <c r="UKX83" s="62"/>
      <c r="UKY83" s="107"/>
      <c r="UKZ83" s="97"/>
      <c r="ULA83" s="97"/>
      <c r="ULB83" s="97"/>
      <c r="ULC83" s="104"/>
      <c r="ULD83" s="97"/>
      <c r="ULE83" s="97"/>
      <c r="ULF83" s="97"/>
      <c r="ULG83" s="145"/>
      <c r="ULH83" s="61"/>
      <c r="ULI83" s="108"/>
      <c r="ULJ83" s="63"/>
      <c r="ULK83" s="103"/>
      <c r="ULL83" s="197"/>
      <c r="ULM83" s="197"/>
      <c r="ULN83" s="97"/>
      <c r="ULO83" s="79"/>
      <c r="ULP83" s="79"/>
      <c r="ULQ83" s="210"/>
      <c r="ULR83" s="96"/>
      <c r="ULS83" s="194"/>
      <c r="ULT83" s="80"/>
      <c r="ULU83" s="80"/>
      <c r="ULV83" s="194"/>
      <c r="ULW83" s="62"/>
      <c r="ULX83" s="107"/>
      <c r="ULY83" s="97"/>
      <c r="ULZ83" s="97"/>
      <c r="UMA83" s="97"/>
      <c r="UMB83" s="104"/>
      <c r="UMC83" s="97"/>
      <c r="UMD83" s="97"/>
      <c r="UME83" s="97"/>
      <c r="UMF83" s="145"/>
      <c r="UMG83" s="61"/>
      <c r="UMH83" s="108"/>
      <c r="UMI83" s="63"/>
      <c r="UMJ83" s="103"/>
      <c r="UMK83" s="197"/>
      <c r="UML83" s="197"/>
      <c r="UMM83" s="97"/>
      <c r="UMN83" s="79"/>
      <c r="UMO83" s="79"/>
      <c r="UMP83" s="210"/>
      <c r="UMQ83" s="96"/>
      <c r="UMR83" s="194"/>
      <c r="UMS83" s="80"/>
      <c r="UMT83" s="80"/>
      <c r="UMU83" s="194"/>
      <c r="UMV83" s="62"/>
      <c r="UMW83" s="107"/>
      <c r="UMX83" s="97"/>
      <c r="UMY83" s="97"/>
      <c r="UMZ83" s="97"/>
      <c r="UNA83" s="104"/>
      <c r="UNB83" s="97"/>
      <c r="UNC83" s="97"/>
      <c r="UND83" s="97"/>
      <c r="UNE83" s="145"/>
      <c r="UNF83" s="61"/>
      <c r="UNG83" s="108"/>
      <c r="UNH83" s="63"/>
      <c r="UNI83" s="103"/>
      <c r="UNJ83" s="197"/>
      <c r="UNK83" s="197"/>
      <c r="UNL83" s="97"/>
      <c r="UNM83" s="79"/>
      <c r="UNN83" s="79"/>
      <c r="UNO83" s="210"/>
      <c r="UNP83" s="96"/>
      <c r="UNQ83" s="194"/>
      <c r="UNR83" s="80"/>
      <c r="UNS83" s="80"/>
      <c r="UNT83" s="194"/>
      <c r="UNU83" s="62"/>
      <c r="UNV83" s="107"/>
      <c r="UNW83" s="97"/>
      <c r="UNX83" s="97"/>
      <c r="UNY83" s="97"/>
      <c r="UNZ83" s="104"/>
      <c r="UOA83" s="97"/>
      <c r="UOB83" s="97"/>
      <c r="UOC83" s="97"/>
      <c r="UOD83" s="145"/>
      <c r="UOE83" s="61"/>
      <c r="UOF83" s="108"/>
      <c r="UOG83" s="63"/>
      <c r="UOH83" s="103"/>
      <c r="UOI83" s="197"/>
      <c r="UOJ83" s="197"/>
      <c r="UOK83" s="97"/>
      <c r="UOL83" s="79"/>
      <c r="UOM83" s="79"/>
      <c r="UON83" s="210"/>
      <c r="UOO83" s="96"/>
      <c r="UOP83" s="194"/>
      <c r="UOQ83" s="80"/>
      <c r="UOR83" s="80"/>
      <c r="UOS83" s="194"/>
      <c r="UOT83" s="62"/>
      <c r="UOU83" s="107"/>
      <c r="UOV83" s="97"/>
      <c r="UOW83" s="97"/>
      <c r="UOX83" s="97"/>
      <c r="UOY83" s="104"/>
      <c r="UOZ83" s="97"/>
      <c r="UPA83" s="97"/>
      <c r="UPB83" s="97"/>
      <c r="UPC83" s="145"/>
      <c r="UPD83" s="61"/>
      <c r="UPE83" s="108"/>
      <c r="UPF83" s="63"/>
      <c r="UPG83" s="103"/>
      <c r="UPH83" s="197"/>
      <c r="UPI83" s="197"/>
      <c r="UPJ83" s="97"/>
      <c r="UPK83" s="79"/>
      <c r="UPL83" s="79"/>
      <c r="UPM83" s="210"/>
      <c r="UPN83" s="96"/>
      <c r="UPO83" s="194"/>
      <c r="UPP83" s="80"/>
      <c r="UPQ83" s="80"/>
      <c r="UPR83" s="194"/>
      <c r="UPS83" s="62"/>
      <c r="UPT83" s="107"/>
      <c r="UPU83" s="97"/>
      <c r="UPV83" s="97"/>
      <c r="UPW83" s="97"/>
      <c r="UPX83" s="104"/>
      <c r="UPY83" s="97"/>
      <c r="UPZ83" s="97"/>
      <c r="UQA83" s="97"/>
      <c r="UQB83" s="145"/>
      <c r="UQC83" s="61"/>
      <c r="UQD83" s="108"/>
      <c r="UQE83" s="63"/>
      <c r="UQF83" s="103"/>
      <c r="UQG83" s="197"/>
      <c r="UQH83" s="197"/>
      <c r="UQI83" s="97"/>
      <c r="UQJ83" s="79"/>
      <c r="UQK83" s="79"/>
      <c r="UQL83" s="210"/>
      <c r="UQM83" s="96"/>
      <c r="UQN83" s="194"/>
      <c r="UQO83" s="80"/>
      <c r="UQP83" s="80"/>
      <c r="UQQ83" s="194"/>
      <c r="UQR83" s="62"/>
      <c r="UQS83" s="107"/>
      <c r="UQT83" s="97"/>
      <c r="UQU83" s="97"/>
      <c r="UQV83" s="97"/>
      <c r="UQW83" s="104"/>
      <c r="UQX83" s="97"/>
      <c r="UQY83" s="97"/>
      <c r="UQZ83" s="97"/>
      <c r="URA83" s="145"/>
      <c r="URB83" s="61"/>
      <c r="URC83" s="108"/>
      <c r="URD83" s="63"/>
      <c r="URE83" s="103"/>
      <c r="URF83" s="197"/>
      <c r="URG83" s="197"/>
      <c r="URH83" s="97"/>
      <c r="URI83" s="79"/>
      <c r="URJ83" s="79"/>
      <c r="URK83" s="210"/>
      <c r="URL83" s="96"/>
      <c r="URM83" s="194"/>
      <c r="URN83" s="80"/>
      <c r="URO83" s="80"/>
      <c r="URP83" s="194"/>
      <c r="URQ83" s="62"/>
      <c r="URR83" s="107"/>
      <c r="URS83" s="97"/>
      <c r="URT83" s="97"/>
      <c r="URU83" s="97"/>
      <c r="URV83" s="104"/>
      <c r="URW83" s="97"/>
      <c r="URX83" s="97"/>
      <c r="URY83" s="97"/>
      <c r="URZ83" s="145"/>
      <c r="USA83" s="61"/>
      <c r="USB83" s="108"/>
      <c r="USC83" s="63"/>
      <c r="USD83" s="103"/>
      <c r="USE83" s="197"/>
      <c r="USF83" s="197"/>
      <c r="USG83" s="97"/>
      <c r="USH83" s="79"/>
      <c r="USI83" s="79"/>
      <c r="USJ83" s="210"/>
      <c r="USK83" s="96"/>
      <c r="USL83" s="194"/>
      <c r="USM83" s="80"/>
      <c r="USN83" s="80"/>
      <c r="USO83" s="194"/>
      <c r="USP83" s="62"/>
      <c r="USQ83" s="107"/>
      <c r="USR83" s="97"/>
      <c r="USS83" s="97"/>
      <c r="UST83" s="97"/>
      <c r="USU83" s="104"/>
      <c r="USV83" s="97"/>
      <c r="USW83" s="97"/>
      <c r="USX83" s="97"/>
      <c r="USY83" s="145"/>
      <c r="USZ83" s="61"/>
      <c r="UTA83" s="108"/>
      <c r="UTB83" s="63"/>
      <c r="UTC83" s="103"/>
      <c r="UTD83" s="197"/>
      <c r="UTE83" s="197"/>
      <c r="UTF83" s="97"/>
      <c r="UTG83" s="79"/>
      <c r="UTH83" s="79"/>
      <c r="UTI83" s="210"/>
      <c r="UTJ83" s="96"/>
      <c r="UTK83" s="194"/>
      <c r="UTL83" s="80"/>
      <c r="UTM83" s="80"/>
      <c r="UTN83" s="194"/>
      <c r="UTO83" s="62"/>
      <c r="UTP83" s="107"/>
      <c r="UTQ83" s="97"/>
      <c r="UTR83" s="97"/>
      <c r="UTS83" s="97"/>
      <c r="UTT83" s="104"/>
      <c r="UTU83" s="97"/>
      <c r="UTV83" s="97"/>
      <c r="UTW83" s="97"/>
      <c r="UTX83" s="145"/>
      <c r="UTY83" s="61"/>
      <c r="UTZ83" s="108"/>
      <c r="UUA83" s="63"/>
      <c r="UUB83" s="103"/>
      <c r="UUC83" s="197"/>
      <c r="UUD83" s="197"/>
      <c r="UUE83" s="97"/>
      <c r="UUF83" s="79"/>
      <c r="UUG83" s="79"/>
      <c r="UUH83" s="210"/>
      <c r="UUI83" s="96"/>
      <c r="UUJ83" s="194"/>
      <c r="UUK83" s="80"/>
      <c r="UUL83" s="80"/>
      <c r="UUM83" s="194"/>
      <c r="UUN83" s="62"/>
      <c r="UUO83" s="107"/>
      <c r="UUP83" s="97"/>
      <c r="UUQ83" s="97"/>
      <c r="UUR83" s="97"/>
      <c r="UUS83" s="104"/>
      <c r="UUT83" s="97"/>
      <c r="UUU83" s="97"/>
      <c r="UUV83" s="97"/>
      <c r="UUW83" s="145"/>
      <c r="UUX83" s="61"/>
      <c r="UUY83" s="108"/>
      <c r="UUZ83" s="63"/>
      <c r="UVA83" s="103"/>
      <c r="UVB83" s="197"/>
      <c r="UVC83" s="197"/>
      <c r="UVD83" s="97"/>
      <c r="UVE83" s="79"/>
      <c r="UVF83" s="79"/>
      <c r="UVG83" s="210"/>
      <c r="UVH83" s="96"/>
      <c r="UVI83" s="194"/>
      <c r="UVJ83" s="80"/>
      <c r="UVK83" s="80"/>
      <c r="UVL83" s="194"/>
      <c r="UVM83" s="62"/>
      <c r="UVN83" s="107"/>
      <c r="UVO83" s="97"/>
      <c r="UVP83" s="97"/>
      <c r="UVQ83" s="97"/>
      <c r="UVR83" s="104"/>
      <c r="UVS83" s="97"/>
      <c r="UVT83" s="97"/>
      <c r="UVU83" s="97"/>
      <c r="UVV83" s="145"/>
      <c r="UVW83" s="61"/>
      <c r="UVX83" s="108"/>
      <c r="UVY83" s="63"/>
      <c r="UVZ83" s="103"/>
      <c r="UWA83" s="197"/>
      <c r="UWB83" s="197"/>
      <c r="UWC83" s="97"/>
      <c r="UWD83" s="79"/>
      <c r="UWE83" s="79"/>
      <c r="UWF83" s="210"/>
      <c r="UWG83" s="96"/>
      <c r="UWH83" s="194"/>
      <c r="UWI83" s="80"/>
      <c r="UWJ83" s="80"/>
      <c r="UWK83" s="194"/>
      <c r="UWL83" s="62"/>
      <c r="UWM83" s="107"/>
      <c r="UWN83" s="97"/>
      <c r="UWO83" s="97"/>
      <c r="UWP83" s="97"/>
      <c r="UWQ83" s="104"/>
      <c r="UWR83" s="97"/>
      <c r="UWS83" s="97"/>
      <c r="UWT83" s="97"/>
      <c r="UWU83" s="145"/>
      <c r="UWV83" s="61"/>
      <c r="UWW83" s="108"/>
      <c r="UWX83" s="63"/>
      <c r="UWY83" s="103"/>
      <c r="UWZ83" s="197"/>
      <c r="UXA83" s="197"/>
      <c r="UXB83" s="97"/>
      <c r="UXC83" s="79"/>
      <c r="UXD83" s="79"/>
      <c r="UXE83" s="210"/>
      <c r="UXF83" s="96"/>
      <c r="UXG83" s="194"/>
      <c r="UXH83" s="80"/>
      <c r="UXI83" s="80"/>
      <c r="UXJ83" s="194"/>
      <c r="UXK83" s="62"/>
      <c r="UXL83" s="107"/>
      <c r="UXM83" s="97"/>
      <c r="UXN83" s="97"/>
      <c r="UXO83" s="97"/>
      <c r="UXP83" s="104"/>
      <c r="UXQ83" s="97"/>
      <c r="UXR83" s="97"/>
      <c r="UXS83" s="97"/>
      <c r="UXT83" s="145"/>
      <c r="UXU83" s="61"/>
      <c r="UXV83" s="108"/>
      <c r="UXW83" s="63"/>
      <c r="UXX83" s="103"/>
      <c r="UXY83" s="197"/>
      <c r="UXZ83" s="197"/>
      <c r="UYA83" s="97"/>
      <c r="UYB83" s="79"/>
      <c r="UYC83" s="79"/>
      <c r="UYD83" s="210"/>
      <c r="UYE83" s="96"/>
      <c r="UYF83" s="194"/>
      <c r="UYG83" s="80"/>
      <c r="UYH83" s="80"/>
      <c r="UYI83" s="194"/>
      <c r="UYJ83" s="62"/>
      <c r="UYK83" s="107"/>
      <c r="UYL83" s="97"/>
      <c r="UYM83" s="97"/>
      <c r="UYN83" s="97"/>
      <c r="UYO83" s="104"/>
      <c r="UYP83" s="97"/>
      <c r="UYQ83" s="97"/>
      <c r="UYR83" s="97"/>
      <c r="UYS83" s="145"/>
      <c r="UYT83" s="61"/>
      <c r="UYU83" s="108"/>
      <c r="UYV83" s="63"/>
      <c r="UYW83" s="103"/>
      <c r="UYX83" s="197"/>
      <c r="UYY83" s="197"/>
      <c r="UYZ83" s="97"/>
      <c r="UZA83" s="79"/>
      <c r="UZB83" s="79"/>
      <c r="UZC83" s="210"/>
      <c r="UZD83" s="96"/>
      <c r="UZE83" s="194"/>
      <c r="UZF83" s="80"/>
      <c r="UZG83" s="80"/>
      <c r="UZH83" s="194"/>
      <c r="UZI83" s="62"/>
      <c r="UZJ83" s="107"/>
      <c r="UZK83" s="97"/>
      <c r="UZL83" s="97"/>
      <c r="UZM83" s="97"/>
      <c r="UZN83" s="104"/>
      <c r="UZO83" s="97"/>
      <c r="UZP83" s="97"/>
      <c r="UZQ83" s="97"/>
      <c r="UZR83" s="145"/>
      <c r="UZS83" s="61"/>
      <c r="UZT83" s="108"/>
      <c r="UZU83" s="63"/>
      <c r="UZV83" s="103"/>
      <c r="UZW83" s="197"/>
      <c r="UZX83" s="197"/>
      <c r="UZY83" s="97"/>
      <c r="UZZ83" s="79"/>
      <c r="VAA83" s="79"/>
      <c r="VAB83" s="210"/>
      <c r="VAC83" s="96"/>
      <c r="VAD83" s="194"/>
      <c r="VAE83" s="80"/>
      <c r="VAF83" s="80"/>
      <c r="VAG83" s="194"/>
      <c r="VAH83" s="62"/>
      <c r="VAI83" s="107"/>
      <c r="VAJ83" s="97"/>
      <c r="VAK83" s="97"/>
      <c r="VAL83" s="97"/>
      <c r="VAM83" s="104"/>
      <c r="VAN83" s="97"/>
      <c r="VAO83" s="97"/>
      <c r="VAP83" s="97"/>
      <c r="VAQ83" s="145"/>
      <c r="VAR83" s="61"/>
      <c r="VAS83" s="108"/>
      <c r="VAT83" s="63"/>
      <c r="VAU83" s="103"/>
      <c r="VAV83" s="197"/>
      <c r="VAW83" s="197"/>
      <c r="VAX83" s="97"/>
      <c r="VAY83" s="79"/>
      <c r="VAZ83" s="79"/>
      <c r="VBA83" s="210"/>
      <c r="VBB83" s="96"/>
      <c r="VBC83" s="194"/>
      <c r="VBD83" s="80"/>
      <c r="VBE83" s="80"/>
      <c r="VBF83" s="194"/>
      <c r="VBG83" s="62"/>
      <c r="VBH83" s="107"/>
      <c r="VBI83" s="97"/>
      <c r="VBJ83" s="97"/>
      <c r="VBK83" s="97"/>
      <c r="VBL83" s="104"/>
      <c r="VBM83" s="97"/>
      <c r="VBN83" s="97"/>
      <c r="VBO83" s="97"/>
      <c r="VBP83" s="145"/>
      <c r="VBQ83" s="61"/>
      <c r="VBR83" s="108"/>
      <c r="VBS83" s="63"/>
      <c r="VBT83" s="103"/>
      <c r="VBU83" s="197"/>
      <c r="VBV83" s="197"/>
      <c r="VBW83" s="97"/>
      <c r="VBX83" s="79"/>
      <c r="VBY83" s="79"/>
      <c r="VBZ83" s="210"/>
      <c r="VCA83" s="96"/>
      <c r="VCB83" s="194"/>
      <c r="VCC83" s="80"/>
      <c r="VCD83" s="80"/>
      <c r="VCE83" s="194"/>
      <c r="VCF83" s="62"/>
      <c r="VCG83" s="107"/>
      <c r="VCH83" s="97"/>
      <c r="VCI83" s="97"/>
      <c r="VCJ83" s="97"/>
      <c r="VCK83" s="104"/>
      <c r="VCL83" s="97"/>
      <c r="VCM83" s="97"/>
      <c r="VCN83" s="97"/>
      <c r="VCO83" s="145"/>
      <c r="VCP83" s="61"/>
      <c r="VCQ83" s="108"/>
      <c r="VCR83" s="63"/>
      <c r="VCS83" s="103"/>
      <c r="VCT83" s="197"/>
      <c r="VCU83" s="197"/>
      <c r="VCV83" s="97"/>
      <c r="VCW83" s="79"/>
      <c r="VCX83" s="79"/>
      <c r="VCY83" s="210"/>
      <c r="VCZ83" s="96"/>
      <c r="VDA83" s="194"/>
      <c r="VDB83" s="80"/>
      <c r="VDC83" s="80"/>
      <c r="VDD83" s="194"/>
      <c r="VDE83" s="62"/>
      <c r="VDF83" s="107"/>
      <c r="VDG83" s="97"/>
      <c r="VDH83" s="97"/>
      <c r="VDI83" s="97"/>
      <c r="VDJ83" s="104"/>
      <c r="VDK83" s="97"/>
      <c r="VDL83" s="97"/>
      <c r="VDM83" s="97"/>
      <c r="VDN83" s="145"/>
      <c r="VDO83" s="61"/>
      <c r="VDP83" s="108"/>
      <c r="VDQ83" s="63"/>
      <c r="VDR83" s="103"/>
      <c r="VDS83" s="197"/>
      <c r="VDT83" s="197"/>
      <c r="VDU83" s="97"/>
      <c r="VDV83" s="79"/>
      <c r="VDW83" s="79"/>
      <c r="VDX83" s="210"/>
      <c r="VDY83" s="96"/>
      <c r="VDZ83" s="194"/>
      <c r="VEA83" s="80"/>
      <c r="VEB83" s="80"/>
      <c r="VEC83" s="194"/>
      <c r="VED83" s="62"/>
      <c r="VEE83" s="107"/>
      <c r="VEF83" s="97"/>
      <c r="VEG83" s="97"/>
      <c r="VEH83" s="97"/>
      <c r="VEI83" s="104"/>
      <c r="VEJ83" s="97"/>
      <c r="VEK83" s="97"/>
      <c r="VEL83" s="97"/>
      <c r="VEM83" s="145"/>
      <c r="VEN83" s="61"/>
      <c r="VEO83" s="108"/>
      <c r="VEP83" s="63"/>
      <c r="VEQ83" s="103"/>
      <c r="VER83" s="197"/>
      <c r="VES83" s="197"/>
      <c r="VET83" s="97"/>
      <c r="VEU83" s="79"/>
      <c r="VEV83" s="79"/>
      <c r="VEW83" s="210"/>
      <c r="VEX83" s="96"/>
      <c r="VEY83" s="194"/>
      <c r="VEZ83" s="80"/>
      <c r="VFA83" s="80"/>
      <c r="VFB83" s="194"/>
      <c r="VFC83" s="62"/>
      <c r="VFD83" s="107"/>
      <c r="VFE83" s="97"/>
      <c r="VFF83" s="97"/>
      <c r="VFG83" s="97"/>
      <c r="VFH83" s="104"/>
      <c r="VFI83" s="97"/>
      <c r="VFJ83" s="97"/>
      <c r="VFK83" s="97"/>
      <c r="VFL83" s="145"/>
      <c r="VFM83" s="61"/>
      <c r="VFN83" s="108"/>
      <c r="VFO83" s="63"/>
      <c r="VFP83" s="103"/>
      <c r="VFQ83" s="197"/>
      <c r="VFR83" s="197"/>
      <c r="VFS83" s="97"/>
      <c r="VFT83" s="79"/>
      <c r="VFU83" s="79"/>
      <c r="VFV83" s="210"/>
      <c r="VFW83" s="96"/>
      <c r="VFX83" s="194"/>
      <c r="VFY83" s="80"/>
      <c r="VFZ83" s="80"/>
      <c r="VGA83" s="194"/>
      <c r="VGB83" s="62"/>
      <c r="VGC83" s="107"/>
      <c r="VGD83" s="97"/>
      <c r="VGE83" s="97"/>
      <c r="VGF83" s="97"/>
      <c r="VGG83" s="104"/>
      <c r="VGH83" s="97"/>
      <c r="VGI83" s="97"/>
      <c r="VGJ83" s="97"/>
      <c r="VGK83" s="145"/>
      <c r="VGL83" s="61"/>
      <c r="VGM83" s="108"/>
      <c r="VGN83" s="63"/>
      <c r="VGO83" s="103"/>
      <c r="VGP83" s="197"/>
      <c r="VGQ83" s="197"/>
      <c r="VGR83" s="97"/>
      <c r="VGS83" s="79"/>
      <c r="VGT83" s="79"/>
      <c r="VGU83" s="210"/>
      <c r="VGV83" s="96"/>
      <c r="VGW83" s="194"/>
      <c r="VGX83" s="80"/>
      <c r="VGY83" s="80"/>
      <c r="VGZ83" s="194"/>
      <c r="VHA83" s="62"/>
      <c r="VHB83" s="107"/>
      <c r="VHC83" s="97"/>
      <c r="VHD83" s="97"/>
      <c r="VHE83" s="97"/>
      <c r="VHF83" s="104"/>
      <c r="VHG83" s="97"/>
      <c r="VHH83" s="97"/>
      <c r="VHI83" s="97"/>
      <c r="VHJ83" s="145"/>
      <c r="VHK83" s="61"/>
      <c r="VHL83" s="108"/>
      <c r="VHM83" s="63"/>
      <c r="VHN83" s="103"/>
      <c r="VHO83" s="197"/>
      <c r="VHP83" s="197"/>
      <c r="VHQ83" s="97"/>
      <c r="VHR83" s="79"/>
      <c r="VHS83" s="79"/>
      <c r="VHT83" s="210"/>
      <c r="VHU83" s="96"/>
      <c r="VHV83" s="194"/>
      <c r="VHW83" s="80"/>
      <c r="VHX83" s="80"/>
      <c r="VHY83" s="194"/>
      <c r="VHZ83" s="62"/>
      <c r="VIA83" s="107"/>
      <c r="VIB83" s="97"/>
      <c r="VIC83" s="97"/>
      <c r="VID83" s="97"/>
      <c r="VIE83" s="104"/>
      <c r="VIF83" s="97"/>
      <c r="VIG83" s="97"/>
      <c r="VIH83" s="97"/>
      <c r="VII83" s="145"/>
      <c r="VIJ83" s="61"/>
      <c r="VIK83" s="108"/>
      <c r="VIL83" s="63"/>
      <c r="VIM83" s="103"/>
      <c r="VIN83" s="197"/>
      <c r="VIO83" s="197"/>
      <c r="VIP83" s="97"/>
      <c r="VIQ83" s="79"/>
      <c r="VIR83" s="79"/>
      <c r="VIS83" s="210"/>
      <c r="VIT83" s="96"/>
      <c r="VIU83" s="194"/>
      <c r="VIV83" s="80"/>
      <c r="VIW83" s="80"/>
      <c r="VIX83" s="194"/>
      <c r="VIY83" s="62"/>
      <c r="VIZ83" s="107"/>
      <c r="VJA83" s="97"/>
      <c r="VJB83" s="97"/>
      <c r="VJC83" s="97"/>
      <c r="VJD83" s="104"/>
      <c r="VJE83" s="97"/>
      <c r="VJF83" s="97"/>
      <c r="VJG83" s="97"/>
      <c r="VJH83" s="145"/>
      <c r="VJI83" s="61"/>
      <c r="VJJ83" s="108"/>
      <c r="VJK83" s="63"/>
      <c r="VJL83" s="103"/>
      <c r="VJM83" s="197"/>
      <c r="VJN83" s="197"/>
      <c r="VJO83" s="97"/>
      <c r="VJP83" s="79"/>
      <c r="VJQ83" s="79"/>
      <c r="VJR83" s="210"/>
      <c r="VJS83" s="96"/>
      <c r="VJT83" s="194"/>
      <c r="VJU83" s="80"/>
      <c r="VJV83" s="80"/>
      <c r="VJW83" s="194"/>
      <c r="VJX83" s="62"/>
      <c r="VJY83" s="107"/>
      <c r="VJZ83" s="97"/>
      <c r="VKA83" s="97"/>
      <c r="VKB83" s="97"/>
      <c r="VKC83" s="104"/>
      <c r="VKD83" s="97"/>
      <c r="VKE83" s="97"/>
      <c r="VKF83" s="97"/>
      <c r="VKG83" s="145"/>
      <c r="VKH83" s="61"/>
      <c r="VKI83" s="108"/>
      <c r="VKJ83" s="63"/>
      <c r="VKK83" s="103"/>
      <c r="VKL83" s="197"/>
      <c r="VKM83" s="197"/>
      <c r="VKN83" s="97"/>
      <c r="VKO83" s="79"/>
      <c r="VKP83" s="79"/>
      <c r="VKQ83" s="210"/>
      <c r="VKR83" s="96"/>
      <c r="VKS83" s="194"/>
      <c r="VKT83" s="80"/>
      <c r="VKU83" s="80"/>
      <c r="VKV83" s="194"/>
      <c r="VKW83" s="62"/>
      <c r="VKX83" s="107"/>
      <c r="VKY83" s="97"/>
      <c r="VKZ83" s="97"/>
      <c r="VLA83" s="97"/>
      <c r="VLB83" s="104"/>
      <c r="VLC83" s="97"/>
      <c r="VLD83" s="97"/>
      <c r="VLE83" s="97"/>
      <c r="VLF83" s="145"/>
      <c r="VLG83" s="61"/>
      <c r="VLH83" s="108"/>
      <c r="VLI83" s="63"/>
      <c r="VLJ83" s="103"/>
      <c r="VLK83" s="197"/>
      <c r="VLL83" s="197"/>
      <c r="VLM83" s="97"/>
      <c r="VLN83" s="79"/>
      <c r="VLO83" s="79"/>
      <c r="VLP83" s="210"/>
      <c r="VLQ83" s="96"/>
      <c r="VLR83" s="194"/>
      <c r="VLS83" s="80"/>
      <c r="VLT83" s="80"/>
      <c r="VLU83" s="194"/>
      <c r="VLV83" s="62"/>
      <c r="VLW83" s="107"/>
      <c r="VLX83" s="97"/>
      <c r="VLY83" s="97"/>
      <c r="VLZ83" s="97"/>
      <c r="VMA83" s="104"/>
      <c r="VMB83" s="97"/>
      <c r="VMC83" s="97"/>
      <c r="VMD83" s="97"/>
      <c r="VME83" s="145"/>
      <c r="VMF83" s="61"/>
      <c r="VMG83" s="108"/>
      <c r="VMH83" s="63"/>
      <c r="VMI83" s="103"/>
      <c r="VMJ83" s="197"/>
      <c r="VMK83" s="197"/>
      <c r="VML83" s="97"/>
      <c r="VMM83" s="79"/>
      <c r="VMN83" s="79"/>
      <c r="VMO83" s="210"/>
      <c r="VMP83" s="96"/>
      <c r="VMQ83" s="194"/>
      <c r="VMR83" s="80"/>
      <c r="VMS83" s="80"/>
      <c r="VMT83" s="194"/>
      <c r="VMU83" s="62"/>
      <c r="VMV83" s="107"/>
      <c r="VMW83" s="97"/>
      <c r="VMX83" s="97"/>
      <c r="VMY83" s="97"/>
      <c r="VMZ83" s="104"/>
      <c r="VNA83" s="97"/>
      <c r="VNB83" s="97"/>
      <c r="VNC83" s="97"/>
      <c r="VND83" s="145"/>
      <c r="VNE83" s="61"/>
      <c r="VNF83" s="108"/>
      <c r="VNG83" s="63"/>
      <c r="VNH83" s="103"/>
      <c r="VNI83" s="197"/>
      <c r="VNJ83" s="197"/>
      <c r="VNK83" s="97"/>
      <c r="VNL83" s="79"/>
      <c r="VNM83" s="79"/>
      <c r="VNN83" s="210"/>
      <c r="VNO83" s="96"/>
      <c r="VNP83" s="194"/>
      <c r="VNQ83" s="80"/>
      <c r="VNR83" s="80"/>
      <c r="VNS83" s="194"/>
      <c r="VNT83" s="62"/>
      <c r="VNU83" s="107"/>
      <c r="VNV83" s="97"/>
      <c r="VNW83" s="97"/>
      <c r="VNX83" s="97"/>
      <c r="VNY83" s="104"/>
      <c r="VNZ83" s="97"/>
      <c r="VOA83" s="97"/>
      <c r="VOB83" s="97"/>
      <c r="VOC83" s="145"/>
      <c r="VOD83" s="61"/>
      <c r="VOE83" s="108"/>
      <c r="VOF83" s="63"/>
      <c r="VOG83" s="103"/>
      <c r="VOH83" s="197"/>
      <c r="VOI83" s="197"/>
      <c r="VOJ83" s="97"/>
      <c r="VOK83" s="79"/>
      <c r="VOL83" s="79"/>
      <c r="VOM83" s="210"/>
      <c r="VON83" s="96"/>
      <c r="VOO83" s="194"/>
      <c r="VOP83" s="80"/>
      <c r="VOQ83" s="80"/>
      <c r="VOR83" s="194"/>
      <c r="VOS83" s="62"/>
      <c r="VOT83" s="107"/>
      <c r="VOU83" s="97"/>
      <c r="VOV83" s="97"/>
      <c r="VOW83" s="97"/>
      <c r="VOX83" s="104"/>
      <c r="VOY83" s="97"/>
      <c r="VOZ83" s="97"/>
      <c r="VPA83" s="97"/>
      <c r="VPB83" s="145"/>
      <c r="VPC83" s="61"/>
      <c r="VPD83" s="108"/>
      <c r="VPE83" s="63"/>
      <c r="VPF83" s="103"/>
      <c r="VPG83" s="197"/>
      <c r="VPH83" s="197"/>
      <c r="VPI83" s="97"/>
      <c r="VPJ83" s="79"/>
      <c r="VPK83" s="79"/>
      <c r="VPL83" s="210"/>
      <c r="VPM83" s="96"/>
      <c r="VPN83" s="194"/>
      <c r="VPO83" s="80"/>
      <c r="VPP83" s="80"/>
      <c r="VPQ83" s="194"/>
      <c r="VPR83" s="62"/>
      <c r="VPS83" s="107"/>
      <c r="VPT83" s="97"/>
      <c r="VPU83" s="97"/>
      <c r="VPV83" s="97"/>
      <c r="VPW83" s="104"/>
      <c r="VPX83" s="97"/>
      <c r="VPY83" s="97"/>
      <c r="VPZ83" s="97"/>
      <c r="VQA83" s="145"/>
      <c r="VQB83" s="61"/>
      <c r="VQC83" s="108"/>
      <c r="VQD83" s="63"/>
      <c r="VQE83" s="103"/>
      <c r="VQF83" s="197"/>
      <c r="VQG83" s="197"/>
      <c r="VQH83" s="97"/>
      <c r="VQI83" s="79"/>
      <c r="VQJ83" s="79"/>
      <c r="VQK83" s="210"/>
      <c r="VQL83" s="96"/>
      <c r="VQM83" s="194"/>
      <c r="VQN83" s="80"/>
      <c r="VQO83" s="80"/>
      <c r="VQP83" s="194"/>
      <c r="VQQ83" s="62"/>
      <c r="VQR83" s="107"/>
      <c r="VQS83" s="97"/>
      <c r="VQT83" s="97"/>
      <c r="VQU83" s="97"/>
      <c r="VQV83" s="104"/>
      <c r="VQW83" s="97"/>
      <c r="VQX83" s="97"/>
      <c r="VQY83" s="97"/>
      <c r="VQZ83" s="145"/>
      <c r="VRA83" s="61"/>
      <c r="VRB83" s="108"/>
      <c r="VRC83" s="63"/>
      <c r="VRD83" s="103"/>
      <c r="VRE83" s="197"/>
      <c r="VRF83" s="197"/>
      <c r="VRG83" s="97"/>
      <c r="VRH83" s="79"/>
      <c r="VRI83" s="79"/>
      <c r="VRJ83" s="210"/>
      <c r="VRK83" s="96"/>
      <c r="VRL83" s="194"/>
      <c r="VRM83" s="80"/>
      <c r="VRN83" s="80"/>
      <c r="VRO83" s="194"/>
      <c r="VRP83" s="62"/>
      <c r="VRQ83" s="107"/>
      <c r="VRR83" s="97"/>
      <c r="VRS83" s="97"/>
      <c r="VRT83" s="97"/>
      <c r="VRU83" s="104"/>
      <c r="VRV83" s="97"/>
      <c r="VRW83" s="97"/>
      <c r="VRX83" s="97"/>
      <c r="VRY83" s="145"/>
      <c r="VRZ83" s="61"/>
      <c r="VSA83" s="108"/>
      <c r="VSB83" s="63"/>
      <c r="VSC83" s="103"/>
      <c r="VSD83" s="197"/>
      <c r="VSE83" s="197"/>
      <c r="VSF83" s="97"/>
      <c r="VSG83" s="79"/>
      <c r="VSH83" s="79"/>
      <c r="VSI83" s="210"/>
      <c r="VSJ83" s="96"/>
      <c r="VSK83" s="194"/>
      <c r="VSL83" s="80"/>
      <c r="VSM83" s="80"/>
      <c r="VSN83" s="194"/>
      <c r="VSO83" s="62"/>
      <c r="VSP83" s="107"/>
      <c r="VSQ83" s="97"/>
      <c r="VSR83" s="97"/>
      <c r="VSS83" s="97"/>
      <c r="VST83" s="104"/>
      <c r="VSU83" s="97"/>
      <c r="VSV83" s="97"/>
      <c r="VSW83" s="97"/>
      <c r="VSX83" s="145"/>
      <c r="VSY83" s="61"/>
      <c r="VSZ83" s="108"/>
      <c r="VTA83" s="63"/>
      <c r="VTB83" s="103"/>
      <c r="VTC83" s="197"/>
      <c r="VTD83" s="197"/>
      <c r="VTE83" s="97"/>
      <c r="VTF83" s="79"/>
      <c r="VTG83" s="79"/>
      <c r="VTH83" s="210"/>
      <c r="VTI83" s="96"/>
      <c r="VTJ83" s="194"/>
      <c r="VTK83" s="80"/>
      <c r="VTL83" s="80"/>
      <c r="VTM83" s="194"/>
      <c r="VTN83" s="62"/>
      <c r="VTO83" s="107"/>
      <c r="VTP83" s="97"/>
      <c r="VTQ83" s="97"/>
      <c r="VTR83" s="97"/>
      <c r="VTS83" s="104"/>
      <c r="VTT83" s="97"/>
      <c r="VTU83" s="97"/>
      <c r="VTV83" s="97"/>
      <c r="VTW83" s="145"/>
      <c r="VTX83" s="61"/>
      <c r="VTY83" s="108"/>
      <c r="VTZ83" s="63"/>
      <c r="VUA83" s="103"/>
      <c r="VUB83" s="197"/>
      <c r="VUC83" s="197"/>
      <c r="VUD83" s="97"/>
      <c r="VUE83" s="79"/>
      <c r="VUF83" s="79"/>
      <c r="VUG83" s="210"/>
      <c r="VUH83" s="96"/>
      <c r="VUI83" s="194"/>
      <c r="VUJ83" s="80"/>
      <c r="VUK83" s="80"/>
      <c r="VUL83" s="194"/>
      <c r="VUM83" s="62"/>
      <c r="VUN83" s="107"/>
      <c r="VUO83" s="97"/>
      <c r="VUP83" s="97"/>
      <c r="VUQ83" s="97"/>
      <c r="VUR83" s="104"/>
      <c r="VUS83" s="97"/>
      <c r="VUT83" s="97"/>
      <c r="VUU83" s="97"/>
      <c r="VUV83" s="145"/>
      <c r="VUW83" s="61"/>
      <c r="VUX83" s="108"/>
      <c r="VUY83" s="63"/>
      <c r="VUZ83" s="103"/>
      <c r="VVA83" s="197"/>
      <c r="VVB83" s="197"/>
      <c r="VVC83" s="97"/>
      <c r="VVD83" s="79"/>
      <c r="VVE83" s="79"/>
      <c r="VVF83" s="210"/>
      <c r="VVG83" s="96"/>
      <c r="VVH83" s="194"/>
      <c r="VVI83" s="80"/>
      <c r="VVJ83" s="80"/>
      <c r="VVK83" s="194"/>
      <c r="VVL83" s="62"/>
      <c r="VVM83" s="107"/>
      <c r="VVN83" s="97"/>
      <c r="VVO83" s="97"/>
      <c r="VVP83" s="97"/>
      <c r="VVQ83" s="104"/>
      <c r="VVR83" s="97"/>
      <c r="VVS83" s="97"/>
      <c r="VVT83" s="97"/>
      <c r="VVU83" s="145"/>
      <c r="VVV83" s="61"/>
      <c r="VVW83" s="108"/>
      <c r="VVX83" s="63"/>
      <c r="VVY83" s="103"/>
      <c r="VVZ83" s="197"/>
      <c r="VWA83" s="197"/>
      <c r="VWB83" s="97"/>
      <c r="VWC83" s="79"/>
      <c r="VWD83" s="79"/>
      <c r="VWE83" s="210"/>
      <c r="VWF83" s="96"/>
      <c r="VWG83" s="194"/>
      <c r="VWH83" s="80"/>
      <c r="VWI83" s="80"/>
      <c r="VWJ83" s="194"/>
      <c r="VWK83" s="62"/>
      <c r="VWL83" s="107"/>
      <c r="VWM83" s="97"/>
      <c r="VWN83" s="97"/>
      <c r="VWO83" s="97"/>
      <c r="VWP83" s="104"/>
      <c r="VWQ83" s="97"/>
      <c r="VWR83" s="97"/>
      <c r="VWS83" s="97"/>
      <c r="VWT83" s="145"/>
      <c r="VWU83" s="61"/>
      <c r="VWV83" s="108"/>
      <c r="VWW83" s="63"/>
      <c r="VWX83" s="103"/>
      <c r="VWY83" s="197"/>
      <c r="VWZ83" s="197"/>
      <c r="VXA83" s="97"/>
      <c r="VXB83" s="79"/>
      <c r="VXC83" s="79"/>
      <c r="VXD83" s="210"/>
      <c r="VXE83" s="96"/>
      <c r="VXF83" s="194"/>
      <c r="VXG83" s="80"/>
      <c r="VXH83" s="80"/>
      <c r="VXI83" s="194"/>
      <c r="VXJ83" s="62"/>
      <c r="VXK83" s="107"/>
      <c r="VXL83" s="97"/>
      <c r="VXM83" s="97"/>
      <c r="VXN83" s="97"/>
      <c r="VXO83" s="104"/>
      <c r="VXP83" s="97"/>
      <c r="VXQ83" s="97"/>
      <c r="VXR83" s="97"/>
      <c r="VXS83" s="145"/>
      <c r="VXT83" s="61"/>
      <c r="VXU83" s="108"/>
      <c r="VXV83" s="63"/>
      <c r="VXW83" s="103"/>
      <c r="VXX83" s="197"/>
      <c r="VXY83" s="197"/>
      <c r="VXZ83" s="97"/>
      <c r="VYA83" s="79"/>
      <c r="VYB83" s="79"/>
      <c r="VYC83" s="210"/>
      <c r="VYD83" s="96"/>
      <c r="VYE83" s="194"/>
      <c r="VYF83" s="80"/>
      <c r="VYG83" s="80"/>
      <c r="VYH83" s="194"/>
      <c r="VYI83" s="62"/>
      <c r="VYJ83" s="107"/>
      <c r="VYK83" s="97"/>
      <c r="VYL83" s="97"/>
      <c r="VYM83" s="97"/>
      <c r="VYN83" s="104"/>
      <c r="VYO83" s="97"/>
      <c r="VYP83" s="97"/>
      <c r="VYQ83" s="97"/>
      <c r="VYR83" s="145"/>
      <c r="VYS83" s="61"/>
      <c r="VYT83" s="108"/>
      <c r="VYU83" s="63"/>
      <c r="VYV83" s="103"/>
      <c r="VYW83" s="197"/>
      <c r="VYX83" s="197"/>
      <c r="VYY83" s="97"/>
      <c r="VYZ83" s="79"/>
      <c r="VZA83" s="79"/>
      <c r="VZB83" s="210"/>
      <c r="VZC83" s="96"/>
      <c r="VZD83" s="194"/>
      <c r="VZE83" s="80"/>
      <c r="VZF83" s="80"/>
      <c r="VZG83" s="194"/>
      <c r="VZH83" s="62"/>
      <c r="VZI83" s="107"/>
      <c r="VZJ83" s="97"/>
      <c r="VZK83" s="97"/>
      <c r="VZL83" s="97"/>
      <c r="VZM83" s="104"/>
      <c r="VZN83" s="97"/>
      <c r="VZO83" s="97"/>
      <c r="VZP83" s="97"/>
      <c r="VZQ83" s="145"/>
      <c r="VZR83" s="61"/>
      <c r="VZS83" s="108"/>
      <c r="VZT83" s="63"/>
      <c r="VZU83" s="103"/>
      <c r="VZV83" s="197"/>
      <c r="VZW83" s="197"/>
      <c r="VZX83" s="97"/>
      <c r="VZY83" s="79"/>
      <c r="VZZ83" s="79"/>
      <c r="WAA83" s="210"/>
      <c r="WAB83" s="96"/>
      <c r="WAC83" s="194"/>
      <c r="WAD83" s="80"/>
      <c r="WAE83" s="80"/>
      <c r="WAF83" s="194"/>
      <c r="WAG83" s="62"/>
      <c r="WAH83" s="107"/>
      <c r="WAI83" s="97"/>
      <c r="WAJ83" s="97"/>
      <c r="WAK83" s="97"/>
      <c r="WAL83" s="104"/>
      <c r="WAM83" s="97"/>
      <c r="WAN83" s="97"/>
      <c r="WAO83" s="97"/>
      <c r="WAP83" s="145"/>
      <c r="WAQ83" s="61"/>
      <c r="WAR83" s="108"/>
      <c r="WAS83" s="63"/>
      <c r="WAT83" s="103"/>
      <c r="WAU83" s="197"/>
      <c r="WAV83" s="197"/>
      <c r="WAW83" s="97"/>
      <c r="WAX83" s="79"/>
      <c r="WAY83" s="79"/>
      <c r="WAZ83" s="210"/>
      <c r="WBA83" s="96"/>
      <c r="WBB83" s="194"/>
      <c r="WBC83" s="80"/>
      <c r="WBD83" s="80"/>
      <c r="WBE83" s="194"/>
      <c r="WBF83" s="62"/>
      <c r="WBG83" s="107"/>
      <c r="WBH83" s="97"/>
      <c r="WBI83" s="97"/>
      <c r="WBJ83" s="97"/>
      <c r="WBK83" s="104"/>
      <c r="WBL83" s="97"/>
      <c r="WBM83" s="97"/>
      <c r="WBN83" s="97"/>
      <c r="WBO83" s="145"/>
      <c r="WBP83" s="61"/>
      <c r="WBQ83" s="108"/>
      <c r="WBR83" s="63"/>
      <c r="WBS83" s="103"/>
      <c r="WBT83" s="197"/>
      <c r="WBU83" s="197"/>
      <c r="WBV83" s="97"/>
      <c r="WBW83" s="79"/>
      <c r="WBX83" s="79"/>
      <c r="WBY83" s="210"/>
      <c r="WBZ83" s="96"/>
      <c r="WCA83" s="194"/>
      <c r="WCB83" s="80"/>
      <c r="WCC83" s="80"/>
      <c r="WCD83" s="194"/>
      <c r="WCE83" s="62"/>
      <c r="WCF83" s="107"/>
      <c r="WCG83" s="97"/>
      <c r="WCH83" s="97"/>
      <c r="WCI83" s="97"/>
      <c r="WCJ83" s="104"/>
      <c r="WCK83" s="97"/>
      <c r="WCL83" s="97"/>
      <c r="WCM83" s="97"/>
      <c r="WCN83" s="145"/>
      <c r="WCO83" s="61"/>
      <c r="WCP83" s="108"/>
      <c r="WCQ83" s="63"/>
      <c r="WCR83" s="103"/>
      <c r="WCS83" s="197"/>
      <c r="WCT83" s="197"/>
      <c r="WCU83" s="97"/>
      <c r="WCV83" s="79"/>
      <c r="WCW83" s="79"/>
      <c r="WCX83" s="210"/>
      <c r="WCY83" s="96"/>
      <c r="WCZ83" s="194"/>
      <c r="WDA83" s="80"/>
      <c r="WDB83" s="80"/>
      <c r="WDC83" s="194"/>
      <c r="WDD83" s="62"/>
      <c r="WDE83" s="107"/>
      <c r="WDF83" s="97"/>
      <c r="WDG83" s="97"/>
      <c r="WDH83" s="97"/>
      <c r="WDI83" s="104"/>
      <c r="WDJ83" s="97"/>
      <c r="WDK83" s="97"/>
      <c r="WDL83" s="97"/>
      <c r="WDM83" s="145"/>
      <c r="WDN83" s="61"/>
      <c r="WDO83" s="108"/>
      <c r="WDP83" s="63"/>
      <c r="WDQ83" s="103"/>
      <c r="WDR83" s="197"/>
      <c r="WDS83" s="197"/>
      <c r="WDT83" s="97"/>
      <c r="WDU83" s="79"/>
      <c r="WDV83" s="79"/>
      <c r="WDW83" s="210"/>
      <c r="WDX83" s="96"/>
      <c r="WDY83" s="194"/>
      <c r="WDZ83" s="80"/>
      <c r="WEA83" s="80"/>
      <c r="WEB83" s="194"/>
      <c r="WEC83" s="62"/>
      <c r="WED83" s="107"/>
      <c r="WEE83" s="97"/>
      <c r="WEF83" s="97"/>
      <c r="WEG83" s="97"/>
      <c r="WEH83" s="104"/>
      <c r="WEI83" s="97"/>
      <c r="WEJ83" s="97"/>
      <c r="WEK83" s="97"/>
      <c r="WEL83" s="145"/>
      <c r="WEM83" s="61"/>
      <c r="WEN83" s="108"/>
      <c r="WEO83" s="63"/>
      <c r="WEP83" s="103"/>
      <c r="WEQ83" s="197"/>
      <c r="WER83" s="197"/>
      <c r="WES83" s="97"/>
      <c r="WET83" s="79"/>
      <c r="WEU83" s="79"/>
      <c r="WEV83" s="210"/>
      <c r="WEW83" s="96"/>
      <c r="WEX83" s="194"/>
      <c r="WEY83" s="80"/>
      <c r="WEZ83" s="80"/>
      <c r="WFA83" s="194"/>
      <c r="WFB83" s="62"/>
      <c r="WFC83" s="107"/>
      <c r="WFD83" s="97"/>
      <c r="WFE83" s="97"/>
      <c r="WFF83" s="97"/>
      <c r="WFG83" s="104"/>
      <c r="WFH83" s="97"/>
      <c r="WFI83" s="97"/>
      <c r="WFJ83" s="97"/>
      <c r="WFK83" s="145"/>
      <c r="WFL83" s="61"/>
      <c r="WFM83" s="108"/>
      <c r="WFN83" s="63"/>
      <c r="WFO83" s="103"/>
      <c r="WFP83" s="197"/>
      <c r="WFQ83" s="197"/>
      <c r="WFR83" s="97"/>
      <c r="WFS83" s="79"/>
      <c r="WFT83" s="79"/>
      <c r="WFU83" s="210"/>
      <c r="WFV83" s="96"/>
      <c r="WFW83" s="194"/>
      <c r="WFX83" s="80"/>
      <c r="WFY83" s="80"/>
      <c r="WFZ83" s="194"/>
      <c r="WGA83" s="62"/>
      <c r="WGB83" s="107"/>
      <c r="WGC83" s="97"/>
      <c r="WGD83" s="97"/>
      <c r="WGE83" s="97"/>
      <c r="WGF83" s="104"/>
      <c r="WGG83" s="97"/>
      <c r="WGH83" s="97"/>
      <c r="WGI83" s="97"/>
      <c r="WGJ83" s="145"/>
      <c r="WGK83" s="61"/>
      <c r="WGL83" s="108"/>
      <c r="WGM83" s="63"/>
      <c r="WGN83" s="103"/>
      <c r="WGO83" s="197"/>
      <c r="WGP83" s="197"/>
      <c r="WGQ83" s="97"/>
      <c r="WGR83" s="79"/>
      <c r="WGS83" s="79"/>
      <c r="WGT83" s="210"/>
      <c r="WGU83" s="96"/>
      <c r="WGV83" s="194"/>
      <c r="WGW83" s="80"/>
      <c r="WGX83" s="80"/>
      <c r="WGY83" s="194"/>
      <c r="WGZ83" s="62"/>
      <c r="WHA83" s="107"/>
      <c r="WHB83" s="97"/>
      <c r="WHC83" s="97"/>
      <c r="WHD83" s="97"/>
      <c r="WHE83" s="104"/>
      <c r="WHF83" s="97"/>
      <c r="WHG83" s="97"/>
      <c r="WHH83" s="97"/>
      <c r="WHI83" s="145"/>
      <c r="WHJ83" s="61"/>
      <c r="WHK83" s="108"/>
      <c r="WHL83" s="63"/>
      <c r="WHM83" s="103"/>
      <c r="WHN83" s="197"/>
      <c r="WHO83" s="197"/>
      <c r="WHP83" s="97"/>
      <c r="WHQ83" s="79"/>
      <c r="WHR83" s="79"/>
      <c r="WHS83" s="210"/>
      <c r="WHT83" s="96"/>
      <c r="WHU83" s="194"/>
      <c r="WHV83" s="80"/>
      <c r="WHW83" s="80"/>
      <c r="WHX83" s="194"/>
      <c r="WHY83" s="62"/>
      <c r="WHZ83" s="107"/>
      <c r="WIA83" s="97"/>
      <c r="WIB83" s="97"/>
      <c r="WIC83" s="97"/>
      <c r="WID83" s="104"/>
      <c r="WIE83" s="97"/>
      <c r="WIF83" s="97"/>
      <c r="WIG83" s="97"/>
      <c r="WIH83" s="145"/>
      <c r="WII83" s="61"/>
      <c r="WIJ83" s="108"/>
      <c r="WIK83" s="63"/>
      <c r="WIL83" s="103"/>
      <c r="WIM83" s="197"/>
      <c r="WIN83" s="197"/>
      <c r="WIO83" s="97"/>
      <c r="WIP83" s="79"/>
      <c r="WIQ83" s="79"/>
      <c r="WIR83" s="210"/>
      <c r="WIS83" s="96"/>
      <c r="WIT83" s="194"/>
      <c r="WIU83" s="80"/>
      <c r="WIV83" s="80"/>
      <c r="WIW83" s="194"/>
      <c r="WIX83" s="62"/>
      <c r="WIY83" s="107"/>
      <c r="WIZ83" s="97"/>
      <c r="WJA83" s="97"/>
      <c r="WJB83" s="97"/>
      <c r="WJC83" s="104"/>
      <c r="WJD83" s="97"/>
      <c r="WJE83" s="97"/>
      <c r="WJF83" s="97"/>
      <c r="WJG83" s="145"/>
      <c r="WJH83" s="61"/>
      <c r="WJI83" s="108"/>
      <c r="WJJ83" s="63"/>
      <c r="WJK83" s="103"/>
      <c r="WJL83" s="197"/>
      <c r="WJM83" s="197"/>
      <c r="WJN83" s="97"/>
      <c r="WJO83" s="79"/>
      <c r="WJP83" s="79"/>
      <c r="WJQ83" s="210"/>
      <c r="WJR83" s="96"/>
      <c r="WJS83" s="194"/>
      <c r="WJT83" s="80"/>
      <c r="WJU83" s="80"/>
      <c r="WJV83" s="194"/>
      <c r="WJW83" s="62"/>
      <c r="WJX83" s="107"/>
      <c r="WJY83" s="97"/>
      <c r="WJZ83" s="97"/>
      <c r="WKA83" s="97"/>
      <c r="WKB83" s="104"/>
      <c r="WKC83" s="97"/>
      <c r="WKD83" s="97"/>
      <c r="WKE83" s="97"/>
      <c r="WKF83" s="145"/>
      <c r="WKG83" s="61"/>
      <c r="WKH83" s="108"/>
      <c r="WKI83" s="63"/>
      <c r="WKJ83" s="103"/>
      <c r="WKK83" s="197"/>
      <c r="WKL83" s="197"/>
      <c r="WKM83" s="97"/>
      <c r="WKN83" s="79"/>
      <c r="WKO83" s="79"/>
      <c r="WKP83" s="210"/>
      <c r="WKQ83" s="96"/>
      <c r="WKR83" s="194"/>
      <c r="WKS83" s="80"/>
      <c r="WKT83" s="80"/>
      <c r="WKU83" s="194"/>
      <c r="WKV83" s="62"/>
      <c r="WKW83" s="107"/>
      <c r="WKX83" s="97"/>
      <c r="WKY83" s="97"/>
      <c r="WKZ83" s="97"/>
      <c r="WLA83" s="104"/>
      <c r="WLB83" s="97"/>
      <c r="WLC83" s="97"/>
      <c r="WLD83" s="97"/>
      <c r="WLE83" s="145"/>
      <c r="WLF83" s="61"/>
      <c r="WLG83" s="108"/>
      <c r="WLH83" s="63"/>
      <c r="WLI83" s="103"/>
      <c r="WLJ83" s="197"/>
      <c r="WLK83" s="197"/>
      <c r="WLL83" s="97"/>
      <c r="WLM83" s="79"/>
      <c r="WLN83" s="79"/>
      <c r="WLO83" s="210"/>
      <c r="WLP83" s="96"/>
      <c r="WLQ83" s="194"/>
      <c r="WLR83" s="80"/>
      <c r="WLS83" s="80"/>
      <c r="WLT83" s="194"/>
      <c r="WLU83" s="62"/>
      <c r="WLV83" s="107"/>
      <c r="WLW83" s="97"/>
      <c r="WLX83" s="97"/>
      <c r="WLY83" s="97"/>
      <c r="WLZ83" s="104"/>
      <c r="WMA83" s="97"/>
      <c r="WMB83" s="97"/>
      <c r="WMC83" s="97"/>
      <c r="WMD83" s="145"/>
      <c r="WME83" s="61"/>
      <c r="WMF83" s="108"/>
      <c r="WMG83" s="63"/>
      <c r="WMH83" s="103"/>
      <c r="WMI83" s="197"/>
      <c r="WMJ83" s="197"/>
      <c r="WMK83" s="97"/>
      <c r="WML83" s="79"/>
      <c r="WMM83" s="79"/>
      <c r="WMN83" s="210"/>
      <c r="WMO83" s="96"/>
      <c r="WMP83" s="194"/>
      <c r="WMQ83" s="80"/>
      <c r="WMR83" s="80"/>
      <c r="WMS83" s="194"/>
      <c r="WMT83" s="62"/>
      <c r="WMU83" s="107"/>
      <c r="WMV83" s="97"/>
      <c r="WMW83" s="97"/>
      <c r="WMX83" s="97"/>
      <c r="WMY83" s="104"/>
      <c r="WMZ83" s="97"/>
      <c r="WNA83" s="97"/>
      <c r="WNB83" s="97"/>
      <c r="WNC83" s="145"/>
      <c r="WND83" s="61"/>
      <c r="WNE83" s="108"/>
      <c r="WNF83" s="63"/>
      <c r="WNG83" s="103"/>
      <c r="WNH83" s="197"/>
      <c r="WNI83" s="197"/>
      <c r="WNJ83" s="97"/>
      <c r="WNK83" s="79"/>
      <c r="WNL83" s="79"/>
      <c r="WNM83" s="210"/>
      <c r="WNN83" s="96"/>
      <c r="WNO83" s="194"/>
      <c r="WNP83" s="80"/>
      <c r="WNQ83" s="80"/>
      <c r="WNR83" s="194"/>
      <c r="WNS83" s="62"/>
      <c r="WNT83" s="107"/>
      <c r="WNU83" s="97"/>
      <c r="WNV83" s="97"/>
      <c r="WNW83" s="97"/>
      <c r="WNX83" s="104"/>
      <c r="WNY83" s="97"/>
      <c r="WNZ83" s="97"/>
      <c r="WOA83" s="97"/>
      <c r="WOB83" s="145"/>
      <c r="WOC83" s="61"/>
      <c r="WOD83" s="108"/>
      <c r="WOE83" s="63"/>
      <c r="WOF83" s="103"/>
      <c r="WOG83" s="197"/>
      <c r="WOH83" s="197"/>
      <c r="WOI83" s="97"/>
      <c r="WOJ83" s="79"/>
      <c r="WOK83" s="79"/>
      <c r="WOL83" s="210"/>
      <c r="WOM83" s="96"/>
      <c r="WON83" s="194"/>
      <c r="WOO83" s="80"/>
      <c r="WOP83" s="80"/>
      <c r="WOQ83" s="194"/>
      <c r="WOR83" s="62"/>
      <c r="WOS83" s="107"/>
      <c r="WOT83" s="97"/>
      <c r="WOU83" s="97"/>
      <c r="WOV83" s="97"/>
      <c r="WOW83" s="104"/>
      <c r="WOX83" s="97"/>
      <c r="WOY83" s="97"/>
      <c r="WOZ83" s="97"/>
      <c r="WPA83" s="145"/>
      <c r="WPB83" s="61"/>
      <c r="WPC83" s="108"/>
      <c r="WPD83" s="63"/>
      <c r="WPE83" s="103"/>
      <c r="WPF83" s="197"/>
      <c r="WPG83" s="197"/>
      <c r="WPH83" s="97"/>
      <c r="WPI83" s="79"/>
      <c r="WPJ83" s="79"/>
      <c r="WPK83" s="210"/>
      <c r="WPL83" s="96"/>
      <c r="WPM83" s="194"/>
      <c r="WPN83" s="80"/>
      <c r="WPO83" s="80"/>
      <c r="WPP83" s="194"/>
      <c r="WPQ83" s="62"/>
      <c r="WPR83" s="107"/>
      <c r="WPS83" s="97"/>
      <c r="WPT83" s="97"/>
      <c r="WPU83" s="97"/>
      <c r="WPV83" s="104"/>
      <c r="WPW83" s="97"/>
      <c r="WPX83" s="97"/>
      <c r="WPY83" s="97"/>
      <c r="WPZ83" s="145"/>
      <c r="WQA83" s="61"/>
      <c r="WQB83" s="108"/>
      <c r="WQC83" s="63"/>
      <c r="WQD83" s="103"/>
      <c r="WQE83" s="197"/>
      <c r="WQF83" s="197"/>
      <c r="WQG83" s="97"/>
      <c r="WQH83" s="79"/>
      <c r="WQI83" s="79"/>
      <c r="WQJ83" s="210"/>
      <c r="WQK83" s="96"/>
      <c r="WQL83" s="194"/>
      <c r="WQM83" s="80"/>
      <c r="WQN83" s="80"/>
      <c r="WQO83" s="194"/>
      <c r="WQP83" s="62"/>
      <c r="WQQ83" s="107"/>
      <c r="WQR83" s="97"/>
      <c r="WQS83" s="97"/>
      <c r="WQT83" s="97"/>
      <c r="WQU83" s="104"/>
      <c r="WQV83" s="97"/>
      <c r="WQW83" s="97"/>
      <c r="WQX83" s="97"/>
      <c r="WQY83" s="145"/>
      <c r="WQZ83" s="61"/>
      <c r="WRA83" s="108"/>
      <c r="WRB83" s="63"/>
      <c r="WRC83" s="103"/>
      <c r="WRD83" s="197"/>
      <c r="WRE83" s="197"/>
      <c r="WRF83" s="97"/>
      <c r="WRG83" s="79"/>
      <c r="WRH83" s="79"/>
      <c r="WRI83" s="210"/>
      <c r="WRJ83" s="96"/>
      <c r="WRK83" s="194"/>
      <c r="WRL83" s="80"/>
      <c r="WRM83" s="80"/>
      <c r="WRN83" s="194"/>
      <c r="WRO83" s="62"/>
      <c r="WRP83" s="107"/>
      <c r="WRQ83" s="97"/>
      <c r="WRR83" s="97"/>
      <c r="WRS83" s="97"/>
      <c r="WRT83" s="104"/>
      <c r="WRU83" s="97"/>
      <c r="WRV83" s="97"/>
      <c r="WRW83" s="97"/>
      <c r="WRX83" s="145"/>
      <c r="WRY83" s="61"/>
      <c r="WRZ83" s="108"/>
      <c r="WSA83" s="63"/>
      <c r="WSB83" s="103"/>
      <c r="WSC83" s="197"/>
      <c r="WSD83" s="197"/>
      <c r="WSE83" s="97"/>
      <c r="WSF83" s="79"/>
      <c r="WSG83" s="79"/>
      <c r="WSH83" s="210"/>
      <c r="WSI83" s="96"/>
      <c r="WSJ83" s="194"/>
      <c r="WSK83" s="80"/>
      <c r="WSL83" s="80"/>
      <c r="WSM83" s="194"/>
      <c r="WSN83" s="62"/>
      <c r="WSO83" s="107"/>
      <c r="WSP83" s="97"/>
      <c r="WSQ83" s="97"/>
      <c r="WSR83" s="97"/>
      <c r="WSS83" s="104"/>
      <c r="WST83" s="97"/>
      <c r="WSU83" s="97"/>
      <c r="WSV83" s="97"/>
      <c r="WSW83" s="145"/>
      <c r="WSX83" s="61"/>
      <c r="WSY83" s="108"/>
      <c r="WSZ83" s="63"/>
      <c r="WTA83" s="103"/>
      <c r="WTB83" s="197"/>
      <c r="WTC83" s="197"/>
      <c r="WTD83" s="97"/>
      <c r="WTE83" s="79"/>
      <c r="WTF83" s="79"/>
      <c r="WTG83" s="210"/>
      <c r="WTH83" s="96"/>
      <c r="WTI83" s="194"/>
      <c r="WTJ83" s="80"/>
      <c r="WTK83" s="80"/>
      <c r="WTL83" s="194"/>
      <c r="WTM83" s="62"/>
      <c r="WTN83" s="107"/>
      <c r="WTO83" s="97"/>
      <c r="WTP83" s="97"/>
      <c r="WTQ83" s="97"/>
      <c r="WTR83" s="104"/>
      <c r="WTS83" s="97"/>
      <c r="WTT83" s="97"/>
      <c r="WTU83" s="97"/>
      <c r="WTV83" s="145"/>
      <c r="WTW83" s="61"/>
      <c r="WTX83" s="108"/>
      <c r="WTY83" s="63"/>
      <c r="WTZ83" s="103"/>
      <c r="WUA83" s="197"/>
      <c r="WUB83" s="197"/>
      <c r="WUC83" s="97"/>
      <c r="WUD83" s="79"/>
      <c r="WUE83" s="79"/>
      <c r="WUF83" s="210"/>
      <c r="WUG83" s="96"/>
      <c r="WUH83" s="194"/>
      <c r="WUI83" s="80"/>
      <c r="WUJ83" s="80"/>
      <c r="WUK83" s="194"/>
      <c r="WUL83" s="62"/>
      <c r="WUM83" s="107"/>
      <c r="WUN83" s="97"/>
      <c r="WUO83" s="97"/>
      <c r="WUP83" s="97"/>
      <c r="WUQ83" s="104"/>
      <c r="WUR83" s="97"/>
      <c r="WUS83" s="97"/>
      <c r="WUT83" s="97"/>
      <c r="WUU83" s="145"/>
      <c r="WUV83" s="61"/>
      <c r="WUW83" s="108"/>
      <c r="WUX83" s="63"/>
      <c r="WUY83" s="103"/>
      <c r="WUZ83" s="197"/>
      <c r="WVA83" s="197"/>
      <c r="WVB83" s="97"/>
      <c r="WVC83" s="79"/>
      <c r="WVD83" s="79"/>
      <c r="WVE83" s="210"/>
      <c r="WVF83" s="96"/>
      <c r="WVG83" s="194"/>
      <c r="WVH83" s="80"/>
      <c r="WVI83" s="80"/>
      <c r="WVJ83" s="194"/>
      <c r="WVK83" s="62"/>
      <c r="WVL83" s="107"/>
      <c r="WVM83" s="97"/>
      <c r="WVN83" s="97"/>
      <c r="WVO83" s="97"/>
      <c r="WVP83" s="104"/>
      <c r="WVQ83" s="97"/>
      <c r="WVR83" s="97"/>
      <c r="WVS83" s="97"/>
      <c r="WVT83" s="145"/>
      <c r="WVU83" s="61"/>
      <c r="WVV83" s="108"/>
      <c r="WVW83" s="63"/>
      <c r="WVX83" s="103"/>
      <c r="WVY83" s="197"/>
      <c r="WVZ83" s="197"/>
      <c r="WWA83" s="97"/>
      <c r="WWB83" s="79"/>
      <c r="WWC83" s="79"/>
      <c r="WWD83" s="210"/>
      <c r="WWE83" s="96"/>
      <c r="WWF83" s="194"/>
      <c r="WWG83" s="80"/>
      <c r="WWH83" s="80"/>
      <c r="WWI83" s="194"/>
      <c r="WWJ83" s="62"/>
      <c r="WWK83" s="107"/>
      <c r="WWL83" s="97"/>
      <c r="WWM83" s="97"/>
      <c r="WWN83" s="97"/>
      <c r="WWO83" s="104"/>
      <c r="WWP83" s="97"/>
      <c r="WWQ83" s="97"/>
      <c r="WWR83" s="97"/>
      <c r="WWS83" s="145"/>
      <c r="WWT83" s="61"/>
      <c r="WWU83" s="108"/>
      <c r="WWV83" s="63"/>
      <c r="WWW83" s="103"/>
      <c r="WWX83" s="197"/>
      <c r="WWY83" s="197"/>
      <c r="WWZ83" s="97"/>
      <c r="WXA83" s="79"/>
      <c r="WXB83" s="79"/>
      <c r="WXC83" s="210"/>
      <c r="WXD83" s="96"/>
      <c r="WXE83" s="194"/>
      <c r="WXF83" s="80"/>
      <c r="WXG83" s="80"/>
      <c r="WXH83" s="194"/>
      <c r="WXI83" s="62"/>
      <c r="WXJ83" s="107"/>
      <c r="WXK83" s="97"/>
      <c r="WXL83" s="97"/>
      <c r="WXM83" s="97"/>
      <c r="WXN83" s="104"/>
      <c r="WXO83" s="97"/>
      <c r="WXP83" s="97"/>
      <c r="WXQ83" s="97"/>
      <c r="WXR83" s="145"/>
      <c r="WXS83" s="61"/>
      <c r="WXT83" s="108"/>
      <c r="WXU83" s="63"/>
      <c r="WXV83" s="103"/>
      <c r="WXW83" s="197"/>
      <c r="WXX83" s="197"/>
      <c r="WXY83" s="97"/>
      <c r="WXZ83" s="79"/>
      <c r="WYA83" s="79"/>
      <c r="WYB83" s="210"/>
      <c r="WYC83" s="96"/>
      <c r="WYD83" s="194"/>
      <c r="WYE83" s="80"/>
      <c r="WYF83" s="80"/>
      <c r="WYG83" s="194"/>
      <c r="WYH83" s="62"/>
      <c r="WYI83" s="107"/>
      <c r="WYJ83" s="97"/>
      <c r="WYK83" s="97"/>
      <c r="WYL83" s="97"/>
      <c r="WYM83" s="104"/>
      <c r="WYN83" s="97"/>
      <c r="WYO83" s="97"/>
      <c r="WYP83" s="97"/>
      <c r="WYQ83" s="145"/>
      <c r="WYR83" s="61"/>
      <c r="WYS83" s="108"/>
      <c r="WYT83" s="63"/>
      <c r="WYU83" s="103"/>
      <c r="WYV83" s="197"/>
      <c r="WYW83" s="197"/>
      <c r="WYX83" s="97"/>
      <c r="WYY83" s="79"/>
      <c r="WYZ83" s="79"/>
      <c r="WZA83" s="210"/>
      <c r="WZB83" s="96"/>
      <c r="WZC83" s="194"/>
      <c r="WZD83" s="80"/>
      <c r="WZE83" s="80"/>
      <c r="WZF83" s="194"/>
      <c r="WZG83" s="62"/>
      <c r="WZH83" s="107"/>
      <c r="WZI83" s="97"/>
      <c r="WZJ83" s="97"/>
      <c r="WZK83" s="97"/>
      <c r="WZL83" s="104"/>
      <c r="WZM83" s="97"/>
      <c r="WZN83" s="97"/>
      <c r="WZO83" s="97"/>
      <c r="WZP83" s="145"/>
      <c r="WZQ83" s="61"/>
      <c r="WZR83" s="108"/>
      <c r="WZS83" s="63"/>
      <c r="WZT83" s="103"/>
      <c r="WZU83" s="197"/>
      <c r="WZV83" s="197"/>
      <c r="WZW83" s="97"/>
      <c r="WZX83" s="79"/>
      <c r="WZY83" s="79"/>
      <c r="WZZ83" s="210"/>
      <c r="XAA83" s="96"/>
      <c r="XAB83" s="194"/>
      <c r="XAC83" s="80"/>
      <c r="XAD83" s="80"/>
      <c r="XAE83" s="194"/>
      <c r="XAF83" s="62"/>
      <c r="XAG83" s="107"/>
      <c r="XAH83" s="97"/>
      <c r="XAI83" s="97"/>
      <c r="XAJ83" s="97"/>
      <c r="XAK83" s="104"/>
      <c r="XAL83" s="97"/>
      <c r="XAM83" s="97"/>
      <c r="XAN83" s="97"/>
      <c r="XAO83" s="145"/>
      <c r="XAP83" s="61"/>
      <c r="XAQ83" s="108"/>
      <c r="XAR83" s="63"/>
      <c r="XAS83" s="103"/>
      <c r="XAT83" s="197"/>
      <c r="XAU83" s="197"/>
      <c r="XAV83" s="97"/>
      <c r="XAW83" s="79"/>
      <c r="XAX83" s="79"/>
      <c r="XAY83" s="210"/>
      <c r="XAZ83" s="96"/>
      <c r="XBA83" s="194"/>
      <c r="XBB83" s="80"/>
      <c r="XBC83" s="80"/>
      <c r="XBD83" s="194"/>
      <c r="XBE83" s="62"/>
      <c r="XBF83" s="107"/>
      <c r="XBG83" s="97"/>
      <c r="XBH83" s="97"/>
      <c r="XBI83" s="97"/>
      <c r="XBJ83" s="104"/>
      <c r="XBK83" s="97"/>
      <c r="XBL83" s="97"/>
      <c r="XBM83" s="97"/>
      <c r="XBN83" s="145"/>
      <c r="XBO83" s="61"/>
      <c r="XBP83" s="108"/>
      <c r="XBQ83" s="63"/>
      <c r="XBR83" s="103"/>
      <c r="XBS83" s="197"/>
      <c r="XBT83" s="197"/>
      <c r="XBU83" s="97"/>
      <c r="XBV83" s="79"/>
      <c r="XBW83" s="79"/>
      <c r="XBX83" s="210"/>
      <c r="XBY83" s="96"/>
      <c r="XBZ83" s="194"/>
      <c r="XCA83" s="80"/>
      <c r="XCB83" s="80"/>
      <c r="XCC83" s="194"/>
      <c r="XCD83" s="62"/>
      <c r="XCE83" s="107"/>
      <c r="XCF83" s="97"/>
      <c r="XCG83" s="97"/>
      <c r="XCH83" s="97"/>
      <c r="XCI83" s="104"/>
      <c r="XCJ83" s="97"/>
      <c r="XCK83" s="97"/>
      <c r="XCL83" s="97"/>
      <c r="XCM83" s="145"/>
      <c r="XCN83" s="61"/>
      <c r="XCO83" s="108"/>
      <c r="XCP83" s="63"/>
      <c r="XCQ83" s="103"/>
      <c r="XCR83" s="197"/>
      <c r="XCS83" s="197"/>
      <c r="XCT83" s="97"/>
      <c r="XCU83" s="79"/>
      <c r="XCV83" s="79"/>
      <c r="XCW83" s="210"/>
      <c r="XCX83" s="96"/>
      <c r="XCY83" s="194"/>
      <c r="XCZ83" s="80"/>
      <c r="XDA83" s="80"/>
      <c r="XDB83" s="194"/>
      <c r="XDC83" s="62"/>
      <c r="XDD83" s="107"/>
      <c r="XDE83" s="97"/>
      <c r="XDF83" s="97"/>
      <c r="XDG83" s="97"/>
      <c r="XDH83" s="104"/>
      <c r="XDI83" s="97"/>
      <c r="XDJ83" s="97"/>
      <c r="XDK83" s="97"/>
      <c r="XDL83" s="145"/>
      <c r="XDM83" s="61"/>
      <c r="XDN83" s="108"/>
      <c r="XDO83" s="63"/>
      <c r="XDP83" s="103"/>
      <c r="XDQ83" s="197"/>
      <c r="XDR83" s="197"/>
      <c r="XDS83" s="97"/>
      <c r="XDT83" s="79"/>
      <c r="XDU83" s="79"/>
      <c r="XDV83" s="210"/>
      <c r="XDW83" s="96"/>
      <c r="XDX83" s="194"/>
      <c r="XDY83" s="80"/>
      <c r="XDZ83" s="80"/>
      <c r="XEA83" s="194"/>
      <c r="XEB83" s="62"/>
      <c r="XEC83" s="107"/>
      <c r="XED83" s="97"/>
      <c r="XEE83" s="97"/>
      <c r="XEF83" s="97"/>
      <c r="XEG83" s="104"/>
      <c r="XEH83" s="97"/>
      <c r="XEI83" s="97"/>
      <c r="XEJ83" s="97"/>
      <c r="XEK83" s="145"/>
      <c r="XEL83" s="61"/>
      <c r="XEM83" s="108"/>
      <c r="XEN83" s="63"/>
      <c r="XEO83" s="103"/>
      <c r="XEP83" s="197"/>
      <c r="XEQ83" s="197"/>
      <c r="XER83" s="97"/>
      <c r="XES83" s="79"/>
      <c r="XET83" s="79"/>
      <c r="XEU83" s="210"/>
      <c r="XEV83" s="96"/>
      <c r="XEW83" s="194"/>
      <c r="XEX83" s="80"/>
      <c r="XEY83" s="80"/>
      <c r="XEZ83" s="194"/>
      <c r="XFA83" s="62"/>
      <c r="XFB83" s="107"/>
      <c r="XFC83" s="97"/>
      <c r="XFD83" s="97"/>
    </row>
    <row r="84" spans="1:16384" s="17" customFormat="1" ht="25.5" x14ac:dyDescent="0.2">
      <c r="A84" s="96">
        <v>43580</v>
      </c>
      <c r="B84" s="79" t="s">
        <v>2740</v>
      </c>
      <c r="C84" s="79" t="s">
        <v>2741</v>
      </c>
      <c r="D84" s="79" t="s">
        <v>136</v>
      </c>
      <c r="E84" s="79" t="s">
        <v>2199</v>
      </c>
      <c r="F84" s="60"/>
      <c r="G84" s="98" t="s">
        <v>382</v>
      </c>
      <c r="H84" s="97" t="s">
        <v>20</v>
      </c>
      <c r="I84" s="97" t="str">
        <f t="shared" si="7"/>
        <v>NJ</v>
      </c>
      <c r="J84" s="97" t="str">
        <f t="shared" si="8"/>
        <v>NJ</v>
      </c>
      <c r="K84" s="104" t="str">
        <f t="shared" si="9"/>
        <v>Northeast</v>
      </c>
      <c r="L84" s="97" t="str">
        <f>INDEX('State '!$A$1:$C$62,MATCH($I84,'State '!$B:$B,0),3)</f>
        <v>Northeast</v>
      </c>
      <c r="M84" s="97" t="str">
        <f>INDEX('State '!$A$1:$C$62,MATCH($J84,'State '!$B:$B,0),3)</f>
        <v>Northeast</v>
      </c>
      <c r="N84" s="97"/>
      <c r="O84" s="145">
        <v>90</v>
      </c>
      <c r="P84" s="111">
        <v>22</v>
      </c>
      <c r="Q84" s="146">
        <v>53</v>
      </c>
      <c r="R84" s="98">
        <v>24</v>
      </c>
      <c r="S84" s="97" t="s">
        <v>138</v>
      </c>
      <c r="T84" s="97" t="s">
        <v>2743</v>
      </c>
      <c r="U84" s="97"/>
      <c r="V84" s="97" t="s">
        <v>2175</v>
      </c>
      <c r="W84" s="79" t="s">
        <v>2742</v>
      </c>
      <c r="X84" s="79" t="s">
        <v>2833</v>
      </c>
      <c r="Y84" s="195"/>
    </row>
    <row r="85" spans="1:16384" s="17" customFormat="1" ht="134.44999999999999" customHeight="1" x14ac:dyDescent="0.2">
      <c r="A85" s="96">
        <v>45593</v>
      </c>
      <c r="B85" s="79" t="s">
        <v>3563</v>
      </c>
      <c r="C85" s="79" t="s">
        <v>3317</v>
      </c>
      <c r="D85" s="79" t="s">
        <v>136</v>
      </c>
      <c r="E85" s="79" t="s">
        <v>139</v>
      </c>
      <c r="F85" s="60"/>
      <c r="G85" s="98">
        <v>2028</v>
      </c>
      <c r="H85" s="97" t="s">
        <v>3564</v>
      </c>
      <c r="I85" s="97" t="str">
        <f t="shared" si="7"/>
        <v>TX</v>
      </c>
      <c r="J85" s="97" t="str">
        <f t="shared" si="8"/>
        <v>MI</v>
      </c>
      <c r="K85" s="104" t="str">
        <f t="shared" si="9"/>
        <v>South Central, Midwest</v>
      </c>
      <c r="L85" s="97" t="str">
        <f>INDEX('State '!$A$1:$C$62,MATCH($I85,'State '!$B:$B,0),3)</f>
        <v>South Central</v>
      </c>
      <c r="M85" s="97" t="str">
        <f>INDEX('State '!$A$1:$C$62,MATCH($J85,'State '!$B:$B,0),3)</f>
        <v>Midwest</v>
      </c>
      <c r="N85" s="97"/>
      <c r="O85" s="145"/>
      <c r="P85" s="111"/>
      <c r="Q85" s="146">
        <v>1000</v>
      </c>
      <c r="R85" s="98"/>
      <c r="S85" s="97" t="s">
        <v>135</v>
      </c>
      <c r="T85" s="97" t="s">
        <v>381</v>
      </c>
      <c r="U85" s="97"/>
      <c r="V85" s="97" t="s">
        <v>2178</v>
      </c>
      <c r="W85" s="79" t="s">
        <v>3565</v>
      </c>
      <c r="X85" s="79"/>
      <c r="Y85" s="238" t="s">
        <v>3566</v>
      </c>
    </row>
    <row r="86" spans="1:16384" s="17" customFormat="1" ht="25.5" x14ac:dyDescent="0.2">
      <c r="A86" s="96">
        <v>45321</v>
      </c>
      <c r="B86" s="194" t="s">
        <v>3062</v>
      </c>
      <c r="C86" s="194" t="s">
        <v>260</v>
      </c>
      <c r="D86" s="194" t="s">
        <v>142</v>
      </c>
      <c r="E86" s="194" t="s">
        <v>2638</v>
      </c>
      <c r="F86" s="196">
        <v>44124</v>
      </c>
      <c r="G86" s="106">
        <v>2024</v>
      </c>
      <c r="H86" s="197" t="s">
        <v>3063</v>
      </c>
      <c r="I86" s="97" t="str">
        <f t="shared" si="7"/>
        <v>NE</v>
      </c>
      <c r="J86" s="97" t="str">
        <f t="shared" si="8"/>
        <v>SD</v>
      </c>
      <c r="K86" s="104" t="str">
        <f t="shared" si="9"/>
        <v>Mountain</v>
      </c>
      <c r="L86" s="97" t="str">
        <f>INDEX('State '!$A$1:$C$62,MATCH($I86,'State '!$B:$B,0),3)</f>
        <v>Mountain</v>
      </c>
      <c r="M86" s="97" t="str">
        <f>INDEX('State '!$A$1:$C$62,MATCH($J86,'State '!$B:$B,0),3)</f>
        <v>Mountain</v>
      </c>
      <c r="N86" s="97"/>
      <c r="O86" s="145"/>
      <c r="P86" s="158">
        <v>84</v>
      </c>
      <c r="Q86" s="232"/>
      <c r="R86" s="198">
        <v>12</v>
      </c>
      <c r="S86" s="97" t="s">
        <v>135</v>
      </c>
      <c r="T86" s="97" t="s">
        <v>381</v>
      </c>
      <c r="U86" s="197" t="s">
        <v>3064</v>
      </c>
      <c r="V86" s="97" t="s">
        <v>2178</v>
      </c>
      <c r="W86" s="79" t="s">
        <v>3065</v>
      </c>
      <c r="X86" s="79"/>
      <c r="Y86" s="210" t="s">
        <v>3068</v>
      </c>
    </row>
    <row r="87" spans="1:16384" s="17" customFormat="1" ht="175.9" customHeight="1" x14ac:dyDescent="0.2">
      <c r="A87" s="96">
        <v>45603</v>
      </c>
      <c r="B87" s="79" t="s">
        <v>3567</v>
      </c>
      <c r="C87" s="79" t="s">
        <v>3192</v>
      </c>
      <c r="D87" s="79" t="s">
        <v>140</v>
      </c>
      <c r="E87" s="79" t="s">
        <v>3634</v>
      </c>
      <c r="F87" s="60"/>
      <c r="G87" s="98">
        <v>2028</v>
      </c>
      <c r="H87" s="97" t="s">
        <v>1341</v>
      </c>
      <c r="I87" s="97" t="str">
        <f t="shared" si="7"/>
        <v>MS</v>
      </c>
      <c r="J87" s="97" t="str">
        <f t="shared" si="8"/>
        <v>GA</v>
      </c>
      <c r="K87" s="104" t="str">
        <f t="shared" si="9"/>
        <v>South Central, Southeast</v>
      </c>
      <c r="L87" s="97" t="str">
        <f>INDEX('State '!$A$1:$C$62,MATCH($I87,'State '!$B:$B,0),3)</f>
        <v>South Central</v>
      </c>
      <c r="M87" s="97" t="str">
        <f>INDEX('State '!$A$1:$C$62,MATCH($J87,'State '!$B:$B,0),3)</f>
        <v>Southeast</v>
      </c>
      <c r="N87" s="97"/>
      <c r="O87" s="145">
        <v>3000</v>
      </c>
      <c r="P87" s="111"/>
      <c r="Q87" s="146">
        <v>1200</v>
      </c>
      <c r="R87" s="98"/>
      <c r="S87" s="97" t="s">
        <v>135</v>
      </c>
      <c r="T87" s="97" t="s">
        <v>381</v>
      </c>
      <c r="U87" s="97" t="s">
        <v>3635</v>
      </c>
      <c r="V87" s="97" t="s">
        <v>2178</v>
      </c>
      <c r="W87" s="79" t="s">
        <v>3637</v>
      </c>
      <c r="X87" s="79" t="s">
        <v>2833</v>
      </c>
      <c r="Y87" s="207" t="s">
        <v>3636</v>
      </c>
    </row>
    <row r="88" spans="1:16384" s="17" customFormat="1" ht="84" customHeight="1" x14ac:dyDescent="0.2">
      <c r="A88" s="96">
        <v>45586</v>
      </c>
      <c r="B88" s="79" t="s">
        <v>3439</v>
      </c>
      <c r="C88" s="79" t="s">
        <v>3385</v>
      </c>
      <c r="D88" s="79" t="s">
        <v>140</v>
      </c>
      <c r="E88" s="79" t="s">
        <v>419</v>
      </c>
      <c r="F88" s="60"/>
      <c r="G88" s="98">
        <v>2025</v>
      </c>
      <c r="H88" s="97" t="s">
        <v>6</v>
      </c>
      <c r="I88" s="97" t="str">
        <f t="shared" si="7"/>
        <v>TX</v>
      </c>
      <c r="J88" s="97" t="str">
        <f t="shared" si="8"/>
        <v>TX</v>
      </c>
      <c r="K88" s="104" t="str">
        <f t="shared" si="9"/>
        <v>South Central</v>
      </c>
      <c r="L88" s="97" t="str">
        <f>INDEX('State '!$A$1:$C$62,MATCH($I88,'State '!$B:$B,0),3)</f>
        <v>South Central</v>
      </c>
      <c r="M88" s="97" t="str">
        <f>INDEX('State '!$A$1:$C$62,MATCH($J88,'State '!$B:$B,0),3)</f>
        <v>South Central</v>
      </c>
      <c r="N88" s="97"/>
      <c r="O88" s="145">
        <v>154</v>
      </c>
      <c r="P88" s="111"/>
      <c r="Q88" s="146">
        <v>500</v>
      </c>
      <c r="R88" s="98"/>
      <c r="S88" s="97" t="s">
        <v>138</v>
      </c>
      <c r="T88" s="97"/>
      <c r="U88" s="97"/>
      <c r="V88" s="97" t="s">
        <v>2175</v>
      </c>
      <c r="W88" s="79" t="s">
        <v>3568</v>
      </c>
      <c r="X88" s="79"/>
      <c r="Y88" s="59" t="s">
        <v>3552</v>
      </c>
    </row>
    <row r="89" spans="1:16384" s="17" customFormat="1" ht="51" x14ac:dyDescent="0.2">
      <c r="A89" s="96">
        <v>45456</v>
      </c>
      <c r="B89" s="194" t="s">
        <v>3520</v>
      </c>
      <c r="C89" s="194" t="s">
        <v>1875</v>
      </c>
      <c r="D89" s="194" t="s">
        <v>140</v>
      </c>
      <c r="E89" s="194" t="s">
        <v>419</v>
      </c>
      <c r="F89" s="196"/>
      <c r="G89" s="106">
        <v>2025</v>
      </c>
      <c r="H89" s="197" t="s">
        <v>17</v>
      </c>
      <c r="I89" s="97" t="str">
        <f t="shared" si="7"/>
        <v>AL</v>
      </c>
      <c r="J89" s="97" t="str">
        <f t="shared" si="8"/>
        <v>AL</v>
      </c>
      <c r="K89" s="104" t="str">
        <f t="shared" si="9"/>
        <v>South Central</v>
      </c>
      <c r="L89" s="97" t="str">
        <f>INDEX('State '!$A$1:$C$62,MATCH($I89,'State '!$B:$B,0),3)</f>
        <v>South Central</v>
      </c>
      <c r="M89" s="97" t="str">
        <f>INDEX('State '!$A$1:$C$62,MATCH($J89,'State '!$B:$B,0),3)</f>
        <v>South Central</v>
      </c>
      <c r="N89" s="97"/>
      <c r="O89" s="145">
        <v>154.9</v>
      </c>
      <c r="P89" s="158">
        <v>1.9</v>
      </c>
      <c r="Q89" s="146">
        <v>150</v>
      </c>
      <c r="R89" s="198">
        <v>42</v>
      </c>
      <c r="S89" s="97" t="s">
        <v>135</v>
      </c>
      <c r="T89" s="97" t="s">
        <v>381</v>
      </c>
      <c r="U89" s="197" t="s">
        <v>3329</v>
      </c>
      <c r="V89" s="97" t="s">
        <v>2175</v>
      </c>
      <c r="W89" s="79" t="s">
        <v>3440</v>
      </c>
      <c r="X89" s="79" t="s">
        <v>3328</v>
      </c>
      <c r="Y89" s="210" t="s">
        <v>3409</v>
      </c>
    </row>
    <row r="90" spans="1:16384" s="99" customFormat="1" ht="165.75" x14ac:dyDescent="0.2">
      <c r="A90" s="243">
        <v>45672</v>
      </c>
      <c r="B90" s="6" t="s">
        <v>3501</v>
      </c>
      <c r="C90" s="6" t="s">
        <v>1875</v>
      </c>
      <c r="D90" s="6" t="s">
        <v>140</v>
      </c>
      <c r="E90" s="244" t="s">
        <v>137</v>
      </c>
      <c r="F90" s="245"/>
      <c r="G90" s="246">
        <v>2027</v>
      </c>
      <c r="H90" s="243" t="s">
        <v>3502</v>
      </c>
      <c r="I90" s="219" t="str">
        <f t="shared" si="7"/>
        <v>VA</v>
      </c>
      <c r="J90" s="219" t="str">
        <f t="shared" si="8"/>
        <v>AL</v>
      </c>
      <c r="K90" s="220" t="str">
        <f t="shared" si="9"/>
        <v>Northeast, South Central</v>
      </c>
      <c r="L90" s="97" t="str">
        <f>INDEX('State '!$A$1:$C$62,MATCH($I90,'State '!$B:$B,0),3)</f>
        <v>Northeast</v>
      </c>
      <c r="M90" s="97" t="str">
        <f>INDEX('State '!$A$1:$C$62,MATCH($J90,'State '!$B:$B,0),3)</f>
        <v>South Central</v>
      </c>
      <c r="N90" s="243"/>
      <c r="O90" s="247"/>
      <c r="P90" s="158">
        <f>30.6+24</f>
        <v>54.6</v>
      </c>
      <c r="Q90" s="108">
        <v>1600</v>
      </c>
      <c r="R90" s="248">
        <v>42</v>
      </c>
      <c r="S90" s="249" t="s">
        <v>135</v>
      </c>
      <c r="T90" s="99" t="s">
        <v>381</v>
      </c>
      <c r="U90" s="250" t="s">
        <v>3649</v>
      </c>
      <c r="V90" s="99" t="s">
        <v>2178</v>
      </c>
      <c r="W90" s="6" t="s">
        <v>3503</v>
      </c>
      <c r="X90" s="99" t="s">
        <v>3650</v>
      </c>
      <c r="Y90" s="259" t="s">
        <v>3628</v>
      </c>
      <c r="Z90" s="5"/>
    </row>
    <row r="91" spans="1:16384" s="17" customFormat="1" x14ac:dyDescent="0.2">
      <c r="A91" s="112"/>
      <c r="B91" s="2"/>
      <c r="C91" s="2"/>
      <c r="D91" s="2"/>
      <c r="E91" s="3"/>
      <c r="F91" s="113"/>
      <c r="G91" s="171"/>
      <c r="H91" s="112"/>
      <c r="I91" s="112"/>
      <c r="J91" s="112"/>
      <c r="L91" s="112"/>
      <c r="M91" s="112"/>
      <c r="N91" s="112"/>
      <c r="O91" s="144"/>
      <c r="P91" s="180"/>
      <c r="Q91" s="115"/>
      <c r="R91" s="116"/>
      <c r="S91" s="117"/>
      <c r="U91" s="118"/>
      <c r="Z91"/>
    </row>
    <row r="92" spans="1:16384" s="17" customFormat="1" ht="63.75" x14ac:dyDescent="0.2">
      <c r="A92" s="96">
        <v>45656</v>
      </c>
      <c r="B92" s="194" t="s">
        <v>2885</v>
      </c>
      <c r="C92" s="194" t="s">
        <v>2785</v>
      </c>
      <c r="D92" s="194" t="s">
        <v>140</v>
      </c>
      <c r="E92" s="194" t="s">
        <v>419</v>
      </c>
      <c r="F92" s="196"/>
      <c r="G92" s="198">
        <v>2025</v>
      </c>
      <c r="H92" s="197" t="s">
        <v>31</v>
      </c>
      <c r="I92" s="97" t="str">
        <f t="shared" ref="I92:I107" si="10">LEFT($H92,2)</f>
        <v>NV</v>
      </c>
      <c r="J92" s="97" t="str">
        <f t="shared" ref="J92:J107" si="11">RIGHT($H92,2)</f>
        <v>NV</v>
      </c>
      <c r="K92" s="104" t="str">
        <f>IF($L92=$M92,L92,CONCATENATE($L92,", ",IF(ISBLANK(N92),"",CONCATENATE(N92,", ")),$M92))</f>
        <v>Mountain</v>
      </c>
      <c r="L92" s="97" t="str">
        <f>INDEX('State '!$A$1:$C$62,MATCH($I92,'State '!$B:$B,0),3)</f>
        <v>Mountain</v>
      </c>
      <c r="M92" s="97" t="str">
        <f>INDEX('State '!$A$1:$C$62,MATCH($J92,'State '!$B:$B,0),3)</f>
        <v>Mountain</v>
      </c>
      <c r="N92" s="97"/>
      <c r="O92" s="145">
        <v>61.9</v>
      </c>
      <c r="P92" s="158">
        <f>22+168</f>
        <v>190</v>
      </c>
      <c r="Q92" s="200"/>
      <c r="R92" s="198"/>
      <c r="S92" s="197" t="s">
        <v>138</v>
      </c>
      <c r="T92" s="197" t="s">
        <v>2786</v>
      </c>
      <c r="U92" s="197"/>
      <c r="V92" s="97" t="s">
        <v>2175</v>
      </c>
      <c r="W92" s="79" t="s">
        <v>3640</v>
      </c>
      <c r="X92" s="79" t="s">
        <v>2830</v>
      </c>
      <c r="Y92" s="148" t="s">
        <v>3641</v>
      </c>
      <c r="Z92"/>
    </row>
    <row r="93" spans="1:16384" s="222" customFormat="1" ht="114.75" x14ac:dyDescent="0.2">
      <c r="A93" s="96">
        <v>45383</v>
      </c>
      <c r="B93" s="80" t="s">
        <v>3504</v>
      </c>
      <c r="C93" s="80" t="s">
        <v>231</v>
      </c>
      <c r="D93" s="80" t="s">
        <v>142</v>
      </c>
      <c r="E93" s="102" t="s">
        <v>389</v>
      </c>
      <c r="F93" s="62"/>
      <c r="G93" s="110">
        <v>2025</v>
      </c>
      <c r="H93" s="97" t="s">
        <v>3505</v>
      </c>
      <c r="I93" s="97" t="str">
        <f t="shared" si="10"/>
        <v>TN</v>
      </c>
      <c r="J93" s="97" t="str">
        <f t="shared" si="11"/>
        <v>NC</v>
      </c>
      <c r="K93" s="104" t="str">
        <f t="shared" ref="K93:K94" si="12">IF($L93=$M93,L93,CONCATENATE($L93,", ",IF(ISBLANK(N93),"",CONCATENATE(N93,", ")),$M93))</f>
        <v>Midwest, Southeast</v>
      </c>
      <c r="L93" s="97" t="str">
        <f>INDEX('State '!$A$1:$C$62,MATCH($I93,'State '!$B:$B,0),3)</f>
        <v>Midwest</v>
      </c>
      <c r="M93" s="97" t="str">
        <f>INDEX('State '!$A$1:$C$62,MATCH($J93,'State '!$B:$B,0),3)</f>
        <v>Southeast</v>
      </c>
      <c r="N93" s="97"/>
      <c r="O93" s="145">
        <v>390</v>
      </c>
      <c r="P93" s="61">
        <f>16.1+6.4</f>
        <v>22.5</v>
      </c>
      <c r="Q93" s="108"/>
      <c r="R93" s="63">
        <v>24</v>
      </c>
      <c r="S93" s="103" t="s">
        <v>135</v>
      </c>
      <c r="T93" s="104" t="s">
        <v>381</v>
      </c>
      <c r="U93" s="105" t="s">
        <v>3506</v>
      </c>
      <c r="V93" s="97" t="s">
        <v>2178</v>
      </c>
      <c r="W93" s="79" t="s">
        <v>3507</v>
      </c>
      <c r="X93" s="79"/>
      <c r="Y93" s="195"/>
      <c r="Z93" s="15"/>
    </row>
    <row r="94" spans="1:16384" s="222" customFormat="1" ht="102" x14ac:dyDescent="0.2">
      <c r="A94" s="96">
        <v>45671</v>
      </c>
      <c r="B94" s="80" t="s">
        <v>3613</v>
      </c>
      <c r="C94" s="80" t="s">
        <v>260</v>
      </c>
      <c r="D94" s="80" t="s">
        <v>140</v>
      </c>
      <c r="E94" s="102" t="s">
        <v>137</v>
      </c>
      <c r="F94" s="62"/>
      <c r="G94" s="110">
        <v>2025</v>
      </c>
      <c r="H94" s="97" t="s">
        <v>6</v>
      </c>
      <c r="I94" s="97" t="str">
        <f t="shared" si="10"/>
        <v>TX</v>
      </c>
      <c r="J94" s="97" t="str">
        <f t="shared" si="11"/>
        <v>TX</v>
      </c>
      <c r="K94" s="104" t="str">
        <f t="shared" si="12"/>
        <v>South Central</v>
      </c>
      <c r="L94" s="97" t="str">
        <f>INDEX('State '!$A$1:$C$62,MATCH($I94,'State '!$B:$B,0),3)</f>
        <v>South Central</v>
      </c>
      <c r="M94" s="97" t="str">
        <f>INDEX('State '!$A$1:$C$62,MATCH($J94,'State '!$B:$B,0),3)</f>
        <v>South Central</v>
      </c>
      <c r="N94" s="97"/>
      <c r="O94" s="145">
        <v>36</v>
      </c>
      <c r="P94" s="61"/>
      <c r="Q94" s="108">
        <v>87</v>
      </c>
      <c r="R94" s="63"/>
      <c r="S94" s="103" t="s">
        <v>138</v>
      </c>
      <c r="T94" s="104" t="s">
        <v>381</v>
      </c>
      <c r="U94" s="105" t="s">
        <v>3614</v>
      </c>
      <c r="V94" s="97" t="s">
        <v>2175</v>
      </c>
      <c r="W94" s="79" t="s">
        <v>3615</v>
      </c>
      <c r="X94" s="79"/>
      <c r="Y94" s="96" t="s">
        <v>3616</v>
      </c>
      <c r="Z94" s="80"/>
      <c r="AA94" s="80"/>
      <c r="AB94" s="80"/>
      <c r="AC94" s="102"/>
      <c r="AD94" s="62"/>
      <c r="AE94" s="110"/>
      <c r="AF94" s="97"/>
      <c r="AG94" s="97"/>
      <c r="AH94" s="97"/>
      <c r="AI94" s="104"/>
      <c r="AJ94" s="97"/>
      <c r="AK94" s="97"/>
      <c r="AL94" s="97"/>
      <c r="AM94" s="145"/>
      <c r="AN94" s="61"/>
      <c r="AO94" s="108"/>
      <c r="AP94" s="63"/>
      <c r="AQ94" s="103"/>
      <c r="AR94" s="104"/>
      <c r="AS94" s="105"/>
      <c r="AT94" s="97"/>
      <c r="AU94" s="79"/>
      <c r="AV94" s="79"/>
      <c r="AW94" s="96"/>
      <c r="AX94" s="80"/>
      <c r="AY94" s="80"/>
      <c r="AZ94" s="80"/>
      <c r="BA94" s="102"/>
      <c r="BB94" s="62"/>
      <c r="BC94" s="110"/>
      <c r="BD94" s="97"/>
      <c r="BE94" s="97"/>
      <c r="BF94" s="97"/>
      <c r="BG94" s="104"/>
      <c r="BH94" s="97"/>
      <c r="BI94" s="97"/>
      <c r="BJ94" s="97"/>
      <c r="BK94" s="145"/>
      <c r="BL94" s="61"/>
      <c r="BM94" s="108"/>
      <c r="BN94" s="63"/>
      <c r="BO94" s="103"/>
      <c r="BP94" s="104"/>
      <c r="BQ94" s="105"/>
      <c r="BR94" s="97"/>
      <c r="BS94" s="79"/>
      <c r="BT94" s="79"/>
      <c r="BU94" s="96"/>
      <c r="BV94" s="80"/>
      <c r="BW94" s="80"/>
      <c r="BX94" s="80"/>
      <c r="BY94" s="102"/>
      <c r="BZ94" s="62"/>
      <c r="CA94" s="110"/>
      <c r="CB94" s="97"/>
      <c r="CC94" s="97"/>
      <c r="CD94" s="97"/>
      <c r="CE94" s="104"/>
      <c r="CF94" s="97"/>
      <c r="CG94" s="97"/>
      <c r="CH94" s="97"/>
      <c r="CI94" s="145"/>
      <c r="CJ94" s="61"/>
      <c r="CK94" s="108"/>
      <c r="CL94" s="63"/>
      <c r="CM94" s="103"/>
      <c r="CN94" s="104"/>
      <c r="CO94" s="105"/>
      <c r="CP94" s="97"/>
      <c r="CQ94" s="79"/>
      <c r="CR94" s="79"/>
      <c r="CS94" s="96"/>
      <c r="CT94" s="80"/>
      <c r="CU94" s="80"/>
      <c r="CV94" s="80"/>
      <c r="CW94" s="102"/>
      <c r="CX94" s="62"/>
      <c r="CY94" s="110"/>
      <c r="CZ94" s="97"/>
      <c r="DA94" s="97"/>
      <c r="DB94" s="97"/>
      <c r="DC94" s="104"/>
      <c r="DD94" s="97"/>
      <c r="DE94" s="97"/>
      <c r="DF94" s="97"/>
      <c r="DG94" s="145"/>
      <c r="DH94" s="61"/>
      <c r="DI94" s="108"/>
      <c r="DJ94" s="63"/>
      <c r="DK94" s="103"/>
      <c r="DL94" s="104"/>
      <c r="DM94" s="105"/>
      <c r="DN94" s="97"/>
      <c r="DO94" s="79"/>
      <c r="DP94" s="79"/>
      <c r="DQ94" s="96"/>
      <c r="DR94" s="80"/>
      <c r="DS94" s="80"/>
      <c r="DT94" s="80"/>
      <c r="DU94" s="102"/>
      <c r="DV94" s="62"/>
      <c r="DW94" s="110"/>
      <c r="DX94" s="97"/>
      <c r="DY94" s="97"/>
      <c r="DZ94" s="97"/>
      <c r="EA94" s="104"/>
      <c r="EB94" s="97"/>
      <c r="EC94" s="97"/>
      <c r="ED94" s="97"/>
      <c r="EE94" s="145"/>
      <c r="EF94" s="61"/>
      <c r="EG94" s="108"/>
      <c r="EH94" s="63"/>
      <c r="EI94" s="103"/>
      <c r="EJ94" s="104"/>
      <c r="EK94" s="105"/>
      <c r="EL94" s="97"/>
      <c r="EM94" s="79"/>
      <c r="EN94" s="79"/>
      <c r="EO94" s="96"/>
      <c r="EP94" s="80"/>
      <c r="EQ94" s="80"/>
      <c r="ER94" s="80"/>
      <c r="ES94" s="102"/>
      <c r="ET94" s="62"/>
      <c r="EU94" s="110"/>
      <c r="EV94" s="97"/>
      <c r="EW94" s="97"/>
      <c r="EX94" s="97"/>
      <c r="EY94" s="104"/>
      <c r="EZ94" s="97"/>
      <c r="FA94" s="97"/>
      <c r="FB94" s="97"/>
      <c r="FC94" s="145"/>
      <c r="FD94" s="61"/>
      <c r="FE94" s="108"/>
      <c r="FF94" s="63"/>
      <c r="FG94" s="103"/>
      <c r="FH94" s="104"/>
      <c r="FI94" s="105"/>
      <c r="FJ94" s="97"/>
      <c r="FK94" s="79"/>
      <c r="FL94" s="79"/>
      <c r="FM94" s="96"/>
      <c r="FN94" s="80"/>
      <c r="FO94" s="80"/>
      <c r="FP94" s="80"/>
      <c r="FQ94" s="102"/>
      <c r="FR94" s="62"/>
      <c r="FS94" s="110"/>
      <c r="FT94" s="97"/>
      <c r="FU94" s="97"/>
      <c r="FV94" s="97"/>
      <c r="FW94" s="104"/>
      <c r="FX94" s="97"/>
      <c r="FY94" s="97"/>
      <c r="FZ94" s="97"/>
      <c r="GA94" s="145"/>
      <c r="GB94" s="61"/>
      <c r="GC94" s="108"/>
      <c r="GD94" s="63"/>
      <c r="GE94" s="103"/>
      <c r="GF94" s="104"/>
      <c r="GG94" s="105"/>
      <c r="GH94" s="97"/>
      <c r="GI94" s="79"/>
      <c r="GJ94" s="79"/>
      <c r="GK94" s="96"/>
      <c r="GL94" s="80"/>
      <c r="GM94" s="80"/>
      <c r="GN94" s="80"/>
      <c r="GO94" s="102"/>
      <c r="GP94" s="62"/>
      <c r="GQ94" s="110"/>
      <c r="GR94" s="97"/>
      <c r="GS94" s="97"/>
      <c r="GT94" s="97"/>
      <c r="GU94" s="104"/>
      <c r="GV94" s="97"/>
      <c r="GW94" s="97"/>
      <c r="GX94" s="97"/>
      <c r="GY94" s="145"/>
      <c r="GZ94" s="61"/>
      <c r="HA94" s="108"/>
      <c r="HB94" s="63"/>
      <c r="HC94" s="103"/>
      <c r="HD94" s="104"/>
      <c r="HE94" s="105"/>
      <c r="HF94" s="97"/>
      <c r="HG94" s="79"/>
      <c r="HH94" s="79"/>
      <c r="HI94" s="96"/>
      <c r="HJ94" s="80"/>
      <c r="HK94" s="80"/>
      <c r="HL94" s="80"/>
      <c r="HM94" s="102"/>
      <c r="HN94" s="62"/>
      <c r="HO94" s="110"/>
      <c r="HP94" s="97"/>
      <c r="HQ94" s="97"/>
      <c r="HR94" s="97"/>
      <c r="HS94" s="104"/>
      <c r="HT94" s="97"/>
      <c r="HU94" s="97"/>
      <c r="HV94" s="97"/>
      <c r="HW94" s="145"/>
      <c r="HX94" s="61"/>
      <c r="HY94" s="108"/>
      <c r="HZ94" s="63"/>
      <c r="IA94" s="103"/>
      <c r="IB94" s="104"/>
      <c r="IC94" s="105"/>
      <c r="ID94" s="97"/>
      <c r="IE94" s="79"/>
      <c r="IF94" s="79"/>
      <c r="IG94" s="96"/>
      <c r="IH94" s="80"/>
      <c r="II94" s="80"/>
      <c r="IJ94" s="80"/>
      <c r="IK94" s="102"/>
      <c r="IL94" s="62"/>
      <c r="IM94" s="110"/>
      <c r="IN94" s="97"/>
      <c r="IO94" s="97"/>
      <c r="IP94" s="97"/>
      <c r="IQ94" s="104"/>
      <c r="IR94" s="97"/>
      <c r="IS94" s="97"/>
      <c r="IT94" s="97"/>
      <c r="IU94" s="145"/>
      <c r="IV94" s="61"/>
      <c r="IW94" s="108"/>
      <c r="IX94" s="63"/>
      <c r="IY94" s="103"/>
      <c r="IZ94" s="104"/>
      <c r="JA94" s="105"/>
      <c r="JB94" s="97"/>
      <c r="JC94" s="79"/>
      <c r="JD94" s="79"/>
      <c r="JE94" s="96"/>
      <c r="JF94" s="80"/>
      <c r="JG94" s="80"/>
      <c r="JH94" s="80"/>
      <c r="JI94" s="102"/>
      <c r="JJ94" s="62"/>
      <c r="JK94" s="110"/>
      <c r="JL94" s="97"/>
      <c r="JM94" s="97"/>
      <c r="JN94" s="97"/>
      <c r="JO94" s="104"/>
      <c r="JP94" s="97"/>
      <c r="JQ94" s="97"/>
      <c r="JR94" s="97"/>
      <c r="JS94" s="145"/>
      <c r="JT94" s="61"/>
      <c r="JU94" s="108"/>
      <c r="JV94" s="63"/>
      <c r="JW94" s="103"/>
      <c r="JX94" s="104"/>
      <c r="JY94" s="105"/>
      <c r="JZ94" s="97"/>
      <c r="KA94" s="79"/>
      <c r="KB94" s="79"/>
      <c r="KC94" s="96"/>
      <c r="KD94" s="80"/>
      <c r="KE94" s="80"/>
      <c r="KF94" s="80"/>
      <c r="KG94" s="102"/>
      <c r="KH94" s="62"/>
      <c r="KI94" s="110"/>
      <c r="KJ94" s="97"/>
      <c r="KK94" s="97"/>
      <c r="KL94" s="97"/>
      <c r="KM94" s="104"/>
      <c r="KN94" s="97"/>
      <c r="KO94" s="97"/>
      <c r="KP94" s="97"/>
      <c r="KQ94" s="145"/>
      <c r="KR94" s="61"/>
      <c r="KS94" s="108"/>
      <c r="KT94" s="63"/>
      <c r="KU94" s="103"/>
      <c r="KV94" s="104"/>
      <c r="KW94" s="105"/>
      <c r="KX94" s="97"/>
      <c r="KY94" s="79"/>
      <c r="KZ94" s="79"/>
      <c r="LA94" s="96"/>
      <c r="LB94" s="80"/>
      <c r="LC94" s="80"/>
      <c r="LD94" s="80"/>
      <c r="LE94" s="102"/>
      <c r="LF94" s="62"/>
      <c r="LG94" s="110"/>
      <c r="LH94" s="97"/>
      <c r="LI94" s="97"/>
      <c r="LJ94" s="97"/>
      <c r="LK94" s="104"/>
      <c r="LL94" s="97"/>
      <c r="LM94" s="97"/>
      <c r="LN94" s="97"/>
      <c r="LO94" s="145"/>
      <c r="LP94" s="61"/>
      <c r="LQ94" s="108"/>
      <c r="LR94" s="63"/>
      <c r="LS94" s="103"/>
      <c r="LT94" s="104"/>
      <c r="LU94" s="105"/>
      <c r="LV94" s="97"/>
      <c r="LW94" s="79"/>
      <c r="LX94" s="79"/>
      <c r="LY94" s="96"/>
      <c r="LZ94" s="80"/>
      <c r="MA94" s="80"/>
      <c r="MB94" s="80"/>
      <c r="MC94" s="102"/>
      <c r="MD94" s="62"/>
      <c r="ME94" s="110"/>
      <c r="MF94" s="97"/>
      <c r="MG94" s="97"/>
      <c r="MH94" s="97"/>
      <c r="MI94" s="104"/>
      <c r="MJ94" s="97"/>
      <c r="MK94" s="97"/>
      <c r="ML94" s="97"/>
      <c r="MM94" s="145"/>
      <c r="MN94" s="61"/>
      <c r="MO94" s="108"/>
      <c r="MP94" s="63"/>
      <c r="MQ94" s="103"/>
      <c r="MR94" s="104"/>
      <c r="MS94" s="105"/>
      <c r="MT94" s="97"/>
      <c r="MU94" s="79"/>
      <c r="MV94" s="79"/>
      <c r="MW94" s="96"/>
      <c r="MX94" s="80"/>
      <c r="MY94" s="80"/>
      <c r="MZ94" s="80"/>
      <c r="NA94" s="102"/>
      <c r="NB94" s="62"/>
      <c r="NC94" s="110"/>
      <c r="ND94" s="97"/>
      <c r="NE94" s="97"/>
      <c r="NF94" s="97"/>
      <c r="NG94" s="104"/>
      <c r="NH94" s="97"/>
      <c r="NI94" s="97"/>
      <c r="NJ94" s="97"/>
      <c r="NK94" s="145"/>
      <c r="NL94" s="61"/>
      <c r="NM94" s="108"/>
      <c r="NN94" s="63"/>
      <c r="NO94" s="103"/>
      <c r="NP94" s="104"/>
      <c r="NQ94" s="105"/>
      <c r="NR94" s="97"/>
      <c r="NS94" s="79"/>
      <c r="NT94" s="79"/>
      <c r="NU94" s="96"/>
      <c r="NV94" s="80"/>
      <c r="NW94" s="80"/>
      <c r="NX94" s="80"/>
      <c r="NY94" s="102"/>
      <c r="NZ94" s="62"/>
      <c r="OA94" s="110"/>
      <c r="OB94" s="97"/>
      <c r="OC94" s="97"/>
      <c r="OD94" s="97"/>
      <c r="OE94" s="104"/>
      <c r="OF94" s="97"/>
      <c r="OG94" s="97"/>
      <c r="OH94" s="97"/>
      <c r="OI94" s="145"/>
      <c r="OJ94" s="61"/>
      <c r="OK94" s="108"/>
      <c r="OL94" s="63"/>
      <c r="OM94" s="103"/>
      <c r="ON94" s="104"/>
      <c r="OO94" s="105"/>
      <c r="OP94" s="97"/>
      <c r="OQ94" s="79"/>
      <c r="OR94" s="79"/>
      <c r="OS94" s="96"/>
      <c r="OT94" s="80"/>
      <c r="OU94" s="80"/>
      <c r="OV94" s="80"/>
      <c r="OW94" s="102"/>
      <c r="OX94" s="62"/>
      <c r="OY94" s="110"/>
      <c r="OZ94" s="97"/>
      <c r="PA94" s="97"/>
      <c r="PB94" s="97"/>
      <c r="PC94" s="104"/>
      <c r="PD94" s="97"/>
      <c r="PE94" s="97"/>
      <c r="PF94" s="97"/>
      <c r="PG94" s="145"/>
      <c r="PH94" s="61"/>
      <c r="PI94" s="108"/>
      <c r="PJ94" s="63"/>
      <c r="PK94" s="103"/>
      <c r="PL94" s="104"/>
      <c r="PM94" s="105"/>
      <c r="PN94" s="97"/>
      <c r="PO94" s="79"/>
      <c r="PP94" s="79"/>
      <c r="PQ94" s="96"/>
      <c r="PR94" s="80"/>
      <c r="PS94" s="80"/>
      <c r="PT94" s="80"/>
      <c r="PU94" s="102"/>
      <c r="PV94" s="62"/>
      <c r="PW94" s="110"/>
      <c r="PX94" s="97"/>
      <c r="PY94" s="97"/>
      <c r="PZ94" s="97"/>
      <c r="QA94" s="104"/>
      <c r="QB94" s="97"/>
      <c r="QC94" s="97"/>
      <c r="QD94" s="97"/>
      <c r="QE94" s="145"/>
      <c r="QF94" s="61"/>
      <c r="QG94" s="108"/>
      <c r="QH94" s="63"/>
      <c r="QI94" s="103"/>
      <c r="QJ94" s="104"/>
      <c r="QK94" s="105"/>
      <c r="QL94" s="97"/>
      <c r="QM94" s="79"/>
      <c r="QN94" s="79"/>
      <c r="QO94" s="96"/>
      <c r="QP94" s="80"/>
      <c r="QQ94" s="80"/>
      <c r="QR94" s="80"/>
      <c r="QS94" s="102"/>
      <c r="QT94" s="62"/>
      <c r="QU94" s="110"/>
      <c r="QV94" s="97"/>
      <c r="QW94" s="97"/>
      <c r="QX94" s="97"/>
      <c r="QY94" s="104"/>
      <c r="QZ94" s="97"/>
      <c r="RA94" s="97"/>
      <c r="RB94" s="97"/>
      <c r="RC94" s="145"/>
      <c r="RD94" s="61"/>
      <c r="RE94" s="108"/>
      <c r="RF94" s="63"/>
      <c r="RG94" s="103"/>
      <c r="RH94" s="104"/>
      <c r="RI94" s="105"/>
      <c r="RJ94" s="97"/>
      <c r="RK94" s="79"/>
      <c r="RL94" s="79"/>
      <c r="RM94" s="96"/>
      <c r="RN94" s="80"/>
      <c r="RO94" s="80"/>
      <c r="RP94" s="80"/>
      <c r="RQ94" s="102"/>
      <c r="RR94" s="62"/>
      <c r="RS94" s="110"/>
      <c r="RT94" s="97"/>
      <c r="RU94" s="97"/>
      <c r="RV94" s="97"/>
      <c r="RW94" s="104"/>
      <c r="RX94" s="97"/>
      <c r="RY94" s="97"/>
      <c r="RZ94" s="97"/>
      <c r="SA94" s="145"/>
      <c r="SB94" s="61"/>
      <c r="SC94" s="108"/>
      <c r="SD94" s="63"/>
      <c r="SE94" s="103"/>
      <c r="SF94" s="104"/>
      <c r="SG94" s="105"/>
      <c r="SH94" s="97"/>
      <c r="SI94" s="79"/>
      <c r="SJ94" s="79"/>
      <c r="SK94" s="96"/>
      <c r="SL94" s="80"/>
      <c r="SM94" s="80"/>
      <c r="SN94" s="80"/>
      <c r="SO94" s="102"/>
      <c r="SP94" s="62"/>
      <c r="SQ94" s="110"/>
      <c r="SR94" s="97"/>
      <c r="SS94" s="97"/>
      <c r="ST94" s="97"/>
      <c r="SU94" s="104"/>
      <c r="SV94" s="97"/>
      <c r="SW94" s="97"/>
      <c r="SX94" s="97"/>
      <c r="SY94" s="145"/>
      <c r="SZ94" s="61"/>
      <c r="TA94" s="108"/>
      <c r="TB94" s="63"/>
      <c r="TC94" s="103"/>
      <c r="TD94" s="104"/>
      <c r="TE94" s="105"/>
      <c r="TF94" s="97"/>
      <c r="TG94" s="79"/>
      <c r="TH94" s="79"/>
      <c r="TI94" s="96"/>
      <c r="TJ94" s="80"/>
      <c r="TK94" s="80"/>
      <c r="TL94" s="80"/>
      <c r="TM94" s="102"/>
      <c r="TN94" s="62"/>
      <c r="TO94" s="110"/>
      <c r="TP94" s="97"/>
      <c r="TQ94" s="97"/>
      <c r="TR94" s="97"/>
      <c r="TS94" s="104"/>
      <c r="TT94" s="97"/>
      <c r="TU94" s="97"/>
      <c r="TV94" s="97"/>
      <c r="TW94" s="145"/>
      <c r="TX94" s="61"/>
      <c r="TY94" s="108"/>
      <c r="TZ94" s="63"/>
      <c r="UA94" s="103"/>
      <c r="UB94" s="104"/>
      <c r="UC94" s="105"/>
      <c r="UD94" s="97"/>
      <c r="UE94" s="79"/>
      <c r="UF94" s="79"/>
      <c r="UG94" s="96"/>
      <c r="UH94" s="80"/>
      <c r="UI94" s="80"/>
      <c r="UJ94" s="80"/>
      <c r="UK94" s="102"/>
      <c r="UL94" s="62"/>
      <c r="UM94" s="110"/>
      <c r="UN94" s="97"/>
      <c r="UO94" s="97"/>
      <c r="UP94" s="97"/>
      <c r="UQ94" s="104"/>
      <c r="UR94" s="97"/>
      <c r="US94" s="97"/>
      <c r="UT94" s="97"/>
      <c r="UU94" s="145"/>
      <c r="UV94" s="61"/>
      <c r="UW94" s="108"/>
      <c r="UX94" s="63"/>
      <c r="UY94" s="103"/>
      <c r="UZ94" s="104"/>
      <c r="VA94" s="105"/>
      <c r="VB94" s="97"/>
      <c r="VC94" s="79"/>
      <c r="VD94" s="79"/>
      <c r="VE94" s="96"/>
      <c r="VF94" s="80"/>
      <c r="VG94" s="80"/>
      <c r="VH94" s="80"/>
      <c r="VI94" s="102"/>
      <c r="VJ94" s="62"/>
      <c r="VK94" s="110"/>
      <c r="VL94" s="97"/>
      <c r="VM94" s="97"/>
      <c r="VN94" s="97"/>
      <c r="VO94" s="104"/>
      <c r="VP94" s="97"/>
      <c r="VQ94" s="97"/>
      <c r="VR94" s="97"/>
      <c r="VS94" s="145"/>
      <c r="VT94" s="61"/>
      <c r="VU94" s="108"/>
      <c r="VV94" s="63"/>
      <c r="VW94" s="103"/>
      <c r="VX94" s="104"/>
      <c r="VY94" s="105"/>
      <c r="VZ94" s="97"/>
      <c r="WA94" s="79"/>
      <c r="WB94" s="79"/>
      <c r="WC94" s="96"/>
      <c r="WD94" s="80"/>
      <c r="WE94" s="80"/>
      <c r="WF94" s="80"/>
      <c r="WG94" s="102"/>
      <c r="WH94" s="62"/>
      <c r="WI94" s="110"/>
      <c r="WJ94" s="97"/>
      <c r="WK94" s="97"/>
      <c r="WL94" s="97"/>
      <c r="WM94" s="104"/>
      <c r="WN94" s="97"/>
      <c r="WO94" s="97"/>
      <c r="WP94" s="97"/>
      <c r="WQ94" s="145"/>
      <c r="WR94" s="61"/>
      <c r="WS94" s="108"/>
      <c r="WT94" s="63"/>
      <c r="WU94" s="103"/>
      <c r="WV94" s="104"/>
      <c r="WW94" s="105"/>
      <c r="WX94" s="97"/>
      <c r="WY94" s="79"/>
      <c r="WZ94" s="79"/>
      <c r="XA94" s="96"/>
      <c r="XB94" s="80"/>
      <c r="XC94" s="80"/>
      <c r="XD94" s="80"/>
      <c r="XE94" s="102"/>
      <c r="XF94" s="62"/>
      <c r="XG94" s="110"/>
      <c r="XH94" s="97"/>
      <c r="XI94" s="97"/>
      <c r="XJ94" s="97"/>
      <c r="XK94" s="104"/>
      <c r="XL94" s="97"/>
      <c r="XM94" s="97"/>
      <c r="XN94" s="97"/>
      <c r="XO94" s="145"/>
      <c r="XP94" s="61"/>
      <c r="XQ94" s="108"/>
      <c r="XR94" s="63"/>
      <c r="XS94" s="103"/>
      <c r="XT94" s="104"/>
      <c r="XU94" s="105"/>
      <c r="XV94" s="97"/>
      <c r="XW94" s="79"/>
      <c r="XX94" s="79"/>
      <c r="XY94" s="96"/>
      <c r="XZ94" s="80"/>
      <c r="YA94" s="80"/>
      <c r="YB94" s="80"/>
      <c r="YC94" s="102"/>
      <c r="YD94" s="62"/>
      <c r="YE94" s="110"/>
      <c r="YF94" s="97"/>
      <c r="YG94" s="97"/>
      <c r="YH94" s="97"/>
      <c r="YI94" s="104"/>
      <c r="YJ94" s="97"/>
      <c r="YK94" s="97"/>
      <c r="YL94" s="97"/>
      <c r="YM94" s="145"/>
      <c r="YN94" s="61"/>
      <c r="YO94" s="108"/>
      <c r="YP94" s="63"/>
      <c r="YQ94" s="103"/>
      <c r="YR94" s="104"/>
      <c r="YS94" s="105"/>
      <c r="YT94" s="97"/>
      <c r="YU94" s="79"/>
      <c r="YV94" s="79"/>
      <c r="YW94" s="96"/>
      <c r="YX94" s="80"/>
      <c r="YY94" s="80"/>
      <c r="YZ94" s="80"/>
      <c r="ZA94" s="102"/>
      <c r="ZB94" s="62"/>
      <c r="ZC94" s="110"/>
      <c r="ZD94" s="97"/>
      <c r="ZE94" s="97"/>
      <c r="ZF94" s="97"/>
      <c r="ZG94" s="104"/>
      <c r="ZH94" s="97"/>
      <c r="ZI94" s="97"/>
      <c r="ZJ94" s="97"/>
      <c r="ZK94" s="145"/>
      <c r="ZL94" s="61"/>
      <c r="ZM94" s="108"/>
      <c r="ZN94" s="63"/>
      <c r="ZO94" s="103"/>
      <c r="ZP94" s="104"/>
      <c r="ZQ94" s="105"/>
      <c r="ZR94" s="97"/>
      <c r="ZS94" s="79"/>
      <c r="ZT94" s="79"/>
      <c r="ZU94" s="96"/>
      <c r="ZV94" s="80"/>
      <c r="ZW94" s="80"/>
      <c r="ZX94" s="80"/>
      <c r="ZY94" s="102"/>
      <c r="ZZ94" s="62"/>
      <c r="AAA94" s="110"/>
      <c r="AAB94" s="97"/>
      <c r="AAC94" s="97"/>
      <c r="AAD94" s="97"/>
      <c r="AAE94" s="104"/>
      <c r="AAF94" s="97"/>
      <c r="AAG94" s="97"/>
      <c r="AAH94" s="97"/>
      <c r="AAI94" s="145"/>
      <c r="AAJ94" s="61"/>
      <c r="AAK94" s="108"/>
      <c r="AAL94" s="63"/>
      <c r="AAM94" s="103"/>
      <c r="AAN94" s="104"/>
      <c r="AAO94" s="105"/>
      <c r="AAP94" s="97"/>
      <c r="AAQ94" s="79"/>
      <c r="AAR94" s="79"/>
      <c r="AAS94" s="96"/>
      <c r="AAT94" s="80"/>
      <c r="AAU94" s="80"/>
      <c r="AAV94" s="80"/>
      <c r="AAW94" s="102"/>
      <c r="AAX94" s="62"/>
      <c r="AAY94" s="110"/>
      <c r="AAZ94" s="97"/>
      <c r="ABA94" s="97"/>
      <c r="ABB94" s="97"/>
      <c r="ABC94" s="104"/>
      <c r="ABD94" s="97"/>
      <c r="ABE94" s="97"/>
      <c r="ABF94" s="97"/>
      <c r="ABG94" s="145"/>
      <c r="ABH94" s="61"/>
      <c r="ABI94" s="108"/>
      <c r="ABJ94" s="63"/>
      <c r="ABK94" s="103"/>
      <c r="ABL94" s="104"/>
      <c r="ABM94" s="105"/>
      <c r="ABN94" s="97"/>
      <c r="ABO94" s="79"/>
      <c r="ABP94" s="79"/>
      <c r="ABQ94" s="96"/>
      <c r="ABR94" s="80"/>
      <c r="ABS94" s="80"/>
      <c r="ABT94" s="80"/>
      <c r="ABU94" s="102"/>
      <c r="ABV94" s="62"/>
      <c r="ABW94" s="110"/>
      <c r="ABX94" s="97"/>
      <c r="ABY94" s="97"/>
      <c r="ABZ94" s="97"/>
      <c r="ACA94" s="104"/>
      <c r="ACB94" s="97"/>
      <c r="ACC94" s="97"/>
      <c r="ACD94" s="97"/>
      <c r="ACE94" s="145"/>
      <c r="ACF94" s="61"/>
      <c r="ACG94" s="108"/>
      <c r="ACH94" s="63"/>
      <c r="ACI94" s="103"/>
      <c r="ACJ94" s="104"/>
      <c r="ACK94" s="105"/>
      <c r="ACL94" s="97"/>
      <c r="ACM94" s="79"/>
      <c r="ACN94" s="79"/>
      <c r="ACO94" s="96"/>
      <c r="ACP94" s="80"/>
      <c r="ACQ94" s="80"/>
      <c r="ACR94" s="80"/>
      <c r="ACS94" s="102"/>
      <c r="ACT94" s="62"/>
      <c r="ACU94" s="110"/>
      <c r="ACV94" s="97"/>
      <c r="ACW94" s="97"/>
      <c r="ACX94" s="97"/>
      <c r="ACY94" s="104"/>
      <c r="ACZ94" s="97"/>
      <c r="ADA94" s="97"/>
      <c r="ADB94" s="97"/>
      <c r="ADC94" s="145"/>
      <c r="ADD94" s="61"/>
      <c r="ADE94" s="108"/>
      <c r="ADF94" s="63"/>
      <c r="ADG94" s="103"/>
      <c r="ADH94" s="104"/>
      <c r="ADI94" s="105"/>
      <c r="ADJ94" s="97"/>
      <c r="ADK94" s="79"/>
      <c r="ADL94" s="79"/>
      <c r="ADM94" s="96"/>
      <c r="ADN94" s="80"/>
      <c r="ADO94" s="80"/>
      <c r="ADP94" s="80"/>
      <c r="ADQ94" s="102"/>
      <c r="ADR94" s="62"/>
      <c r="ADS94" s="110"/>
      <c r="ADT94" s="97"/>
      <c r="ADU94" s="97"/>
      <c r="ADV94" s="97"/>
      <c r="ADW94" s="104"/>
      <c r="ADX94" s="97"/>
      <c r="ADY94" s="97"/>
      <c r="ADZ94" s="97"/>
      <c r="AEA94" s="145"/>
      <c r="AEB94" s="61"/>
      <c r="AEC94" s="108"/>
      <c r="AED94" s="63"/>
      <c r="AEE94" s="103"/>
      <c r="AEF94" s="104"/>
      <c r="AEG94" s="105"/>
      <c r="AEH94" s="97"/>
      <c r="AEI94" s="79"/>
      <c r="AEJ94" s="79"/>
      <c r="AEK94" s="96"/>
      <c r="AEL94" s="80"/>
      <c r="AEM94" s="80"/>
      <c r="AEN94" s="80"/>
      <c r="AEO94" s="102"/>
      <c r="AEP94" s="62"/>
      <c r="AEQ94" s="110"/>
      <c r="AER94" s="97"/>
      <c r="AES94" s="97"/>
      <c r="AET94" s="97"/>
      <c r="AEU94" s="104"/>
      <c r="AEV94" s="97"/>
      <c r="AEW94" s="97"/>
      <c r="AEX94" s="97"/>
      <c r="AEY94" s="145"/>
      <c r="AEZ94" s="61"/>
      <c r="AFA94" s="108"/>
      <c r="AFB94" s="63"/>
      <c r="AFC94" s="103"/>
      <c r="AFD94" s="104"/>
      <c r="AFE94" s="105"/>
      <c r="AFF94" s="97"/>
      <c r="AFG94" s="79"/>
      <c r="AFH94" s="79"/>
      <c r="AFI94" s="96"/>
      <c r="AFJ94" s="80"/>
      <c r="AFK94" s="80"/>
      <c r="AFL94" s="80"/>
      <c r="AFM94" s="102"/>
      <c r="AFN94" s="62"/>
      <c r="AFO94" s="110"/>
      <c r="AFP94" s="97"/>
      <c r="AFQ94" s="97"/>
      <c r="AFR94" s="97"/>
      <c r="AFS94" s="104"/>
      <c r="AFT94" s="97"/>
      <c r="AFU94" s="97"/>
      <c r="AFV94" s="97"/>
      <c r="AFW94" s="145"/>
      <c r="AFX94" s="61"/>
      <c r="AFY94" s="108"/>
      <c r="AFZ94" s="63"/>
      <c r="AGA94" s="103"/>
      <c r="AGB94" s="104"/>
      <c r="AGC94" s="105"/>
      <c r="AGD94" s="97"/>
      <c r="AGE94" s="79"/>
      <c r="AGF94" s="79"/>
      <c r="AGG94" s="96"/>
      <c r="AGH94" s="80"/>
      <c r="AGI94" s="80"/>
      <c r="AGJ94" s="80"/>
      <c r="AGK94" s="102"/>
      <c r="AGL94" s="62"/>
      <c r="AGM94" s="110"/>
      <c r="AGN94" s="97"/>
      <c r="AGO94" s="97"/>
      <c r="AGP94" s="97"/>
      <c r="AGQ94" s="104"/>
      <c r="AGR94" s="97"/>
      <c r="AGS94" s="97"/>
      <c r="AGT94" s="97"/>
      <c r="AGU94" s="145"/>
      <c r="AGV94" s="61"/>
      <c r="AGW94" s="108"/>
      <c r="AGX94" s="63"/>
      <c r="AGY94" s="103"/>
      <c r="AGZ94" s="104"/>
      <c r="AHA94" s="105"/>
      <c r="AHB94" s="97"/>
      <c r="AHC94" s="79"/>
      <c r="AHD94" s="79"/>
      <c r="AHE94" s="96"/>
      <c r="AHF94" s="80"/>
      <c r="AHG94" s="80"/>
      <c r="AHH94" s="80"/>
      <c r="AHI94" s="102"/>
      <c r="AHJ94" s="62"/>
      <c r="AHK94" s="110"/>
      <c r="AHL94" s="97"/>
      <c r="AHM94" s="97"/>
      <c r="AHN94" s="97"/>
      <c r="AHO94" s="104"/>
      <c r="AHP94" s="97"/>
      <c r="AHQ94" s="97"/>
      <c r="AHR94" s="97"/>
      <c r="AHS94" s="145"/>
      <c r="AHT94" s="61"/>
      <c r="AHU94" s="108"/>
      <c r="AHV94" s="63"/>
      <c r="AHW94" s="103"/>
      <c r="AHX94" s="104"/>
      <c r="AHY94" s="105"/>
      <c r="AHZ94" s="97"/>
      <c r="AIA94" s="79"/>
      <c r="AIB94" s="79"/>
      <c r="AIC94" s="96"/>
      <c r="AID94" s="80"/>
      <c r="AIE94" s="80"/>
      <c r="AIF94" s="80"/>
      <c r="AIG94" s="102"/>
      <c r="AIH94" s="62"/>
      <c r="AII94" s="110"/>
      <c r="AIJ94" s="97"/>
      <c r="AIK94" s="97"/>
      <c r="AIL94" s="97"/>
      <c r="AIM94" s="104"/>
      <c r="AIN94" s="97"/>
      <c r="AIO94" s="97"/>
      <c r="AIP94" s="97"/>
      <c r="AIQ94" s="145"/>
      <c r="AIR94" s="61"/>
      <c r="AIS94" s="108"/>
      <c r="AIT94" s="63"/>
      <c r="AIU94" s="103"/>
      <c r="AIV94" s="104"/>
      <c r="AIW94" s="105"/>
      <c r="AIX94" s="97"/>
      <c r="AIY94" s="79"/>
      <c r="AIZ94" s="79"/>
      <c r="AJA94" s="96"/>
      <c r="AJB94" s="80"/>
      <c r="AJC94" s="80"/>
      <c r="AJD94" s="80"/>
      <c r="AJE94" s="102"/>
      <c r="AJF94" s="62"/>
      <c r="AJG94" s="110"/>
      <c r="AJH94" s="97"/>
      <c r="AJI94" s="97"/>
      <c r="AJJ94" s="97"/>
      <c r="AJK94" s="104"/>
      <c r="AJL94" s="97"/>
      <c r="AJM94" s="97"/>
      <c r="AJN94" s="97"/>
      <c r="AJO94" s="145"/>
      <c r="AJP94" s="61"/>
      <c r="AJQ94" s="108"/>
      <c r="AJR94" s="63"/>
      <c r="AJS94" s="103"/>
      <c r="AJT94" s="104"/>
      <c r="AJU94" s="105"/>
      <c r="AJV94" s="97"/>
      <c r="AJW94" s="79"/>
      <c r="AJX94" s="79"/>
      <c r="AJY94" s="96"/>
      <c r="AJZ94" s="80"/>
      <c r="AKA94" s="80"/>
      <c r="AKB94" s="80"/>
      <c r="AKC94" s="102"/>
      <c r="AKD94" s="62"/>
      <c r="AKE94" s="110"/>
      <c r="AKF94" s="97"/>
      <c r="AKG94" s="97"/>
      <c r="AKH94" s="97"/>
      <c r="AKI94" s="104"/>
      <c r="AKJ94" s="97"/>
      <c r="AKK94" s="97"/>
      <c r="AKL94" s="97"/>
      <c r="AKM94" s="145"/>
      <c r="AKN94" s="61"/>
      <c r="AKO94" s="108"/>
      <c r="AKP94" s="63"/>
      <c r="AKQ94" s="103"/>
      <c r="AKR94" s="104"/>
      <c r="AKS94" s="105"/>
      <c r="AKT94" s="97"/>
      <c r="AKU94" s="79"/>
      <c r="AKV94" s="79"/>
      <c r="AKW94" s="96"/>
      <c r="AKX94" s="80"/>
      <c r="AKY94" s="80"/>
      <c r="AKZ94" s="80"/>
      <c r="ALA94" s="102"/>
      <c r="ALB94" s="62"/>
      <c r="ALC94" s="110"/>
      <c r="ALD94" s="97"/>
      <c r="ALE94" s="97"/>
      <c r="ALF94" s="97"/>
      <c r="ALG94" s="104"/>
      <c r="ALH94" s="97"/>
      <c r="ALI94" s="97"/>
      <c r="ALJ94" s="97"/>
      <c r="ALK94" s="145"/>
      <c r="ALL94" s="61"/>
      <c r="ALM94" s="108"/>
      <c r="ALN94" s="63"/>
      <c r="ALO94" s="103"/>
      <c r="ALP94" s="104"/>
      <c r="ALQ94" s="105"/>
      <c r="ALR94" s="97"/>
      <c r="ALS94" s="79"/>
      <c r="ALT94" s="79"/>
      <c r="ALU94" s="96"/>
      <c r="ALV94" s="80"/>
      <c r="ALW94" s="80"/>
      <c r="ALX94" s="80"/>
      <c r="ALY94" s="102"/>
      <c r="ALZ94" s="62"/>
      <c r="AMA94" s="110"/>
      <c r="AMB94" s="97"/>
      <c r="AMC94" s="97"/>
      <c r="AMD94" s="97"/>
      <c r="AME94" s="104"/>
      <c r="AMF94" s="97"/>
      <c r="AMG94" s="97"/>
      <c r="AMH94" s="97"/>
      <c r="AMI94" s="145"/>
      <c r="AMJ94" s="61"/>
      <c r="AMK94" s="108"/>
      <c r="AML94" s="63"/>
      <c r="AMM94" s="103"/>
      <c r="AMN94" s="104"/>
      <c r="AMO94" s="105"/>
      <c r="AMP94" s="97"/>
      <c r="AMQ94" s="79"/>
      <c r="AMR94" s="79"/>
      <c r="AMS94" s="96"/>
      <c r="AMT94" s="80"/>
      <c r="AMU94" s="80"/>
      <c r="AMV94" s="80"/>
      <c r="AMW94" s="102"/>
      <c r="AMX94" s="62"/>
      <c r="AMY94" s="110"/>
      <c r="AMZ94" s="97"/>
      <c r="ANA94" s="97"/>
      <c r="ANB94" s="97"/>
      <c r="ANC94" s="104"/>
      <c r="AND94" s="97"/>
      <c r="ANE94" s="97"/>
      <c r="ANF94" s="97"/>
      <c r="ANG94" s="145"/>
      <c r="ANH94" s="61"/>
      <c r="ANI94" s="108"/>
      <c r="ANJ94" s="63"/>
      <c r="ANK94" s="103"/>
      <c r="ANL94" s="104"/>
      <c r="ANM94" s="105"/>
      <c r="ANN94" s="97"/>
      <c r="ANO94" s="79"/>
      <c r="ANP94" s="79"/>
      <c r="ANQ94" s="96"/>
      <c r="ANR94" s="80"/>
      <c r="ANS94" s="80"/>
      <c r="ANT94" s="80"/>
      <c r="ANU94" s="102"/>
      <c r="ANV94" s="62"/>
      <c r="ANW94" s="110"/>
      <c r="ANX94" s="97"/>
      <c r="ANY94" s="97"/>
      <c r="ANZ94" s="97"/>
      <c r="AOA94" s="104"/>
      <c r="AOB94" s="97"/>
      <c r="AOC94" s="97"/>
      <c r="AOD94" s="97"/>
      <c r="AOE94" s="145"/>
      <c r="AOF94" s="61"/>
      <c r="AOG94" s="108"/>
      <c r="AOH94" s="63"/>
      <c r="AOI94" s="103"/>
      <c r="AOJ94" s="104"/>
      <c r="AOK94" s="105"/>
      <c r="AOL94" s="97"/>
      <c r="AOM94" s="79"/>
      <c r="AON94" s="79"/>
      <c r="AOO94" s="96"/>
      <c r="AOP94" s="80"/>
      <c r="AOQ94" s="80"/>
      <c r="AOR94" s="80"/>
      <c r="AOS94" s="102"/>
      <c r="AOT94" s="62"/>
      <c r="AOU94" s="110"/>
      <c r="AOV94" s="97"/>
      <c r="AOW94" s="97"/>
      <c r="AOX94" s="97"/>
      <c r="AOY94" s="104"/>
      <c r="AOZ94" s="97"/>
      <c r="APA94" s="97"/>
      <c r="APB94" s="97"/>
      <c r="APC94" s="145"/>
      <c r="APD94" s="61"/>
      <c r="APE94" s="108"/>
      <c r="APF94" s="63"/>
      <c r="APG94" s="103"/>
      <c r="APH94" s="104"/>
      <c r="API94" s="105"/>
      <c r="APJ94" s="97"/>
      <c r="APK94" s="79"/>
      <c r="APL94" s="79"/>
      <c r="APM94" s="96"/>
      <c r="APN94" s="80"/>
      <c r="APO94" s="80"/>
      <c r="APP94" s="80"/>
      <c r="APQ94" s="102"/>
      <c r="APR94" s="62"/>
      <c r="APS94" s="110"/>
      <c r="APT94" s="97"/>
      <c r="APU94" s="97"/>
      <c r="APV94" s="97"/>
      <c r="APW94" s="104"/>
      <c r="APX94" s="97"/>
      <c r="APY94" s="97"/>
      <c r="APZ94" s="97"/>
      <c r="AQA94" s="145"/>
      <c r="AQB94" s="61"/>
      <c r="AQC94" s="108"/>
      <c r="AQD94" s="63"/>
      <c r="AQE94" s="103"/>
      <c r="AQF94" s="104"/>
      <c r="AQG94" s="105"/>
      <c r="AQH94" s="97"/>
      <c r="AQI94" s="79"/>
      <c r="AQJ94" s="79"/>
      <c r="AQK94" s="96"/>
      <c r="AQL94" s="80"/>
      <c r="AQM94" s="80"/>
      <c r="AQN94" s="80"/>
      <c r="AQO94" s="102"/>
      <c r="AQP94" s="62"/>
      <c r="AQQ94" s="110"/>
      <c r="AQR94" s="97"/>
      <c r="AQS94" s="97"/>
      <c r="AQT94" s="97"/>
      <c r="AQU94" s="104"/>
      <c r="AQV94" s="97"/>
      <c r="AQW94" s="97"/>
      <c r="AQX94" s="97"/>
      <c r="AQY94" s="145"/>
      <c r="AQZ94" s="61"/>
      <c r="ARA94" s="108"/>
      <c r="ARB94" s="63"/>
      <c r="ARC94" s="103"/>
      <c r="ARD94" s="104"/>
      <c r="ARE94" s="105"/>
      <c r="ARF94" s="97"/>
      <c r="ARG94" s="79"/>
      <c r="ARH94" s="79"/>
      <c r="ARI94" s="96"/>
      <c r="ARJ94" s="80"/>
      <c r="ARK94" s="80"/>
      <c r="ARL94" s="80"/>
      <c r="ARM94" s="102"/>
      <c r="ARN94" s="62"/>
      <c r="ARO94" s="110"/>
      <c r="ARP94" s="97"/>
      <c r="ARQ94" s="97"/>
      <c r="ARR94" s="97"/>
      <c r="ARS94" s="104"/>
      <c r="ART94" s="97"/>
      <c r="ARU94" s="97"/>
      <c r="ARV94" s="97"/>
      <c r="ARW94" s="145"/>
      <c r="ARX94" s="61"/>
      <c r="ARY94" s="108"/>
      <c r="ARZ94" s="63"/>
      <c r="ASA94" s="103"/>
      <c r="ASB94" s="104"/>
      <c r="ASC94" s="105"/>
      <c r="ASD94" s="97"/>
      <c r="ASE94" s="79"/>
      <c r="ASF94" s="79"/>
      <c r="ASG94" s="96"/>
      <c r="ASH94" s="80"/>
      <c r="ASI94" s="80"/>
      <c r="ASJ94" s="80"/>
      <c r="ASK94" s="102"/>
      <c r="ASL94" s="62"/>
      <c r="ASM94" s="110"/>
      <c r="ASN94" s="97"/>
      <c r="ASO94" s="97"/>
      <c r="ASP94" s="97"/>
      <c r="ASQ94" s="104"/>
      <c r="ASR94" s="97"/>
      <c r="ASS94" s="97"/>
      <c r="AST94" s="97"/>
      <c r="ASU94" s="145"/>
      <c r="ASV94" s="61"/>
      <c r="ASW94" s="108"/>
      <c r="ASX94" s="63"/>
      <c r="ASY94" s="103"/>
      <c r="ASZ94" s="104"/>
      <c r="ATA94" s="105"/>
      <c r="ATB94" s="97"/>
      <c r="ATC94" s="79"/>
      <c r="ATD94" s="79"/>
      <c r="ATE94" s="96"/>
      <c r="ATF94" s="80"/>
      <c r="ATG94" s="80"/>
      <c r="ATH94" s="80"/>
      <c r="ATI94" s="102"/>
      <c r="ATJ94" s="62"/>
      <c r="ATK94" s="110"/>
      <c r="ATL94" s="97"/>
      <c r="ATM94" s="97"/>
      <c r="ATN94" s="97"/>
      <c r="ATO94" s="104"/>
      <c r="ATP94" s="97"/>
      <c r="ATQ94" s="97"/>
      <c r="ATR94" s="97"/>
      <c r="ATS94" s="145"/>
      <c r="ATT94" s="61"/>
      <c r="ATU94" s="108"/>
      <c r="ATV94" s="63"/>
      <c r="ATW94" s="103"/>
      <c r="ATX94" s="104"/>
      <c r="ATY94" s="105"/>
      <c r="ATZ94" s="97"/>
      <c r="AUA94" s="79"/>
      <c r="AUB94" s="79"/>
      <c r="AUC94" s="96"/>
      <c r="AUD94" s="80"/>
      <c r="AUE94" s="80"/>
      <c r="AUF94" s="80"/>
      <c r="AUG94" s="102"/>
      <c r="AUH94" s="62"/>
      <c r="AUI94" s="110"/>
      <c r="AUJ94" s="97"/>
      <c r="AUK94" s="97"/>
      <c r="AUL94" s="97"/>
      <c r="AUM94" s="104"/>
      <c r="AUN94" s="97"/>
      <c r="AUO94" s="97"/>
      <c r="AUP94" s="97"/>
      <c r="AUQ94" s="145"/>
      <c r="AUR94" s="61"/>
      <c r="AUS94" s="108"/>
      <c r="AUT94" s="63"/>
      <c r="AUU94" s="103"/>
      <c r="AUV94" s="104"/>
      <c r="AUW94" s="105"/>
      <c r="AUX94" s="97"/>
      <c r="AUY94" s="79"/>
      <c r="AUZ94" s="79"/>
      <c r="AVA94" s="96"/>
      <c r="AVB94" s="80"/>
      <c r="AVC94" s="80"/>
      <c r="AVD94" s="80"/>
      <c r="AVE94" s="102"/>
      <c r="AVF94" s="62"/>
      <c r="AVG94" s="110"/>
      <c r="AVH94" s="97"/>
      <c r="AVI94" s="97"/>
      <c r="AVJ94" s="97"/>
      <c r="AVK94" s="104"/>
      <c r="AVL94" s="97"/>
      <c r="AVM94" s="97"/>
      <c r="AVN94" s="97"/>
      <c r="AVO94" s="145"/>
      <c r="AVP94" s="61"/>
      <c r="AVQ94" s="108"/>
      <c r="AVR94" s="63"/>
      <c r="AVS94" s="103"/>
      <c r="AVT94" s="104"/>
      <c r="AVU94" s="105"/>
      <c r="AVV94" s="97"/>
      <c r="AVW94" s="79"/>
      <c r="AVX94" s="79"/>
      <c r="AVY94" s="96"/>
      <c r="AVZ94" s="80"/>
      <c r="AWA94" s="80"/>
      <c r="AWB94" s="80"/>
      <c r="AWC94" s="102"/>
      <c r="AWD94" s="62"/>
      <c r="AWE94" s="110"/>
      <c r="AWF94" s="97"/>
      <c r="AWG94" s="97"/>
      <c r="AWH94" s="97"/>
      <c r="AWI94" s="104"/>
      <c r="AWJ94" s="97"/>
      <c r="AWK94" s="97"/>
      <c r="AWL94" s="97"/>
      <c r="AWM94" s="145"/>
      <c r="AWN94" s="61"/>
      <c r="AWO94" s="108"/>
      <c r="AWP94" s="63"/>
      <c r="AWQ94" s="103"/>
      <c r="AWR94" s="104"/>
      <c r="AWS94" s="105"/>
      <c r="AWT94" s="97"/>
      <c r="AWU94" s="79"/>
      <c r="AWV94" s="79"/>
      <c r="AWW94" s="96"/>
      <c r="AWX94" s="80"/>
      <c r="AWY94" s="80"/>
      <c r="AWZ94" s="80"/>
      <c r="AXA94" s="102"/>
      <c r="AXB94" s="62"/>
      <c r="AXC94" s="110"/>
      <c r="AXD94" s="97"/>
      <c r="AXE94" s="97"/>
      <c r="AXF94" s="97"/>
      <c r="AXG94" s="104"/>
      <c r="AXH94" s="97"/>
      <c r="AXI94" s="97"/>
      <c r="AXJ94" s="97"/>
      <c r="AXK94" s="145"/>
      <c r="AXL94" s="61"/>
      <c r="AXM94" s="108"/>
      <c r="AXN94" s="63"/>
      <c r="AXO94" s="103"/>
      <c r="AXP94" s="104"/>
      <c r="AXQ94" s="105"/>
      <c r="AXR94" s="97"/>
      <c r="AXS94" s="79"/>
      <c r="AXT94" s="79"/>
      <c r="AXU94" s="96"/>
      <c r="AXV94" s="80"/>
      <c r="AXW94" s="80"/>
      <c r="AXX94" s="80"/>
      <c r="AXY94" s="102"/>
      <c r="AXZ94" s="62"/>
      <c r="AYA94" s="110"/>
      <c r="AYB94" s="97"/>
      <c r="AYC94" s="97"/>
      <c r="AYD94" s="97"/>
      <c r="AYE94" s="104"/>
      <c r="AYF94" s="97"/>
      <c r="AYG94" s="97"/>
      <c r="AYH94" s="97"/>
      <c r="AYI94" s="145"/>
      <c r="AYJ94" s="61"/>
      <c r="AYK94" s="108"/>
      <c r="AYL94" s="63"/>
      <c r="AYM94" s="103"/>
      <c r="AYN94" s="104"/>
      <c r="AYO94" s="105"/>
      <c r="AYP94" s="97"/>
      <c r="AYQ94" s="79"/>
      <c r="AYR94" s="79"/>
      <c r="AYS94" s="96"/>
      <c r="AYT94" s="80"/>
      <c r="AYU94" s="80"/>
      <c r="AYV94" s="80"/>
      <c r="AYW94" s="102"/>
      <c r="AYX94" s="62"/>
      <c r="AYY94" s="110"/>
      <c r="AYZ94" s="97"/>
      <c r="AZA94" s="97"/>
      <c r="AZB94" s="97"/>
      <c r="AZC94" s="104"/>
      <c r="AZD94" s="97"/>
      <c r="AZE94" s="97"/>
      <c r="AZF94" s="97"/>
      <c r="AZG94" s="145"/>
      <c r="AZH94" s="61"/>
      <c r="AZI94" s="108"/>
      <c r="AZJ94" s="63"/>
      <c r="AZK94" s="103"/>
      <c r="AZL94" s="104"/>
      <c r="AZM94" s="105"/>
      <c r="AZN94" s="97"/>
      <c r="AZO94" s="79"/>
      <c r="AZP94" s="79"/>
      <c r="AZQ94" s="96"/>
      <c r="AZR94" s="80"/>
      <c r="AZS94" s="80"/>
      <c r="AZT94" s="80"/>
      <c r="AZU94" s="102"/>
      <c r="AZV94" s="62"/>
      <c r="AZW94" s="110"/>
      <c r="AZX94" s="97"/>
      <c r="AZY94" s="97"/>
      <c r="AZZ94" s="97"/>
      <c r="BAA94" s="104"/>
      <c r="BAB94" s="97"/>
      <c r="BAC94" s="97"/>
      <c r="BAD94" s="97"/>
      <c r="BAE94" s="145"/>
      <c r="BAF94" s="61"/>
      <c r="BAG94" s="108"/>
      <c r="BAH94" s="63"/>
      <c r="BAI94" s="103"/>
      <c r="BAJ94" s="104"/>
      <c r="BAK94" s="105"/>
      <c r="BAL94" s="97"/>
      <c r="BAM94" s="79"/>
      <c r="BAN94" s="79"/>
      <c r="BAO94" s="96"/>
      <c r="BAP94" s="80"/>
      <c r="BAQ94" s="80"/>
      <c r="BAR94" s="80"/>
      <c r="BAS94" s="102"/>
      <c r="BAT94" s="62"/>
      <c r="BAU94" s="110"/>
      <c r="BAV94" s="97"/>
      <c r="BAW94" s="97"/>
      <c r="BAX94" s="97"/>
      <c r="BAY94" s="104"/>
      <c r="BAZ94" s="97"/>
      <c r="BBA94" s="97"/>
      <c r="BBB94" s="97"/>
      <c r="BBC94" s="145"/>
      <c r="BBD94" s="61"/>
      <c r="BBE94" s="108"/>
      <c r="BBF94" s="63"/>
      <c r="BBG94" s="103"/>
      <c r="BBH94" s="104"/>
      <c r="BBI94" s="105"/>
      <c r="BBJ94" s="97"/>
      <c r="BBK94" s="79"/>
      <c r="BBL94" s="79"/>
      <c r="BBM94" s="96"/>
      <c r="BBN94" s="80"/>
      <c r="BBO94" s="80"/>
      <c r="BBP94" s="80"/>
      <c r="BBQ94" s="102"/>
      <c r="BBR94" s="62"/>
      <c r="BBS94" s="110"/>
      <c r="BBT94" s="97"/>
      <c r="BBU94" s="97"/>
      <c r="BBV94" s="97"/>
      <c r="BBW94" s="104"/>
      <c r="BBX94" s="97"/>
      <c r="BBY94" s="97"/>
      <c r="BBZ94" s="97"/>
      <c r="BCA94" s="145"/>
      <c r="BCB94" s="61"/>
      <c r="BCC94" s="108"/>
      <c r="BCD94" s="63"/>
      <c r="BCE94" s="103"/>
      <c r="BCF94" s="104"/>
      <c r="BCG94" s="105"/>
      <c r="BCH94" s="97"/>
      <c r="BCI94" s="79"/>
      <c r="BCJ94" s="79"/>
      <c r="BCK94" s="96"/>
      <c r="BCL94" s="80"/>
      <c r="BCM94" s="80"/>
      <c r="BCN94" s="80"/>
      <c r="BCO94" s="102"/>
      <c r="BCP94" s="62"/>
      <c r="BCQ94" s="110"/>
      <c r="BCR94" s="97"/>
      <c r="BCS94" s="97"/>
      <c r="BCT94" s="97"/>
      <c r="BCU94" s="104"/>
      <c r="BCV94" s="97"/>
      <c r="BCW94" s="97"/>
      <c r="BCX94" s="97"/>
      <c r="BCY94" s="145"/>
      <c r="BCZ94" s="61"/>
      <c r="BDA94" s="108"/>
      <c r="BDB94" s="63"/>
      <c r="BDC94" s="103"/>
      <c r="BDD94" s="104"/>
      <c r="BDE94" s="105"/>
      <c r="BDF94" s="97"/>
      <c r="BDG94" s="79"/>
      <c r="BDH94" s="79"/>
      <c r="BDI94" s="96"/>
      <c r="BDJ94" s="80"/>
      <c r="BDK94" s="80"/>
      <c r="BDL94" s="80"/>
      <c r="BDM94" s="102"/>
      <c r="BDN94" s="62"/>
      <c r="BDO94" s="110"/>
      <c r="BDP94" s="97"/>
      <c r="BDQ94" s="97"/>
      <c r="BDR94" s="97"/>
      <c r="BDS94" s="104"/>
      <c r="BDT94" s="97"/>
      <c r="BDU94" s="97"/>
      <c r="BDV94" s="97"/>
      <c r="BDW94" s="145"/>
      <c r="BDX94" s="61"/>
      <c r="BDY94" s="108"/>
      <c r="BDZ94" s="63"/>
      <c r="BEA94" s="103"/>
      <c r="BEB94" s="104"/>
      <c r="BEC94" s="105"/>
      <c r="BED94" s="97"/>
      <c r="BEE94" s="79"/>
      <c r="BEF94" s="79"/>
      <c r="BEG94" s="96"/>
      <c r="BEH94" s="80"/>
      <c r="BEI94" s="80"/>
      <c r="BEJ94" s="80"/>
      <c r="BEK94" s="102"/>
      <c r="BEL94" s="62"/>
      <c r="BEM94" s="110"/>
      <c r="BEN94" s="97"/>
      <c r="BEO94" s="97"/>
      <c r="BEP94" s="97"/>
      <c r="BEQ94" s="104"/>
      <c r="BER94" s="97"/>
      <c r="BES94" s="97"/>
      <c r="BET94" s="97"/>
      <c r="BEU94" s="145"/>
      <c r="BEV94" s="61"/>
      <c r="BEW94" s="108"/>
      <c r="BEX94" s="63"/>
      <c r="BEY94" s="103"/>
      <c r="BEZ94" s="104"/>
      <c r="BFA94" s="105"/>
      <c r="BFB94" s="97"/>
      <c r="BFC94" s="79"/>
      <c r="BFD94" s="79"/>
      <c r="BFE94" s="96"/>
      <c r="BFF94" s="80"/>
      <c r="BFG94" s="80"/>
      <c r="BFH94" s="80"/>
      <c r="BFI94" s="102"/>
      <c r="BFJ94" s="62"/>
      <c r="BFK94" s="110"/>
      <c r="BFL94" s="97"/>
      <c r="BFM94" s="97"/>
      <c r="BFN94" s="97"/>
      <c r="BFO94" s="104"/>
      <c r="BFP94" s="97"/>
      <c r="BFQ94" s="97"/>
      <c r="BFR94" s="97"/>
      <c r="BFS94" s="145"/>
      <c r="BFT94" s="61"/>
      <c r="BFU94" s="108"/>
      <c r="BFV94" s="63"/>
      <c r="BFW94" s="103"/>
      <c r="BFX94" s="104"/>
      <c r="BFY94" s="105"/>
      <c r="BFZ94" s="97"/>
      <c r="BGA94" s="79"/>
      <c r="BGB94" s="79"/>
      <c r="BGC94" s="96"/>
      <c r="BGD94" s="80"/>
      <c r="BGE94" s="80"/>
      <c r="BGF94" s="80"/>
      <c r="BGG94" s="102"/>
      <c r="BGH94" s="62"/>
      <c r="BGI94" s="110"/>
      <c r="BGJ94" s="97"/>
      <c r="BGK94" s="97"/>
      <c r="BGL94" s="97"/>
      <c r="BGM94" s="104"/>
      <c r="BGN94" s="97"/>
      <c r="BGO94" s="97"/>
      <c r="BGP94" s="97"/>
      <c r="BGQ94" s="145"/>
      <c r="BGR94" s="61"/>
      <c r="BGS94" s="108"/>
      <c r="BGT94" s="63"/>
      <c r="BGU94" s="103"/>
      <c r="BGV94" s="104"/>
      <c r="BGW94" s="105"/>
      <c r="BGX94" s="97"/>
      <c r="BGY94" s="79"/>
      <c r="BGZ94" s="79"/>
      <c r="BHA94" s="96"/>
      <c r="BHB94" s="80"/>
      <c r="BHC94" s="80"/>
      <c r="BHD94" s="80"/>
      <c r="BHE94" s="102"/>
      <c r="BHF94" s="62"/>
      <c r="BHG94" s="110"/>
      <c r="BHH94" s="97"/>
      <c r="BHI94" s="97"/>
      <c r="BHJ94" s="97"/>
      <c r="BHK94" s="104"/>
      <c r="BHL94" s="97"/>
      <c r="BHM94" s="97"/>
      <c r="BHN94" s="97"/>
      <c r="BHO94" s="145"/>
      <c r="BHP94" s="61"/>
      <c r="BHQ94" s="108"/>
      <c r="BHR94" s="63"/>
      <c r="BHS94" s="103"/>
      <c r="BHT94" s="104"/>
      <c r="BHU94" s="105"/>
      <c r="BHV94" s="97"/>
      <c r="BHW94" s="79"/>
      <c r="BHX94" s="79"/>
      <c r="BHY94" s="96"/>
      <c r="BHZ94" s="80"/>
      <c r="BIA94" s="80"/>
      <c r="BIB94" s="80"/>
      <c r="BIC94" s="102"/>
      <c r="BID94" s="62"/>
      <c r="BIE94" s="110"/>
      <c r="BIF94" s="97"/>
      <c r="BIG94" s="97"/>
      <c r="BIH94" s="97"/>
      <c r="BII94" s="104"/>
      <c r="BIJ94" s="97"/>
      <c r="BIK94" s="97"/>
      <c r="BIL94" s="97"/>
      <c r="BIM94" s="145"/>
      <c r="BIN94" s="61"/>
      <c r="BIO94" s="108"/>
      <c r="BIP94" s="63"/>
      <c r="BIQ94" s="103"/>
      <c r="BIR94" s="104"/>
      <c r="BIS94" s="105"/>
      <c r="BIT94" s="97"/>
      <c r="BIU94" s="79"/>
      <c r="BIV94" s="79"/>
      <c r="BIW94" s="96"/>
      <c r="BIX94" s="80"/>
      <c r="BIY94" s="80"/>
      <c r="BIZ94" s="80"/>
      <c r="BJA94" s="102"/>
      <c r="BJB94" s="62"/>
      <c r="BJC94" s="110"/>
      <c r="BJD94" s="97"/>
      <c r="BJE94" s="97"/>
      <c r="BJF94" s="97"/>
      <c r="BJG94" s="104"/>
      <c r="BJH94" s="97"/>
      <c r="BJI94" s="97"/>
      <c r="BJJ94" s="97"/>
      <c r="BJK94" s="145"/>
      <c r="BJL94" s="61"/>
      <c r="BJM94" s="108"/>
      <c r="BJN94" s="63"/>
      <c r="BJO94" s="103"/>
      <c r="BJP94" s="104"/>
      <c r="BJQ94" s="105"/>
      <c r="BJR94" s="97"/>
      <c r="BJS94" s="79"/>
      <c r="BJT94" s="79"/>
      <c r="BJU94" s="96"/>
      <c r="BJV94" s="80"/>
      <c r="BJW94" s="80"/>
      <c r="BJX94" s="80"/>
      <c r="BJY94" s="102"/>
      <c r="BJZ94" s="62"/>
      <c r="BKA94" s="110"/>
      <c r="BKB94" s="97"/>
      <c r="BKC94" s="97"/>
      <c r="BKD94" s="97"/>
      <c r="BKE94" s="104"/>
      <c r="BKF94" s="97"/>
      <c r="BKG94" s="97"/>
      <c r="BKH94" s="97"/>
      <c r="BKI94" s="145"/>
      <c r="BKJ94" s="61"/>
      <c r="BKK94" s="108"/>
      <c r="BKL94" s="63"/>
      <c r="BKM94" s="103"/>
      <c r="BKN94" s="104"/>
      <c r="BKO94" s="105"/>
      <c r="BKP94" s="97"/>
      <c r="BKQ94" s="79"/>
      <c r="BKR94" s="79"/>
      <c r="BKS94" s="96"/>
      <c r="BKT94" s="80"/>
      <c r="BKU94" s="80"/>
      <c r="BKV94" s="80"/>
      <c r="BKW94" s="102"/>
      <c r="BKX94" s="62"/>
      <c r="BKY94" s="110"/>
      <c r="BKZ94" s="97"/>
      <c r="BLA94" s="97"/>
      <c r="BLB94" s="97"/>
      <c r="BLC94" s="104"/>
      <c r="BLD94" s="97"/>
      <c r="BLE94" s="97"/>
      <c r="BLF94" s="97"/>
      <c r="BLG94" s="145"/>
      <c r="BLH94" s="61"/>
      <c r="BLI94" s="108"/>
      <c r="BLJ94" s="63"/>
      <c r="BLK94" s="103"/>
      <c r="BLL94" s="104"/>
      <c r="BLM94" s="105"/>
      <c r="BLN94" s="97"/>
      <c r="BLO94" s="79"/>
      <c r="BLP94" s="79"/>
      <c r="BLQ94" s="96"/>
      <c r="BLR94" s="80"/>
      <c r="BLS94" s="80"/>
      <c r="BLT94" s="80"/>
      <c r="BLU94" s="102"/>
      <c r="BLV94" s="62"/>
      <c r="BLW94" s="110"/>
      <c r="BLX94" s="97"/>
      <c r="BLY94" s="97"/>
      <c r="BLZ94" s="97"/>
      <c r="BMA94" s="104"/>
      <c r="BMB94" s="97"/>
      <c r="BMC94" s="97"/>
      <c r="BMD94" s="97"/>
      <c r="BME94" s="145"/>
      <c r="BMF94" s="61"/>
      <c r="BMG94" s="108"/>
      <c r="BMH94" s="63"/>
      <c r="BMI94" s="103"/>
      <c r="BMJ94" s="104"/>
      <c r="BMK94" s="105"/>
      <c r="BML94" s="97"/>
      <c r="BMM94" s="79"/>
      <c r="BMN94" s="79"/>
      <c r="BMO94" s="96"/>
      <c r="BMP94" s="80"/>
      <c r="BMQ94" s="80"/>
      <c r="BMR94" s="80"/>
      <c r="BMS94" s="102"/>
      <c r="BMT94" s="62"/>
      <c r="BMU94" s="110"/>
      <c r="BMV94" s="97"/>
      <c r="BMW94" s="97"/>
      <c r="BMX94" s="97"/>
      <c r="BMY94" s="104"/>
      <c r="BMZ94" s="97"/>
      <c r="BNA94" s="97"/>
      <c r="BNB94" s="97"/>
      <c r="BNC94" s="145"/>
      <c r="BND94" s="61"/>
      <c r="BNE94" s="108"/>
      <c r="BNF94" s="63"/>
      <c r="BNG94" s="103"/>
      <c r="BNH94" s="104"/>
      <c r="BNI94" s="105"/>
      <c r="BNJ94" s="97"/>
      <c r="BNK94" s="79"/>
      <c r="BNL94" s="79"/>
      <c r="BNM94" s="96"/>
      <c r="BNN94" s="80"/>
      <c r="BNO94" s="80"/>
      <c r="BNP94" s="80"/>
      <c r="BNQ94" s="102"/>
      <c r="BNR94" s="62"/>
      <c r="BNS94" s="110"/>
      <c r="BNT94" s="97"/>
      <c r="BNU94" s="97"/>
      <c r="BNV94" s="97"/>
      <c r="BNW94" s="104"/>
      <c r="BNX94" s="97"/>
      <c r="BNY94" s="97"/>
      <c r="BNZ94" s="97"/>
      <c r="BOA94" s="145"/>
      <c r="BOB94" s="61"/>
      <c r="BOC94" s="108"/>
      <c r="BOD94" s="63"/>
      <c r="BOE94" s="103"/>
      <c r="BOF94" s="104"/>
      <c r="BOG94" s="105"/>
      <c r="BOH94" s="97"/>
      <c r="BOI94" s="79"/>
      <c r="BOJ94" s="79"/>
      <c r="BOK94" s="96"/>
      <c r="BOL94" s="80"/>
      <c r="BOM94" s="80"/>
      <c r="BON94" s="80"/>
      <c r="BOO94" s="102"/>
      <c r="BOP94" s="62"/>
      <c r="BOQ94" s="110"/>
      <c r="BOR94" s="97"/>
      <c r="BOS94" s="97"/>
      <c r="BOT94" s="97"/>
      <c r="BOU94" s="104"/>
      <c r="BOV94" s="97"/>
      <c r="BOW94" s="97"/>
      <c r="BOX94" s="97"/>
      <c r="BOY94" s="145"/>
      <c r="BOZ94" s="61"/>
      <c r="BPA94" s="108"/>
      <c r="BPB94" s="63"/>
      <c r="BPC94" s="103"/>
      <c r="BPD94" s="104"/>
      <c r="BPE94" s="105"/>
      <c r="BPF94" s="97"/>
      <c r="BPG94" s="79"/>
      <c r="BPH94" s="79"/>
      <c r="BPI94" s="96"/>
      <c r="BPJ94" s="80"/>
      <c r="BPK94" s="80"/>
      <c r="BPL94" s="80"/>
      <c r="BPM94" s="102"/>
      <c r="BPN94" s="62"/>
      <c r="BPO94" s="110"/>
      <c r="BPP94" s="97"/>
      <c r="BPQ94" s="97"/>
      <c r="BPR94" s="97"/>
      <c r="BPS94" s="104"/>
      <c r="BPT94" s="97"/>
      <c r="BPU94" s="97"/>
      <c r="BPV94" s="97"/>
      <c r="BPW94" s="145"/>
      <c r="BPX94" s="61"/>
      <c r="BPY94" s="108"/>
      <c r="BPZ94" s="63"/>
      <c r="BQA94" s="103"/>
      <c r="BQB94" s="104"/>
      <c r="BQC94" s="105"/>
      <c r="BQD94" s="97"/>
      <c r="BQE94" s="79"/>
      <c r="BQF94" s="79"/>
      <c r="BQG94" s="96"/>
      <c r="BQH94" s="80"/>
      <c r="BQI94" s="80"/>
      <c r="BQJ94" s="80"/>
      <c r="BQK94" s="102"/>
      <c r="BQL94" s="62"/>
      <c r="BQM94" s="110"/>
      <c r="BQN94" s="97"/>
      <c r="BQO94" s="97"/>
      <c r="BQP94" s="97"/>
      <c r="BQQ94" s="104"/>
      <c r="BQR94" s="97"/>
      <c r="BQS94" s="97"/>
      <c r="BQT94" s="97"/>
      <c r="BQU94" s="145"/>
      <c r="BQV94" s="61"/>
      <c r="BQW94" s="108"/>
      <c r="BQX94" s="63"/>
      <c r="BQY94" s="103"/>
      <c r="BQZ94" s="104"/>
      <c r="BRA94" s="105"/>
      <c r="BRB94" s="97"/>
      <c r="BRC94" s="79"/>
      <c r="BRD94" s="79"/>
      <c r="BRE94" s="96"/>
      <c r="BRF94" s="80"/>
      <c r="BRG94" s="80"/>
      <c r="BRH94" s="80"/>
      <c r="BRI94" s="102"/>
      <c r="BRJ94" s="62"/>
      <c r="BRK94" s="110"/>
      <c r="BRL94" s="97"/>
      <c r="BRM94" s="97"/>
      <c r="BRN94" s="97"/>
      <c r="BRO94" s="104"/>
      <c r="BRP94" s="97"/>
      <c r="BRQ94" s="97"/>
      <c r="BRR94" s="97"/>
      <c r="BRS94" s="145"/>
      <c r="BRT94" s="61"/>
      <c r="BRU94" s="108"/>
      <c r="BRV94" s="63"/>
      <c r="BRW94" s="103"/>
      <c r="BRX94" s="104"/>
      <c r="BRY94" s="105"/>
      <c r="BRZ94" s="97"/>
      <c r="BSA94" s="79"/>
      <c r="BSB94" s="79"/>
      <c r="BSC94" s="96"/>
      <c r="BSD94" s="80"/>
      <c r="BSE94" s="80"/>
      <c r="BSF94" s="80"/>
      <c r="BSG94" s="102"/>
      <c r="BSH94" s="62"/>
      <c r="BSI94" s="110"/>
      <c r="BSJ94" s="97"/>
      <c r="BSK94" s="97"/>
      <c r="BSL94" s="97"/>
      <c r="BSM94" s="104"/>
      <c r="BSN94" s="97"/>
      <c r="BSO94" s="97"/>
      <c r="BSP94" s="97"/>
      <c r="BSQ94" s="145"/>
      <c r="BSR94" s="61"/>
      <c r="BSS94" s="108"/>
      <c r="BST94" s="63"/>
      <c r="BSU94" s="103"/>
      <c r="BSV94" s="104"/>
      <c r="BSW94" s="105"/>
      <c r="BSX94" s="97"/>
      <c r="BSY94" s="79"/>
      <c r="BSZ94" s="79"/>
      <c r="BTA94" s="96"/>
      <c r="BTB94" s="80"/>
      <c r="BTC94" s="80"/>
      <c r="BTD94" s="80"/>
      <c r="BTE94" s="102"/>
      <c r="BTF94" s="62"/>
      <c r="BTG94" s="110"/>
      <c r="BTH94" s="97"/>
      <c r="BTI94" s="97"/>
      <c r="BTJ94" s="97"/>
      <c r="BTK94" s="104"/>
      <c r="BTL94" s="97"/>
      <c r="BTM94" s="97"/>
      <c r="BTN94" s="97"/>
      <c r="BTO94" s="145"/>
      <c r="BTP94" s="61"/>
      <c r="BTQ94" s="108"/>
      <c r="BTR94" s="63"/>
      <c r="BTS94" s="103"/>
      <c r="BTT94" s="104"/>
      <c r="BTU94" s="105"/>
      <c r="BTV94" s="97"/>
      <c r="BTW94" s="79"/>
      <c r="BTX94" s="79"/>
      <c r="BTY94" s="96"/>
      <c r="BTZ94" s="80"/>
      <c r="BUA94" s="80"/>
      <c r="BUB94" s="80"/>
      <c r="BUC94" s="102"/>
      <c r="BUD94" s="62"/>
      <c r="BUE94" s="110"/>
      <c r="BUF94" s="97"/>
      <c r="BUG94" s="97"/>
      <c r="BUH94" s="97"/>
      <c r="BUI94" s="104"/>
      <c r="BUJ94" s="97"/>
      <c r="BUK94" s="97"/>
      <c r="BUL94" s="97"/>
      <c r="BUM94" s="145"/>
      <c r="BUN94" s="61"/>
      <c r="BUO94" s="108"/>
      <c r="BUP94" s="63"/>
      <c r="BUQ94" s="103"/>
      <c r="BUR94" s="104"/>
      <c r="BUS94" s="105"/>
      <c r="BUT94" s="97"/>
      <c r="BUU94" s="79"/>
      <c r="BUV94" s="79"/>
      <c r="BUW94" s="96"/>
      <c r="BUX94" s="80"/>
      <c r="BUY94" s="80"/>
      <c r="BUZ94" s="80"/>
      <c r="BVA94" s="102"/>
      <c r="BVB94" s="62"/>
      <c r="BVC94" s="110"/>
      <c r="BVD94" s="97"/>
      <c r="BVE94" s="97"/>
      <c r="BVF94" s="97"/>
      <c r="BVG94" s="104"/>
      <c r="BVH94" s="97"/>
      <c r="BVI94" s="97"/>
      <c r="BVJ94" s="97"/>
      <c r="BVK94" s="145"/>
      <c r="BVL94" s="61"/>
      <c r="BVM94" s="108"/>
      <c r="BVN94" s="63"/>
      <c r="BVO94" s="103"/>
      <c r="BVP94" s="104"/>
      <c r="BVQ94" s="105"/>
      <c r="BVR94" s="97"/>
      <c r="BVS94" s="79"/>
      <c r="BVT94" s="79"/>
      <c r="BVU94" s="96"/>
      <c r="BVV94" s="80"/>
      <c r="BVW94" s="80"/>
      <c r="BVX94" s="80"/>
      <c r="BVY94" s="102"/>
      <c r="BVZ94" s="62"/>
      <c r="BWA94" s="110"/>
      <c r="BWB94" s="97"/>
      <c r="BWC94" s="97"/>
      <c r="BWD94" s="97"/>
      <c r="BWE94" s="104"/>
      <c r="BWF94" s="97"/>
      <c r="BWG94" s="97"/>
      <c r="BWH94" s="97"/>
      <c r="BWI94" s="145"/>
      <c r="BWJ94" s="61"/>
      <c r="BWK94" s="108"/>
      <c r="BWL94" s="63"/>
      <c r="BWM94" s="103"/>
      <c r="BWN94" s="104"/>
      <c r="BWO94" s="105"/>
      <c r="BWP94" s="97"/>
      <c r="BWQ94" s="79"/>
      <c r="BWR94" s="79"/>
      <c r="BWS94" s="96"/>
      <c r="BWT94" s="80"/>
      <c r="BWU94" s="80"/>
      <c r="BWV94" s="80"/>
      <c r="BWW94" s="102"/>
      <c r="BWX94" s="62"/>
      <c r="BWY94" s="110"/>
      <c r="BWZ94" s="97"/>
      <c r="BXA94" s="97"/>
      <c r="BXB94" s="97"/>
      <c r="BXC94" s="104"/>
      <c r="BXD94" s="97"/>
      <c r="BXE94" s="97"/>
      <c r="BXF94" s="97"/>
      <c r="BXG94" s="145"/>
      <c r="BXH94" s="61"/>
      <c r="BXI94" s="108"/>
      <c r="BXJ94" s="63"/>
      <c r="BXK94" s="103"/>
      <c r="BXL94" s="104"/>
      <c r="BXM94" s="105"/>
      <c r="BXN94" s="97"/>
      <c r="BXO94" s="79"/>
      <c r="BXP94" s="79"/>
      <c r="BXQ94" s="96"/>
      <c r="BXR94" s="80"/>
      <c r="BXS94" s="80"/>
      <c r="BXT94" s="80"/>
      <c r="BXU94" s="102"/>
      <c r="BXV94" s="62"/>
      <c r="BXW94" s="110"/>
      <c r="BXX94" s="97"/>
      <c r="BXY94" s="97"/>
      <c r="BXZ94" s="97"/>
      <c r="BYA94" s="104"/>
      <c r="BYB94" s="97"/>
      <c r="BYC94" s="97"/>
      <c r="BYD94" s="97"/>
      <c r="BYE94" s="145"/>
      <c r="BYF94" s="61"/>
      <c r="BYG94" s="108"/>
      <c r="BYH94" s="63"/>
      <c r="BYI94" s="103"/>
      <c r="BYJ94" s="104"/>
      <c r="BYK94" s="105"/>
      <c r="BYL94" s="97"/>
      <c r="BYM94" s="79"/>
      <c r="BYN94" s="79"/>
      <c r="BYO94" s="96"/>
      <c r="BYP94" s="80"/>
      <c r="BYQ94" s="80"/>
      <c r="BYR94" s="80"/>
      <c r="BYS94" s="102"/>
      <c r="BYT94" s="62"/>
      <c r="BYU94" s="110"/>
      <c r="BYV94" s="97"/>
      <c r="BYW94" s="97"/>
      <c r="BYX94" s="97"/>
      <c r="BYY94" s="104"/>
      <c r="BYZ94" s="97"/>
      <c r="BZA94" s="97"/>
      <c r="BZB94" s="97"/>
      <c r="BZC94" s="145"/>
      <c r="BZD94" s="61"/>
      <c r="BZE94" s="108"/>
      <c r="BZF94" s="63"/>
      <c r="BZG94" s="103"/>
      <c r="BZH94" s="104"/>
      <c r="BZI94" s="105"/>
      <c r="BZJ94" s="97"/>
      <c r="BZK94" s="79"/>
      <c r="BZL94" s="79"/>
      <c r="BZM94" s="96"/>
      <c r="BZN94" s="80"/>
      <c r="BZO94" s="80"/>
      <c r="BZP94" s="80"/>
      <c r="BZQ94" s="102"/>
      <c r="BZR94" s="62"/>
      <c r="BZS94" s="110"/>
      <c r="BZT94" s="97"/>
      <c r="BZU94" s="97"/>
      <c r="BZV94" s="97"/>
      <c r="BZW94" s="104"/>
      <c r="BZX94" s="97"/>
      <c r="BZY94" s="97"/>
      <c r="BZZ94" s="97"/>
      <c r="CAA94" s="145"/>
      <c r="CAB94" s="61"/>
      <c r="CAC94" s="108"/>
      <c r="CAD94" s="63"/>
      <c r="CAE94" s="103"/>
      <c r="CAF94" s="104"/>
      <c r="CAG94" s="105"/>
      <c r="CAH94" s="97"/>
      <c r="CAI94" s="79"/>
      <c r="CAJ94" s="79"/>
      <c r="CAK94" s="96"/>
      <c r="CAL94" s="80"/>
      <c r="CAM94" s="80"/>
      <c r="CAN94" s="80"/>
      <c r="CAO94" s="102"/>
      <c r="CAP94" s="62"/>
      <c r="CAQ94" s="110"/>
      <c r="CAR94" s="97"/>
      <c r="CAS94" s="97"/>
      <c r="CAT94" s="97"/>
      <c r="CAU94" s="104"/>
      <c r="CAV94" s="97"/>
      <c r="CAW94" s="97"/>
      <c r="CAX94" s="97"/>
      <c r="CAY94" s="145"/>
      <c r="CAZ94" s="61"/>
      <c r="CBA94" s="108"/>
      <c r="CBB94" s="63"/>
      <c r="CBC94" s="103"/>
      <c r="CBD94" s="104"/>
      <c r="CBE94" s="105"/>
      <c r="CBF94" s="97"/>
      <c r="CBG94" s="79"/>
      <c r="CBH94" s="79"/>
      <c r="CBI94" s="96"/>
      <c r="CBJ94" s="80"/>
      <c r="CBK94" s="80"/>
      <c r="CBL94" s="80"/>
      <c r="CBM94" s="102"/>
      <c r="CBN94" s="62"/>
      <c r="CBO94" s="110"/>
      <c r="CBP94" s="97"/>
      <c r="CBQ94" s="97"/>
      <c r="CBR94" s="97"/>
      <c r="CBS94" s="104"/>
      <c r="CBT94" s="97"/>
      <c r="CBU94" s="97"/>
      <c r="CBV94" s="97"/>
      <c r="CBW94" s="145"/>
      <c r="CBX94" s="61"/>
      <c r="CBY94" s="108"/>
      <c r="CBZ94" s="63"/>
      <c r="CCA94" s="103"/>
      <c r="CCB94" s="104"/>
      <c r="CCC94" s="105"/>
      <c r="CCD94" s="97"/>
      <c r="CCE94" s="79"/>
      <c r="CCF94" s="79"/>
      <c r="CCG94" s="96"/>
      <c r="CCH94" s="80"/>
      <c r="CCI94" s="80"/>
      <c r="CCJ94" s="80"/>
      <c r="CCK94" s="102"/>
      <c r="CCL94" s="62"/>
      <c r="CCM94" s="110"/>
      <c r="CCN94" s="97"/>
      <c r="CCO94" s="97"/>
      <c r="CCP94" s="97"/>
      <c r="CCQ94" s="104"/>
      <c r="CCR94" s="97"/>
      <c r="CCS94" s="97"/>
      <c r="CCT94" s="97"/>
      <c r="CCU94" s="145"/>
      <c r="CCV94" s="61"/>
      <c r="CCW94" s="108"/>
      <c r="CCX94" s="63"/>
      <c r="CCY94" s="103"/>
      <c r="CCZ94" s="104"/>
      <c r="CDA94" s="105"/>
      <c r="CDB94" s="97"/>
      <c r="CDC94" s="79"/>
      <c r="CDD94" s="79"/>
      <c r="CDE94" s="96"/>
      <c r="CDF94" s="80"/>
      <c r="CDG94" s="80"/>
      <c r="CDH94" s="80"/>
      <c r="CDI94" s="102"/>
      <c r="CDJ94" s="62"/>
      <c r="CDK94" s="110"/>
      <c r="CDL94" s="97"/>
      <c r="CDM94" s="97"/>
      <c r="CDN94" s="97"/>
      <c r="CDO94" s="104"/>
      <c r="CDP94" s="97"/>
      <c r="CDQ94" s="97"/>
      <c r="CDR94" s="97"/>
      <c r="CDS94" s="145"/>
      <c r="CDT94" s="61"/>
      <c r="CDU94" s="108"/>
      <c r="CDV94" s="63"/>
      <c r="CDW94" s="103"/>
      <c r="CDX94" s="104"/>
      <c r="CDY94" s="105"/>
      <c r="CDZ94" s="97"/>
      <c r="CEA94" s="79"/>
      <c r="CEB94" s="79"/>
      <c r="CEC94" s="96"/>
      <c r="CED94" s="80"/>
      <c r="CEE94" s="80"/>
      <c r="CEF94" s="80"/>
      <c r="CEG94" s="102"/>
      <c r="CEH94" s="62"/>
      <c r="CEI94" s="110"/>
      <c r="CEJ94" s="97"/>
      <c r="CEK94" s="97"/>
      <c r="CEL94" s="97"/>
      <c r="CEM94" s="104"/>
      <c r="CEN94" s="97"/>
      <c r="CEO94" s="97"/>
      <c r="CEP94" s="97"/>
      <c r="CEQ94" s="145"/>
      <c r="CER94" s="61"/>
      <c r="CES94" s="108"/>
      <c r="CET94" s="63"/>
      <c r="CEU94" s="103"/>
      <c r="CEV94" s="104"/>
      <c r="CEW94" s="105"/>
      <c r="CEX94" s="97"/>
      <c r="CEY94" s="79"/>
      <c r="CEZ94" s="79"/>
      <c r="CFA94" s="96"/>
      <c r="CFB94" s="80"/>
      <c r="CFC94" s="80"/>
      <c r="CFD94" s="80"/>
      <c r="CFE94" s="102"/>
      <c r="CFF94" s="62"/>
      <c r="CFG94" s="110"/>
      <c r="CFH94" s="97"/>
      <c r="CFI94" s="97"/>
      <c r="CFJ94" s="97"/>
      <c r="CFK94" s="104"/>
      <c r="CFL94" s="97"/>
      <c r="CFM94" s="97"/>
      <c r="CFN94" s="97"/>
      <c r="CFO94" s="145"/>
      <c r="CFP94" s="61"/>
      <c r="CFQ94" s="108"/>
      <c r="CFR94" s="63"/>
      <c r="CFS94" s="103"/>
      <c r="CFT94" s="104"/>
      <c r="CFU94" s="105"/>
      <c r="CFV94" s="97"/>
      <c r="CFW94" s="79"/>
      <c r="CFX94" s="79"/>
      <c r="CFY94" s="96"/>
      <c r="CFZ94" s="80"/>
      <c r="CGA94" s="80"/>
      <c r="CGB94" s="80"/>
      <c r="CGC94" s="102"/>
      <c r="CGD94" s="62"/>
      <c r="CGE94" s="110"/>
      <c r="CGF94" s="97"/>
      <c r="CGG94" s="97"/>
      <c r="CGH94" s="97"/>
      <c r="CGI94" s="104"/>
      <c r="CGJ94" s="97"/>
      <c r="CGK94" s="97"/>
      <c r="CGL94" s="97"/>
      <c r="CGM94" s="145"/>
      <c r="CGN94" s="61"/>
      <c r="CGO94" s="108"/>
      <c r="CGP94" s="63"/>
      <c r="CGQ94" s="103"/>
      <c r="CGR94" s="104"/>
      <c r="CGS94" s="105"/>
      <c r="CGT94" s="97"/>
      <c r="CGU94" s="79"/>
      <c r="CGV94" s="79"/>
      <c r="CGW94" s="96"/>
      <c r="CGX94" s="80"/>
      <c r="CGY94" s="80"/>
      <c r="CGZ94" s="80"/>
      <c r="CHA94" s="102"/>
      <c r="CHB94" s="62"/>
      <c r="CHC94" s="110"/>
      <c r="CHD94" s="97"/>
      <c r="CHE94" s="97"/>
      <c r="CHF94" s="97"/>
      <c r="CHG94" s="104"/>
      <c r="CHH94" s="97"/>
      <c r="CHI94" s="97"/>
      <c r="CHJ94" s="97"/>
      <c r="CHK94" s="145"/>
      <c r="CHL94" s="61"/>
      <c r="CHM94" s="108"/>
      <c r="CHN94" s="63"/>
      <c r="CHO94" s="103"/>
      <c r="CHP94" s="104"/>
      <c r="CHQ94" s="105"/>
      <c r="CHR94" s="97"/>
      <c r="CHS94" s="79"/>
      <c r="CHT94" s="79"/>
      <c r="CHU94" s="96"/>
      <c r="CHV94" s="80"/>
      <c r="CHW94" s="80"/>
      <c r="CHX94" s="80"/>
      <c r="CHY94" s="102"/>
      <c r="CHZ94" s="62"/>
      <c r="CIA94" s="110"/>
      <c r="CIB94" s="97"/>
      <c r="CIC94" s="97"/>
      <c r="CID94" s="97"/>
      <c r="CIE94" s="104"/>
      <c r="CIF94" s="97"/>
      <c r="CIG94" s="97"/>
      <c r="CIH94" s="97"/>
      <c r="CII94" s="145"/>
      <c r="CIJ94" s="61"/>
      <c r="CIK94" s="108"/>
      <c r="CIL94" s="63"/>
      <c r="CIM94" s="103"/>
      <c r="CIN94" s="104"/>
      <c r="CIO94" s="105"/>
      <c r="CIP94" s="97"/>
      <c r="CIQ94" s="79"/>
      <c r="CIR94" s="79"/>
      <c r="CIS94" s="96"/>
      <c r="CIT94" s="80"/>
      <c r="CIU94" s="80"/>
      <c r="CIV94" s="80"/>
      <c r="CIW94" s="102"/>
      <c r="CIX94" s="62"/>
      <c r="CIY94" s="110"/>
      <c r="CIZ94" s="97"/>
      <c r="CJA94" s="97"/>
      <c r="CJB94" s="97"/>
      <c r="CJC94" s="104"/>
      <c r="CJD94" s="97"/>
      <c r="CJE94" s="97"/>
      <c r="CJF94" s="97"/>
      <c r="CJG94" s="145"/>
      <c r="CJH94" s="61"/>
      <c r="CJI94" s="108"/>
      <c r="CJJ94" s="63"/>
      <c r="CJK94" s="103"/>
      <c r="CJL94" s="104"/>
      <c r="CJM94" s="105"/>
      <c r="CJN94" s="97"/>
      <c r="CJO94" s="79"/>
      <c r="CJP94" s="79"/>
      <c r="CJQ94" s="96"/>
      <c r="CJR94" s="80"/>
      <c r="CJS94" s="80"/>
      <c r="CJT94" s="80"/>
      <c r="CJU94" s="102"/>
      <c r="CJV94" s="62"/>
      <c r="CJW94" s="110"/>
      <c r="CJX94" s="97"/>
      <c r="CJY94" s="97"/>
      <c r="CJZ94" s="97"/>
      <c r="CKA94" s="104"/>
      <c r="CKB94" s="97"/>
      <c r="CKC94" s="97"/>
      <c r="CKD94" s="97"/>
      <c r="CKE94" s="145"/>
      <c r="CKF94" s="61"/>
      <c r="CKG94" s="108"/>
      <c r="CKH94" s="63"/>
      <c r="CKI94" s="103"/>
      <c r="CKJ94" s="104"/>
      <c r="CKK94" s="105"/>
      <c r="CKL94" s="97"/>
      <c r="CKM94" s="79"/>
      <c r="CKN94" s="79"/>
      <c r="CKO94" s="96"/>
      <c r="CKP94" s="80"/>
      <c r="CKQ94" s="80"/>
      <c r="CKR94" s="80"/>
      <c r="CKS94" s="102"/>
      <c r="CKT94" s="62"/>
      <c r="CKU94" s="110"/>
      <c r="CKV94" s="97"/>
      <c r="CKW94" s="97"/>
      <c r="CKX94" s="97"/>
      <c r="CKY94" s="104"/>
      <c r="CKZ94" s="97"/>
      <c r="CLA94" s="97"/>
      <c r="CLB94" s="97"/>
      <c r="CLC94" s="145"/>
      <c r="CLD94" s="61"/>
      <c r="CLE94" s="108"/>
      <c r="CLF94" s="63"/>
      <c r="CLG94" s="103"/>
      <c r="CLH94" s="104"/>
      <c r="CLI94" s="105"/>
      <c r="CLJ94" s="97"/>
      <c r="CLK94" s="79"/>
      <c r="CLL94" s="79"/>
      <c r="CLM94" s="96"/>
      <c r="CLN94" s="80"/>
      <c r="CLO94" s="80"/>
      <c r="CLP94" s="80"/>
      <c r="CLQ94" s="102"/>
      <c r="CLR94" s="62"/>
      <c r="CLS94" s="110"/>
      <c r="CLT94" s="97"/>
      <c r="CLU94" s="97"/>
      <c r="CLV94" s="97"/>
      <c r="CLW94" s="104"/>
      <c r="CLX94" s="97"/>
      <c r="CLY94" s="97"/>
      <c r="CLZ94" s="97"/>
      <c r="CMA94" s="145"/>
      <c r="CMB94" s="61"/>
      <c r="CMC94" s="108"/>
      <c r="CMD94" s="63"/>
      <c r="CME94" s="103"/>
      <c r="CMF94" s="104"/>
      <c r="CMG94" s="105"/>
      <c r="CMH94" s="97"/>
      <c r="CMI94" s="79"/>
      <c r="CMJ94" s="79"/>
      <c r="CMK94" s="96"/>
      <c r="CML94" s="80"/>
      <c r="CMM94" s="80"/>
      <c r="CMN94" s="80"/>
      <c r="CMO94" s="102"/>
      <c r="CMP94" s="62"/>
      <c r="CMQ94" s="110"/>
      <c r="CMR94" s="97"/>
      <c r="CMS94" s="97"/>
      <c r="CMT94" s="97"/>
      <c r="CMU94" s="104"/>
      <c r="CMV94" s="97"/>
      <c r="CMW94" s="97"/>
      <c r="CMX94" s="97"/>
      <c r="CMY94" s="145"/>
      <c r="CMZ94" s="61"/>
      <c r="CNA94" s="108"/>
      <c r="CNB94" s="63"/>
      <c r="CNC94" s="103"/>
      <c r="CND94" s="104"/>
      <c r="CNE94" s="105"/>
      <c r="CNF94" s="97"/>
      <c r="CNG94" s="79"/>
      <c r="CNH94" s="79"/>
      <c r="CNI94" s="96"/>
      <c r="CNJ94" s="80"/>
      <c r="CNK94" s="80"/>
      <c r="CNL94" s="80"/>
      <c r="CNM94" s="102"/>
      <c r="CNN94" s="62"/>
      <c r="CNO94" s="110"/>
      <c r="CNP94" s="97"/>
      <c r="CNQ94" s="97"/>
      <c r="CNR94" s="97"/>
      <c r="CNS94" s="104"/>
      <c r="CNT94" s="97"/>
      <c r="CNU94" s="97"/>
      <c r="CNV94" s="97"/>
      <c r="CNW94" s="145"/>
      <c r="CNX94" s="61"/>
      <c r="CNY94" s="108"/>
      <c r="CNZ94" s="63"/>
      <c r="COA94" s="103"/>
      <c r="COB94" s="104"/>
      <c r="COC94" s="105"/>
      <c r="COD94" s="97"/>
      <c r="COE94" s="79"/>
      <c r="COF94" s="79"/>
      <c r="COG94" s="96"/>
      <c r="COH94" s="80"/>
      <c r="COI94" s="80"/>
      <c r="COJ94" s="80"/>
      <c r="COK94" s="102"/>
      <c r="COL94" s="62"/>
      <c r="COM94" s="110"/>
      <c r="CON94" s="97"/>
      <c r="COO94" s="97"/>
      <c r="COP94" s="97"/>
      <c r="COQ94" s="104"/>
      <c r="COR94" s="97"/>
      <c r="COS94" s="97"/>
      <c r="COT94" s="97"/>
      <c r="COU94" s="145"/>
      <c r="COV94" s="61"/>
      <c r="COW94" s="108"/>
      <c r="COX94" s="63"/>
      <c r="COY94" s="103"/>
      <c r="COZ94" s="104"/>
      <c r="CPA94" s="105"/>
      <c r="CPB94" s="97"/>
      <c r="CPC94" s="79"/>
      <c r="CPD94" s="79"/>
      <c r="CPE94" s="96"/>
      <c r="CPF94" s="80"/>
      <c r="CPG94" s="80"/>
      <c r="CPH94" s="80"/>
      <c r="CPI94" s="102"/>
      <c r="CPJ94" s="62"/>
      <c r="CPK94" s="110"/>
      <c r="CPL94" s="97"/>
      <c r="CPM94" s="97"/>
      <c r="CPN94" s="97"/>
      <c r="CPO94" s="104"/>
      <c r="CPP94" s="97"/>
      <c r="CPQ94" s="97"/>
      <c r="CPR94" s="97"/>
      <c r="CPS94" s="145"/>
      <c r="CPT94" s="61"/>
      <c r="CPU94" s="108"/>
      <c r="CPV94" s="63"/>
      <c r="CPW94" s="103"/>
      <c r="CPX94" s="104"/>
      <c r="CPY94" s="105"/>
      <c r="CPZ94" s="97"/>
      <c r="CQA94" s="79"/>
      <c r="CQB94" s="79"/>
      <c r="CQC94" s="96"/>
      <c r="CQD94" s="80"/>
      <c r="CQE94" s="80"/>
      <c r="CQF94" s="80"/>
      <c r="CQG94" s="102"/>
      <c r="CQH94" s="62"/>
      <c r="CQI94" s="110"/>
      <c r="CQJ94" s="97"/>
      <c r="CQK94" s="97"/>
      <c r="CQL94" s="97"/>
      <c r="CQM94" s="104"/>
      <c r="CQN94" s="97"/>
      <c r="CQO94" s="97"/>
      <c r="CQP94" s="97"/>
      <c r="CQQ94" s="145"/>
      <c r="CQR94" s="61"/>
      <c r="CQS94" s="108"/>
      <c r="CQT94" s="63"/>
      <c r="CQU94" s="103"/>
      <c r="CQV94" s="104"/>
      <c r="CQW94" s="105"/>
      <c r="CQX94" s="97"/>
      <c r="CQY94" s="79"/>
      <c r="CQZ94" s="79"/>
      <c r="CRA94" s="96"/>
      <c r="CRB94" s="80"/>
      <c r="CRC94" s="80"/>
      <c r="CRD94" s="80"/>
      <c r="CRE94" s="102"/>
      <c r="CRF94" s="62"/>
      <c r="CRG94" s="110"/>
      <c r="CRH94" s="97"/>
      <c r="CRI94" s="97"/>
      <c r="CRJ94" s="97"/>
      <c r="CRK94" s="104"/>
      <c r="CRL94" s="97"/>
      <c r="CRM94" s="97"/>
      <c r="CRN94" s="97"/>
      <c r="CRO94" s="145"/>
      <c r="CRP94" s="61"/>
      <c r="CRQ94" s="108"/>
      <c r="CRR94" s="63"/>
      <c r="CRS94" s="103"/>
      <c r="CRT94" s="104"/>
      <c r="CRU94" s="105"/>
      <c r="CRV94" s="97"/>
      <c r="CRW94" s="79"/>
      <c r="CRX94" s="79"/>
      <c r="CRY94" s="96"/>
      <c r="CRZ94" s="80"/>
      <c r="CSA94" s="80"/>
      <c r="CSB94" s="80"/>
      <c r="CSC94" s="102"/>
      <c r="CSD94" s="62"/>
      <c r="CSE94" s="110"/>
      <c r="CSF94" s="97"/>
      <c r="CSG94" s="97"/>
      <c r="CSH94" s="97"/>
      <c r="CSI94" s="104"/>
      <c r="CSJ94" s="97"/>
      <c r="CSK94" s="97"/>
      <c r="CSL94" s="97"/>
      <c r="CSM94" s="145"/>
      <c r="CSN94" s="61"/>
      <c r="CSO94" s="108"/>
      <c r="CSP94" s="63"/>
      <c r="CSQ94" s="103"/>
      <c r="CSR94" s="104"/>
      <c r="CSS94" s="105"/>
      <c r="CST94" s="97"/>
      <c r="CSU94" s="79"/>
      <c r="CSV94" s="79"/>
      <c r="CSW94" s="96"/>
      <c r="CSX94" s="80"/>
      <c r="CSY94" s="80"/>
      <c r="CSZ94" s="80"/>
      <c r="CTA94" s="102"/>
      <c r="CTB94" s="62"/>
      <c r="CTC94" s="110"/>
      <c r="CTD94" s="97"/>
      <c r="CTE94" s="97"/>
      <c r="CTF94" s="97"/>
      <c r="CTG94" s="104"/>
      <c r="CTH94" s="97"/>
      <c r="CTI94" s="97"/>
      <c r="CTJ94" s="97"/>
      <c r="CTK94" s="145"/>
      <c r="CTL94" s="61"/>
      <c r="CTM94" s="108"/>
      <c r="CTN94" s="63"/>
      <c r="CTO94" s="103"/>
      <c r="CTP94" s="104"/>
      <c r="CTQ94" s="105"/>
      <c r="CTR94" s="97"/>
      <c r="CTS94" s="79"/>
      <c r="CTT94" s="79"/>
      <c r="CTU94" s="96"/>
      <c r="CTV94" s="80"/>
      <c r="CTW94" s="80"/>
      <c r="CTX94" s="80"/>
      <c r="CTY94" s="102"/>
      <c r="CTZ94" s="62"/>
      <c r="CUA94" s="110"/>
      <c r="CUB94" s="97"/>
      <c r="CUC94" s="97"/>
      <c r="CUD94" s="97"/>
      <c r="CUE94" s="104"/>
      <c r="CUF94" s="97"/>
      <c r="CUG94" s="97"/>
      <c r="CUH94" s="97"/>
      <c r="CUI94" s="145"/>
      <c r="CUJ94" s="61"/>
      <c r="CUK94" s="108"/>
      <c r="CUL94" s="63"/>
      <c r="CUM94" s="103"/>
      <c r="CUN94" s="104"/>
      <c r="CUO94" s="105"/>
      <c r="CUP94" s="97"/>
      <c r="CUQ94" s="79"/>
      <c r="CUR94" s="79"/>
      <c r="CUS94" s="96"/>
      <c r="CUT94" s="80"/>
      <c r="CUU94" s="80"/>
      <c r="CUV94" s="80"/>
      <c r="CUW94" s="102"/>
      <c r="CUX94" s="62"/>
      <c r="CUY94" s="110"/>
      <c r="CUZ94" s="97"/>
      <c r="CVA94" s="97"/>
      <c r="CVB94" s="97"/>
      <c r="CVC94" s="104"/>
      <c r="CVD94" s="97"/>
      <c r="CVE94" s="97"/>
      <c r="CVF94" s="97"/>
      <c r="CVG94" s="145"/>
      <c r="CVH94" s="61"/>
      <c r="CVI94" s="108"/>
      <c r="CVJ94" s="63"/>
      <c r="CVK94" s="103"/>
      <c r="CVL94" s="104"/>
      <c r="CVM94" s="105"/>
      <c r="CVN94" s="97"/>
      <c r="CVO94" s="79"/>
      <c r="CVP94" s="79"/>
      <c r="CVQ94" s="96"/>
      <c r="CVR94" s="80"/>
      <c r="CVS94" s="80"/>
      <c r="CVT94" s="80"/>
      <c r="CVU94" s="102"/>
      <c r="CVV94" s="62"/>
      <c r="CVW94" s="110"/>
      <c r="CVX94" s="97"/>
      <c r="CVY94" s="97"/>
      <c r="CVZ94" s="97"/>
      <c r="CWA94" s="104"/>
      <c r="CWB94" s="97"/>
      <c r="CWC94" s="97"/>
      <c r="CWD94" s="97"/>
      <c r="CWE94" s="145"/>
      <c r="CWF94" s="61"/>
      <c r="CWG94" s="108"/>
      <c r="CWH94" s="63"/>
      <c r="CWI94" s="103"/>
      <c r="CWJ94" s="104"/>
      <c r="CWK94" s="105"/>
      <c r="CWL94" s="97"/>
      <c r="CWM94" s="79"/>
      <c r="CWN94" s="79"/>
      <c r="CWO94" s="96"/>
      <c r="CWP94" s="80"/>
      <c r="CWQ94" s="80"/>
      <c r="CWR94" s="80"/>
      <c r="CWS94" s="102"/>
      <c r="CWT94" s="62"/>
      <c r="CWU94" s="110"/>
      <c r="CWV94" s="97"/>
      <c r="CWW94" s="97"/>
      <c r="CWX94" s="97"/>
      <c r="CWY94" s="104"/>
      <c r="CWZ94" s="97"/>
      <c r="CXA94" s="97"/>
      <c r="CXB94" s="97"/>
      <c r="CXC94" s="145"/>
      <c r="CXD94" s="61"/>
      <c r="CXE94" s="108"/>
      <c r="CXF94" s="63"/>
      <c r="CXG94" s="103"/>
      <c r="CXH94" s="104"/>
      <c r="CXI94" s="105"/>
      <c r="CXJ94" s="97"/>
      <c r="CXK94" s="79"/>
      <c r="CXL94" s="79"/>
      <c r="CXM94" s="96"/>
      <c r="CXN94" s="80"/>
      <c r="CXO94" s="80"/>
      <c r="CXP94" s="80"/>
      <c r="CXQ94" s="102"/>
      <c r="CXR94" s="62"/>
      <c r="CXS94" s="110"/>
      <c r="CXT94" s="97"/>
      <c r="CXU94" s="97"/>
      <c r="CXV94" s="97"/>
      <c r="CXW94" s="104"/>
      <c r="CXX94" s="97"/>
      <c r="CXY94" s="97"/>
      <c r="CXZ94" s="97"/>
      <c r="CYA94" s="145"/>
      <c r="CYB94" s="61"/>
      <c r="CYC94" s="108"/>
      <c r="CYD94" s="63"/>
      <c r="CYE94" s="103"/>
      <c r="CYF94" s="104"/>
      <c r="CYG94" s="105"/>
      <c r="CYH94" s="97"/>
      <c r="CYI94" s="79"/>
      <c r="CYJ94" s="79"/>
      <c r="CYK94" s="96"/>
      <c r="CYL94" s="80"/>
      <c r="CYM94" s="80"/>
      <c r="CYN94" s="80"/>
      <c r="CYO94" s="102"/>
      <c r="CYP94" s="62"/>
      <c r="CYQ94" s="110"/>
      <c r="CYR94" s="97"/>
      <c r="CYS94" s="97"/>
      <c r="CYT94" s="97"/>
      <c r="CYU94" s="104"/>
      <c r="CYV94" s="97"/>
      <c r="CYW94" s="97"/>
      <c r="CYX94" s="97"/>
      <c r="CYY94" s="145"/>
      <c r="CYZ94" s="61"/>
      <c r="CZA94" s="108"/>
      <c r="CZB94" s="63"/>
      <c r="CZC94" s="103"/>
      <c r="CZD94" s="104"/>
      <c r="CZE94" s="105"/>
      <c r="CZF94" s="97"/>
      <c r="CZG94" s="79"/>
      <c r="CZH94" s="79"/>
      <c r="CZI94" s="96"/>
      <c r="CZJ94" s="80"/>
      <c r="CZK94" s="80"/>
      <c r="CZL94" s="80"/>
      <c r="CZM94" s="102"/>
      <c r="CZN94" s="62"/>
      <c r="CZO94" s="110"/>
      <c r="CZP94" s="97"/>
      <c r="CZQ94" s="97"/>
      <c r="CZR94" s="97"/>
      <c r="CZS94" s="104"/>
      <c r="CZT94" s="97"/>
      <c r="CZU94" s="97"/>
      <c r="CZV94" s="97"/>
      <c r="CZW94" s="145"/>
      <c r="CZX94" s="61"/>
      <c r="CZY94" s="108"/>
      <c r="CZZ94" s="63"/>
      <c r="DAA94" s="103"/>
      <c r="DAB94" s="104"/>
      <c r="DAC94" s="105"/>
      <c r="DAD94" s="97"/>
      <c r="DAE94" s="79"/>
      <c r="DAF94" s="79"/>
      <c r="DAG94" s="96"/>
      <c r="DAH94" s="80"/>
      <c r="DAI94" s="80"/>
      <c r="DAJ94" s="80"/>
      <c r="DAK94" s="102"/>
      <c r="DAL94" s="62"/>
      <c r="DAM94" s="110"/>
      <c r="DAN94" s="97"/>
      <c r="DAO94" s="97"/>
      <c r="DAP94" s="97"/>
      <c r="DAQ94" s="104"/>
      <c r="DAR94" s="97"/>
      <c r="DAS94" s="97"/>
      <c r="DAT94" s="97"/>
      <c r="DAU94" s="145"/>
      <c r="DAV94" s="61"/>
      <c r="DAW94" s="108"/>
      <c r="DAX94" s="63"/>
      <c r="DAY94" s="103"/>
      <c r="DAZ94" s="104"/>
      <c r="DBA94" s="105"/>
      <c r="DBB94" s="97"/>
      <c r="DBC94" s="79"/>
      <c r="DBD94" s="79"/>
      <c r="DBE94" s="96"/>
      <c r="DBF94" s="80"/>
      <c r="DBG94" s="80"/>
      <c r="DBH94" s="80"/>
      <c r="DBI94" s="102"/>
      <c r="DBJ94" s="62"/>
      <c r="DBK94" s="110"/>
      <c r="DBL94" s="97"/>
      <c r="DBM94" s="97"/>
      <c r="DBN94" s="97"/>
      <c r="DBO94" s="104"/>
      <c r="DBP94" s="97"/>
      <c r="DBQ94" s="97"/>
      <c r="DBR94" s="97"/>
      <c r="DBS94" s="145"/>
      <c r="DBT94" s="61"/>
      <c r="DBU94" s="108"/>
      <c r="DBV94" s="63"/>
      <c r="DBW94" s="103"/>
      <c r="DBX94" s="104"/>
      <c r="DBY94" s="105"/>
      <c r="DBZ94" s="97"/>
      <c r="DCA94" s="79"/>
      <c r="DCB94" s="79"/>
      <c r="DCC94" s="96"/>
      <c r="DCD94" s="80"/>
      <c r="DCE94" s="80"/>
      <c r="DCF94" s="80"/>
      <c r="DCG94" s="102"/>
      <c r="DCH94" s="62"/>
      <c r="DCI94" s="110"/>
      <c r="DCJ94" s="97"/>
      <c r="DCK94" s="97"/>
      <c r="DCL94" s="97"/>
      <c r="DCM94" s="104"/>
      <c r="DCN94" s="97"/>
      <c r="DCO94" s="97"/>
      <c r="DCP94" s="97"/>
      <c r="DCQ94" s="145"/>
      <c r="DCR94" s="61"/>
      <c r="DCS94" s="108"/>
      <c r="DCT94" s="63"/>
      <c r="DCU94" s="103"/>
      <c r="DCV94" s="104"/>
      <c r="DCW94" s="105"/>
      <c r="DCX94" s="97"/>
      <c r="DCY94" s="79"/>
      <c r="DCZ94" s="79"/>
      <c r="DDA94" s="96"/>
      <c r="DDB94" s="80"/>
      <c r="DDC94" s="80"/>
      <c r="DDD94" s="80"/>
      <c r="DDE94" s="102"/>
      <c r="DDF94" s="62"/>
      <c r="DDG94" s="110"/>
      <c r="DDH94" s="97"/>
      <c r="DDI94" s="97"/>
      <c r="DDJ94" s="97"/>
      <c r="DDK94" s="104"/>
      <c r="DDL94" s="97"/>
      <c r="DDM94" s="97"/>
      <c r="DDN94" s="97"/>
      <c r="DDO94" s="145"/>
      <c r="DDP94" s="61"/>
      <c r="DDQ94" s="108"/>
      <c r="DDR94" s="63"/>
      <c r="DDS94" s="103"/>
      <c r="DDT94" s="104"/>
      <c r="DDU94" s="105"/>
      <c r="DDV94" s="97"/>
      <c r="DDW94" s="79"/>
      <c r="DDX94" s="79"/>
      <c r="DDY94" s="96"/>
      <c r="DDZ94" s="80"/>
      <c r="DEA94" s="80"/>
      <c r="DEB94" s="80"/>
      <c r="DEC94" s="102"/>
      <c r="DED94" s="62"/>
      <c r="DEE94" s="110"/>
      <c r="DEF94" s="97"/>
      <c r="DEG94" s="97"/>
      <c r="DEH94" s="97"/>
      <c r="DEI94" s="104"/>
      <c r="DEJ94" s="97"/>
      <c r="DEK94" s="97"/>
      <c r="DEL94" s="97"/>
      <c r="DEM94" s="145"/>
      <c r="DEN94" s="61"/>
      <c r="DEO94" s="108"/>
      <c r="DEP94" s="63"/>
      <c r="DEQ94" s="103"/>
      <c r="DER94" s="104"/>
      <c r="DES94" s="105"/>
      <c r="DET94" s="97"/>
      <c r="DEU94" s="79"/>
      <c r="DEV94" s="79"/>
      <c r="DEW94" s="96"/>
      <c r="DEX94" s="80"/>
      <c r="DEY94" s="80"/>
      <c r="DEZ94" s="80"/>
      <c r="DFA94" s="102"/>
      <c r="DFB94" s="62"/>
      <c r="DFC94" s="110"/>
      <c r="DFD94" s="97"/>
      <c r="DFE94" s="97"/>
      <c r="DFF94" s="97"/>
      <c r="DFG94" s="104"/>
      <c r="DFH94" s="97"/>
      <c r="DFI94" s="97"/>
      <c r="DFJ94" s="97"/>
      <c r="DFK94" s="145"/>
      <c r="DFL94" s="61"/>
      <c r="DFM94" s="108"/>
      <c r="DFN94" s="63"/>
      <c r="DFO94" s="103"/>
      <c r="DFP94" s="104"/>
      <c r="DFQ94" s="105"/>
      <c r="DFR94" s="97"/>
      <c r="DFS94" s="79"/>
      <c r="DFT94" s="79"/>
      <c r="DFU94" s="96"/>
      <c r="DFV94" s="80"/>
      <c r="DFW94" s="80"/>
      <c r="DFX94" s="80"/>
      <c r="DFY94" s="102"/>
      <c r="DFZ94" s="62"/>
      <c r="DGA94" s="110"/>
      <c r="DGB94" s="97"/>
      <c r="DGC94" s="97"/>
      <c r="DGD94" s="97"/>
      <c r="DGE94" s="104"/>
      <c r="DGF94" s="97"/>
      <c r="DGG94" s="97"/>
      <c r="DGH94" s="97"/>
      <c r="DGI94" s="145"/>
      <c r="DGJ94" s="61"/>
      <c r="DGK94" s="108"/>
      <c r="DGL94" s="63"/>
      <c r="DGM94" s="103"/>
      <c r="DGN94" s="104"/>
      <c r="DGO94" s="105"/>
      <c r="DGP94" s="97"/>
      <c r="DGQ94" s="79"/>
      <c r="DGR94" s="79"/>
      <c r="DGS94" s="96"/>
      <c r="DGT94" s="80"/>
      <c r="DGU94" s="80"/>
      <c r="DGV94" s="80"/>
      <c r="DGW94" s="102"/>
      <c r="DGX94" s="62"/>
      <c r="DGY94" s="110"/>
      <c r="DGZ94" s="97"/>
      <c r="DHA94" s="97"/>
      <c r="DHB94" s="97"/>
      <c r="DHC94" s="104"/>
      <c r="DHD94" s="97"/>
      <c r="DHE94" s="97"/>
      <c r="DHF94" s="97"/>
      <c r="DHG94" s="145"/>
      <c r="DHH94" s="61"/>
      <c r="DHI94" s="108"/>
      <c r="DHJ94" s="63"/>
      <c r="DHK94" s="103"/>
      <c r="DHL94" s="104"/>
      <c r="DHM94" s="105"/>
      <c r="DHN94" s="97"/>
      <c r="DHO94" s="79"/>
      <c r="DHP94" s="79"/>
      <c r="DHQ94" s="96"/>
      <c r="DHR94" s="80"/>
      <c r="DHS94" s="80"/>
      <c r="DHT94" s="80"/>
      <c r="DHU94" s="102"/>
      <c r="DHV94" s="62"/>
      <c r="DHW94" s="110"/>
      <c r="DHX94" s="97"/>
      <c r="DHY94" s="97"/>
      <c r="DHZ94" s="97"/>
      <c r="DIA94" s="104"/>
      <c r="DIB94" s="97"/>
      <c r="DIC94" s="97"/>
      <c r="DID94" s="97"/>
      <c r="DIE94" s="145"/>
      <c r="DIF94" s="61"/>
      <c r="DIG94" s="108"/>
      <c r="DIH94" s="63"/>
      <c r="DII94" s="103"/>
      <c r="DIJ94" s="104"/>
      <c r="DIK94" s="105"/>
      <c r="DIL94" s="97"/>
      <c r="DIM94" s="79"/>
      <c r="DIN94" s="79"/>
      <c r="DIO94" s="96"/>
      <c r="DIP94" s="80"/>
      <c r="DIQ94" s="80"/>
      <c r="DIR94" s="80"/>
      <c r="DIS94" s="102"/>
      <c r="DIT94" s="62"/>
      <c r="DIU94" s="110"/>
      <c r="DIV94" s="97"/>
      <c r="DIW94" s="97"/>
      <c r="DIX94" s="97"/>
      <c r="DIY94" s="104"/>
      <c r="DIZ94" s="97"/>
      <c r="DJA94" s="97"/>
      <c r="DJB94" s="97"/>
      <c r="DJC94" s="145"/>
      <c r="DJD94" s="61"/>
      <c r="DJE94" s="108"/>
      <c r="DJF94" s="63"/>
      <c r="DJG94" s="103"/>
      <c r="DJH94" s="104"/>
      <c r="DJI94" s="105"/>
      <c r="DJJ94" s="97"/>
      <c r="DJK94" s="79"/>
      <c r="DJL94" s="79"/>
      <c r="DJM94" s="96"/>
      <c r="DJN94" s="80"/>
      <c r="DJO94" s="80"/>
      <c r="DJP94" s="80"/>
      <c r="DJQ94" s="102"/>
      <c r="DJR94" s="62"/>
      <c r="DJS94" s="110"/>
      <c r="DJT94" s="97"/>
      <c r="DJU94" s="97"/>
      <c r="DJV94" s="97"/>
      <c r="DJW94" s="104"/>
      <c r="DJX94" s="97"/>
      <c r="DJY94" s="97"/>
      <c r="DJZ94" s="97"/>
      <c r="DKA94" s="145"/>
      <c r="DKB94" s="61"/>
      <c r="DKC94" s="108"/>
      <c r="DKD94" s="63"/>
      <c r="DKE94" s="103"/>
      <c r="DKF94" s="104"/>
      <c r="DKG94" s="105"/>
      <c r="DKH94" s="97"/>
      <c r="DKI94" s="79"/>
      <c r="DKJ94" s="79"/>
      <c r="DKK94" s="96"/>
      <c r="DKL94" s="80"/>
      <c r="DKM94" s="80"/>
      <c r="DKN94" s="80"/>
      <c r="DKO94" s="102"/>
      <c r="DKP94" s="62"/>
      <c r="DKQ94" s="110"/>
      <c r="DKR94" s="97"/>
      <c r="DKS94" s="97"/>
      <c r="DKT94" s="97"/>
      <c r="DKU94" s="104"/>
      <c r="DKV94" s="97"/>
      <c r="DKW94" s="97"/>
      <c r="DKX94" s="97"/>
      <c r="DKY94" s="145"/>
      <c r="DKZ94" s="61"/>
      <c r="DLA94" s="108"/>
      <c r="DLB94" s="63"/>
      <c r="DLC94" s="103"/>
      <c r="DLD94" s="104"/>
      <c r="DLE94" s="105"/>
      <c r="DLF94" s="97"/>
      <c r="DLG94" s="79"/>
      <c r="DLH94" s="79"/>
      <c r="DLI94" s="96"/>
      <c r="DLJ94" s="80"/>
      <c r="DLK94" s="80"/>
      <c r="DLL94" s="80"/>
      <c r="DLM94" s="102"/>
      <c r="DLN94" s="62"/>
      <c r="DLO94" s="110"/>
      <c r="DLP94" s="97"/>
      <c r="DLQ94" s="97"/>
      <c r="DLR94" s="97"/>
      <c r="DLS94" s="104"/>
      <c r="DLT94" s="97"/>
      <c r="DLU94" s="97"/>
      <c r="DLV94" s="97"/>
      <c r="DLW94" s="145"/>
      <c r="DLX94" s="61"/>
      <c r="DLY94" s="108"/>
      <c r="DLZ94" s="63"/>
      <c r="DMA94" s="103"/>
      <c r="DMB94" s="104"/>
      <c r="DMC94" s="105"/>
      <c r="DMD94" s="97"/>
      <c r="DME94" s="79"/>
      <c r="DMF94" s="79"/>
      <c r="DMG94" s="96"/>
      <c r="DMH94" s="80"/>
      <c r="DMI94" s="80"/>
      <c r="DMJ94" s="80"/>
      <c r="DMK94" s="102"/>
      <c r="DML94" s="62"/>
      <c r="DMM94" s="110"/>
      <c r="DMN94" s="97"/>
      <c r="DMO94" s="97"/>
      <c r="DMP94" s="97"/>
      <c r="DMQ94" s="104"/>
      <c r="DMR94" s="97"/>
      <c r="DMS94" s="97"/>
      <c r="DMT94" s="97"/>
      <c r="DMU94" s="145"/>
      <c r="DMV94" s="61"/>
      <c r="DMW94" s="108"/>
      <c r="DMX94" s="63"/>
      <c r="DMY94" s="103"/>
      <c r="DMZ94" s="104"/>
      <c r="DNA94" s="105"/>
      <c r="DNB94" s="97"/>
      <c r="DNC94" s="79"/>
      <c r="DND94" s="79"/>
      <c r="DNE94" s="96"/>
      <c r="DNF94" s="80"/>
      <c r="DNG94" s="80"/>
      <c r="DNH94" s="80"/>
      <c r="DNI94" s="102"/>
      <c r="DNJ94" s="62"/>
      <c r="DNK94" s="110"/>
      <c r="DNL94" s="97"/>
      <c r="DNM94" s="97"/>
      <c r="DNN94" s="97"/>
      <c r="DNO94" s="104"/>
      <c r="DNP94" s="97"/>
      <c r="DNQ94" s="97"/>
      <c r="DNR94" s="97"/>
      <c r="DNS94" s="145"/>
      <c r="DNT94" s="61"/>
      <c r="DNU94" s="108"/>
      <c r="DNV94" s="63"/>
      <c r="DNW94" s="103"/>
      <c r="DNX94" s="104"/>
      <c r="DNY94" s="105"/>
      <c r="DNZ94" s="97"/>
      <c r="DOA94" s="79"/>
      <c r="DOB94" s="79"/>
      <c r="DOC94" s="96"/>
      <c r="DOD94" s="80"/>
      <c r="DOE94" s="80"/>
      <c r="DOF94" s="80"/>
      <c r="DOG94" s="102"/>
      <c r="DOH94" s="62"/>
      <c r="DOI94" s="110"/>
      <c r="DOJ94" s="97"/>
      <c r="DOK94" s="97"/>
      <c r="DOL94" s="97"/>
      <c r="DOM94" s="104"/>
      <c r="DON94" s="97"/>
      <c r="DOO94" s="97"/>
      <c r="DOP94" s="97"/>
      <c r="DOQ94" s="145"/>
      <c r="DOR94" s="61"/>
      <c r="DOS94" s="108"/>
      <c r="DOT94" s="63"/>
      <c r="DOU94" s="103"/>
      <c r="DOV94" s="104"/>
      <c r="DOW94" s="105"/>
      <c r="DOX94" s="97"/>
      <c r="DOY94" s="79"/>
      <c r="DOZ94" s="79"/>
      <c r="DPA94" s="96"/>
      <c r="DPB94" s="80"/>
      <c r="DPC94" s="80"/>
      <c r="DPD94" s="80"/>
      <c r="DPE94" s="102"/>
      <c r="DPF94" s="62"/>
      <c r="DPG94" s="110"/>
      <c r="DPH94" s="97"/>
      <c r="DPI94" s="97"/>
      <c r="DPJ94" s="97"/>
      <c r="DPK94" s="104"/>
      <c r="DPL94" s="97"/>
      <c r="DPM94" s="97"/>
      <c r="DPN94" s="97"/>
      <c r="DPO94" s="145"/>
      <c r="DPP94" s="61"/>
      <c r="DPQ94" s="108"/>
      <c r="DPR94" s="63"/>
      <c r="DPS94" s="103"/>
      <c r="DPT94" s="104"/>
      <c r="DPU94" s="105"/>
      <c r="DPV94" s="97"/>
      <c r="DPW94" s="79"/>
      <c r="DPX94" s="79"/>
      <c r="DPY94" s="96"/>
      <c r="DPZ94" s="80"/>
      <c r="DQA94" s="80"/>
      <c r="DQB94" s="80"/>
      <c r="DQC94" s="102"/>
      <c r="DQD94" s="62"/>
      <c r="DQE94" s="110"/>
      <c r="DQF94" s="97"/>
      <c r="DQG94" s="97"/>
      <c r="DQH94" s="97"/>
      <c r="DQI94" s="104"/>
      <c r="DQJ94" s="97"/>
      <c r="DQK94" s="97"/>
      <c r="DQL94" s="97"/>
      <c r="DQM94" s="145"/>
      <c r="DQN94" s="61"/>
      <c r="DQO94" s="108"/>
      <c r="DQP94" s="63"/>
      <c r="DQQ94" s="103"/>
      <c r="DQR94" s="104"/>
      <c r="DQS94" s="105"/>
      <c r="DQT94" s="97"/>
      <c r="DQU94" s="79"/>
      <c r="DQV94" s="79"/>
      <c r="DQW94" s="96"/>
      <c r="DQX94" s="80"/>
      <c r="DQY94" s="80"/>
      <c r="DQZ94" s="80"/>
      <c r="DRA94" s="102"/>
      <c r="DRB94" s="62"/>
      <c r="DRC94" s="110"/>
      <c r="DRD94" s="97"/>
      <c r="DRE94" s="97"/>
      <c r="DRF94" s="97"/>
      <c r="DRG94" s="104"/>
      <c r="DRH94" s="97"/>
      <c r="DRI94" s="97"/>
      <c r="DRJ94" s="97"/>
      <c r="DRK94" s="145"/>
      <c r="DRL94" s="61"/>
      <c r="DRM94" s="108"/>
      <c r="DRN94" s="63"/>
      <c r="DRO94" s="103"/>
      <c r="DRP94" s="104"/>
      <c r="DRQ94" s="105"/>
      <c r="DRR94" s="97"/>
      <c r="DRS94" s="79"/>
      <c r="DRT94" s="79"/>
      <c r="DRU94" s="96"/>
      <c r="DRV94" s="80"/>
      <c r="DRW94" s="80"/>
      <c r="DRX94" s="80"/>
      <c r="DRY94" s="102"/>
      <c r="DRZ94" s="62"/>
      <c r="DSA94" s="110"/>
      <c r="DSB94" s="97"/>
      <c r="DSC94" s="97"/>
      <c r="DSD94" s="97"/>
      <c r="DSE94" s="104"/>
      <c r="DSF94" s="97"/>
      <c r="DSG94" s="97"/>
      <c r="DSH94" s="97"/>
      <c r="DSI94" s="145"/>
      <c r="DSJ94" s="61"/>
      <c r="DSK94" s="108"/>
      <c r="DSL94" s="63"/>
      <c r="DSM94" s="103"/>
      <c r="DSN94" s="104"/>
      <c r="DSO94" s="105"/>
      <c r="DSP94" s="97"/>
      <c r="DSQ94" s="79"/>
      <c r="DSR94" s="79"/>
      <c r="DSS94" s="96"/>
      <c r="DST94" s="80"/>
      <c r="DSU94" s="80"/>
      <c r="DSV94" s="80"/>
      <c r="DSW94" s="102"/>
      <c r="DSX94" s="62"/>
      <c r="DSY94" s="110"/>
      <c r="DSZ94" s="97"/>
      <c r="DTA94" s="97"/>
      <c r="DTB94" s="97"/>
      <c r="DTC94" s="104"/>
      <c r="DTD94" s="97"/>
      <c r="DTE94" s="97"/>
      <c r="DTF94" s="97"/>
      <c r="DTG94" s="145"/>
      <c r="DTH94" s="61"/>
      <c r="DTI94" s="108"/>
      <c r="DTJ94" s="63"/>
      <c r="DTK94" s="103"/>
      <c r="DTL94" s="104"/>
      <c r="DTM94" s="105"/>
      <c r="DTN94" s="97"/>
      <c r="DTO94" s="79"/>
      <c r="DTP94" s="79"/>
      <c r="DTQ94" s="96"/>
      <c r="DTR94" s="80"/>
      <c r="DTS94" s="80"/>
      <c r="DTT94" s="80"/>
      <c r="DTU94" s="102"/>
      <c r="DTV94" s="62"/>
      <c r="DTW94" s="110"/>
      <c r="DTX94" s="97"/>
      <c r="DTY94" s="97"/>
      <c r="DTZ94" s="97"/>
      <c r="DUA94" s="104"/>
      <c r="DUB94" s="97"/>
      <c r="DUC94" s="97"/>
      <c r="DUD94" s="97"/>
      <c r="DUE94" s="145"/>
      <c r="DUF94" s="61"/>
      <c r="DUG94" s="108"/>
      <c r="DUH94" s="63"/>
      <c r="DUI94" s="103"/>
      <c r="DUJ94" s="104"/>
      <c r="DUK94" s="105"/>
      <c r="DUL94" s="97"/>
      <c r="DUM94" s="79"/>
      <c r="DUN94" s="79"/>
      <c r="DUO94" s="96"/>
      <c r="DUP94" s="80"/>
      <c r="DUQ94" s="80"/>
      <c r="DUR94" s="80"/>
      <c r="DUS94" s="102"/>
      <c r="DUT94" s="62"/>
      <c r="DUU94" s="110"/>
      <c r="DUV94" s="97"/>
      <c r="DUW94" s="97"/>
      <c r="DUX94" s="97"/>
      <c r="DUY94" s="104"/>
      <c r="DUZ94" s="97"/>
      <c r="DVA94" s="97"/>
      <c r="DVB94" s="97"/>
      <c r="DVC94" s="145"/>
      <c r="DVD94" s="61"/>
      <c r="DVE94" s="108"/>
      <c r="DVF94" s="63"/>
      <c r="DVG94" s="103"/>
      <c r="DVH94" s="104"/>
      <c r="DVI94" s="105"/>
      <c r="DVJ94" s="97"/>
      <c r="DVK94" s="79"/>
      <c r="DVL94" s="79"/>
      <c r="DVM94" s="96"/>
      <c r="DVN94" s="80"/>
      <c r="DVO94" s="80"/>
      <c r="DVP94" s="80"/>
      <c r="DVQ94" s="102"/>
      <c r="DVR94" s="62"/>
      <c r="DVS94" s="110"/>
      <c r="DVT94" s="97"/>
      <c r="DVU94" s="97"/>
      <c r="DVV94" s="97"/>
      <c r="DVW94" s="104"/>
      <c r="DVX94" s="97"/>
      <c r="DVY94" s="97"/>
      <c r="DVZ94" s="97"/>
      <c r="DWA94" s="145"/>
      <c r="DWB94" s="61"/>
      <c r="DWC94" s="108"/>
      <c r="DWD94" s="63"/>
      <c r="DWE94" s="103"/>
      <c r="DWF94" s="104"/>
      <c r="DWG94" s="105"/>
      <c r="DWH94" s="97"/>
      <c r="DWI94" s="79"/>
      <c r="DWJ94" s="79"/>
      <c r="DWK94" s="96"/>
      <c r="DWL94" s="80"/>
      <c r="DWM94" s="80"/>
      <c r="DWN94" s="80"/>
      <c r="DWO94" s="102"/>
      <c r="DWP94" s="62"/>
      <c r="DWQ94" s="110"/>
      <c r="DWR94" s="97"/>
      <c r="DWS94" s="97"/>
      <c r="DWT94" s="97"/>
      <c r="DWU94" s="104"/>
      <c r="DWV94" s="97"/>
      <c r="DWW94" s="97"/>
      <c r="DWX94" s="97"/>
      <c r="DWY94" s="145"/>
      <c r="DWZ94" s="61"/>
      <c r="DXA94" s="108"/>
      <c r="DXB94" s="63"/>
      <c r="DXC94" s="103"/>
      <c r="DXD94" s="104"/>
      <c r="DXE94" s="105"/>
      <c r="DXF94" s="97"/>
      <c r="DXG94" s="79"/>
      <c r="DXH94" s="79"/>
      <c r="DXI94" s="96"/>
      <c r="DXJ94" s="80"/>
      <c r="DXK94" s="80"/>
      <c r="DXL94" s="80"/>
      <c r="DXM94" s="102"/>
      <c r="DXN94" s="62"/>
      <c r="DXO94" s="110"/>
      <c r="DXP94" s="97"/>
      <c r="DXQ94" s="97"/>
      <c r="DXR94" s="97"/>
      <c r="DXS94" s="104"/>
      <c r="DXT94" s="97"/>
      <c r="DXU94" s="97"/>
      <c r="DXV94" s="97"/>
      <c r="DXW94" s="145"/>
      <c r="DXX94" s="61"/>
      <c r="DXY94" s="108"/>
      <c r="DXZ94" s="63"/>
      <c r="DYA94" s="103"/>
      <c r="DYB94" s="104"/>
      <c r="DYC94" s="105"/>
      <c r="DYD94" s="97"/>
      <c r="DYE94" s="79"/>
      <c r="DYF94" s="79"/>
      <c r="DYG94" s="96"/>
      <c r="DYH94" s="80"/>
      <c r="DYI94" s="80"/>
      <c r="DYJ94" s="80"/>
      <c r="DYK94" s="102"/>
      <c r="DYL94" s="62"/>
      <c r="DYM94" s="110"/>
      <c r="DYN94" s="97"/>
      <c r="DYO94" s="97"/>
      <c r="DYP94" s="97"/>
      <c r="DYQ94" s="104"/>
      <c r="DYR94" s="97"/>
      <c r="DYS94" s="97"/>
      <c r="DYT94" s="97"/>
      <c r="DYU94" s="145"/>
      <c r="DYV94" s="61"/>
      <c r="DYW94" s="108"/>
      <c r="DYX94" s="63"/>
      <c r="DYY94" s="103"/>
      <c r="DYZ94" s="104"/>
      <c r="DZA94" s="105"/>
      <c r="DZB94" s="97"/>
      <c r="DZC94" s="79"/>
      <c r="DZD94" s="79"/>
      <c r="DZE94" s="96"/>
      <c r="DZF94" s="80"/>
      <c r="DZG94" s="80"/>
      <c r="DZH94" s="80"/>
      <c r="DZI94" s="102"/>
      <c r="DZJ94" s="62"/>
      <c r="DZK94" s="110"/>
      <c r="DZL94" s="97"/>
      <c r="DZM94" s="97"/>
      <c r="DZN94" s="97"/>
      <c r="DZO94" s="104"/>
      <c r="DZP94" s="97"/>
      <c r="DZQ94" s="97"/>
      <c r="DZR94" s="97"/>
      <c r="DZS94" s="145"/>
      <c r="DZT94" s="61"/>
      <c r="DZU94" s="108"/>
      <c r="DZV94" s="63"/>
      <c r="DZW94" s="103"/>
      <c r="DZX94" s="104"/>
      <c r="DZY94" s="105"/>
      <c r="DZZ94" s="97"/>
      <c r="EAA94" s="79"/>
      <c r="EAB94" s="79"/>
      <c r="EAC94" s="96"/>
      <c r="EAD94" s="80"/>
      <c r="EAE94" s="80"/>
      <c r="EAF94" s="80"/>
      <c r="EAG94" s="102"/>
      <c r="EAH94" s="62"/>
      <c r="EAI94" s="110"/>
      <c r="EAJ94" s="97"/>
      <c r="EAK94" s="97"/>
      <c r="EAL94" s="97"/>
      <c r="EAM94" s="104"/>
      <c r="EAN94" s="97"/>
      <c r="EAO94" s="97"/>
      <c r="EAP94" s="97"/>
      <c r="EAQ94" s="145"/>
      <c r="EAR94" s="61"/>
      <c r="EAS94" s="108"/>
      <c r="EAT94" s="63"/>
      <c r="EAU94" s="103"/>
      <c r="EAV94" s="104"/>
      <c r="EAW94" s="105"/>
      <c r="EAX94" s="97"/>
      <c r="EAY94" s="79"/>
      <c r="EAZ94" s="79"/>
      <c r="EBA94" s="96"/>
      <c r="EBB94" s="80"/>
      <c r="EBC94" s="80"/>
      <c r="EBD94" s="80"/>
      <c r="EBE94" s="102"/>
      <c r="EBF94" s="62"/>
      <c r="EBG94" s="110"/>
      <c r="EBH94" s="97"/>
      <c r="EBI94" s="97"/>
      <c r="EBJ94" s="97"/>
      <c r="EBK94" s="104"/>
      <c r="EBL94" s="97"/>
      <c r="EBM94" s="97"/>
      <c r="EBN94" s="97"/>
      <c r="EBO94" s="145"/>
      <c r="EBP94" s="61"/>
      <c r="EBQ94" s="108"/>
      <c r="EBR94" s="63"/>
      <c r="EBS94" s="103"/>
      <c r="EBT94" s="104"/>
      <c r="EBU94" s="105"/>
      <c r="EBV94" s="97"/>
      <c r="EBW94" s="79"/>
      <c r="EBX94" s="79"/>
      <c r="EBY94" s="96"/>
      <c r="EBZ94" s="80"/>
      <c r="ECA94" s="80"/>
      <c r="ECB94" s="80"/>
      <c r="ECC94" s="102"/>
      <c r="ECD94" s="62"/>
      <c r="ECE94" s="110"/>
      <c r="ECF94" s="97"/>
      <c r="ECG94" s="97"/>
      <c r="ECH94" s="97"/>
      <c r="ECI94" s="104"/>
      <c r="ECJ94" s="97"/>
      <c r="ECK94" s="97"/>
      <c r="ECL94" s="97"/>
      <c r="ECM94" s="145"/>
      <c r="ECN94" s="61"/>
      <c r="ECO94" s="108"/>
      <c r="ECP94" s="63"/>
      <c r="ECQ94" s="103"/>
      <c r="ECR94" s="104"/>
      <c r="ECS94" s="105"/>
      <c r="ECT94" s="97"/>
      <c r="ECU94" s="79"/>
      <c r="ECV94" s="79"/>
      <c r="ECW94" s="96"/>
      <c r="ECX94" s="80"/>
      <c r="ECY94" s="80"/>
      <c r="ECZ94" s="80"/>
      <c r="EDA94" s="102"/>
      <c r="EDB94" s="62"/>
      <c r="EDC94" s="110"/>
      <c r="EDD94" s="97"/>
      <c r="EDE94" s="97"/>
      <c r="EDF94" s="97"/>
      <c r="EDG94" s="104"/>
      <c r="EDH94" s="97"/>
      <c r="EDI94" s="97"/>
      <c r="EDJ94" s="97"/>
      <c r="EDK94" s="145"/>
      <c r="EDL94" s="61"/>
      <c r="EDM94" s="108"/>
      <c r="EDN94" s="63"/>
      <c r="EDO94" s="103"/>
      <c r="EDP94" s="104"/>
      <c r="EDQ94" s="105"/>
      <c r="EDR94" s="97"/>
      <c r="EDS94" s="79"/>
      <c r="EDT94" s="79"/>
      <c r="EDU94" s="96"/>
      <c r="EDV94" s="80"/>
      <c r="EDW94" s="80"/>
      <c r="EDX94" s="80"/>
      <c r="EDY94" s="102"/>
      <c r="EDZ94" s="62"/>
      <c r="EEA94" s="110"/>
      <c r="EEB94" s="97"/>
      <c r="EEC94" s="97"/>
      <c r="EED94" s="97"/>
      <c r="EEE94" s="104"/>
      <c r="EEF94" s="97"/>
      <c r="EEG94" s="97"/>
      <c r="EEH94" s="97"/>
      <c r="EEI94" s="145"/>
      <c r="EEJ94" s="61"/>
      <c r="EEK94" s="108"/>
      <c r="EEL94" s="63"/>
      <c r="EEM94" s="103"/>
      <c r="EEN94" s="104"/>
      <c r="EEO94" s="105"/>
      <c r="EEP94" s="97"/>
      <c r="EEQ94" s="79"/>
      <c r="EER94" s="79"/>
      <c r="EES94" s="96"/>
      <c r="EET94" s="80"/>
      <c r="EEU94" s="80"/>
      <c r="EEV94" s="80"/>
      <c r="EEW94" s="102"/>
      <c r="EEX94" s="62"/>
      <c r="EEY94" s="110"/>
      <c r="EEZ94" s="97"/>
      <c r="EFA94" s="97"/>
      <c r="EFB94" s="97"/>
      <c r="EFC94" s="104"/>
      <c r="EFD94" s="97"/>
      <c r="EFE94" s="97"/>
      <c r="EFF94" s="97"/>
      <c r="EFG94" s="145"/>
      <c r="EFH94" s="61"/>
      <c r="EFI94" s="108"/>
      <c r="EFJ94" s="63"/>
      <c r="EFK94" s="103"/>
      <c r="EFL94" s="104"/>
      <c r="EFM94" s="105"/>
      <c r="EFN94" s="97"/>
      <c r="EFO94" s="79"/>
      <c r="EFP94" s="79"/>
      <c r="EFQ94" s="96"/>
      <c r="EFR94" s="80"/>
      <c r="EFS94" s="80"/>
      <c r="EFT94" s="80"/>
      <c r="EFU94" s="102"/>
      <c r="EFV94" s="62"/>
      <c r="EFW94" s="110"/>
      <c r="EFX94" s="97"/>
      <c r="EFY94" s="97"/>
      <c r="EFZ94" s="97"/>
      <c r="EGA94" s="104"/>
      <c r="EGB94" s="97"/>
      <c r="EGC94" s="97"/>
      <c r="EGD94" s="97"/>
      <c r="EGE94" s="145"/>
      <c r="EGF94" s="61"/>
      <c r="EGG94" s="108"/>
      <c r="EGH94" s="63"/>
      <c r="EGI94" s="103"/>
      <c r="EGJ94" s="104"/>
      <c r="EGK94" s="105"/>
      <c r="EGL94" s="97"/>
      <c r="EGM94" s="79"/>
      <c r="EGN94" s="79"/>
      <c r="EGO94" s="96"/>
      <c r="EGP94" s="80"/>
      <c r="EGQ94" s="80"/>
      <c r="EGR94" s="80"/>
      <c r="EGS94" s="102"/>
      <c r="EGT94" s="62"/>
      <c r="EGU94" s="110"/>
      <c r="EGV94" s="97"/>
      <c r="EGW94" s="97"/>
      <c r="EGX94" s="97"/>
      <c r="EGY94" s="104"/>
      <c r="EGZ94" s="97"/>
      <c r="EHA94" s="97"/>
      <c r="EHB94" s="97"/>
      <c r="EHC94" s="145"/>
      <c r="EHD94" s="61"/>
      <c r="EHE94" s="108"/>
      <c r="EHF94" s="63"/>
      <c r="EHG94" s="103"/>
      <c r="EHH94" s="104"/>
      <c r="EHI94" s="105"/>
      <c r="EHJ94" s="97"/>
      <c r="EHK94" s="79"/>
      <c r="EHL94" s="79"/>
      <c r="EHM94" s="96"/>
      <c r="EHN94" s="80"/>
      <c r="EHO94" s="80"/>
      <c r="EHP94" s="80"/>
      <c r="EHQ94" s="102"/>
      <c r="EHR94" s="62"/>
      <c r="EHS94" s="110"/>
      <c r="EHT94" s="97"/>
      <c r="EHU94" s="97"/>
      <c r="EHV94" s="97"/>
      <c r="EHW94" s="104"/>
      <c r="EHX94" s="97"/>
      <c r="EHY94" s="97"/>
      <c r="EHZ94" s="97"/>
      <c r="EIA94" s="145"/>
      <c r="EIB94" s="61"/>
      <c r="EIC94" s="108"/>
      <c r="EID94" s="63"/>
      <c r="EIE94" s="103"/>
      <c r="EIF94" s="104"/>
      <c r="EIG94" s="105"/>
      <c r="EIH94" s="97"/>
      <c r="EII94" s="79"/>
      <c r="EIJ94" s="79"/>
      <c r="EIK94" s="96"/>
      <c r="EIL94" s="80"/>
      <c r="EIM94" s="80"/>
      <c r="EIN94" s="80"/>
      <c r="EIO94" s="102"/>
      <c r="EIP94" s="62"/>
      <c r="EIQ94" s="110"/>
      <c r="EIR94" s="97"/>
      <c r="EIS94" s="97"/>
      <c r="EIT94" s="97"/>
      <c r="EIU94" s="104"/>
      <c r="EIV94" s="97"/>
      <c r="EIW94" s="97"/>
      <c r="EIX94" s="97"/>
      <c r="EIY94" s="145"/>
      <c r="EIZ94" s="61"/>
      <c r="EJA94" s="108"/>
      <c r="EJB94" s="63"/>
      <c r="EJC94" s="103"/>
      <c r="EJD94" s="104"/>
      <c r="EJE94" s="105"/>
      <c r="EJF94" s="97"/>
      <c r="EJG94" s="79"/>
      <c r="EJH94" s="79"/>
      <c r="EJI94" s="96"/>
      <c r="EJJ94" s="80"/>
      <c r="EJK94" s="80"/>
      <c r="EJL94" s="80"/>
      <c r="EJM94" s="102"/>
      <c r="EJN94" s="62"/>
      <c r="EJO94" s="110"/>
      <c r="EJP94" s="97"/>
      <c r="EJQ94" s="97"/>
      <c r="EJR94" s="97"/>
      <c r="EJS94" s="104"/>
      <c r="EJT94" s="97"/>
      <c r="EJU94" s="97"/>
      <c r="EJV94" s="97"/>
      <c r="EJW94" s="145"/>
      <c r="EJX94" s="61"/>
      <c r="EJY94" s="108"/>
      <c r="EJZ94" s="63"/>
      <c r="EKA94" s="103"/>
      <c r="EKB94" s="104"/>
      <c r="EKC94" s="105"/>
      <c r="EKD94" s="97"/>
      <c r="EKE94" s="79"/>
      <c r="EKF94" s="79"/>
      <c r="EKG94" s="96"/>
      <c r="EKH94" s="80"/>
      <c r="EKI94" s="80"/>
      <c r="EKJ94" s="80"/>
      <c r="EKK94" s="102"/>
      <c r="EKL94" s="62"/>
      <c r="EKM94" s="110"/>
      <c r="EKN94" s="97"/>
      <c r="EKO94" s="97"/>
      <c r="EKP94" s="97"/>
      <c r="EKQ94" s="104"/>
      <c r="EKR94" s="97"/>
      <c r="EKS94" s="97"/>
      <c r="EKT94" s="97"/>
      <c r="EKU94" s="145"/>
      <c r="EKV94" s="61"/>
      <c r="EKW94" s="108"/>
      <c r="EKX94" s="63"/>
      <c r="EKY94" s="103"/>
      <c r="EKZ94" s="104"/>
      <c r="ELA94" s="105"/>
      <c r="ELB94" s="97"/>
      <c r="ELC94" s="79"/>
      <c r="ELD94" s="79"/>
      <c r="ELE94" s="96"/>
      <c r="ELF94" s="80"/>
      <c r="ELG94" s="80"/>
      <c r="ELH94" s="80"/>
      <c r="ELI94" s="102"/>
      <c r="ELJ94" s="62"/>
      <c r="ELK94" s="110"/>
      <c r="ELL94" s="97"/>
      <c r="ELM94" s="97"/>
      <c r="ELN94" s="97"/>
      <c r="ELO94" s="104"/>
      <c r="ELP94" s="97"/>
      <c r="ELQ94" s="97"/>
      <c r="ELR94" s="97"/>
      <c r="ELS94" s="145"/>
      <c r="ELT94" s="61"/>
      <c r="ELU94" s="108"/>
      <c r="ELV94" s="63"/>
      <c r="ELW94" s="103"/>
      <c r="ELX94" s="104"/>
      <c r="ELY94" s="105"/>
      <c r="ELZ94" s="97"/>
      <c r="EMA94" s="79"/>
      <c r="EMB94" s="79"/>
      <c r="EMC94" s="96"/>
      <c r="EMD94" s="80"/>
      <c r="EME94" s="80"/>
      <c r="EMF94" s="80"/>
      <c r="EMG94" s="102"/>
      <c r="EMH94" s="62"/>
      <c r="EMI94" s="110"/>
      <c r="EMJ94" s="97"/>
      <c r="EMK94" s="97"/>
      <c r="EML94" s="97"/>
      <c r="EMM94" s="104"/>
      <c r="EMN94" s="97"/>
      <c r="EMO94" s="97"/>
      <c r="EMP94" s="97"/>
      <c r="EMQ94" s="145"/>
      <c r="EMR94" s="61"/>
      <c r="EMS94" s="108"/>
      <c r="EMT94" s="63"/>
      <c r="EMU94" s="103"/>
      <c r="EMV94" s="104"/>
      <c r="EMW94" s="105"/>
      <c r="EMX94" s="97"/>
      <c r="EMY94" s="79"/>
      <c r="EMZ94" s="79"/>
      <c r="ENA94" s="96"/>
      <c r="ENB94" s="80"/>
      <c r="ENC94" s="80"/>
      <c r="END94" s="80"/>
      <c r="ENE94" s="102"/>
      <c r="ENF94" s="62"/>
      <c r="ENG94" s="110"/>
      <c r="ENH94" s="97"/>
      <c r="ENI94" s="97"/>
      <c r="ENJ94" s="97"/>
      <c r="ENK94" s="104"/>
      <c r="ENL94" s="97"/>
      <c r="ENM94" s="97"/>
      <c r="ENN94" s="97"/>
      <c r="ENO94" s="145"/>
      <c r="ENP94" s="61"/>
      <c r="ENQ94" s="108"/>
      <c r="ENR94" s="63"/>
      <c r="ENS94" s="103"/>
      <c r="ENT94" s="104"/>
      <c r="ENU94" s="105"/>
      <c r="ENV94" s="97"/>
      <c r="ENW94" s="79"/>
      <c r="ENX94" s="79"/>
      <c r="ENY94" s="96"/>
      <c r="ENZ94" s="80"/>
      <c r="EOA94" s="80"/>
      <c r="EOB94" s="80"/>
      <c r="EOC94" s="102"/>
      <c r="EOD94" s="62"/>
      <c r="EOE94" s="110"/>
      <c r="EOF94" s="97"/>
      <c r="EOG94" s="97"/>
      <c r="EOH94" s="97"/>
      <c r="EOI94" s="104"/>
      <c r="EOJ94" s="97"/>
      <c r="EOK94" s="97"/>
      <c r="EOL94" s="97"/>
      <c r="EOM94" s="145"/>
      <c r="EON94" s="61"/>
      <c r="EOO94" s="108"/>
      <c r="EOP94" s="63"/>
      <c r="EOQ94" s="103"/>
      <c r="EOR94" s="104"/>
      <c r="EOS94" s="105"/>
      <c r="EOT94" s="97"/>
      <c r="EOU94" s="79"/>
      <c r="EOV94" s="79"/>
      <c r="EOW94" s="96"/>
      <c r="EOX94" s="80"/>
      <c r="EOY94" s="80"/>
      <c r="EOZ94" s="80"/>
      <c r="EPA94" s="102"/>
      <c r="EPB94" s="62"/>
      <c r="EPC94" s="110"/>
      <c r="EPD94" s="97"/>
      <c r="EPE94" s="97"/>
      <c r="EPF94" s="97"/>
      <c r="EPG94" s="104"/>
      <c r="EPH94" s="97"/>
      <c r="EPI94" s="97"/>
      <c r="EPJ94" s="97"/>
      <c r="EPK94" s="145"/>
      <c r="EPL94" s="61"/>
      <c r="EPM94" s="108"/>
      <c r="EPN94" s="63"/>
      <c r="EPO94" s="103"/>
      <c r="EPP94" s="104"/>
      <c r="EPQ94" s="105"/>
      <c r="EPR94" s="97"/>
      <c r="EPS94" s="79"/>
      <c r="EPT94" s="79"/>
      <c r="EPU94" s="96"/>
      <c r="EPV94" s="80"/>
      <c r="EPW94" s="80"/>
      <c r="EPX94" s="80"/>
      <c r="EPY94" s="102"/>
      <c r="EPZ94" s="62"/>
      <c r="EQA94" s="110"/>
      <c r="EQB94" s="97"/>
      <c r="EQC94" s="97"/>
      <c r="EQD94" s="97"/>
      <c r="EQE94" s="104"/>
      <c r="EQF94" s="97"/>
      <c r="EQG94" s="97"/>
      <c r="EQH94" s="97"/>
      <c r="EQI94" s="145"/>
      <c r="EQJ94" s="61"/>
      <c r="EQK94" s="108"/>
      <c r="EQL94" s="63"/>
      <c r="EQM94" s="103"/>
      <c r="EQN94" s="104"/>
      <c r="EQO94" s="105"/>
      <c r="EQP94" s="97"/>
      <c r="EQQ94" s="79"/>
      <c r="EQR94" s="79"/>
      <c r="EQS94" s="96"/>
      <c r="EQT94" s="80"/>
      <c r="EQU94" s="80"/>
      <c r="EQV94" s="80"/>
      <c r="EQW94" s="102"/>
      <c r="EQX94" s="62"/>
      <c r="EQY94" s="110"/>
      <c r="EQZ94" s="97"/>
      <c r="ERA94" s="97"/>
      <c r="ERB94" s="97"/>
      <c r="ERC94" s="104"/>
      <c r="ERD94" s="97"/>
      <c r="ERE94" s="97"/>
      <c r="ERF94" s="97"/>
      <c r="ERG94" s="145"/>
      <c r="ERH94" s="61"/>
      <c r="ERI94" s="108"/>
      <c r="ERJ94" s="63"/>
      <c r="ERK94" s="103"/>
      <c r="ERL94" s="104"/>
      <c r="ERM94" s="105"/>
      <c r="ERN94" s="97"/>
      <c r="ERO94" s="79"/>
      <c r="ERP94" s="79"/>
      <c r="ERQ94" s="96"/>
      <c r="ERR94" s="80"/>
      <c r="ERS94" s="80"/>
      <c r="ERT94" s="80"/>
      <c r="ERU94" s="102"/>
      <c r="ERV94" s="62"/>
      <c r="ERW94" s="110"/>
      <c r="ERX94" s="97"/>
      <c r="ERY94" s="97"/>
      <c r="ERZ94" s="97"/>
      <c r="ESA94" s="104"/>
      <c r="ESB94" s="97"/>
      <c r="ESC94" s="97"/>
      <c r="ESD94" s="97"/>
      <c r="ESE94" s="145"/>
      <c r="ESF94" s="61"/>
      <c r="ESG94" s="108"/>
      <c r="ESH94" s="63"/>
      <c r="ESI94" s="103"/>
      <c r="ESJ94" s="104"/>
      <c r="ESK94" s="105"/>
      <c r="ESL94" s="97"/>
      <c r="ESM94" s="79"/>
      <c r="ESN94" s="79"/>
      <c r="ESO94" s="96"/>
      <c r="ESP94" s="80"/>
      <c r="ESQ94" s="80"/>
      <c r="ESR94" s="80"/>
      <c r="ESS94" s="102"/>
      <c r="EST94" s="62"/>
      <c r="ESU94" s="110"/>
      <c r="ESV94" s="97"/>
      <c r="ESW94" s="97"/>
      <c r="ESX94" s="97"/>
      <c r="ESY94" s="104"/>
      <c r="ESZ94" s="97"/>
      <c r="ETA94" s="97"/>
      <c r="ETB94" s="97"/>
      <c r="ETC94" s="145"/>
      <c r="ETD94" s="61"/>
      <c r="ETE94" s="108"/>
      <c r="ETF94" s="63"/>
      <c r="ETG94" s="103"/>
      <c r="ETH94" s="104"/>
      <c r="ETI94" s="105"/>
      <c r="ETJ94" s="97"/>
      <c r="ETK94" s="79"/>
      <c r="ETL94" s="79"/>
      <c r="ETM94" s="96"/>
      <c r="ETN94" s="80"/>
      <c r="ETO94" s="80"/>
      <c r="ETP94" s="80"/>
      <c r="ETQ94" s="102"/>
      <c r="ETR94" s="62"/>
      <c r="ETS94" s="110"/>
      <c r="ETT94" s="97"/>
      <c r="ETU94" s="97"/>
      <c r="ETV94" s="97"/>
      <c r="ETW94" s="104"/>
      <c r="ETX94" s="97"/>
      <c r="ETY94" s="97"/>
      <c r="ETZ94" s="97"/>
      <c r="EUA94" s="145"/>
      <c r="EUB94" s="61"/>
      <c r="EUC94" s="108"/>
      <c r="EUD94" s="63"/>
      <c r="EUE94" s="103"/>
      <c r="EUF94" s="104"/>
      <c r="EUG94" s="105"/>
      <c r="EUH94" s="97"/>
      <c r="EUI94" s="79"/>
      <c r="EUJ94" s="79"/>
      <c r="EUK94" s="96"/>
      <c r="EUL94" s="80"/>
      <c r="EUM94" s="80"/>
      <c r="EUN94" s="80"/>
      <c r="EUO94" s="102"/>
      <c r="EUP94" s="62"/>
      <c r="EUQ94" s="110"/>
      <c r="EUR94" s="97"/>
      <c r="EUS94" s="97"/>
      <c r="EUT94" s="97"/>
      <c r="EUU94" s="104"/>
      <c r="EUV94" s="97"/>
      <c r="EUW94" s="97"/>
      <c r="EUX94" s="97"/>
      <c r="EUY94" s="145"/>
      <c r="EUZ94" s="61"/>
      <c r="EVA94" s="108"/>
      <c r="EVB94" s="63"/>
      <c r="EVC94" s="103"/>
      <c r="EVD94" s="104"/>
      <c r="EVE94" s="105"/>
      <c r="EVF94" s="97"/>
      <c r="EVG94" s="79"/>
      <c r="EVH94" s="79"/>
      <c r="EVI94" s="96"/>
      <c r="EVJ94" s="80"/>
      <c r="EVK94" s="80"/>
      <c r="EVL94" s="80"/>
      <c r="EVM94" s="102"/>
      <c r="EVN94" s="62"/>
      <c r="EVO94" s="110"/>
      <c r="EVP94" s="97"/>
      <c r="EVQ94" s="97"/>
      <c r="EVR94" s="97"/>
      <c r="EVS94" s="104"/>
      <c r="EVT94" s="97"/>
      <c r="EVU94" s="97"/>
      <c r="EVV94" s="97"/>
      <c r="EVW94" s="145"/>
      <c r="EVX94" s="61"/>
      <c r="EVY94" s="108"/>
      <c r="EVZ94" s="63"/>
      <c r="EWA94" s="103"/>
      <c r="EWB94" s="104"/>
      <c r="EWC94" s="105"/>
      <c r="EWD94" s="97"/>
      <c r="EWE94" s="79"/>
      <c r="EWF94" s="79"/>
      <c r="EWG94" s="96"/>
      <c r="EWH94" s="80"/>
      <c r="EWI94" s="80"/>
      <c r="EWJ94" s="80"/>
      <c r="EWK94" s="102"/>
      <c r="EWL94" s="62"/>
      <c r="EWM94" s="110"/>
      <c r="EWN94" s="97"/>
      <c r="EWO94" s="97"/>
      <c r="EWP94" s="97"/>
      <c r="EWQ94" s="104"/>
      <c r="EWR94" s="97"/>
      <c r="EWS94" s="97"/>
      <c r="EWT94" s="97"/>
      <c r="EWU94" s="145"/>
      <c r="EWV94" s="61"/>
      <c r="EWW94" s="108"/>
      <c r="EWX94" s="63"/>
      <c r="EWY94" s="103"/>
      <c r="EWZ94" s="104"/>
      <c r="EXA94" s="105"/>
      <c r="EXB94" s="97"/>
      <c r="EXC94" s="79"/>
      <c r="EXD94" s="79"/>
      <c r="EXE94" s="96"/>
      <c r="EXF94" s="80"/>
      <c r="EXG94" s="80"/>
      <c r="EXH94" s="80"/>
      <c r="EXI94" s="102"/>
      <c r="EXJ94" s="62"/>
      <c r="EXK94" s="110"/>
      <c r="EXL94" s="97"/>
      <c r="EXM94" s="97"/>
      <c r="EXN94" s="97"/>
      <c r="EXO94" s="104"/>
      <c r="EXP94" s="97"/>
      <c r="EXQ94" s="97"/>
      <c r="EXR94" s="97"/>
      <c r="EXS94" s="145"/>
      <c r="EXT94" s="61"/>
      <c r="EXU94" s="108"/>
      <c r="EXV94" s="63"/>
      <c r="EXW94" s="103"/>
      <c r="EXX94" s="104"/>
      <c r="EXY94" s="105"/>
      <c r="EXZ94" s="97"/>
      <c r="EYA94" s="79"/>
      <c r="EYB94" s="79"/>
      <c r="EYC94" s="96"/>
      <c r="EYD94" s="80"/>
      <c r="EYE94" s="80"/>
      <c r="EYF94" s="80"/>
      <c r="EYG94" s="102"/>
      <c r="EYH94" s="62"/>
      <c r="EYI94" s="110"/>
      <c r="EYJ94" s="97"/>
      <c r="EYK94" s="97"/>
      <c r="EYL94" s="97"/>
      <c r="EYM94" s="104"/>
      <c r="EYN94" s="97"/>
      <c r="EYO94" s="97"/>
      <c r="EYP94" s="97"/>
      <c r="EYQ94" s="145"/>
      <c r="EYR94" s="61"/>
      <c r="EYS94" s="108"/>
      <c r="EYT94" s="63"/>
      <c r="EYU94" s="103"/>
      <c r="EYV94" s="104"/>
      <c r="EYW94" s="105"/>
      <c r="EYX94" s="97"/>
      <c r="EYY94" s="79"/>
      <c r="EYZ94" s="79"/>
      <c r="EZA94" s="96"/>
      <c r="EZB94" s="80"/>
      <c r="EZC94" s="80"/>
      <c r="EZD94" s="80"/>
      <c r="EZE94" s="102"/>
      <c r="EZF94" s="62"/>
      <c r="EZG94" s="110"/>
      <c r="EZH94" s="97"/>
      <c r="EZI94" s="97"/>
      <c r="EZJ94" s="97"/>
      <c r="EZK94" s="104"/>
      <c r="EZL94" s="97"/>
      <c r="EZM94" s="97"/>
      <c r="EZN94" s="97"/>
      <c r="EZO94" s="145"/>
      <c r="EZP94" s="61"/>
      <c r="EZQ94" s="108"/>
      <c r="EZR94" s="63"/>
      <c r="EZS94" s="103"/>
      <c r="EZT94" s="104"/>
      <c r="EZU94" s="105"/>
      <c r="EZV94" s="97"/>
      <c r="EZW94" s="79"/>
      <c r="EZX94" s="79"/>
      <c r="EZY94" s="96"/>
      <c r="EZZ94" s="80"/>
      <c r="FAA94" s="80"/>
      <c r="FAB94" s="80"/>
      <c r="FAC94" s="102"/>
      <c r="FAD94" s="62"/>
      <c r="FAE94" s="110"/>
      <c r="FAF94" s="97"/>
      <c r="FAG94" s="97"/>
      <c r="FAH94" s="97"/>
      <c r="FAI94" s="104"/>
      <c r="FAJ94" s="97"/>
      <c r="FAK94" s="97"/>
      <c r="FAL94" s="97"/>
      <c r="FAM94" s="145"/>
      <c r="FAN94" s="61"/>
      <c r="FAO94" s="108"/>
      <c r="FAP94" s="63"/>
      <c r="FAQ94" s="103"/>
      <c r="FAR94" s="104"/>
      <c r="FAS94" s="105"/>
      <c r="FAT94" s="97"/>
      <c r="FAU94" s="79"/>
      <c r="FAV94" s="79"/>
      <c r="FAW94" s="96"/>
      <c r="FAX94" s="80"/>
      <c r="FAY94" s="80"/>
      <c r="FAZ94" s="80"/>
      <c r="FBA94" s="102"/>
      <c r="FBB94" s="62"/>
      <c r="FBC94" s="110"/>
      <c r="FBD94" s="97"/>
      <c r="FBE94" s="97"/>
      <c r="FBF94" s="97"/>
      <c r="FBG94" s="104"/>
      <c r="FBH94" s="97"/>
      <c r="FBI94" s="97"/>
      <c r="FBJ94" s="97"/>
      <c r="FBK94" s="145"/>
      <c r="FBL94" s="61"/>
      <c r="FBM94" s="108"/>
      <c r="FBN94" s="63"/>
      <c r="FBO94" s="103"/>
      <c r="FBP94" s="104"/>
      <c r="FBQ94" s="105"/>
      <c r="FBR94" s="97"/>
      <c r="FBS94" s="79"/>
      <c r="FBT94" s="79"/>
      <c r="FBU94" s="96"/>
      <c r="FBV94" s="80"/>
      <c r="FBW94" s="80"/>
      <c r="FBX94" s="80"/>
      <c r="FBY94" s="102"/>
      <c r="FBZ94" s="62"/>
      <c r="FCA94" s="110"/>
      <c r="FCB94" s="97"/>
      <c r="FCC94" s="97"/>
      <c r="FCD94" s="97"/>
      <c r="FCE94" s="104"/>
      <c r="FCF94" s="97"/>
      <c r="FCG94" s="97"/>
      <c r="FCH94" s="97"/>
      <c r="FCI94" s="145"/>
      <c r="FCJ94" s="61"/>
      <c r="FCK94" s="108"/>
      <c r="FCL94" s="63"/>
      <c r="FCM94" s="103"/>
      <c r="FCN94" s="104"/>
      <c r="FCO94" s="105"/>
      <c r="FCP94" s="97"/>
      <c r="FCQ94" s="79"/>
      <c r="FCR94" s="79"/>
      <c r="FCS94" s="96"/>
      <c r="FCT94" s="80"/>
      <c r="FCU94" s="80"/>
      <c r="FCV94" s="80"/>
      <c r="FCW94" s="102"/>
      <c r="FCX94" s="62"/>
      <c r="FCY94" s="110"/>
      <c r="FCZ94" s="97"/>
      <c r="FDA94" s="97"/>
      <c r="FDB94" s="97"/>
      <c r="FDC94" s="104"/>
      <c r="FDD94" s="97"/>
      <c r="FDE94" s="97"/>
      <c r="FDF94" s="97"/>
      <c r="FDG94" s="145"/>
      <c r="FDH94" s="61"/>
      <c r="FDI94" s="108"/>
      <c r="FDJ94" s="63"/>
      <c r="FDK94" s="103"/>
      <c r="FDL94" s="104"/>
      <c r="FDM94" s="105"/>
      <c r="FDN94" s="97"/>
      <c r="FDO94" s="79"/>
      <c r="FDP94" s="79"/>
      <c r="FDQ94" s="96"/>
      <c r="FDR94" s="80"/>
      <c r="FDS94" s="80"/>
      <c r="FDT94" s="80"/>
      <c r="FDU94" s="102"/>
      <c r="FDV94" s="62"/>
      <c r="FDW94" s="110"/>
      <c r="FDX94" s="97"/>
      <c r="FDY94" s="97"/>
      <c r="FDZ94" s="97"/>
      <c r="FEA94" s="104"/>
      <c r="FEB94" s="97"/>
      <c r="FEC94" s="97"/>
      <c r="FED94" s="97"/>
      <c r="FEE94" s="145"/>
      <c r="FEF94" s="61"/>
      <c r="FEG94" s="108"/>
      <c r="FEH94" s="63"/>
      <c r="FEI94" s="103"/>
      <c r="FEJ94" s="104"/>
      <c r="FEK94" s="105"/>
      <c r="FEL94" s="97"/>
      <c r="FEM94" s="79"/>
      <c r="FEN94" s="79"/>
      <c r="FEO94" s="96"/>
      <c r="FEP94" s="80"/>
      <c r="FEQ94" s="80"/>
      <c r="FER94" s="80"/>
      <c r="FES94" s="102"/>
      <c r="FET94" s="62"/>
      <c r="FEU94" s="110"/>
      <c r="FEV94" s="97"/>
      <c r="FEW94" s="97"/>
      <c r="FEX94" s="97"/>
      <c r="FEY94" s="104"/>
      <c r="FEZ94" s="97"/>
      <c r="FFA94" s="97"/>
      <c r="FFB94" s="97"/>
      <c r="FFC94" s="145"/>
      <c r="FFD94" s="61"/>
      <c r="FFE94" s="108"/>
      <c r="FFF94" s="63"/>
      <c r="FFG94" s="103"/>
      <c r="FFH94" s="104"/>
      <c r="FFI94" s="105"/>
      <c r="FFJ94" s="97"/>
      <c r="FFK94" s="79"/>
      <c r="FFL94" s="79"/>
      <c r="FFM94" s="96"/>
      <c r="FFN94" s="80"/>
      <c r="FFO94" s="80"/>
      <c r="FFP94" s="80"/>
      <c r="FFQ94" s="102"/>
      <c r="FFR94" s="62"/>
      <c r="FFS94" s="110"/>
      <c r="FFT94" s="97"/>
      <c r="FFU94" s="97"/>
      <c r="FFV94" s="97"/>
      <c r="FFW94" s="104"/>
      <c r="FFX94" s="97"/>
      <c r="FFY94" s="97"/>
      <c r="FFZ94" s="97"/>
      <c r="FGA94" s="145"/>
      <c r="FGB94" s="61"/>
      <c r="FGC94" s="108"/>
      <c r="FGD94" s="63"/>
      <c r="FGE94" s="103"/>
      <c r="FGF94" s="104"/>
      <c r="FGG94" s="105"/>
      <c r="FGH94" s="97"/>
      <c r="FGI94" s="79"/>
      <c r="FGJ94" s="79"/>
      <c r="FGK94" s="96"/>
      <c r="FGL94" s="80"/>
      <c r="FGM94" s="80"/>
      <c r="FGN94" s="80"/>
      <c r="FGO94" s="102"/>
      <c r="FGP94" s="62"/>
      <c r="FGQ94" s="110"/>
      <c r="FGR94" s="97"/>
      <c r="FGS94" s="97"/>
      <c r="FGT94" s="97"/>
      <c r="FGU94" s="104"/>
      <c r="FGV94" s="97"/>
      <c r="FGW94" s="97"/>
      <c r="FGX94" s="97"/>
      <c r="FGY94" s="145"/>
      <c r="FGZ94" s="61"/>
      <c r="FHA94" s="108"/>
      <c r="FHB94" s="63"/>
      <c r="FHC94" s="103"/>
      <c r="FHD94" s="104"/>
      <c r="FHE94" s="105"/>
      <c r="FHF94" s="97"/>
      <c r="FHG94" s="79"/>
      <c r="FHH94" s="79"/>
      <c r="FHI94" s="96"/>
      <c r="FHJ94" s="80"/>
      <c r="FHK94" s="80"/>
      <c r="FHL94" s="80"/>
      <c r="FHM94" s="102"/>
      <c r="FHN94" s="62"/>
      <c r="FHO94" s="110"/>
      <c r="FHP94" s="97"/>
      <c r="FHQ94" s="97"/>
      <c r="FHR94" s="97"/>
      <c r="FHS94" s="104"/>
      <c r="FHT94" s="97"/>
      <c r="FHU94" s="97"/>
      <c r="FHV94" s="97"/>
      <c r="FHW94" s="145"/>
      <c r="FHX94" s="61"/>
      <c r="FHY94" s="108"/>
      <c r="FHZ94" s="63"/>
      <c r="FIA94" s="103"/>
      <c r="FIB94" s="104"/>
      <c r="FIC94" s="105"/>
      <c r="FID94" s="97"/>
      <c r="FIE94" s="79"/>
      <c r="FIF94" s="79"/>
      <c r="FIG94" s="96"/>
      <c r="FIH94" s="80"/>
      <c r="FII94" s="80"/>
      <c r="FIJ94" s="80"/>
      <c r="FIK94" s="102"/>
      <c r="FIL94" s="62"/>
      <c r="FIM94" s="110"/>
      <c r="FIN94" s="97"/>
      <c r="FIO94" s="97"/>
      <c r="FIP94" s="97"/>
      <c r="FIQ94" s="104"/>
      <c r="FIR94" s="97"/>
      <c r="FIS94" s="97"/>
      <c r="FIT94" s="97"/>
      <c r="FIU94" s="145"/>
      <c r="FIV94" s="61"/>
      <c r="FIW94" s="108"/>
      <c r="FIX94" s="63"/>
      <c r="FIY94" s="103"/>
      <c r="FIZ94" s="104"/>
      <c r="FJA94" s="105"/>
      <c r="FJB94" s="97"/>
      <c r="FJC94" s="79"/>
      <c r="FJD94" s="79"/>
      <c r="FJE94" s="96"/>
      <c r="FJF94" s="80"/>
      <c r="FJG94" s="80"/>
      <c r="FJH94" s="80"/>
      <c r="FJI94" s="102"/>
      <c r="FJJ94" s="62"/>
      <c r="FJK94" s="110"/>
      <c r="FJL94" s="97"/>
      <c r="FJM94" s="97"/>
      <c r="FJN94" s="97"/>
      <c r="FJO94" s="104"/>
      <c r="FJP94" s="97"/>
      <c r="FJQ94" s="97"/>
      <c r="FJR94" s="97"/>
      <c r="FJS94" s="145"/>
      <c r="FJT94" s="61"/>
      <c r="FJU94" s="108"/>
      <c r="FJV94" s="63"/>
      <c r="FJW94" s="103"/>
      <c r="FJX94" s="104"/>
      <c r="FJY94" s="105"/>
      <c r="FJZ94" s="97"/>
      <c r="FKA94" s="79"/>
      <c r="FKB94" s="79"/>
      <c r="FKC94" s="96"/>
      <c r="FKD94" s="80"/>
      <c r="FKE94" s="80"/>
      <c r="FKF94" s="80"/>
      <c r="FKG94" s="102"/>
      <c r="FKH94" s="62"/>
      <c r="FKI94" s="110"/>
      <c r="FKJ94" s="97"/>
      <c r="FKK94" s="97"/>
      <c r="FKL94" s="97"/>
      <c r="FKM94" s="104"/>
      <c r="FKN94" s="97"/>
      <c r="FKO94" s="97"/>
      <c r="FKP94" s="97"/>
      <c r="FKQ94" s="145"/>
      <c r="FKR94" s="61"/>
      <c r="FKS94" s="108"/>
      <c r="FKT94" s="63"/>
      <c r="FKU94" s="103"/>
      <c r="FKV94" s="104"/>
      <c r="FKW94" s="105"/>
      <c r="FKX94" s="97"/>
      <c r="FKY94" s="79"/>
      <c r="FKZ94" s="79"/>
      <c r="FLA94" s="96"/>
      <c r="FLB94" s="80"/>
      <c r="FLC94" s="80"/>
      <c r="FLD94" s="80"/>
      <c r="FLE94" s="102"/>
      <c r="FLF94" s="62"/>
      <c r="FLG94" s="110"/>
      <c r="FLH94" s="97"/>
      <c r="FLI94" s="97"/>
      <c r="FLJ94" s="97"/>
      <c r="FLK94" s="104"/>
      <c r="FLL94" s="97"/>
      <c r="FLM94" s="97"/>
      <c r="FLN94" s="97"/>
      <c r="FLO94" s="145"/>
      <c r="FLP94" s="61"/>
      <c r="FLQ94" s="108"/>
      <c r="FLR94" s="63"/>
      <c r="FLS94" s="103"/>
      <c r="FLT94" s="104"/>
      <c r="FLU94" s="105"/>
      <c r="FLV94" s="97"/>
      <c r="FLW94" s="79"/>
      <c r="FLX94" s="79"/>
      <c r="FLY94" s="96"/>
      <c r="FLZ94" s="80"/>
      <c r="FMA94" s="80"/>
      <c r="FMB94" s="80"/>
      <c r="FMC94" s="102"/>
      <c r="FMD94" s="62"/>
      <c r="FME94" s="110"/>
      <c r="FMF94" s="97"/>
      <c r="FMG94" s="97"/>
      <c r="FMH94" s="97"/>
      <c r="FMI94" s="104"/>
      <c r="FMJ94" s="97"/>
      <c r="FMK94" s="97"/>
      <c r="FML94" s="97"/>
      <c r="FMM94" s="145"/>
      <c r="FMN94" s="61"/>
      <c r="FMO94" s="108"/>
      <c r="FMP94" s="63"/>
      <c r="FMQ94" s="103"/>
      <c r="FMR94" s="104"/>
      <c r="FMS94" s="105"/>
      <c r="FMT94" s="97"/>
      <c r="FMU94" s="79"/>
      <c r="FMV94" s="79"/>
      <c r="FMW94" s="96"/>
      <c r="FMX94" s="80"/>
      <c r="FMY94" s="80"/>
      <c r="FMZ94" s="80"/>
      <c r="FNA94" s="102"/>
      <c r="FNB94" s="62"/>
      <c r="FNC94" s="110"/>
      <c r="FND94" s="97"/>
      <c r="FNE94" s="97"/>
      <c r="FNF94" s="97"/>
      <c r="FNG94" s="104"/>
      <c r="FNH94" s="97"/>
      <c r="FNI94" s="97"/>
      <c r="FNJ94" s="97"/>
      <c r="FNK94" s="145"/>
      <c r="FNL94" s="61"/>
      <c r="FNM94" s="108"/>
      <c r="FNN94" s="63"/>
      <c r="FNO94" s="103"/>
      <c r="FNP94" s="104"/>
      <c r="FNQ94" s="105"/>
      <c r="FNR94" s="97"/>
      <c r="FNS94" s="79"/>
      <c r="FNT94" s="79"/>
      <c r="FNU94" s="96"/>
      <c r="FNV94" s="80"/>
      <c r="FNW94" s="80"/>
      <c r="FNX94" s="80"/>
      <c r="FNY94" s="102"/>
      <c r="FNZ94" s="62"/>
      <c r="FOA94" s="110"/>
      <c r="FOB94" s="97"/>
      <c r="FOC94" s="97"/>
      <c r="FOD94" s="97"/>
      <c r="FOE94" s="104"/>
      <c r="FOF94" s="97"/>
      <c r="FOG94" s="97"/>
      <c r="FOH94" s="97"/>
      <c r="FOI94" s="145"/>
      <c r="FOJ94" s="61"/>
      <c r="FOK94" s="108"/>
      <c r="FOL94" s="63"/>
      <c r="FOM94" s="103"/>
      <c r="FON94" s="104"/>
      <c r="FOO94" s="105"/>
      <c r="FOP94" s="97"/>
      <c r="FOQ94" s="79"/>
      <c r="FOR94" s="79"/>
      <c r="FOS94" s="96"/>
      <c r="FOT94" s="80"/>
      <c r="FOU94" s="80"/>
      <c r="FOV94" s="80"/>
      <c r="FOW94" s="102"/>
      <c r="FOX94" s="62"/>
      <c r="FOY94" s="110"/>
      <c r="FOZ94" s="97"/>
      <c r="FPA94" s="97"/>
      <c r="FPB94" s="97"/>
      <c r="FPC94" s="104"/>
      <c r="FPD94" s="97"/>
      <c r="FPE94" s="97"/>
      <c r="FPF94" s="97"/>
      <c r="FPG94" s="145"/>
      <c r="FPH94" s="61"/>
      <c r="FPI94" s="108"/>
      <c r="FPJ94" s="63"/>
      <c r="FPK94" s="103"/>
      <c r="FPL94" s="104"/>
      <c r="FPM94" s="105"/>
      <c r="FPN94" s="97"/>
      <c r="FPO94" s="79"/>
      <c r="FPP94" s="79"/>
      <c r="FPQ94" s="96"/>
      <c r="FPR94" s="80"/>
      <c r="FPS94" s="80"/>
      <c r="FPT94" s="80"/>
      <c r="FPU94" s="102"/>
      <c r="FPV94" s="62"/>
      <c r="FPW94" s="110"/>
      <c r="FPX94" s="97"/>
      <c r="FPY94" s="97"/>
      <c r="FPZ94" s="97"/>
      <c r="FQA94" s="104"/>
      <c r="FQB94" s="97"/>
      <c r="FQC94" s="97"/>
      <c r="FQD94" s="97"/>
      <c r="FQE94" s="145"/>
      <c r="FQF94" s="61"/>
      <c r="FQG94" s="108"/>
      <c r="FQH94" s="63"/>
      <c r="FQI94" s="103"/>
      <c r="FQJ94" s="104"/>
      <c r="FQK94" s="105"/>
      <c r="FQL94" s="97"/>
      <c r="FQM94" s="79"/>
      <c r="FQN94" s="79"/>
      <c r="FQO94" s="96"/>
      <c r="FQP94" s="80"/>
      <c r="FQQ94" s="80"/>
      <c r="FQR94" s="80"/>
      <c r="FQS94" s="102"/>
      <c r="FQT94" s="62"/>
      <c r="FQU94" s="110"/>
      <c r="FQV94" s="97"/>
      <c r="FQW94" s="97"/>
      <c r="FQX94" s="97"/>
      <c r="FQY94" s="104"/>
      <c r="FQZ94" s="97"/>
      <c r="FRA94" s="97"/>
      <c r="FRB94" s="97"/>
      <c r="FRC94" s="145"/>
      <c r="FRD94" s="61"/>
      <c r="FRE94" s="108"/>
      <c r="FRF94" s="63"/>
      <c r="FRG94" s="103"/>
      <c r="FRH94" s="104"/>
      <c r="FRI94" s="105"/>
      <c r="FRJ94" s="97"/>
      <c r="FRK94" s="79"/>
      <c r="FRL94" s="79"/>
      <c r="FRM94" s="96"/>
      <c r="FRN94" s="80"/>
      <c r="FRO94" s="80"/>
      <c r="FRP94" s="80"/>
      <c r="FRQ94" s="102"/>
      <c r="FRR94" s="62"/>
      <c r="FRS94" s="110"/>
      <c r="FRT94" s="97"/>
      <c r="FRU94" s="97"/>
      <c r="FRV94" s="97"/>
      <c r="FRW94" s="104"/>
      <c r="FRX94" s="97"/>
      <c r="FRY94" s="97"/>
      <c r="FRZ94" s="97"/>
      <c r="FSA94" s="145"/>
      <c r="FSB94" s="61"/>
      <c r="FSC94" s="108"/>
      <c r="FSD94" s="63"/>
      <c r="FSE94" s="103"/>
      <c r="FSF94" s="104"/>
      <c r="FSG94" s="105"/>
      <c r="FSH94" s="97"/>
      <c r="FSI94" s="79"/>
      <c r="FSJ94" s="79"/>
      <c r="FSK94" s="96"/>
      <c r="FSL94" s="80"/>
      <c r="FSM94" s="80"/>
      <c r="FSN94" s="80"/>
      <c r="FSO94" s="102"/>
      <c r="FSP94" s="62"/>
      <c r="FSQ94" s="110"/>
      <c r="FSR94" s="97"/>
      <c r="FSS94" s="97"/>
      <c r="FST94" s="97"/>
      <c r="FSU94" s="104"/>
      <c r="FSV94" s="97"/>
      <c r="FSW94" s="97"/>
      <c r="FSX94" s="97"/>
      <c r="FSY94" s="145"/>
      <c r="FSZ94" s="61"/>
      <c r="FTA94" s="108"/>
      <c r="FTB94" s="63"/>
      <c r="FTC94" s="103"/>
      <c r="FTD94" s="104"/>
      <c r="FTE94" s="105"/>
      <c r="FTF94" s="97"/>
      <c r="FTG94" s="79"/>
      <c r="FTH94" s="79"/>
      <c r="FTI94" s="96"/>
      <c r="FTJ94" s="80"/>
      <c r="FTK94" s="80"/>
      <c r="FTL94" s="80"/>
      <c r="FTM94" s="102"/>
      <c r="FTN94" s="62"/>
      <c r="FTO94" s="110"/>
      <c r="FTP94" s="97"/>
      <c r="FTQ94" s="97"/>
      <c r="FTR94" s="97"/>
      <c r="FTS94" s="104"/>
      <c r="FTT94" s="97"/>
      <c r="FTU94" s="97"/>
      <c r="FTV94" s="97"/>
      <c r="FTW94" s="145"/>
      <c r="FTX94" s="61"/>
      <c r="FTY94" s="108"/>
      <c r="FTZ94" s="63"/>
      <c r="FUA94" s="103"/>
      <c r="FUB94" s="104"/>
      <c r="FUC94" s="105"/>
      <c r="FUD94" s="97"/>
      <c r="FUE94" s="79"/>
      <c r="FUF94" s="79"/>
      <c r="FUG94" s="96"/>
      <c r="FUH94" s="80"/>
      <c r="FUI94" s="80"/>
      <c r="FUJ94" s="80"/>
      <c r="FUK94" s="102"/>
      <c r="FUL94" s="62"/>
      <c r="FUM94" s="110"/>
      <c r="FUN94" s="97"/>
      <c r="FUO94" s="97"/>
      <c r="FUP94" s="97"/>
      <c r="FUQ94" s="104"/>
      <c r="FUR94" s="97"/>
      <c r="FUS94" s="97"/>
      <c r="FUT94" s="97"/>
      <c r="FUU94" s="145"/>
      <c r="FUV94" s="61"/>
      <c r="FUW94" s="108"/>
      <c r="FUX94" s="63"/>
      <c r="FUY94" s="103"/>
      <c r="FUZ94" s="104"/>
      <c r="FVA94" s="105"/>
      <c r="FVB94" s="97"/>
      <c r="FVC94" s="79"/>
      <c r="FVD94" s="79"/>
      <c r="FVE94" s="96"/>
      <c r="FVF94" s="80"/>
      <c r="FVG94" s="80"/>
      <c r="FVH94" s="80"/>
      <c r="FVI94" s="102"/>
      <c r="FVJ94" s="62"/>
      <c r="FVK94" s="110"/>
      <c r="FVL94" s="97"/>
      <c r="FVM94" s="97"/>
      <c r="FVN94" s="97"/>
      <c r="FVO94" s="104"/>
      <c r="FVP94" s="97"/>
      <c r="FVQ94" s="97"/>
      <c r="FVR94" s="97"/>
      <c r="FVS94" s="145"/>
      <c r="FVT94" s="61"/>
      <c r="FVU94" s="108"/>
      <c r="FVV94" s="63"/>
      <c r="FVW94" s="103"/>
      <c r="FVX94" s="104"/>
      <c r="FVY94" s="105"/>
      <c r="FVZ94" s="97"/>
      <c r="FWA94" s="79"/>
      <c r="FWB94" s="79"/>
      <c r="FWC94" s="96"/>
      <c r="FWD94" s="80"/>
      <c r="FWE94" s="80"/>
      <c r="FWF94" s="80"/>
      <c r="FWG94" s="102"/>
      <c r="FWH94" s="62"/>
      <c r="FWI94" s="110"/>
      <c r="FWJ94" s="97"/>
      <c r="FWK94" s="97"/>
      <c r="FWL94" s="97"/>
      <c r="FWM94" s="104"/>
      <c r="FWN94" s="97"/>
      <c r="FWO94" s="97"/>
      <c r="FWP94" s="97"/>
      <c r="FWQ94" s="145"/>
      <c r="FWR94" s="61"/>
      <c r="FWS94" s="108"/>
      <c r="FWT94" s="63"/>
      <c r="FWU94" s="103"/>
      <c r="FWV94" s="104"/>
      <c r="FWW94" s="105"/>
      <c r="FWX94" s="97"/>
      <c r="FWY94" s="79"/>
      <c r="FWZ94" s="79"/>
      <c r="FXA94" s="96"/>
      <c r="FXB94" s="80"/>
      <c r="FXC94" s="80"/>
      <c r="FXD94" s="80"/>
      <c r="FXE94" s="102"/>
      <c r="FXF94" s="62"/>
      <c r="FXG94" s="110"/>
      <c r="FXH94" s="97"/>
      <c r="FXI94" s="97"/>
      <c r="FXJ94" s="97"/>
      <c r="FXK94" s="104"/>
      <c r="FXL94" s="97"/>
      <c r="FXM94" s="97"/>
      <c r="FXN94" s="97"/>
      <c r="FXO94" s="145"/>
      <c r="FXP94" s="61"/>
      <c r="FXQ94" s="108"/>
      <c r="FXR94" s="63"/>
      <c r="FXS94" s="103"/>
      <c r="FXT94" s="104"/>
      <c r="FXU94" s="105"/>
      <c r="FXV94" s="97"/>
      <c r="FXW94" s="79"/>
      <c r="FXX94" s="79"/>
      <c r="FXY94" s="96"/>
      <c r="FXZ94" s="80"/>
      <c r="FYA94" s="80"/>
      <c r="FYB94" s="80"/>
      <c r="FYC94" s="102"/>
      <c r="FYD94" s="62"/>
      <c r="FYE94" s="110"/>
      <c r="FYF94" s="97"/>
      <c r="FYG94" s="97"/>
      <c r="FYH94" s="97"/>
      <c r="FYI94" s="104"/>
      <c r="FYJ94" s="97"/>
      <c r="FYK94" s="97"/>
      <c r="FYL94" s="97"/>
      <c r="FYM94" s="145"/>
      <c r="FYN94" s="61"/>
      <c r="FYO94" s="108"/>
      <c r="FYP94" s="63"/>
      <c r="FYQ94" s="103"/>
      <c r="FYR94" s="104"/>
      <c r="FYS94" s="105"/>
      <c r="FYT94" s="97"/>
      <c r="FYU94" s="79"/>
      <c r="FYV94" s="79"/>
      <c r="FYW94" s="96"/>
      <c r="FYX94" s="80"/>
      <c r="FYY94" s="80"/>
      <c r="FYZ94" s="80"/>
      <c r="FZA94" s="102"/>
      <c r="FZB94" s="62"/>
      <c r="FZC94" s="110"/>
      <c r="FZD94" s="97"/>
      <c r="FZE94" s="97"/>
      <c r="FZF94" s="97"/>
      <c r="FZG94" s="104"/>
      <c r="FZH94" s="97"/>
      <c r="FZI94" s="97"/>
      <c r="FZJ94" s="97"/>
      <c r="FZK94" s="145"/>
      <c r="FZL94" s="61"/>
      <c r="FZM94" s="108"/>
      <c r="FZN94" s="63"/>
      <c r="FZO94" s="103"/>
      <c r="FZP94" s="104"/>
      <c r="FZQ94" s="105"/>
      <c r="FZR94" s="97"/>
      <c r="FZS94" s="79"/>
      <c r="FZT94" s="79"/>
      <c r="FZU94" s="96"/>
      <c r="FZV94" s="80"/>
      <c r="FZW94" s="80"/>
      <c r="FZX94" s="80"/>
      <c r="FZY94" s="102"/>
      <c r="FZZ94" s="62"/>
      <c r="GAA94" s="110"/>
      <c r="GAB94" s="97"/>
      <c r="GAC94" s="97"/>
      <c r="GAD94" s="97"/>
      <c r="GAE94" s="104"/>
      <c r="GAF94" s="97"/>
      <c r="GAG94" s="97"/>
      <c r="GAH94" s="97"/>
      <c r="GAI94" s="145"/>
      <c r="GAJ94" s="61"/>
      <c r="GAK94" s="108"/>
      <c r="GAL94" s="63"/>
      <c r="GAM94" s="103"/>
      <c r="GAN94" s="104"/>
      <c r="GAO94" s="105"/>
      <c r="GAP94" s="97"/>
      <c r="GAQ94" s="79"/>
      <c r="GAR94" s="79"/>
      <c r="GAS94" s="96"/>
      <c r="GAT94" s="80"/>
      <c r="GAU94" s="80"/>
      <c r="GAV94" s="80"/>
      <c r="GAW94" s="102"/>
      <c r="GAX94" s="62"/>
      <c r="GAY94" s="110"/>
      <c r="GAZ94" s="97"/>
      <c r="GBA94" s="97"/>
      <c r="GBB94" s="97"/>
      <c r="GBC94" s="104"/>
      <c r="GBD94" s="97"/>
      <c r="GBE94" s="97"/>
      <c r="GBF94" s="97"/>
      <c r="GBG94" s="145"/>
      <c r="GBH94" s="61"/>
      <c r="GBI94" s="108"/>
      <c r="GBJ94" s="63"/>
      <c r="GBK94" s="103"/>
      <c r="GBL94" s="104"/>
      <c r="GBM94" s="105"/>
      <c r="GBN94" s="97"/>
      <c r="GBO94" s="79"/>
      <c r="GBP94" s="79"/>
      <c r="GBQ94" s="96"/>
      <c r="GBR94" s="80"/>
      <c r="GBS94" s="80"/>
      <c r="GBT94" s="80"/>
      <c r="GBU94" s="102"/>
      <c r="GBV94" s="62"/>
      <c r="GBW94" s="110"/>
      <c r="GBX94" s="97"/>
      <c r="GBY94" s="97"/>
      <c r="GBZ94" s="97"/>
      <c r="GCA94" s="104"/>
      <c r="GCB94" s="97"/>
      <c r="GCC94" s="97"/>
      <c r="GCD94" s="97"/>
      <c r="GCE94" s="145"/>
      <c r="GCF94" s="61"/>
      <c r="GCG94" s="108"/>
      <c r="GCH94" s="63"/>
      <c r="GCI94" s="103"/>
      <c r="GCJ94" s="104"/>
      <c r="GCK94" s="105"/>
      <c r="GCL94" s="97"/>
      <c r="GCM94" s="79"/>
      <c r="GCN94" s="79"/>
      <c r="GCO94" s="96"/>
      <c r="GCP94" s="80"/>
      <c r="GCQ94" s="80"/>
      <c r="GCR94" s="80"/>
      <c r="GCS94" s="102"/>
      <c r="GCT94" s="62"/>
      <c r="GCU94" s="110"/>
      <c r="GCV94" s="97"/>
      <c r="GCW94" s="97"/>
      <c r="GCX94" s="97"/>
      <c r="GCY94" s="104"/>
      <c r="GCZ94" s="97"/>
      <c r="GDA94" s="97"/>
      <c r="GDB94" s="97"/>
      <c r="GDC94" s="145"/>
      <c r="GDD94" s="61"/>
      <c r="GDE94" s="108"/>
      <c r="GDF94" s="63"/>
      <c r="GDG94" s="103"/>
      <c r="GDH94" s="104"/>
      <c r="GDI94" s="105"/>
      <c r="GDJ94" s="97"/>
      <c r="GDK94" s="79"/>
      <c r="GDL94" s="79"/>
      <c r="GDM94" s="96"/>
      <c r="GDN94" s="80"/>
      <c r="GDO94" s="80"/>
      <c r="GDP94" s="80"/>
      <c r="GDQ94" s="102"/>
      <c r="GDR94" s="62"/>
      <c r="GDS94" s="110"/>
      <c r="GDT94" s="97"/>
      <c r="GDU94" s="97"/>
      <c r="GDV94" s="97"/>
      <c r="GDW94" s="104"/>
      <c r="GDX94" s="97"/>
      <c r="GDY94" s="97"/>
      <c r="GDZ94" s="97"/>
      <c r="GEA94" s="145"/>
      <c r="GEB94" s="61"/>
      <c r="GEC94" s="108"/>
      <c r="GED94" s="63"/>
      <c r="GEE94" s="103"/>
      <c r="GEF94" s="104"/>
      <c r="GEG94" s="105"/>
      <c r="GEH94" s="97"/>
      <c r="GEI94" s="79"/>
      <c r="GEJ94" s="79"/>
      <c r="GEK94" s="96"/>
      <c r="GEL94" s="80"/>
      <c r="GEM94" s="80"/>
      <c r="GEN94" s="80"/>
      <c r="GEO94" s="102"/>
      <c r="GEP94" s="62"/>
      <c r="GEQ94" s="110"/>
      <c r="GER94" s="97"/>
      <c r="GES94" s="97"/>
      <c r="GET94" s="97"/>
      <c r="GEU94" s="104"/>
      <c r="GEV94" s="97"/>
      <c r="GEW94" s="97"/>
      <c r="GEX94" s="97"/>
      <c r="GEY94" s="145"/>
      <c r="GEZ94" s="61"/>
      <c r="GFA94" s="108"/>
      <c r="GFB94" s="63"/>
      <c r="GFC94" s="103"/>
      <c r="GFD94" s="104"/>
      <c r="GFE94" s="105"/>
      <c r="GFF94" s="97"/>
      <c r="GFG94" s="79"/>
      <c r="GFH94" s="79"/>
      <c r="GFI94" s="96"/>
      <c r="GFJ94" s="80"/>
      <c r="GFK94" s="80"/>
      <c r="GFL94" s="80"/>
      <c r="GFM94" s="102"/>
      <c r="GFN94" s="62"/>
      <c r="GFO94" s="110"/>
      <c r="GFP94" s="97"/>
      <c r="GFQ94" s="97"/>
      <c r="GFR94" s="97"/>
      <c r="GFS94" s="104"/>
      <c r="GFT94" s="97"/>
      <c r="GFU94" s="97"/>
      <c r="GFV94" s="97"/>
      <c r="GFW94" s="145"/>
      <c r="GFX94" s="61"/>
      <c r="GFY94" s="108"/>
      <c r="GFZ94" s="63"/>
      <c r="GGA94" s="103"/>
      <c r="GGB94" s="104"/>
      <c r="GGC94" s="105"/>
      <c r="GGD94" s="97"/>
      <c r="GGE94" s="79"/>
      <c r="GGF94" s="79"/>
      <c r="GGG94" s="96"/>
      <c r="GGH94" s="80"/>
      <c r="GGI94" s="80"/>
      <c r="GGJ94" s="80"/>
      <c r="GGK94" s="102"/>
      <c r="GGL94" s="62"/>
      <c r="GGM94" s="110"/>
      <c r="GGN94" s="97"/>
      <c r="GGO94" s="97"/>
      <c r="GGP94" s="97"/>
      <c r="GGQ94" s="104"/>
      <c r="GGR94" s="97"/>
      <c r="GGS94" s="97"/>
      <c r="GGT94" s="97"/>
      <c r="GGU94" s="145"/>
      <c r="GGV94" s="61"/>
      <c r="GGW94" s="108"/>
      <c r="GGX94" s="63"/>
      <c r="GGY94" s="103"/>
      <c r="GGZ94" s="104"/>
      <c r="GHA94" s="105"/>
      <c r="GHB94" s="97"/>
      <c r="GHC94" s="79"/>
      <c r="GHD94" s="79"/>
      <c r="GHE94" s="96"/>
      <c r="GHF94" s="80"/>
      <c r="GHG94" s="80"/>
      <c r="GHH94" s="80"/>
      <c r="GHI94" s="102"/>
      <c r="GHJ94" s="62"/>
      <c r="GHK94" s="110"/>
      <c r="GHL94" s="97"/>
      <c r="GHM94" s="97"/>
      <c r="GHN94" s="97"/>
      <c r="GHO94" s="104"/>
      <c r="GHP94" s="97"/>
      <c r="GHQ94" s="97"/>
      <c r="GHR94" s="97"/>
      <c r="GHS94" s="145"/>
      <c r="GHT94" s="61"/>
      <c r="GHU94" s="108"/>
      <c r="GHV94" s="63"/>
      <c r="GHW94" s="103"/>
      <c r="GHX94" s="104"/>
      <c r="GHY94" s="105"/>
      <c r="GHZ94" s="97"/>
      <c r="GIA94" s="79"/>
      <c r="GIB94" s="79"/>
      <c r="GIC94" s="96"/>
      <c r="GID94" s="80"/>
      <c r="GIE94" s="80"/>
      <c r="GIF94" s="80"/>
      <c r="GIG94" s="102"/>
      <c r="GIH94" s="62"/>
      <c r="GII94" s="110"/>
      <c r="GIJ94" s="97"/>
      <c r="GIK94" s="97"/>
      <c r="GIL94" s="97"/>
      <c r="GIM94" s="104"/>
      <c r="GIN94" s="97"/>
      <c r="GIO94" s="97"/>
      <c r="GIP94" s="97"/>
      <c r="GIQ94" s="145"/>
      <c r="GIR94" s="61"/>
      <c r="GIS94" s="108"/>
      <c r="GIT94" s="63"/>
      <c r="GIU94" s="103"/>
      <c r="GIV94" s="104"/>
      <c r="GIW94" s="105"/>
      <c r="GIX94" s="97"/>
      <c r="GIY94" s="79"/>
      <c r="GIZ94" s="79"/>
      <c r="GJA94" s="96"/>
      <c r="GJB94" s="80"/>
      <c r="GJC94" s="80"/>
      <c r="GJD94" s="80"/>
      <c r="GJE94" s="102"/>
      <c r="GJF94" s="62"/>
      <c r="GJG94" s="110"/>
      <c r="GJH94" s="97"/>
      <c r="GJI94" s="97"/>
      <c r="GJJ94" s="97"/>
      <c r="GJK94" s="104"/>
      <c r="GJL94" s="97"/>
      <c r="GJM94" s="97"/>
      <c r="GJN94" s="97"/>
      <c r="GJO94" s="145"/>
      <c r="GJP94" s="61"/>
      <c r="GJQ94" s="108"/>
      <c r="GJR94" s="63"/>
      <c r="GJS94" s="103"/>
      <c r="GJT94" s="104"/>
      <c r="GJU94" s="105"/>
      <c r="GJV94" s="97"/>
      <c r="GJW94" s="79"/>
      <c r="GJX94" s="79"/>
      <c r="GJY94" s="96"/>
      <c r="GJZ94" s="80"/>
      <c r="GKA94" s="80"/>
      <c r="GKB94" s="80"/>
      <c r="GKC94" s="102"/>
      <c r="GKD94" s="62"/>
      <c r="GKE94" s="110"/>
      <c r="GKF94" s="97"/>
      <c r="GKG94" s="97"/>
      <c r="GKH94" s="97"/>
      <c r="GKI94" s="104"/>
      <c r="GKJ94" s="97"/>
      <c r="GKK94" s="97"/>
      <c r="GKL94" s="97"/>
      <c r="GKM94" s="145"/>
      <c r="GKN94" s="61"/>
      <c r="GKO94" s="108"/>
      <c r="GKP94" s="63"/>
      <c r="GKQ94" s="103"/>
      <c r="GKR94" s="104"/>
      <c r="GKS94" s="105"/>
      <c r="GKT94" s="97"/>
      <c r="GKU94" s="79"/>
      <c r="GKV94" s="79"/>
      <c r="GKW94" s="96"/>
      <c r="GKX94" s="80"/>
      <c r="GKY94" s="80"/>
      <c r="GKZ94" s="80"/>
      <c r="GLA94" s="102"/>
      <c r="GLB94" s="62"/>
      <c r="GLC94" s="110"/>
      <c r="GLD94" s="97"/>
      <c r="GLE94" s="97"/>
      <c r="GLF94" s="97"/>
      <c r="GLG94" s="104"/>
      <c r="GLH94" s="97"/>
      <c r="GLI94" s="97"/>
      <c r="GLJ94" s="97"/>
      <c r="GLK94" s="145"/>
      <c r="GLL94" s="61"/>
      <c r="GLM94" s="108"/>
      <c r="GLN94" s="63"/>
      <c r="GLO94" s="103"/>
      <c r="GLP94" s="104"/>
      <c r="GLQ94" s="105"/>
      <c r="GLR94" s="97"/>
      <c r="GLS94" s="79"/>
      <c r="GLT94" s="79"/>
      <c r="GLU94" s="96"/>
      <c r="GLV94" s="80"/>
      <c r="GLW94" s="80"/>
      <c r="GLX94" s="80"/>
      <c r="GLY94" s="102"/>
      <c r="GLZ94" s="62"/>
      <c r="GMA94" s="110"/>
      <c r="GMB94" s="97"/>
      <c r="GMC94" s="97"/>
      <c r="GMD94" s="97"/>
      <c r="GME94" s="104"/>
      <c r="GMF94" s="97"/>
      <c r="GMG94" s="97"/>
      <c r="GMH94" s="97"/>
      <c r="GMI94" s="145"/>
      <c r="GMJ94" s="61"/>
      <c r="GMK94" s="108"/>
      <c r="GML94" s="63"/>
      <c r="GMM94" s="103"/>
      <c r="GMN94" s="104"/>
      <c r="GMO94" s="105"/>
      <c r="GMP94" s="97"/>
      <c r="GMQ94" s="79"/>
      <c r="GMR94" s="79"/>
      <c r="GMS94" s="96"/>
      <c r="GMT94" s="80"/>
      <c r="GMU94" s="80"/>
      <c r="GMV94" s="80"/>
      <c r="GMW94" s="102"/>
      <c r="GMX94" s="62"/>
      <c r="GMY94" s="110"/>
      <c r="GMZ94" s="97"/>
      <c r="GNA94" s="97"/>
      <c r="GNB94" s="97"/>
      <c r="GNC94" s="104"/>
      <c r="GND94" s="97"/>
      <c r="GNE94" s="97"/>
      <c r="GNF94" s="97"/>
      <c r="GNG94" s="145"/>
      <c r="GNH94" s="61"/>
      <c r="GNI94" s="108"/>
      <c r="GNJ94" s="63"/>
      <c r="GNK94" s="103"/>
      <c r="GNL94" s="104"/>
      <c r="GNM94" s="105"/>
      <c r="GNN94" s="97"/>
      <c r="GNO94" s="79"/>
      <c r="GNP94" s="79"/>
      <c r="GNQ94" s="96"/>
      <c r="GNR94" s="80"/>
      <c r="GNS94" s="80"/>
      <c r="GNT94" s="80"/>
      <c r="GNU94" s="102"/>
      <c r="GNV94" s="62"/>
      <c r="GNW94" s="110"/>
      <c r="GNX94" s="97"/>
      <c r="GNY94" s="97"/>
      <c r="GNZ94" s="97"/>
      <c r="GOA94" s="104"/>
      <c r="GOB94" s="97"/>
      <c r="GOC94" s="97"/>
      <c r="GOD94" s="97"/>
      <c r="GOE94" s="145"/>
      <c r="GOF94" s="61"/>
      <c r="GOG94" s="108"/>
      <c r="GOH94" s="63"/>
      <c r="GOI94" s="103"/>
      <c r="GOJ94" s="104"/>
      <c r="GOK94" s="105"/>
      <c r="GOL94" s="97"/>
      <c r="GOM94" s="79"/>
      <c r="GON94" s="79"/>
      <c r="GOO94" s="96"/>
      <c r="GOP94" s="80"/>
      <c r="GOQ94" s="80"/>
      <c r="GOR94" s="80"/>
      <c r="GOS94" s="102"/>
      <c r="GOT94" s="62"/>
      <c r="GOU94" s="110"/>
      <c r="GOV94" s="97"/>
      <c r="GOW94" s="97"/>
      <c r="GOX94" s="97"/>
      <c r="GOY94" s="104"/>
      <c r="GOZ94" s="97"/>
      <c r="GPA94" s="97"/>
      <c r="GPB94" s="97"/>
      <c r="GPC94" s="145"/>
      <c r="GPD94" s="61"/>
      <c r="GPE94" s="108"/>
      <c r="GPF94" s="63"/>
      <c r="GPG94" s="103"/>
      <c r="GPH94" s="104"/>
      <c r="GPI94" s="105"/>
      <c r="GPJ94" s="97"/>
      <c r="GPK94" s="79"/>
      <c r="GPL94" s="79"/>
      <c r="GPM94" s="96"/>
      <c r="GPN94" s="80"/>
      <c r="GPO94" s="80"/>
      <c r="GPP94" s="80"/>
      <c r="GPQ94" s="102"/>
      <c r="GPR94" s="62"/>
      <c r="GPS94" s="110"/>
      <c r="GPT94" s="97"/>
      <c r="GPU94" s="97"/>
      <c r="GPV94" s="97"/>
      <c r="GPW94" s="104"/>
      <c r="GPX94" s="97"/>
      <c r="GPY94" s="97"/>
      <c r="GPZ94" s="97"/>
      <c r="GQA94" s="145"/>
      <c r="GQB94" s="61"/>
      <c r="GQC94" s="108"/>
      <c r="GQD94" s="63"/>
      <c r="GQE94" s="103"/>
      <c r="GQF94" s="104"/>
      <c r="GQG94" s="105"/>
      <c r="GQH94" s="97"/>
      <c r="GQI94" s="79"/>
      <c r="GQJ94" s="79"/>
      <c r="GQK94" s="96"/>
      <c r="GQL94" s="80"/>
      <c r="GQM94" s="80"/>
      <c r="GQN94" s="80"/>
      <c r="GQO94" s="102"/>
      <c r="GQP94" s="62"/>
      <c r="GQQ94" s="110"/>
      <c r="GQR94" s="97"/>
      <c r="GQS94" s="97"/>
      <c r="GQT94" s="97"/>
      <c r="GQU94" s="104"/>
      <c r="GQV94" s="97"/>
      <c r="GQW94" s="97"/>
      <c r="GQX94" s="97"/>
      <c r="GQY94" s="145"/>
      <c r="GQZ94" s="61"/>
      <c r="GRA94" s="108"/>
      <c r="GRB94" s="63"/>
      <c r="GRC94" s="103"/>
      <c r="GRD94" s="104"/>
      <c r="GRE94" s="105"/>
      <c r="GRF94" s="97"/>
      <c r="GRG94" s="79"/>
      <c r="GRH94" s="79"/>
      <c r="GRI94" s="96"/>
      <c r="GRJ94" s="80"/>
      <c r="GRK94" s="80"/>
      <c r="GRL94" s="80"/>
      <c r="GRM94" s="102"/>
      <c r="GRN94" s="62"/>
      <c r="GRO94" s="110"/>
      <c r="GRP94" s="97"/>
      <c r="GRQ94" s="97"/>
      <c r="GRR94" s="97"/>
      <c r="GRS94" s="104"/>
      <c r="GRT94" s="97"/>
      <c r="GRU94" s="97"/>
      <c r="GRV94" s="97"/>
      <c r="GRW94" s="145"/>
      <c r="GRX94" s="61"/>
      <c r="GRY94" s="108"/>
      <c r="GRZ94" s="63"/>
      <c r="GSA94" s="103"/>
      <c r="GSB94" s="104"/>
      <c r="GSC94" s="105"/>
      <c r="GSD94" s="97"/>
      <c r="GSE94" s="79"/>
      <c r="GSF94" s="79"/>
      <c r="GSG94" s="96"/>
      <c r="GSH94" s="80"/>
      <c r="GSI94" s="80"/>
      <c r="GSJ94" s="80"/>
      <c r="GSK94" s="102"/>
      <c r="GSL94" s="62"/>
      <c r="GSM94" s="110"/>
      <c r="GSN94" s="97"/>
      <c r="GSO94" s="97"/>
      <c r="GSP94" s="97"/>
      <c r="GSQ94" s="104"/>
      <c r="GSR94" s="97"/>
      <c r="GSS94" s="97"/>
      <c r="GST94" s="97"/>
      <c r="GSU94" s="145"/>
      <c r="GSV94" s="61"/>
      <c r="GSW94" s="108"/>
      <c r="GSX94" s="63"/>
      <c r="GSY94" s="103"/>
      <c r="GSZ94" s="104"/>
      <c r="GTA94" s="105"/>
      <c r="GTB94" s="97"/>
      <c r="GTC94" s="79"/>
      <c r="GTD94" s="79"/>
      <c r="GTE94" s="96"/>
      <c r="GTF94" s="80"/>
      <c r="GTG94" s="80"/>
      <c r="GTH94" s="80"/>
      <c r="GTI94" s="102"/>
      <c r="GTJ94" s="62"/>
      <c r="GTK94" s="110"/>
      <c r="GTL94" s="97"/>
      <c r="GTM94" s="97"/>
      <c r="GTN94" s="97"/>
      <c r="GTO94" s="104"/>
      <c r="GTP94" s="97"/>
      <c r="GTQ94" s="97"/>
      <c r="GTR94" s="97"/>
      <c r="GTS94" s="145"/>
      <c r="GTT94" s="61"/>
      <c r="GTU94" s="108"/>
      <c r="GTV94" s="63"/>
      <c r="GTW94" s="103"/>
      <c r="GTX94" s="104"/>
      <c r="GTY94" s="105"/>
      <c r="GTZ94" s="97"/>
      <c r="GUA94" s="79"/>
      <c r="GUB94" s="79"/>
      <c r="GUC94" s="96"/>
      <c r="GUD94" s="80"/>
      <c r="GUE94" s="80"/>
      <c r="GUF94" s="80"/>
      <c r="GUG94" s="102"/>
      <c r="GUH94" s="62"/>
      <c r="GUI94" s="110"/>
      <c r="GUJ94" s="97"/>
      <c r="GUK94" s="97"/>
      <c r="GUL94" s="97"/>
      <c r="GUM94" s="104"/>
      <c r="GUN94" s="97"/>
      <c r="GUO94" s="97"/>
      <c r="GUP94" s="97"/>
      <c r="GUQ94" s="145"/>
      <c r="GUR94" s="61"/>
      <c r="GUS94" s="108"/>
      <c r="GUT94" s="63"/>
      <c r="GUU94" s="103"/>
      <c r="GUV94" s="104"/>
      <c r="GUW94" s="105"/>
      <c r="GUX94" s="97"/>
      <c r="GUY94" s="79"/>
      <c r="GUZ94" s="79"/>
      <c r="GVA94" s="96"/>
      <c r="GVB94" s="80"/>
      <c r="GVC94" s="80"/>
      <c r="GVD94" s="80"/>
      <c r="GVE94" s="102"/>
      <c r="GVF94" s="62"/>
      <c r="GVG94" s="110"/>
      <c r="GVH94" s="97"/>
      <c r="GVI94" s="97"/>
      <c r="GVJ94" s="97"/>
      <c r="GVK94" s="104"/>
      <c r="GVL94" s="97"/>
      <c r="GVM94" s="97"/>
      <c r="GVN94" s="97"/>
      <c r="GVO94" s="145"/>
      <c r="GVP94" s="61"/>
      <c r="GVQ94" s="108"/>
      <c r="GVR94" s="63"/>
      <c r="GVS94" s="103"/>
      <c r="GVT94" s="104"/>
      <c r="GVU94" s="105"/>
      <c r="GVV94" s="97"/>
      <c r="GVW94" s="79"/>
      <c r="GVX94" s="79"/>
      <c r="GVY94" s="96"/>
      <c r="GVZ94" s="80"/>
      <c r="GWA94" s="80"/>
      <c r="GWB94" s="80"/>
      <c r="GWC94" s="102"/>
      <c r="GWD94" s="62"/>
      <c r="GWE94" s="110"/>
      <c r="GWF94" s="97"/>
      <c r="GWG94" s="97"/>
      <c r="GWH94" s="97"/>
      <c r="GWI94" s="104"/>
      <c r="GWJ94" s="97"/>
      <c r="GWK94" s="97"/>
      <c r="GWL94" s="97"/>
      <c r="GWM94" s="145"/>
      <c r="GWN94" s="61"/>
      <c r="GWO94" s="108"/>
      <c r="GWP94" s="63"/>
      <c r="GWQ94" s="103"/>
      <c r="GWR94" s="104"/>
      <c r="GWS94" s="105"/>
      <c r="GWT94" s="97"/>
      <c r="GWU94" s="79"/>
      <c r="GWV94" s="79"/>
      <c r="GWW94" s="96"/>
      <c r="GWX94" s="80"/>
      <c r="GWY94" s="80"/>
      <c r="GWZ94" s="80"/>
      <c r="GXA94" s="102"/>
      <c r="GXB94" s="62"/>
      <c r="GXC94" s="110"/>
      <c r="GXD94" s="97"/>
      <c r="GXE94" s="97"/>
      <c r="GXF94" s="97"/>
      <c r="GXG94" s="104"/>
      <c r="GXH94" s="97"/>
      <c r="GXI94" s="97"/>
      <c r="GXJ94" s="97"/>
      <c r="GXK94" s="145"/>
      <c r="GXL94" s="61"/>
      <c r="GXM94" s="108"/>
      <c r="GXN94" s="63"/>
      <c r="GXO94" s="103"/>
      <c r="GXP94" s="104"/>
      <c r="GXQ94" s="105"/>
      <c r="GXR94" s="97"/>
      <c r="GXS94" s="79"/>
      <c r="GXT94" s="79"/>
      <c r="GXU94" s="96"/>
      <c r="GXV94" s="80"/>
      <c r="GXW94" s="80"/>
      <c r="GXX94" s="80"/>
      <c r="GXY94" s="102"/>
      <c r="GXZ94" s="62"/>
      <c r="GYA94" s="110"/>
      <c r="GYB94" s="97"/>
      <c r="GYC94" s="97"/>
      <c r="GYD94" s="97"/>
      <c r="GYE94" s="104"/>
      <c r="GYF94" s="97"/>
      <c r="GYG94" s="97"/>
      <c r="GYH94" s="97"/>
      <c r="GYI94" s="145"/>
      <c r="GYJ94" s="61"/>
      <c r="GYK94" s="108"/>
      <c r="GYL94" s="63"/>
      <c r="GYM94" s="103"/>
      <c r="GYN94" s="104"/>
      <c r="GYO94" s="105"/>
      <c r="GYP94" s="97"/>
      <c r="GYQ94" s="79"/>
      <c r="GYR94" s="79"/>
      <c r="GYS94" s="96"/>
      <c r="GYT94" s="80"/>
      <c r="GYU94" s="80"/>
      <c r="GYV94" s="80"/>
      <c r="GYW94" s="102"/>
      <c r="GYX94" s="62"/>
      <c r="GYY94" s="110"/>
      <c r="GYZ94" s="97"/>
      <c r="GZA94" s="97"/>
      <c r="GZB94" s="97"/>
      <c r="GZC94" s="104"/>
      <c r="GZD94" s="97"/>
      <c r="GZE94" s="97"/>
      <c r="GZF94" s="97"/>
      <c r="GZG94" s="145"/>
      <c r="GZH94" s="61"/>
      <c r="GZI94" s="108"/>
      <c r="GZJ94" s="63"/>
      <c r="GZK94" s="103"/>
      <c r="GZL94" s="104"/>
      <c r="GZM94" s="105"/>
      <c r="GZN94" s="97"/>
      <c r="GZO94" s="79"/>
      <c r="GZP94" s="79"/>
      <c r="GZQ94" s="96"/>
      <c r="GZR94" s="80"/>
      <c r="GZS94" s="80"/>
      <c r="GZT94" s="80"/>
      <c r="GZU94" s="102"/>
      <c r="GZV94" s="62"/>
      <c r="GZW94" s="110"/>
      <c r="GZX94" s="97"/>
      <c r="GZY94" s="97"/>
      <c r="GZZ94" s="97"/>
      <c r="HAA94" s="104"/>
      <c r="HAB94" s="97"/>
      <c r="HAC94" s="97"/>
      <c r="HAD94" s="97"/>
      <c r="HAE94" s="145"/>
      <c r="HAF94" s="61"/>
      <c r="HAG94" s="108"/>
      <c r="HAH94" s="63"/>
      <c r="HAI94" s="103"/>
      <c r="HAJ94" s="104"/>
      <c r="HAK94" s="105"/>
      <c r="HAL94" s="97"/>
      <c r="HAM94" s="79"/>
      <c r="HAN94" s="79"/>
      <c r="HAO94" s="96"/>
      <c r="HAP94" s="80"/>
      <c r="HAQ94" s="80"/>
      <c r="HAR94" s="80"/>
      <c r="HAS94" s="102"/>
      <c r="HAT94" s="62"/>
      <c r="HAU94" s="110"/>
      <c r="HAV94" s="97"/>
      <c r="HAW94" s="97"/>
      <c r="HAX94" s="97"/>
      <c r="HAY94" s="104"/>
      <c r="HAZ94" s="97"/>
      <c r="HBA94" s="97"/>
      <c r="HBB94" s="97"/>
      <c r="HBC94" s="145"/>
      <c r="HBD94" s="61"/>
      <c r="HBE94" s="108"/>
      <c r="HBF94" s="63"/>
      <c r="HBG94" s="103"/>
      <c r="HBH94" s="104"/>
      <c r="HBI94" s="105"/>
      <c r="HBJ94" s="97"/>
      <c r="HBK94" s="79"/>
      <c r="HBL94" s="79"/>
      <c r="HBM94" s="96"/>
      <c r="HBN94" s="80"/>
      <c r="HBO94" s="80"/>
      <c r="HBP94" s="80"/>
      <c r="HBQ94" s="102"/>
      <c r="HBR94" s="62"/>
      <c r="HBS94" s="110"/>
      <c r="HBT94" s="97"/>
      <c r="HBU94" s="97"/>
      <c r="HBV94" s="97"/>
      <c r="HBW94" s="104"/>
      <c r="HBX94" s="97"/>
      <c r="HBY94" s="97"/>
      <c r="HBZ94" s="97"/>
      <c r="HCA94" s="145"/>
      <c r="HCB94" s="61"/>
      <c r="HCC94" s="108"/>
      <c r="HCD94" s="63"/>
      <c r="HCE94" s="103"/>
      <c r="HCF94" s="104"/>
      <c r="HCG94" s="105"/>
      <c r="HCH94" s="97"/>
      <c r="HCI94" s="79"/>
      <c r="HCJ94" s="79"/>
      <c r="HCK94" s="96"/>
      <c r="HCL94" s="80"/>
      <c r="HCM94" s="80"/>
      <c r="HCN94" s="80"/>
      <c r="HCO94" s="102"/>
      <c r="HCP94" s="62"/>
      <c r="HCQ94" s="110"/>
      <c r="HCR94" s="97"/>
      <c r="HCS94" s="97"/>
      <c r="HCT94" s="97"/>
      <c r="HCU94" s="104"/>
      <c r="HCV94" s="97"/>
      <c r="HCW94" s="97"/>
      <c r="HCX94" s="97"/>
      <c r="HCY94" s="145"/>
      <c r="HCZ94" s="61"/>
      <c r="HDA94" s="108"/>
      <c r="HDB94" s="63"/>
      <c r="HDC94" s="103"/>
      <c r="HDD94" s="104"/>
      <c r="HDE94" s="105"/>
      <c r="HDF94" s="97"/>
      <c r="HDG94" s="79"/>
      <c r="HDH94" s="79"/>
      <c r="HDI94" s="96"/>
      <c r="HDJ94" s="80"/>
      <c r="HDK94" s="80"/>
      <c r="HDL94" s="80"/>
      <c r="HDM94" s="102"/>
      <c r="HDN94" s="62"/>
      <c r="HDO94" s="110"/>
      <c r="HDP94" s="97"/>
      <c r="HDQ94" s="97"/>
      <c r="HDR94" s="97"/>
      <c r="HDS94" s="104"/>
      <c r="HDT94" s="97"/>
      <c r="HDU94" s="97"/>
      <c r="HDV94" s="97"/>
      <c r="HDW94" s="145"/>
      <c r="HDX94" s="61"/>
      <c r="HDY94" s="108"/>
      <c r="HDZ94" s="63"/>
      <c r="HEA94" s="103"/>
      <c r="HEB94" s="104"/>
      <c r="HEC94" s="105"/>
      <c r="HED94" s="97"/>
      <c r="HEE94" s="79"/>
      <c r="HEF94" s="79"/>
      <c r="HEG94" s="96"/>
      <c r="HEH94" s="80"/>
      <c r="HEI94" s="80"/>
      <c r="HEJ94" s="80"/>
      <c r="HEK94" s="102"/>
      <c r="HEL94" s="62"/>
      <c r="HEM94" s="110"/>
      <c r="HEN94" s="97"/>
      <c r="HEO94" s="97"/>
      <c r="HEP94" s="97"/>
      <c r="HEQ94" s="104"/>
      <c r="HER94" s="97"/>
      <c r="HES94" s="97"/>
      <c r="HET94" s="97"/>
      <c r="HEU94" s="145"/>
      <c r="HEV94" s="61"/>
      <c r="HEW94" s="108"/>
      <c r="HEX94" s="63"/>
      <c r="HEY94" s="103"/>
      <c r="HEZ94" s="104"/>
      <c r="HFA94" s="105"/>
      <c r="HFB94" s="97"/>
      <c r="HFC94" s="79"/>
      <c r="HFD94" s="79"/>
      <c r="HFE94" s="96"/>
      <c r="HFF94" s="80"/>
      <c r="HFG94" s="80"/>
      <c r="HFH94" s="80"/>
      <c r="HFI94" s="102"/>
      <c r="HFJ94" s="62"/>
      <c r="HFK94" s="110"/>
      <c r="HFL94" s="97"/>
      <c r="HFM94" s="97"/>
      <c r="HFN94" s="97"/>
      <c r="HFO94" s="104"/>
      <c r="HFP94" s="97"/>
      <c r="HFQ94" s="97"/>
      <c r="HFR94" s="97"/>
      <c r="HFS94" s="145"/>
      <c r="HFT94" s="61"/>
      <c r="HFU94" s="108"/>
      <c r="HFV94" s="63"/>
      <c r="HFW94" s="103"/>
      <c r="HFX94" s="104"/>
      <c r="HFY94" s="105"/>
      <c r="HFZ94" s="97"/>
      <c r="HGA94" s="79"/>
      <c r="HGB94" s="79"/>
      <c r="HGC94" s="96"/>
      <c r="HGD94" s="80"/>
      <c r="HGE94" s="80"/>
      <c r="HGF94" s="80"/>
      <c r="HGG94" s="102"/>
      <c r="HGH94" s="62"/>
      <c r="HGI94" s="110"/>
      <c r="HGJ94" s="97"/>
      <c r="HGK94" s="97"/>
      <c r="HGL94" s="97"/>
      <c r="HGM94" s="104"/>
      <c r="HGN94" s="97"/>
      <c r="HGO94" s="97"/>
      <c r="HGP94" s="97"/>
      <c r="HGQ94" s="145"/>
      <c r="HGR94" s="61"/>
      <c r="HGS94" s="108"/>
      <c r="HGT94" s="63"/>
      <c r="HGU94" s="103"/>
      <c r="HGV94" s="104"/>
      <c r="HGW94" s="105"/>
      <c r="HGX94" s="97"/>
      <c r="HGY94" s="79"/>
      <c r="HGZ94" s="79"/>
      <c r="HHA94" s="96"/>
      <c r="HHB94" s="80"/>
      <c r="HHC94" s="80"/>
      <c r="HHD94" s="80"/>
      <c r="HHE94" s="102"/>
      <c r="HHF94" s="62"/>
      <c r="HHG94" s="110"/>
      <c r="HHH94" s="97"/>
      <c r="HHI94" s="97"/>
      <c r="HHJ94" s="97"/>
      <c r="HHK94" s="104"/>
      <c r="HHL94" s="97"/>
      <c r="HHM94" s="97"/>
      <c r="HHN94" s="97"/>
      <c r="HHO94" s="145"/>
      <c r="HHP94" s="61"/>
      <c r="HHQ94" s="108"/>
      <c r="HHR94" s="63"/>
      <c r="HHS94" s="103"/>
      <c r="HHT94" s="104"/>
      <c r="HHU94" s="105"/>
      <c r="HHV94" s="97"/>
      <c r="HHW94" s="79"/>
      <c r="HHX94" s="79"/>
      <c r="HHY94" s="96"/>
      <c r="HHZ94" s="80"/>
      <c r="HIA94" s="80"/>
      <c r="HIB94" s="80"/>
      <c r="HIC94" s="102"/>
      <c r="HID94" s="62"/>
      <c r="HIE94" s="110"/>
      <c r="HIF94" s="97"/>
      <c r="HIG94" s="97"/>
      <c r="HIH94" s="97"/>
      <c r="HII94" s="104"/>
      <c r="HIJ94" s="97"/>
      <c r="HIK94" s="97"/>
      <c r="HIL94" s="97"/>
      <c r="HIM94" s="145"/>
      <c r="HIN94" s="61"/>
      <c r="HIO94" s="108"/>
      <c r="HIP94" s="63"/>
      <c r="HIQ94" s="103"/>
      <c r="HIR94" s="104"/>
      <c r="HIS94" s="105"/>
      <c r="HIT94" s="97"/>
      <c r="HIU94" s="79"/>
      <c r="HIV94" s="79"/>
      <c r="HIW94" s="96"/>
      <c r="HIX94" s="80"/>
      <c r="HIY94" s="80"/>
      <c r="HIZ94" s="80"/>
      <c r="HJA94" s="102"/>
      <c r="HJB94" s="62"/>
      <c r="HJC94" s="110"/>
      <c r="HJD94" s="97"/>
      <c r="HJE94" s="97"/>
      <c r="HJF94" s="97"/>
      <c r="HJG94" s="104"/>
      <c r="HJH94" s="97"/>
      <c r="HJI94" s="97"/>
      <c r="HJJ94" s="97"/>
      <c r="HJK94" s="145"/>
      <c r="HJL94" s="61"/>
      <c r="HJM94" s="108"/>
      <c r="HJN94" s="63"/>
      <c r="HJO94" s="103"/>
      <c r="HJP94" s="104"/>
      <c r="HJQ94" s="105"/>
      <c r="HJR94" s="97"/>
      <c r="HJS94" s="79"/>
      <c r="HJT94" s="79"/>
      <c r="HJU94" s="96"/>
      <c r="HJV94" s="80"/>
      <c r="HJW94" s="80"/>
      <c r="HJX94" s="80"/>
      <c r="HJY94" s="102"/>
      <c r="HJZ94" s="62"/>
      <c r="HKA94" s="110"/>
      <c r="HKB94" s="97"/>
      <c r="HKC94" s="97"/>
      <c r="HKD94" s="97"/>
      <c r="HKE94" s="104"/>
      <c r="HKF94" s="97"/>
      <c r="HKG94" s="97"/>
      <c r="HKH94" s="97"/>
      <c r="HKI94" s="145"/>
      <c r="HKJ94" s="61"/>
      <c r="HKK94" s="108"/>
      <c r="HKL94" s="63"/>
      <c r="HKM94" s="103"/>
      <c r="HKN94" s="104"/>
      <c r="HKO94" s="105"/>
      <c r="HKP94" s="97"/>
      <c r="HKQ94" s="79"/>
      <c r="HKR94" s="79"/>
      <c r="HKS94" s="96"/>
      <c r="HKT94" s="80"/>
      <c r="HKU94" s="80"/>
      <c r="HKV94" s="80"/>
      <c r="HKW94" s="102"/>
      <c r="HKX94" s="62"/>
      <c r="HKY94" s="110"/>
      <c r="HKZ94" s="97"/>
      <c r="HLA94" s="97"/>
      <c r="HLB94" s="97"/>
      <c r="HLC94" s="104"/>
      <c r="HLD94" s="97"/>
      <c r="HLE94" s="97"/>
      <c r="HLF94" s="97"/>
      <c r="HLG94" s="145"/>
      <c r="HLH94" s="61"/>
      <c r="HLI94" s="108"/>
      <c r="HLJ94" s="63"/>
      <c r="HLK94" s="103"/>
      <c r="HLL94" s="104"/>
      <c r="HLM94" s="105"/>
      <c r="HLN94" s="97"/>
      <c r="HLO94" s="79"/>
      <c r="HLP94" s="79"/>
      <c r="HLQ94" s="96"/>
      <c r="HLR94" s="80"/>
      <c r="HLS94" s="80"/>
      <c r="HLT94" s="80"/>
      <c r="HLU94" s="102"/>
      <c r="HLV94" s="62"/>
      <c r="HLW94" s="110"/>
      <c r="HLX94" s="97"/>
      <c r="HLY94" s="97"/>
      <c r="HLZ94" s="97"/>
      <c r="HMA94" s="104"/>
      <c r="HMB94" s="97"/>
      <c r="HMC94" s="97"/>
      <c r="HMD94" s="97"/>
      <c r="HME94" s="145"/>
      <c r="HMF94" s="61"/>
      <c r="HMG94" s="108"/>
      <c r="HMH94" s="63"/>
      <c r="HMI94" s="103"/>
      <c r="HMJ94" s="104"/>
      <c r="HMK94" s="105"/>
      <c r="HML94" s="97"/>
      <c r="HMM94" s="79"/>
      <c r="HMN94" s="79"/>
      <c r="HMO94" s="96"/>
      <c r="HMP94" s="80"/>
      <c r="HMQ94" s="80"/>
      <c r="HMR94" s="80"/>
      <c r="HMS94" s="102"/>
      <c r="HMT94" s="62"/>
      <c r="HMU94" s="110"/>
      <c r="HMV94" s="97"/>
      <c r="HMW94" s="97"/>
      <c r="HMX94" s="97"/>
      <c r="HMY94" s="104"/>
      <c r="HMZ94" s="97"/>
      <c r="HNA94" s="97"/>
      <c r="HNB94" s="97"/>
      <c r="HNC94" s="145"/>
      <c r="HND94" s="61"/>
      <c r="HNE94" s="108"/>
      <c r="HNF94" s="63"/>
      <c r="HNG94" s="103"/>
      <c r="HNH94" s="104"/>
      <c r="HNI94" s="105"/>
      <c r="HNJ94" s="97"/>
      <c r="HNK94" s="79"/>
      <c r="HNL94" s="79"/>
      <c r="HNM94" s="96"/>
      <c r="HNN94" s="80"/>
      <c r="HNO94" s="80"/>
      <c r="HNP94" s="80"/>
      <c r="HNQ94" s="102"/>
      <c r="HNR94" s="62"/>
      <c r="HNS94" s="110"/>
      <c r="HNT94" s="97"/>
      <c r="HNU94" s="97"/>
      <c r="HNV94" s="97"/>
      <c r="HNW94" s="104"/>
      <c r="HNX94" s="97"/>
      <c r="HNY94" s="97"/>
      <c r="HNZ94" s="97"/>
      <c r="HOA94" s="145"/>
      <c r="HOB94" s="61"/>
      <c r="HOC94" s="108"/>
      <c r="HOD94" s="63"/>
      <c r="HOE94" s="103"/>
      <c r="HOF94" s="104"/>
      <c r="HOG94" s="105"/>
      <c r="HOH94" s="97"/>
      <c r="HOI94" s="79"/>
      <c r="HOJ94" s="79"/>
      <c r="HOK94" s="96"/>
      <c r="HOL94" s="80"/>
      <c r="HOM94" s="80"/>
      <c r="HON94" s="80"/>
      <c r="HOO94" s="102"/>
      <c r="HOP94" s="62"/>
      <c r="HOQ94" s="110"/>
      <c r="HOR94" s="97"/>
      <c r="HOS94" s="97"/>
      <c r="HOT94" s="97"/>
      <c r="HOU94" s="104"/>
      <c r="HOV94" s="97"/>
      <c r="HOW94" s="97"/>
      <c r="HOX94" s="97"/>
      <c r="HOY94" s="145"/>
      <c r="HOZ94" s="61"/>
      <c r="HPA94" s="108"/>
      <c r="HPB94" s="63"/>
      <c r="HPC94" s="103"/>
      <c r="HPD94" s="104"/>
      <c r="HPE94" s="105"/>
      <c r="HPF94" s="97"/>
      <c r="HPG94" s="79"/>
      <c r="HPH94" s="79"/>
      <c r="HPI94" s="96"/>
      <c r="HPJ94" s="80"/>
      <c r="HPK94" s="80"/>
      <c r="HPL94" s="80"/>
      <c r="HPM94" s="102"/>
      <c r="HPN94" s="62"/>
      <c r="HPO94" s="110"/>
      <c r="HPP94" s="97"/>
      <c r="HPQ94" s="97"/>
      <c r="HPR94" s="97"/>
      <c r="HPS94" s="104"/>
      <c r="HPT94" s="97"/>
      <c r="HPU94" s="97"/>
      <c r="HPV94" s="97"/>
      <c r="HPW94" s="145"/>
      <c r="HPX94" s="61"/>
      <c r="HPY94" s="108"/>
      <c r="HPZ94" s="63"/>
      <c r="HQA94" s="103"/>
      <c r="HQB94" s="104"/>
      <c r="HQC94" s="105"/>
      <c r="HQD94" s="97"/>
      <c r="HQE94" s="79"/>
      <c r="HQF94" s="79"/>
      <c r="HQG94" s="96"/>
      <c r="HQH94" s="80"/>
      <c r="HQI94" s="80"/>
      <c r="HQJ94" s="80"/>
      <c r="HQK94" s="102"/>
      <c r="HQL94" s="62"/>
      <c r="HQM94" s="110"/>
      <c r="HQN94" s="97"/>
      <c r="HQO94" s="97"/>
      <c r="HQP94" s="97"/>
      <c r="HQQ94" s="104"/>
      <c r="HQR94" s="97"/>
      <c r="HQS94" s="97"/>
      <c r="HQT94" s="97"/>
      <c r="HQU94" s="145"/>
      <c r="HQV94" s="61"/>
      <c r="HQW94" s="108"/>
      <c r="HQX94" s="63"/>
      <c r="HQY94" s="103"/>
      <c r="HQZ94" s="104"/>
      <c r="HRA94" s="105"/>
      <c r="HRB94" s="97"/>
      <c r="HRC94" s="79"/>
      <c r="HRD94" s="79"/>
      <c r="HRE94" s="96"/>
      <c r="HRF94" s="80"/>
      <c r="HRG94" s="80"/>
      <c r="HRH94" s="80"/>
      <c r="HRI94" s="102"/>
      <c r="HRJ94" s="62"/>
      <c r="HRK94" s="110"/>
      <c r="HRL94" s="97"/>
      <c r="HRM94" s="97"/>
      <c r="HRN94" s="97"/>
      <c r="HRO94" s="104"/>
      <c r="HRP94" s="97"/>
      <c r="HRQ94" s="97"/>
      <c r="HRR94" s="97"/>
      <c r="HRS94" s="145"/>
      <c r="HRT94" s="61"/>
      <c r="HRU94" s="108"/>
      <c r="HRV94" s="63"/>
      <c r="HRW94" s="103"/>
      <c r="HRX94" s="104"/>
      <c r="HRY94" s="105"/>
      <c r="HRZ94" s="97"/>
      <c r="HSA94" s="79"/>
      <c r="HSB94" s="79"/>
      <c r="HSC94" s="96"/>
      <c r="HSD94" s="80"/>
      <c r="HSE94" s="80"/>
      <c r="HSF94" s="80"/>
      <c r="HSG94" s="102"/>
      <c r="HSH94" s="62"/>
      <c r="HSI94" s="110"/>
      <c r="HSJ94" s="97"/>
      <c r="HSK94" s="97"/>
      <c r="HSL94" s="97"/>
      <c r="HSM94" s="104"/>
      <c r="HSN94" s="97"/>
      <c r="HSO94" s="97"/>
      <c r="HSP94" s="97"/>
      <c r="HSQ94" s="145"/>
      <c r="HSR94" s="61"/>
      <c r="HSS94" s="108"/>
      <c r="HST94" s="63"/>
      <c r="HSU94" s="103"/>
      <c r="HSV94" s="104"/>
      <c r="HSW94" s="105"/>
      <c r="HSX94" s="97"/>
      <c r="HSY94" s="79"/>
      <c r="HSZ94" s="79"/>
      <c r="HTA94" s="96"/>
      <c r="HTB94" s="80"/>
      <c r="HTC94" s="80"/>
      <c r="HTD94" s="80"/>
      <c r="HTE94" s="102"/>
      <c r="HTF94" s="62"/>
      <c r="HTG94" s="110"/>
      <c r="HTH94" s="97"/>
      <c r="HTI94" s="97"/>
      <c r="HTJ94" s="97"/>
      <c r="HTK94" s="104"/>
      <c r="HTL94" s="97"/>
      <c r="HTM94" s="97"/>
      <c r="HTN94" s="97"/>
      <c r="HTO94" s="145"/>
      <c r="HTP94" s="61"/>
      <c r="HTQ94" s="108"/>
      <c r="HTR94" s="63"/>
      <c r="HTS94" s="103"/>
      <c r="HTT94" s="104"/>
      <c r="HTU94" s="105"/>
      <c r="HTV94" s="97"/>
      <c r="HTW94" s="79"/>
      <c r="HTX94" s="79"/>
      <c r="HTY94" s="96"/>
      <c r="HTZ94" s="80"/>
      <c r="HUA94" s="80"/>
      <c r="HUB94" s="80"/>
      <c r="HUC94" s="102"/>
      <c r="HUD94" s="62"/>
      <c r="HUE94" s="110"/>
      <c r="HUF94" s="97"/>
      <c r="HUG94" s="97"/>
      <c r="HUH94" s="97"/>
      <c r="HUI94" s="104"/>
      <c r="HUJ94" s="97"/>
      <c r="HUK94" s="97"/>
      <c r="HUL94" s="97"/>
      <c r="HUM94" s="145"/>
      <c r="HUN94" s="61"/>
      <c r="HUO94" s="108"/>
      <c r="HUP94" s="63"/>
      <c r="HUQ94" s="103"/>
      <c r="HUR94" s="104"/>
      <c r="HUS94" s="105"/>
      <c r="HUT94" s="97"/>
      <c r="HUU94" s="79"/>
      <c r="HUV94" s="79"/>
      <c r="HUW94" s="96"/>
      <c r="HUX94" s="80"/>
      <c r="HUY94" s="80"/>
      <c r="HUZ94" s="80"/>
      <c r="HVA94" s="102"/>
      <c r="HVB94" s="62"/>
      <c r="HVC94" s="110"/>
      <c r="HVD94" s="97"/>
      <c r="HVE94" s="97"/>
      <c r="HVF94" s="97"/>
      <c r="HVG94" s="104"/>
      <c r="HVH94" s="97"/>
      <c r="HVI94" s="97"/>
      <c r="HVJ94" s="97"/>
      <c r="HVK94" s="145"/>
      <c r="HVL94" s="61"/>
      <c r="HVM94" s="108"/>
      <c r="HVN94" s="63"/>
      <c r="HVO94" s="103"/>
      <c r="HVP94" s="104"/>
      <c r="HVQ94" s="105"/>
      <c r="HVR94" s="97"/>
      <c r="HVS94" s="79"/>
      <c r="HVT94" s="79"/>
      <c r="HVU94" s="96"/>
      <c r="HVV94" s="80"/>
      <c r="HVW94" s="80"/>
      <c r="HVX94" s="80"/>
      <c r="HVY94" s="102"/>
      <c r="HVZ94" s="62"/>
      <c r="HWA94" s="110"/>
      <c r="HWB94" s="97"/>
      <c r="HWC94" s="97"/>
      <c r="HWD94" s="97"/>
      <c r="HWE94" s="104"/>
      <c r="HWF94" s="97"/>
      <c r="HWG94" s="97"/>
      <c r="HWH94" s="97"/>
      <c r="HWI94" s="145"/>
      <c r="HWJ94" s="61"/>
      <c r="HWK94" s="108"/>
      <c r="HWL94" s="63"/>
      <c r="HWM94" s="103"/>
      <c r="HWN94" s="104"/>
      <c r="HWO94" s="105"/>
      <c r="HWP94" s="97"/>
      <c r="HWQ94" s="79"/>
      <c r="HWR94" s="79"/>
      <c r="HWS94" s="96"/>
      <c r="HWT94" s="80"/>
      <c r="HWU94" s="80"/>
      <c r="HWV94" s="80"/>
      <c r="HWW94" s="102"/>
      <c r="HWX94" s="62"/>
      <c r="HWY94" s="110"/>
      <c r="HWZ94" s="97"/>
      <c r="HXA94" s="97"/>
      <c r="HXB94" s="97"/>
      <c r="HXC94" s="104"/>
      <c r="HXD94" s="97"/>
      <c r="HXE94" s="97"/>
      <c r="HXF94" s="97"/>
      <c r="HXG94" s="145"/>
      <c r="HXH94" s="61"/>
      <c r="HXI94" s="108"/>
      <c r="HXJ94" s="63"/>
      <c r="HXK94" s="103"/>
      <c r="HXL94" s="104"/>
      <c r="HXM94" s="105"/>
      <c r="HXN94" s="97"/>
      <c r="HXO94" s="79"/>
      <c r="HXP94" s="79"/>
      <c r="HXQ94" s="96"/>
      <c r="HXR94" s="80"/>
      <c r="HXS94" s="80"/>
      <c r="HXT94" s="80"/>
      <c r="HXU94" s="102"/>
      <c r="HXV94" s="62"/>
      <c r="HXW94" s="110"/>
      <c r="HXX94" s="97"/>
      <c r="HXY94" s="97"/>
      <c r="HXZ94" s="97"/>
      <c r="HYA94" s="104"/>
      <c r="HYB94" s="97"/>
      <c r="HYC94" s="97"/>
      <c r="HYD94" s="97"/>
      <c r="HYE94" s="145"/>
      <c r="HYF94" s="61"/>
      <c r="HYG94" s="108"/>
      <c r="HYH94" s="63"/>
      <c r="HYI94" s="103"/>
      <c r="HYJ94" s="104"/>
      <c r="HYK94" s="105"/>
      <c r="HYL94" s="97"/>
      <c r="HYM94" s="79"/>
      <c r="HYN94" s="79"/>
      <c r="HYO94" s="96"/>
      <c r="HYP94" s="80"/>
      <c r="HYQ94" s="80"/>
      <c r="HYR94" s="80"/>
      <c r="HYS94" s="102"/>
      <c r="HYT94" s="62"/>
      <c r="HYU94" s="110"/>
      <c r="HYV94" s="97"/>
      <c r="HYW94" s="97"/>
      <c r="HYX94" s="97"/>
      <c r="HYY94" s="104"/>
      <c r="HYZ94" s="97"/>
      <c r="HZA94" s="97"/>
      <c r="HZB94" s="97"/>
      <c r="HZC94" s="145"/>
      <c r="HZD94" s="61"/>
      <c r="HZE94" s="108"/>
      <c r="HZF94" s="63"/>
      <c r="HZG94" s="103"/>
      <c r="HZH94" s="104"/>
      <c r="HZI94" s="105"/>
      <c r="HZJ94" s="97"/>
      <c r="HZK94" s="79"/>
      <c r="HZL94" s="79"/>
      <c r="HZM94" s="96"/>
      <c r="HZN94" s="80"/>
      <c r="HZO94" s="80"/>
      <c r="HZP94" s="80"/>
      <c r="HZQ94" s="102"/>
      <c r="HZR94" s="62"/>
      <c r="HZS94" s="110"/>
      <c r="HZT94" s="97"/>
      <c r="HZU94" s="97"/>
      <c r="HZV94" s="97"/>
      <c r="HZW94" s="104"/>
      <c r="HZX94" s="97"/>
      <c r="HZY94" s="97"/>
      <c r="HZZ94" s="97"/>
      <c r="IAA94" s="145"/>
      <c r="IAB94" s="61"/>
      <c r="IAC94" s="108"/>
      <c r="IAD94" s="63"/>
      <c r="IAE94" s="103"/>
      <c r="IAF94" s="104"/>
      <c r="IAG94" s="105"/>
      <c r="IAH94" s="97"/>
      <c r="IAI94" s="79"/>
      <c r="IAJ94" s="79"/>
      <c r="IAK94" s="96"/>
      <c r="IAL94" s="80"/>
      <c r="IAM94" s="80"/>
      <c r="IAN94" s="80"/>
      <c r="IAO94" s="102"/>
      <c r="IAP94" s="62"/>
      <c r="IAQ94" s="110"/>
      <c r="IAR94" s="97"/>
      <c r="IAS94" s="97"/>
      <c r="IAT94" s="97"/>
      <c r="IAU94" s="104"/>
      <c r="IAV94" s="97"/>
      <c r="IAW94" s="97"/>
      <c r="IAX94" s="97"/>
      <c r="IAY94" s="145"/>
      <c r="IAZ94" s="61"/>
      <c r="IBA94" s="108"/>
      <c r="IBB94" s="63"/>
      <c r="IBC94" s="103"/>
      <c r="IBD94" s="104"/>
      <c r="IBE94" s="105"/>
      <c r="IBF94" s="97"/>
      <c r="IBG94" s="79"/>
      <c r="IBH94" s="79"/>
      <c r="IBI94" s="96"/>
      <c r="IBJ94" s="80"/>
      <c r="IBK94" s="80"/>
      <c r="IBL94" s="80"/>
      <c r="IBM94" s="102"/>
      <c r="IBN94" s="62"/>
      <c r="IBO94" s="110"/>
      <c r="IBP94" s="97"/>
      <c r="IBQ94" s="97"/>
      <c r="IBR94" s="97"/>
      <c r="IBS94" s="104"/>
      <c r="IBT94" s="97"/>
      <c r="IBU94" s="97"/>
      <c r="IBV94" s="97"/>
      <c r="IBW94" s="145"/>
      <c r="IBX94" s="61"/>
      <c r="IBY94" s="108"/>
      <c r="IBZ94" s="63"/>
      <c r="ICA94" s="103"/>
      <c r="ICB94" s="104"/>
      <c r="ICC94" s="105"/>
      <c r="ICD94" s="97"/>
      <c r="ICE94" s="79"/>
      <c r="ICF94" s="79"/>
      <c r="ICG94" s="96"/>
      <c r="ICH94" s="80"/>
      <c r="ICI94" s="80"/>
      <c r="ICJ94" s="80"/>
      <c r="ICK94" s="102"/>
      <c r="ICL94" s="62"/>
      <c r="ICM94" s="110"/>
      <c r="ICN94" s="97"/>
      <c r="ICO94" s="97"/>
      <c r="ICP94" s="97"/>
      <c r="ICQ94" s="104"/>
      <c r="ICR94" s="97"/>
      <c r="ICS94" s="97"/>
      <c r="ICT94" s="97"/>
      <c r="ICU94" s="145"/>
      <c r="ICV94" s="61"/>
      <c r="ICW94" s="108"/>
      <c r="ICX94" s="63"/>
      <c r="ICY94" s="103"/>
      <c r="ICZ94" s="104"/>
      <c r="IDA94" s="105"/>
      <c r="IDB94" s="97"/>
      <c r="IDC94" s="79"/>
      <c r="IDD94" s="79"/>
      <c r="IDE94" s="96"/>
      <c r="IDF94" s="80"/>
      <c r="IDG94" s="80"/>
      <c r="IDH94" s="80"/>
      <c r="IDI94" s="102"/>
      <c r="IDJ94" s="62"/>
      <c r="IDK94" s="110"/>
      <c r="IDL94" s="97"/>
      <c r="IDM94" s="97"/>
      <c r="IDN94" s="97"/>
      <c r="IDO94" s="104"/>
      <c r="IDP94" s="97"/>
      <c r="IDQ94" s="97"/>
      <c r="IDR94" s="97"/>
      <c r="IDS94" s="145"/>
      <c r="IDT94" s="61"/>
      <c r="IDU94" s="108"/>
      <c r="IDV94" s="63"/>
      <c r="IDW94" s="103"/>
      <c r="IDX94" s="104"/>
      <c r="IDY94" s="105"/>
      <c r="IDZ94" s="97"/>
      <c r="IEA94" s="79"/>
      <c r="IEB94" s="79"/>
      <c r="IEC94" s="96"/>
      <c r="IED94" s="80"/>
      <c r="IEE94" s="80"/>
      <c r="IEF94" s="80"/>
      <c r="IEG94" s="102"/>
      <c r="IEH94" s="62"/>
      <c r="IEI94" s="110"/>
      <c r="IEJ94" s="97"/>
      <c r="IEK94" s="97"/>
      <c r="IEL94" s="97"/>
      <c r="IEM94" s="104"/>
      <c r="IEN94" s="97"/>
      <c r="IEO94" s="97"/>
      <c r="IEP94" s="97"/>
      <c r="IEQ94" s="145"/>
      <c r="IER94" s="61"/>
      <c r="IES94" s="108"/>
      <c r="IET94" s="63"/>
      <c r="IEU94" s="103"/>
      <c r="IEV94" s="104"/>
      <c r="IEW94" s="105"/>
      <c r="IEX94" s="97"/>
      <c r="IEY94" s="79"/>
      <c r="IEZ94" s="79"/>
      <c r="IFA94" s="96"/>
      <c r="IFB94" s="80"/>
      <c r="IFC94" s="80"/>
      <c r="IFD94" s="80"/>
      <c r="IFE94" s="102"/>
      <c r="IFF94" s="62"/>
      <c r="IFG94" s="110"/>
      <c r="IFH94" s="97"/>
      <c r="IFI94" s="97"/>
      <c r="IFJ94" s="97"/>
      <c r="IFK94" s="104"/>
      <c r="IFL94" s="97"/>
      <c r="IFM94" s="97"/>
      <c r="IFN94" s="97"/>
      <c r="IFO94" s="145"/>
      <c r="IFP94" s="61"/>
      <c r="IFQ94" s="108"/>
      <c r="IFR94" s="63"/>
      <c r="IFS94" s="103"/>
      <c r="IFT94" s="104"/>
      <c r="IFU94" s="105"/>
      <c r="IFV94" s="97"/>
      <c r="IFW94" s="79"/>
      <c r="IFX94" s="79"/>
      <c r="IFY94" s="96"/>
      <c r="IFZ94" s="80"/>
      <c r="IGA94" s="80"/>
      <c r="IGB94" s="80"/>
      <c r="IGC94" s="102"/>
      <c r="IGD94" s="62"/>
      <c r="IGE94" s="110"/>
      <c r="IGF94" s="97"/>
      <c r="IGG94" s="97"/>
      <c r="IGH94" s="97"/>
      <c r="IGI94" s="104"/>
      <c r="IGJ94" s="97"/>
      <c r="IGK94" s="97"/>
      <c r="IGL94" s="97"/>
      <c r="IGM94" s="145"/>
      <c r="IGN94" s="61"/>
      <c r="IGO94" s="108"/>
      <c r="IGP94" s="63"/>
      <c r="IGQ94" s="103"/>
      <c r="IGR94" s="104"/>
      <c r="IGS94" s="105"/>
      <c r="IGT94" s="97"/>
      <c r="IGU94" s="79"/>
      <c r="IGV94" s="79"/>
      <c r="IGW94" s="96"/>
      <c r="IGX94" s="80"/>
      <c r="IGY94" s="80"/>
      <c r="IGZ94" s="80"/>
      <c r="IHA94" s="102"/>
      <c r="IHB94" s="62"/>
      <c r="IHC94" s="110"/>
      <c r="IHD94" s="97"/>
      <c r="IHE94" s="97"/>
      <c r="IHF94" s="97"/>
      <c r="IHG94" s="104"/>
      <c r="IHH94" s="97"/>
      <c r="IHI94" s="97"/>
      <c r="IHJ94" s="97"/>
      <c r="IHK94" s="145"/>
      <c r="IHL94" s="61"/>
      <c r="IHM94" s="108"/>
      <c r="IHN94" s="63"/>
      <c r="IHO94" s="103"/>
      <c r="IHP94" s="104"/>
      <c r="IHQ94" s="105"/>
      <c r="IHR94" s="97"/>
      <c r="IHS94" s="79"/>
      <c r="IHT94" s="79"/>
      <c r="IHU94" s="96"/>
      <c r="IHV94" s="80"/>
      <c r="IHW94" s="80"/>
      <c r="IHX94" s="80"/>
      <c r="IHY94" s="102"/>
      <c r="IHZ94" s="62"/>
      <c r="IIA94" s="110"/>
      <c r="IIB94" s="97"/>
      <c r="IIC94" s="97"/>
      <c r="IID94" s="97"/>
      <c r="IIE94" s="104"/>
      <c r="IIF94" s="97"/>
      <c r="IIG94" s="97"/>
      <c r="IIH94" s="97"/>
      <c r="III94" s="145"/>
      <c r="IIJ94" s="61"/>
      <c r="IIK94" s="108"/>
      <c r="IIL94" s="63"/>
      <c r="IIM94" s="103"/>
      <c r="IIN94" s="104"/>
      <c r="IIO94" s="105"/>
      <c r="IIP94" s="97"/>
      <c r="IIQ94" s="79"/>
      <c r="IIR94" s="79"/>
      <c r="IIS94" s="96"/>
      <c r="IIT94" s="80"/>
      <c r="IIU94" s="80"/>
      <c r="IIV94" s="80"/>
      <c r="IIW94" s="102"/>
      <c r="IIX94" s="62"/>
      <c r="IIY94" s="110"/>
      <c r="IIZ94" s="97"/>
      <c r="IJA94" s="97"/>
      <c r="IJB94" s="97"/>
      <c r="IJC94" s="104"/>
      <c r="IJD94" s="97"/>
      <c r="IJE94" s="97"/>
      <c r="IJF94" s="97"/>
      <c r="IJG94" s="145"/>
      <c r="IJH94" s="61"/>
      <c r="IJI94" s="108"/>
      <c r="IJJ94" s="63"/>
      <c r="IJK94" s="103"/>
      <c r="IJL94" s="104"/>
      <c r="IJM94" s="105"/>
      <c r="IJN94" s="97"/>
      <c r="IJO94" s="79"/>
      <c r="IJP94" s="79"/>
      <c r="IJQ94" s="96"/>
      <c r="IJR94" s="80"/>
      <c r="IJS94" s="80"/>
      <c r="IJT94" s="80"/>
      <c r="IJU94" s="102"/>
      <c r="IJV94" s="62"/>
      <c r="IJW94" s="110"/>
      <c r="IJX94" s="97"/>
      <c r="IJY94" s="97"/>
      <c r="IJZ94" s="97"/>
      <c r="IKA94" s="104"/>
      <c r="IKB94" s="97"/>
      <c r="IKC94" s="97"/>
      <c r="IKD94" s="97"/>
      <c r="IKE94" s="145"/>
      <c r="IKF94" s="61"/>
      <c r="IKG94" s="108"/>
      <c r="IKH94" s="63"/>
      <c r="IKI94" s="103"/>
      <c r="IKJ94" s="104"/>
      <c r="IKK94" s="105"/>
      <c r="IKL94" s="97"/>
      <c r="IKM94" s="79"/>
      <c r="IKN94" s="79"/>
      <c r="IKO94" s="96"/>
      <c r="IKP94" s="80"/>
      <c r="IKQ94" s="80"/>
      <c r="IKR94" s="80"/>
      <c r="IKS94" s="102"/>
      <c r="IKT94" s="62"/>
      <c r="IKU94" s="110"/>
      <c r="IKV94" s="97"/>
      <c r="IKW94" s="97"/>
      <c r="IKX94" s="97"/>
      <c r="IKY94" s="104"/>
      <c r="IKZ94" s="97"/>
      <c r="ILA94" s="97"/>
      <c r="ILB94" s="97"/>
      <c r="ILC94" s="145"/>
      <c r="ILD94" s="61"/>
      <c r="ILE94" s="108"/>
      <c r="ILF94" s="63"/>
      <c r="ILG94" s="103"/>
      <c r="ILH94" s="104"/>
      <c r="ILI94" s="105"/>
      <c r="ILJ94" s="97"/>
      <c r="ILK94" s="79"/>
      <c r="ILL94" s="79"/>
      <c r="ILM94" s="96"/>
      <c r="ILN94" s="80"/>
      <c r="ILO94" s="80"/>
      <c r="ILP94" s="80"/>
      <c r="ILQ94" s="102"/>
      <c r="ILR94" s="62"/>
      <c r="ILS94" s="110"/>
      <c r="ILT94" s="97"/>
      <c r="ILU94" s="97"/>
      <c r="ILV94" s="97"/>
      <c r="ILW94" s="104"/>
      <c r="ILX94" s="97"/>
      <c r="ILY94" s="97"/>
      <c r="ILZ94" s="97"/>
      <c r="IMA94" s="145"/>
      <c r="IMB94" s="61"/>
      <c r="IMC94" s="108"/>
      <c r="IMD94" s="63"/>
      <c r="IME94" s="103"/>
      <c r="IMF94" s="104"/>
      <c r="IMG94" s="105"/>
      <c r="IMH94" s="97"/>
      <c r="IMI94" s="79"/>
      <c r="IMJ94" s="79"/>
      <c r="IMK94" s="96"/>
      <c r="IML94" s="80"/>
      <c r="IMM94" s="80"/>
      <c r="IMN94" s="80"/>
      <c r="IMO94" s="102"/>
      <c r="IMP94" s="62"/>
      <c r="IMQ94" s="110"/>
      <c r="IMR94" s="97"/>
      <c r="IMS94" s="97"/>
      <c r="IMT94" s="97"/>
      <c r="IMU94" s="104"/>
      <c r="IMV94" s="97"/>
      <c r="IMW94" s="97"/>
      <c r="IMX94" s="97"/>
      <c r="IMY94" s="145"/>
      <c r="IMZ94" s="61"/>
      <c r="INA94" s="108"/>
      <c r="INB94" s="63"/>
      <c r="INC94" s="103"/>
      <c r="IND94" s="104"/>
      <c r="INE94" s="105"/>
      <c r="INF94" s="97"/>
      <c r="ING94" s="79"/>
      <c r="INH94" s="79"/>
      <c r="INI94" s="96"/>
      <c r="INJ94" s="80"/>
      <c r="INK94" s="80"/>
      <c r="INL94" s="80"/>
      <c r="INM94" s="102"/>
      <c r="INN94" s="62"/>
      <c r="INO94" s="110"/>
      <c r="INP94" s="97"/>
      <c r="INQ94" s="97"/>
      <c r="INR94" s="97"/>
      <c r="INS94" s="104"/>
      <c r="INT94" s="97"/>
      <c r="INU94" s="97"/>
      <c r="INV94" s="97"/>
      <c r="INW94" s="145"/>
      <c r="INX94" s="61"/>
      <c r="INY94" s="108"/>
      <c r="INZ94" s="63"/>
      <c r="IOA94" s="103"/>
      <c r="IOB94" s="104"/>
      <c r="IOC94" s="105"/>
      <c r="IOD94" s="97"/>
      <c r="IOE94" s="79"/>
      <c r="IOF94" s="79"/>
      <c r="IOG94" s="96"/>
      <c r="IOH94" s="80"/>
      <c r="IOI94" s="80"/>
      <c r="IOJ94" s="80"/>
      <c r="IOK94" s="102"/>
      <c r="IOL94" s="62"/>
      <c r="IOM94" s="110"/>
      <c r="ION94" s="97"/>
      <c r="IOO94" s="97"/>
      <c r="IOP94" s="97"/>
      <c r="IOQ94" s="104"/>
      <c r="IOR94" s="97"/>
      <c r="IOS94" s="97"/>
      <c r="IOT94" s="97"/>
      <c r="IOU94" s="145"/>
      <c r="IOV94" s="61"/>
      <c r="IOW94" s="108"/>
      <c r="IOX94" s="63"/>
      <c r="IOY94" s="103"/>
      <c r="IOZ94" s="104"/>
      <c r="IPA94" s="105"/>
      <c r="IPB94" s="97"/>
      <c r="IPC94" s="79"/>
      <c r="IPD94" s="79"/>
      <c r="IPE94" s="96"/>
      <c r="IPF94" s="80"/>
      <c r="IPG94" s="80"/>
      <c r="IPH94" s="80"/>
      <c r="IPI94" s="102"/>
      <c r="IPJ94" s="62"/>
      <c r="IPK94" s="110"/>
      <c r="IPL94" s="97"/>
      <c r="IPM94" s="97"/>
      <c r="IPN94" s="97"/>
      <c r="IPO94" s="104"/>
      <c r="IPP94" s="97"/>
      <c r="IPQ94" s="97"/>
      <c r="IPR94" s="97"/>
      <c r="IPS94" s="145"/>
      <c r="IPT94" s="61"/>
      <c r="IPU94" s="108"/>
      <c r="IPV94" s="63"/>
      <c r="IPW94" s="103"/>
      <c r="IPX94" s="104"/>
      <c r="IPY94" s="105"/>
      <c r="IPZ94" s="97"/>
      <c r="IQA94" s="79"/>
      <c r="IQB94" s="79"/>
      <c r="IQC94" s="96"/>
      <c r="IQD94" s="80"/>
      <c r="IQE94" s="80"/>
      <c r="IQF94" s="80"/>
      <c r="IQG94" s="102"/>
      <c r="IQH94" s="62"/>
      <c r="IQI94" s="110"/>
      <c r="IQJ94" s="97"/>
      <c r="IQK94" s="97"/>
      <c r="IQL94" s="97"/>
      <c r="IQM94" s="104"/>
      <c r="IQN94" s="97"/>
      <c r="IQO94" s="97"/>
      <c r="IQP94" s="97"/>
      <c r="IQQ94" s="145"/>
      <c r="IQR94" s="61"/>
      <c r="IQS94" s="108"/>
      <c r="IQT94" s="63"/>
      <c r="IQU94" s="103"/>
      <c r="IQV94" s="104"/>
      <c r="IQW94" s="105"/>
      <c r="IQX94" s="97"/>
      <c r="IQY94" s="79"/>
      <c r="IQZ94" s="79"/>
      <c r="IRA94" s="96"/>
      <c r="IRB94" s="80"/>
      <c r="IRC94" s="80"/>
      <c r="IRD94" s="80"/>
      <c r="IRE94" s="102"/>
      <c r="IRF94" s="62"/>
      <c r="IRG94" s="110"/>
      <c r="IRH94" s="97"/>
      <c r="IRI94" s="97"/>
      <c r="IRJ94" s="97"/>
      <c r="IRK94" s="104"/>
      <c r="IRL94" s="97"/>
      <c r="IRM94" s="97"/>
      <c r="IRN94" s="97"/>
      <c r="IRO94" s="145"/>
      <c r="IRP94" s="61"/>
      <c r="IRQ94" s="108"/>
      <c r="IRR94" s="63"/>
      <c r="IRS94" s="103"/>
      <c r="IRT94" s="104"/>
      <c r="IRU94" s="105"/>
      <c r="IRV94" s="97"/>
      <c r="IRW94" s="79"/>
      <c r="IRX94" s="79"/>
      <c r="IRY94" s="96"/>
      <c r="IRZ94" s="80"/>
      <c r="ISA94" s="80"/>
      <c r="ISB94" s="80"/>
      <c r="ISC94" s="102"/>
      <c r="ISD94" s="62"/>
      <c r="ISE94" s="110"/>
      <c r="ISF94" s="97"/>
      <c r="ISG94" s="97"/>
      <c r="ISH94" s="97"/>
      <c r="ISI94" s="104"/>
      <c r="ISJ94" s="97"/>
      <c r="ISK94" s="97"/>
      <c r="ISL94" s="97"/>
      <c r="ISM94" s="145"/>
      <c r="ISN94" s="61"/>
      <c r="ISO94" s="108"/>
      <c r="ISP94" s="63"/>
      <c r="ISQ94" s="103"/>
      <c r="ISR94" s="104"/>
      <c r="ISS94" s="105"/>
      <c r="IST94" s="97"/>
      <c r="ISU94" s="79"/>
      <c r="ISV94" s="79"/>
      <c r="ISW94" s="96"/>
      <c r="ISX94" s="80"/>
      <c r="ISY94" s="80"/>
      <c r="ISZ94" s="80"/>
      <c r="ITA94" s="102"/>
      <c r="ITB94" s="62"/>
      <c r="ITC94" s="110"/>
      <c r="ITD94" s="97"/>
      <c r="ITE94" s="97"/>
      <c r="ITF94" s="97"/>
      <c r="ITG94" s="104"/>
      <c r="ITH94" s="97"/>
      <c r="ITI94" s="97"/>
      <c r="ITJ94" s="97"/>
      <c r="ITK94" s="145"/>
      <c r="ITL94" s="61"/>
      <c r="ITM94" s="108"/>
      <c r="ITN94" s="63"/>
      <c r="ITO94" s="103"/>
      <c r="ITP94" s="104"/>
      <c r="ITQ94" s="105"/>
      <c r="ITR94" s="97"/>
      <c r="ITS94" s="79"/>
      <c r="ITT94" s="79"/>
      <c r="ITU94" s="96"/>
      <c r="ITV94" s="80"/>
      <c r="ITW94" s="80"/>
      <c r="ITX94" s="80"/>
      <c r="ITY94" s="102"/>
      <c r="ITZ94" s="62"/>
      <c r="IUA94" s="110"/>
      <c r="IUB94" s="97"/>
      <c r="IUC94" s="97"/>
      <c r="IUD94" s="97"/>
      <c r="IUE94" s="104"/>
      <c r="IUF94" s="97"/>
      <c r="IUG94" s="97"/>
      <c r="IUH94" s="97"/>
      <c r="IUI94" s="145"/>
      <c r="IUJ94" s="61"/>
      <c r="IUK94" s="108"/>
      <c r="IUL94" s="63"/>
      <c r="IUM94" s="103"/>
      <c r="IUN94" s="104"/>
      <c r="IUO94" s="105"/>
      <c r="IUP94" s="97"/>
      <c r="IUQ94" s="79"/>
      <c r="IUR94" s="79"/>
      <c r="IUS94" s="96"/>
      <c r="IUT94" s="80"/>
      <c r="IUU94" s="80"/>
      <c r="IUV94" s="80"/>
      <c r="IUW94" s="102"/>
      <c r="IUX94" s="62"/>
      <c r="IUY94" s="110"/>
      <c r="IUZ94" s="97"/>
      <c r="IVA94" s="97"/>
      <c r="IVB94" s="97"/>
      <c r="IVC94" s="104"/>
      <c r="IVD94" s="97"/>
      <c r="IVE94" s="97"/>
      <c r="IVF94" s="97"/>
      <c r="IVG94" s="145"/>
      <c r="IVH94" s="61"/>
      <c r="IVI94" s="108"/>
      <c r="IVJ94" s="63"/>
      <c r="IVK94" s="103"/>
      <c r="IVL94" s="104"/>
      <c r="IVM94" s="105"/>
      <c r="IVN94" s="97"/>
      <c r="IVO94" s="79"/>
      <c r="IVP94" s="79"/>
      <c r="IVQ94" s="96"/>
      <c r="IVR94" s="80"/>
      <c r="IVS94" s="80"/>
      <c r="IVT94" s="80"/>
      <c r="IVU94" s="102"/>
      <c r="IVV94" s="62"/>
      <c r="IVW94" s="110"/>
      <c r="IVX94" s="97"/>
      <c r="IVY94" s="97"/>
      <c r="IVZ94" s="97"/>
      <c r="IWA94" s="104"/>
      <c r="IWB94" s="97"/>
      <c r="IWC94" s="97"/>
      <c r="IWD94" s="97"/>
      <c r="IWE94" s="145"/>
      <c r="IWF94" s="61"/>
      <c r="IWG94" s="108"/>
      <c r="IWH94" s="63"/>
      <c r="IWI94" s="103"/>
      <c r="IWJ94" s="104"/>
      <c r="IWK94" s="105"/>
      <c r="IWL94" s="97"/>
      <c r="IWM94" s="79"/>
      <c r="IWN94" s="79"/>
      <c r="IWO94" s="96"/>
      <c r="IWP94" s="80"/>
      <c r="IWQ94" s="80"/>
      <c r="IWR94" s="80"/>
      <c r="IWS94" s="102"/>
      <c r="IWT94" s="62"/>
      <c r="IWU94" s="110"/>
      <c r="IWV94" s="97"/>
      <c r="IWW94" s="97"/>
      <c r="IWX94" s="97"/>
      <c r="IWY94" s="104"/>
      <c r="IWZ94" s="97"/>
      <c r="IXA94" s="97"/>
      <c r="IXB94" s="97"/>
      <c r="IXC94" s="145"/>
      <c r="IXD94" s="61"/>
      <c r="IXE94" s="108"/>
      <c r="IXF94" s="63"/>
      <c r="IXG94" s="103"/>
      <c r="IXH94" s="104"/>
      <c r="IXI94" s="105"/>
      <c r="IXJ94" s="97"/>
      <c r="IXK94" s="79"/>
      <c r="IXL94" s="79"/>
      <c r="IXM94" s="96"/>
      <c r="IXN94" s="80"/>
      <c r="IXO94" s="80"/>
      <c r="IXP94" s="80"/>
      <c r="IXQ94" s="102"/>
      <c r="IXR94" s="62"/>
      <c r="IXS94" s="110"/>
      <c r="IXT94" s="97"/>
      <c r="IXU94" s="97"/>
      <c r="IXV94" s="97"/>
      <c r="IXW94" s="104"/>
      <c r="IXX94" s="97"/>
      <c r="IXY94" s="97"/>
      <c r="IXZ94" s="97"/>
      <c r="IYA94" s="145"/>
      <c r="IYB94" s="61"/>
      <c r="IYC94" s="108"/>
      <c r="IYD94" s="63"/>
      <c r="IYE94" s="103"/>
      <c r="IYF94" s="104"/>
      <c r="IYG94" s="105"/>
      <c r="IYH94" s="97"/>
      <c r="IYI94" s="79"/>
      <c r="IYJ94" s="79"/>
      <c r="IYK94" s="96"/>
      <c r="IYL94" s="80"/>
      <c r="IYM94" s="80"/>
      <c r="IYN94" s="80"/>
      <c r="IYO94" s="102"/>
      <c r="IYP94" s="62"/>
      <c r="IYQ94" s="110"/>
      <c r="IYR94" s="97"/>
      <c r="IYS94" s="97"/>
      <c r="IYT94" s="97"/>
      <c r="IYU94" s="104"/>
      <c r="IYV94" s="97"/>
      <c r="IYW94" s="97"/>
      <c r="IYX94" s="97"/>
      <c r="IYY94" s="145"/>
      <c r="IYZ94" s="61"/>
      <c r="IZA94" s="108"/>
      <c r="IZB94" s="63"/>
      <c r="IZC94" s="103"/>
      <c r="IZD94" s="104"/>
      <c r="IZE94" s="105"/>
      <c r="IZF94" s="97"/>
      <c r="IZG94" s="79"/>
      <c r="IZH94" s="79"/>
      <c r="IZI94" s="96"/>
      <c r="IZJ94" s="80"/>
      <c r="IZK94" s="80"/>
      <c r="IZL94" s="80"/>
      <c r="IZM94" s="102"/>
      <c r="IZN94" s="62"/>
      <c r="IZO94" s="110"/>
      <c r="IZP94" s="97"/>
      <c r="IZQ94" s="97"/>
      <c r="IZR94" s="97"/>
      <c r="IZS94" s="104"/>
      <c r="IZT94" s="97"/>
      <c r="IZU94" s="97"/>
      <c r="IZV94" s="97"/>
      <c r="IZW94" s="145"/>
      <c r="IZX94" s="61"/>
      <c r="IZY94" s="108"/>
      <c r="IZZ94" s="63"/>
      <c r="JAA94" s="103"/>
      <c r="JAB94" s="104"/>
      <c r="JAC94" s="105"/>
      <c r="JAD94" s="97"/>
      <c r="JAE94" s="79"/>
      <c r="JAF94" s="79"/>
      <c r="JAG94" s="96"/>
      <c r="JAH94" s="80"/>
      <c r="JAI94" s="80"/>
      <c r="JAJ94" s="80"/>
      <c r="JAK94" s="102"/>
      <c r="JAL94" s="62"/>
      <c r="JAM94" s="110"/>
      <c r="JAN94" s="97"/>
      <c r="JAO94" s="97"/>
      <c r="JAP94" s="97"/>
      <c r="JAQ94" s="104"/>
      <c r="JAR94" s="97"/>
      <c r="JAS94" s="97"/>
      <c r="JAT94" s="97"/>
      <c r="JAU94" s="145"/>
      <c r="JAV94" s="61"/>
      <c r="JAW94" s="108"/>
      <c r="JAX94" s="63"/>
      <c r="JAY94" s="103"/>
      <c r="JAZ94" s="104"/>
      <c r="JBA94" s="105"/>
      <c r="JBB94" s="97"/>
      <c r="JBC94" s="79"/>
      <c r="JBD94" s="79"/>
      <c r="JBE94" s="96"/>
      <c r="JBF94" s="80"/>
      <c r="JBG94" s="80"/>
      <c r="JBH94" s="80"/>
      <c r="JBI94" s="102"/>
      <c r="JBJ94" s="62"/>
      <c r="JBK94" s="110"/>
      <c r="JBL94" s="97"/>
      <c r="JBM94" s="97"/>
      <c r="JBN94" s="97"/>
      <c r="JBO94" s="104"/>
      <c r="JBP94" s="97"/>
      <c r="JBQ94" s="97"/>
      <c r="JBR94" s="97"/>
      <c r="JBS94" s="145"/>
      <c r="JBT94" s="61"/>
      <c r="JBU94" s="108"/>
      <c r="JBV94" s="63"/>
      <c r="JBW94" s="103"/>
      <c r="JBX94" s="104"/>
      <c r="JBY94" s="105"/>
      <c r="JBZ94" s="97"/>
      <c r="JCA94" s="79"/>
      <c r="JCB94" s="79"/>
      <c r="JCC94" s="96"/>
      <c r="JCD94" s="80"/>
      <c r="JCE94" s="80"/>
      <c r="JCF94" s="80"/>
      <c r="JCG94" s="102"/>
      <c r="JCH94" s="62"/>
      <c r="JCI94" s="110"/>
      <c r="JCJ94" s="97"/>
      <c r="JCK94" s="97"/>
      <c r="JCL94" s="97"/>
      <c r="JCM94" s="104"/>
      <c r="JCN94" s="97"/>
      <c r="JCO94" s="97"/>
      <c r="JCP94" s="97"/>
      <c r="JCQ94" s="145"/>
      <c r="JCR94" s="61"/>
      <c r="JCS94" s="108"/>
      <c r="JCT94" s="63"/>
      <c r="JCU94" s="103"/>
      <c r="JCV94" s="104"/>
      <c r="JCW94" s="105"/>
      <c r="JCX94" s="97"/>
      <c r="JCY94" s="79"/>
      <c r="JCZ94" s="79"/>
      <c r="JDA94" s="96"/>
      <c r="JDB94" s="80"/>
      <c r="JDC94" s="80"/>
      <c r="JDD94" s="80"/>
      <c r="JDE94" s="102"/>
      <c r="JDF94" s="62"/>
      <c r="JDG94" s="110"/>
      <c r="JDH94" s="97"/>
      <c r="JDI94" s="97"/>
      <c r="JDJ94" s="97"/>
      <c r="JDK94" s="104"/>
      <c r="JDL94" s="97"/>
      <c r="JDM94" s="97"/>
      <c r="JDN94" s="97"/>
      <c r="JDO94" s="145"/>
      <c r="JDP94" s="61"/>
      <c r="JDQ94" s="108"/>
      <c r="JDR94" s="63"/>
      <c r="JDS94" s="103"/>
      <c r="JDT94" s="104"/>
      <c r="JDU94" s="105"/>
      <c r="JDV94" s="97"/>
      <c r="JDW94" s="79"/>
      <c r="JDX94" s="79"/>
      <c r="JDY94" s="96"/>
      <c r="JDZ94" s="80"/>
      <c r="JEA94" s="80"/>
      <c r="JEB94" s="80"/>
      <c r="JEC94" s="102"/>
      <c r="JED94" s="62"/>
      <c r="JEE94" s="110"/>
      <c r="JEF94" s="97"/>
      <c r="JEG94" s="97"/>
      <c r="JEH94" s="97"/>
      <c r="JEI94" s="104"/>
      <c r="JEJ94" s="97"/>
      <c r="JEK94" s="97"/>
      <c r="JEL94" s="97"/>
      <c r="JEM94" s="145"/>
      <c r="JEN94" s="61"/>
      <c r="JEO94" s="108"/>
      <c r="JEP94" s="63"/>
      <c r="JEQ94" s="103"/>
      <c r="JER94" s="104"/>
      <c r="JES94" s="105"/>
      <c r="JET94" s="97"/>
      <c r="JEU94" s="79"/>
      <c r="JEV94" s="79"/>
      <c r="JEW94" s="96"/>
      <c r="JEX94" s="80"/>
      <c r="JEY94" s="80"/>
      <c r="JEZ94" s="80"/>
      <c r="JFA94" s="102"/>
      <c r="JFB94" s="62"/>
      <c r="JFC94" s="110"/>
      <c r="JFD94" s="97"/>
      <c r="JFE94" s="97"/>
      <c r="JFF94" s="97"/>
      <c r="JFG94" s="104"/>
      <c r="JFH94" s="97"/>
      <c r="JFI94" s="97"/>
      <c r="JFJ94" s="97"/>
      <c r="JFK94" s="145"/>
      <c r="JFL94" s="61"/>
      <c r="JFM94" s="108"/>
      <c r="JFN94" s="63"/>
      <c r="JFO94" s="103"/>
      <c r="JFP94" s="104"/>
      <c r="JFQ94" s="105"/>
      <c r="JFR94" s="97"/>
      <c r="JFS94" s="79"/>
      <c r="JFT94" s="79"/>
      <c r="JFU94" s="96"/>
      <c r="JFV94" s="80"/>
      <c r="JFW94" s="80"/>
      <c r="JFX94" s="80"/>
      <c r="JFY94" s="102"/>
      <c r="JFZ94" s="62"/>
      <c r="JGA94" s="110"/>
      <c r="JGB94" s="97"/>
      <c r="JGC94" s="97"/>
      <c r="JGD94" s="97"/>
      <c r="JGE94" s="104"/>
      <c r="JGF94" s="97"/>
      <c r="JGG94" s="97"/>
      <c r="JGH94" s="97"/>
      <c r="JGI94" s="145"/>
      <c r="JGJ94" s="61"/>
      <c r="JGK94" s="108"/>
      <c r="JGL94" s="63"/>
      <c r="JGM94" s="103"/>
      <c r="JGN94" s="104"/>
      <c r="JGO94" s="105"/>
      <c r="JGP94" s="97"/>
      <c r="JGQ94" s="79"/>
      <c r="JGR94" s="79"/>
      <c r="JGS94" s="96"/>
      <c r="JGT94" s="80"/>
      <c r="JGU94" s="80"/>
      <c r="JGV94" s="80"/>
      <c r="JGW94" s="102"/>
      <c r="JGX94" s="62"/>
      <c r="JGY94" s="110"/>
      <c r="JGZ94" s="97"/>
      <c r="JHA94" s="97"/>
      <c r="JHB94" s="97"/>
      <c r="JHC94" s="104"/>
      <c r="JHD94" s="97"/>
      <c r="JHE94" s="97"/>
      <c r="JHF94" s="97"/>
      <c r="JHG94" s="145"/>
      <c r="JHH94" s="61"/>
      <c r="JHI94" s="108"/>
      <c r="JHJ94" s="63"/>
      <c r="JHK94" s="103"/>
      <c r="JHL94" s="104"/>
      <c r="JHM94" s="105"/>
      <c r="JHN94" s="97"/>
      <c r="JHO94" s="79"/>
      <c r="JHP94" s="79"/>
      <c r="JHQ94" s="96"/>
      <c r="JHR94" s="80"/>
      <c r="JHS94" s="80"/>
      <c r="JHT94" s="80"/>
      <c r="JHU94" s="102"/>
      <c r="JHV94" s="62"/>
      <c r="JHW94" s="110"/>
      <c r="JHX94" s="97"/>
      <c r="JHY94" s="97"/>
      <c r="JHZ94" s="97"/>
      <c r="JIA94" s="104"/>
      <c r="JIB94" s="97"/>
      <c r="JIC94" s="97"/>
      <c r="JID94" s="97"/>
      <c r="JIE94" s="145"/>
      <c r="JIF94" s="61"/>
      <c r="JIG94" s="108"/>
      <c r="JIH94" s="63"/>
      <c r="JII94" s="103"/>
      <c r="JIJ94" s="104"/>
      <c r="JIK94" s="105"/>
      <c r="JIL94" s="97"/>
      <c r="JIM94" s="79"/>
      <c r="JIN94" s="79"/>
      <c r="JIO94" s="96"/>
      <c r="JIP94" s="80"/>
      <c r="JIQ94" s="80"/>
      <c r="JIR94" s="80"/>
      <c r="JIS94" s="102"/>
      <c r="JIT94" s="62"/>
      <c r="JIU94" s="110"/>
      <c r="JIV94" s="97"/>
      <c r="JIW94" s="97"/>
      <c r="JIX94" s="97"/>
      <c r="JIY94" s="104"/>
      <c r="JIZ94" s="97"/>
      <c r="JJA94" s="97"/>
      <c r="JJB94" s="97"/>
      <c r="JJC94" s="145"/>
      <c r="JJD94" s="61"/>
      <c r="JJE94" s="108"/>
      <c r="JJF94" s="63"/>
      <c r="JJG94" s="103"/>
      <c r="JJH94" s="104"/>
      <c r="JJI94" s="105"/>
      <c r="JJJ94" s="97"/>
      <c r="JJK94" s="79"/>
      <c r="JJL94" s="79"/>
      <c r="JJM94" s="96"/>
      <c r="JJN94" s="80"/>
      <c r="JJO94" s="80"/>
      <c r="JJP94" s="80"/>
      <c r="JJQ94" s="102"/>
      <c r="JJR94" s="62"/>
      <c r="JJS94" s="110"/>
      <c r="JJT94" s="97"/>
      <c r="JJU94" s="97"/>
      <c r="JJV94" s="97"/>
      <c r="JJW94" s="104"/>
      <c r="JJX94" s="97"/>
      <c r="JJY94" s="97"/>
      <c r="JJZ94" s="97"/>
      <c r="JKA94" s="145"/>
      <c r="JKB94" s="61"/>
      <c r="JKC94" s="108"/>
      <c r="JKD94" s="63"/>
      <c r="JKE94" s="103"/>
      <c r="JKF94" s="104"/>
      <c r="JKG94" s="105"/>
      <c r="JKH94" s="97"/>
      <c r="JKI94" s="79"/>
      <c r="JKJ94" s="79"/>
      <c r="JKK94" s="96"/>
      <c r="JKL94" s="80"/>
      <c r="JKM94" s="80"/>
      <c r="JKN94" s="80"/>
      <c r="JKO94" s="102"/>
      <c r="JKP94" s="62"/>
      <c r="JKQ94" s="110"/>
      <c r="JKR94" s="97"/>
      <c r="JKS94" s="97"/>
      <c r="JKT94" s="97"/>
      <c r="JKU94" s="104"/>
      <c r="JKV94" s="97"/>
      <c r="JKW94" s="97"/>
      <c r="JKX94" s="97"/>
      <c r="JKY94" s="145"/>
      <c r="JKZ94" s="61"/>
      <c r="JLA94" s="108"/>
      <c r="JLB94" s="63"/>
      <c r="JLC94" s="103"/>
      <c r="JLD94" s="104"/>
      <c r="JLE94" s="105"/>
      <c r="JLF94" s="97"/>
      <c r="JLG94" s="79"/>
      <c r="JLH94" s="79"/>
      <c r="JLI94" s="96"/>
      <c r="JLJ94" s="80"/>
      <c r="JLK94" s="80"/>
      <c r="JLL94" s="80"/>
      <c r="JLM94" s="102"/>
      <c r="JLN94" s="62"/>
      <c r="JLO94" s="110"/>
      <c r="JLP94" s="97"/>
      <c r="JLQ94" s="97"/>
      <c r="JLR94" s="97"/>
      <c r="JLS94" s="104"/>
      <c r="JLT94" s="97"/>
      <c r="JLU94" s="97"/>
      <c r="JLV94" s="97"/>
      <c r="JLW94" s="145"/>
      <c r="JLX94" s="61"/>
      <c r="JLY94" s="108"/>
      <c r="JLZ94" s="63"/>
      <c r="JMA94" s="103"/>
      <c r="JMB94" s="104"/>
      <c r="JMC94" s="105"/>
      <c r="JMD94" s="97"/>
      <c r="JME94" s="79"/>
      <c r="JMF94" s="79"/>
      <c r="JMG94" s="96"/>
      <c r="JMH94" s="80"/>
      <c r="JMI94" s="80"/>
      <c r="JMJ94" s="80"/>
      <c r="JMK94" s="102"/>
      <c r="JML94" s="62"/>
      <c r="JMM94" s="110"/>
      <c r="JMN94" s="97"/>
      <c r="JMO94" s="97"/>
      <c r="JMP94" s="97"/>
      <c r="JMQ94" s="104"/>
      <c r="JMR94" s="97"/>
      <c r="JMS94" s="97"/>
      <c r="JMT94" s="97"/>
      <c r="JMU94" s="145"/>
      <c r="JMV94" s="61"/>
      <c r="JMW94" s="108"/>
      <c r="JMX94" s="63"/>
      <c r="JMY94" s="103"/>
      <c r="JMZ94" s="104"/>
      <c r="JNA94" s="105"/>
      <c r="JNB94" s="97"/>
      <c r="JNC94" s="79"/>
      <c r="JND94" s="79"/>
      <c r="JNE94" s="96"/>
      <c r="JNF94" s="80"/>
      <c r="JNG94" s="80"/>
      <c r="JNH94" s="80"/>
      <c r="JNI94" s="102"/>
      <c r="JNJ94" s="62"/>
      <c r="JNK94" s="110"/>
      <c r="JNL94" s="97"/>
      <c r="JNM94" s="97"/>
      <c r="JNN94" s="97"/>
      <c r="JNO94" s="104"/>
      <c r="JNP94" s="97"/>
      <c r="JNQ94" s="97"/>
      <c r="JNR94" s="97"/>
      <c r="JNS94" s="145"/>
      <c r="JNT94" s="61"/>
      <c r="JNU94" s="108"/>
      <c r="JNV94" s="63"/>
      <c r="JNW94" s="103"/>
      <c r="JNX94" s="104"/>
      <c r="JNY94" s="105"/>
      <c r="JNZ94" s="97"/>
      <c r="JOA94" s="79"/>
      <c r="JOB94" s="79"/>
      <c r="JOC94" s="96"/>
      <c r="JOD94" s="80"/>
      <c r="JOE94" s="80"/>
      <c r="JOF94" s="80"/>
      <c r="JOG94" s="102"/>
      <c r="JOH94" s="62"/>
      <c r="JOI94" s="110"/>
      <c r="JOJ94" s="97"/>
      <c r="JOK94" s="97"/>
      <c r="JOL94" s="97"/>
      <c r="JOM94" s="104"/>
      <c r="JON94" s="97"/>
      <c r="JOO94" s="97"/>
      <c r="JOP94" s="97"/>
      <c r="JOQ94" s="145"/>
      <c r="JOR94" s="61"/>
      <c r="JOS94" s="108"/>
      <c r="JOT94" s="63"/>
      <c r="JOU94" s="103"/>
      <c r="JOV94" s="104"/>
      <c r="JOW94" s="105"/>
      <c r="JOX94" s="97"/>
      <c r="JOY94" s="79"/>
      <c r="JOZ94" s="79"/>
      <c r="JPA94" s="96"/>
      <c r="JPB94" s="80"/>
      <c r="JPC94" s="80"/>
      <c r="JPD94" s="80"/>
      <c r="JPE94" s="102"/>
      <c r="JPF94" s="62"/>
      <c r="JPG94" s="110"/>
      <c r="JPH94" s="97"/>
      <c r="JPI94" s="97"/>
      <c r="JPJ94" s="97"/>
      <c r="JPK94" s="104"/>
      <c r="JPL94" s="97"/>
      <c r="JPM94" s="97"/>
      <c r="JPN94" s="97"/>
      <c r="JPO94" s="145"/>
      <c r="JPP94" s="61"/>
      <c r="JPQ94" s="108"/>
      <c r="JPR94" s="63"/>
      <c r="JPS94" s="103"/>
      <c r="JPT94" s="104"/>
      <c r="JPU94" s="105"/>
      <c r="JPV94" s="97"/>
      <c r="JPW94" s="79"/>
      <c r="JPX94" s="79"/>
      <c r="JPY94" s="96"/>
      <c r="JPZ94" s="80"/>
      <c r="JQA94" s="80"/>
      <c r="JQB94" s="80"/>
      <c r="JQC94" s="102"/>
      <c r="JQD94" s="62"/>
      <c r="JQE94" s="110"/>
      <c r="JQF94" s="97"/>
      <c r="JQG94" s="97"/>
      <c r="JQH94" s="97"/>
      <c r="JQI94" s="104"/>
      <c r="JQJ94" s="97"/>
      <c r="JQK94" s="97"/>
      <c r="JQL94" s="97"/>
      <c r="JQM94" s="145"/>
      <c r="JQN94" s="61"/>
      <c r="JQO94" s="108"/>
      <c r="JQP94" s="63"/>
      <c r="JQQ94" s="103"/>
      <c r="JQR94" s="104"/>
      <c r="JQS94" s="105"/>
      <c r="JQT94" s="97"/>
      <c r="JQU94" s="79"/>
      <c r="JQV94" s="79"/>
      <c r="JQW94" s="96"/>
      <c r="JQX94" s="80"/>
      <c r="JQY94" s="80"/>
      <c r="JQZ94" s="80"/>
      <c r="JRA94" s="102"/>
      <c r="JRB94" s="62"/>
      <c r="JRC94" s="110"/>
      <c r="JRD94" s="97"/>
      <c r="JRE94" s="97"/>
      <c r="JRF94" s="97"/>
      <c r="JRG94" s="104"/>
      <c r="JRH94" s="97"/>
      <c r="JRI94" s="97"/>
      <c r="JRJ94" s="97"/>
      <c r="JRK94" s="145"/>
      <c r="JRL94" s="61"/>
      <c r="JRM94" s="108"/>
      <c r="JRN94" s="63"/>
      <c r="JRO94" s="103"/>
      <c r="JRP94" s="104"/>
      <c r="JRQ94" s="105"/>
      <c r="JRR94" s="97"/>
      <c r="JRS94" s="79"/>
      <c r="JRT94" s="79"/>
      <c r="JRU94" s="96"/>
      <c r="JRV94" s="80"/>
      <c r="JRW94" s="80"/>
      <c r="JRX94" s="80"/>
      <c r="JRY94" s="102"/>
      <c r="JRZ94" s="62"/>
      <c r="JSA94" s="110"/>
      <c r="JSB94" s="97"/>
      <c r="JSC94" s="97"/>
      <c r="JSD94" s="97"/>
      <c r="JSE94" s="104"/>
      <c r="JSF94" s="97"/>
      <c r="JSG94" s="97"/>
      <c r="JSH94" s="97"/>
      <c r="JSI94" s="145"/>
      <c r="JSJ94" s="61"/>
      <c r="JSK94" s="108"/>
      <c r="JSL94" s="63"/>
      <c r="JSM94" s="103"/>
      <c r="JSN94" s="104"/>
      <c r="JSO94" s="105"/>
      <c r="JSP94" s="97"/>
      <c r="JSQ94" s="79"/>
      <c r="JSR94" s="79"/>
      <c r="JSS94" s="96"/>
      <c r="JST94" s="80"/>
      <c r="JSU94" s="80"/>
      <c r="JSV94" s="80"/>
      <c r="JSW94" s="102"/>
      <c r="JSX94" s="62"/>
      <c r="JSY94" s="110"/>
      <c r="JSZ94" s="97"/>
      <c r="JTA94" s="97"/>
      <c r="JTB94" s="97"/>
      <c r="JTC94" s="104"/>
      <c r="JTD94" s="97"/>
      <c r="JTE94" s="97"/>
      <c r="JTF94" s="97"/>
      <c r="JTG94" s="145"/>
      <c r="JTH94" s="61"/>
      <c r="JTI94" s="108"/>
      <c r="JTJ94" s="63"/>
      <c r="JTK94" s="103"/>
      <c r="JTL94" s="104"/>
      <c r="JTM94" s="105"/>
      <c r="JTN94" s="97"/>
      <c r="JTO94" s="79"/>
      <c r="JTP94" s="79"/>
      <c r="JTQ94" s="96"/>
      <c r="JTR94" s="80"/>
      <c r="JTS94" s="80"/>
      <c r="JTT94" s="80"/>
      <c r="JTU94" s="102"/>
      <c r="JTV94" s="62"/>
      <c r="JTW94" s="110"/>
      <c r="JTX94" s="97"/>
      <c r="JTY94" s="97"/>
      <c r="JTZ94" s="97"/>
      <c r="JUA94" s="104"/>
      <c r="JUB94" s="97"/>
      <c r="JUC94" s="97"/>
      <c r="JUD94" s="97"/>
      <c r="JUE94" s="145"/>
      <c r="JUF94" s="61"/>
      <c r="JUG94" s="108"/>
      <c r="JUH94" s="63"/>
      <c r="JUI94" s="103"/>
      <c r="JUJ94" s="104"/>
      <c r="JUK94" s="105"/>
      <c r="JUL94" s="97"/>
      <c r="JUM94" s="79"/>
      <c r="JUN94" s="79"/>
      <c r="JUO94" s="96"/>
      <c r="JUP94" s="80"/>
      <c r="JUQ94" s="80"/>
      <c r="JUR94" s="80"/>
      <c r="JUS94" s="102"/>
      <c r="JUT94" s="62"/>
      <c r="JUU94" s="110"/>
      <c r="JUV94" s="97"/>
      <c r="JUW94" s="97"/>
      <c r="JUX94" s="97"/>
      <c r="JUY94" s="104"/>
      <c r="JUZ94" s="97"/>
      <c r="JVA94" s="97"/>
      <c r="JVB94" s="97"/>
      <c r="JVC94" s="145"/>
      <c r="JVD94" s="61"/>
      <c r="JVE94" s="108"/>
      <c r="JVF94" s="63"/>
      <c r="JVG94" s="103"/>
      <c r="JVH94" s="104"/>
      <c r="JVI94" s="105"/>
      <c r="JVJ94" s="97"/>
      <c r="JVK94" s="79"/>
      <c r="JVL94" s="79"/>
      <c r="JVM94" s="96"/>
      <c r="JVN94" s="80"/>
      <c r="JVO94" s="80"/>
      <c r="JVP94" s="80"/>
      <c r="JVQ94" s="102"/>
      <c r="JVR94" s="62"/>
      <c r="JVS94" s="110"/>
      <c r="JVT94" s="97"/>
      <c r="JVU94" s="97"/>
      <c r="JVV94" s="97"/>
      <c r="JVW94" s="104"/>
      <c r="JVX94" s="97"/>
      <c r="JVY94" s="97"/>
      <c r="JVZ94" s="97"/>
      <c r="JWA94" s="145"/>
      <c r="JWB94" s="61"/>
      <c r="JWC94" s="108"/>
      <c r="JWD94" s="63"/>
      <c r="JWE94" s="103"/>
      <c r="JWF94" s="104"/>
      <c r="JWG94" s="105"/>
      <c r="JWH94" s="97"/>
      <c r="JWI94" s="79"/>
      <c r="JWJ94" s="79"/>
      <c r="JWK94" s="96"/>
      <c r="JWL94" s="80"/>
      <c r="JWM94" s="80"/>
      <c r="JWN94" s="80"/>
      <c r="JWO94" s="102"/>
      <c r="JWP94" s="62"/>
      <c r="JWQ94" s="110"/>
      <c r="JWR94" s="97"/>
      <c r="JWS94" s="97"/>
      <c r="JWT94" s="97"/>
      <c r="JWU94" s="104"/>
      <c r="JWV94" s="97"/>
      <c r="JWW94" s="97"/>
      <c r="JWX94" s="97"/>
      <c r="JWY94" s="145"/>
      <c r="JWZ94" s="61"/>
      <c r="JXA94" s="108"/>
      <c r="JXB94" s="63"/>
      <c r="JXC94" s="103"/>
      <c r="JXD94" s="104"/>
      <c r="JXE94" s="105"/>
      <c r="JXF94" s="97"/>
      <c r="JXG94" s="79"/>
      <c r="JXH94" s="79"/>
      <c r="JXI94" s="96"/>
      <c r="JXJ94" s="80"/>
      <c r="JXK94" s="80"/>
      <c r="JXL94" s="80"/>
      <c r="JXM94" s="102"/>
      <c r="JXN94" s="62"/>
      <c r="JXO94" s="110"/>
      <c r="JXP94" s="97"/>
      <c r="JXQ94" s="97"/>
      <c r="JXR94" s="97"/>
      <c r="JXS94" s="104"/>
      <c r="JXT94" s="97"/>
      <c r="JXU94" s="97"/>
      <c r="JXV94" s="97"/>
      <c r="JXW94" s="145"/>
      <c r="JXX94" s="61"/>
      <c r="JXY94" s="108"/>
      <c r="JXZ94" s="63"/>
      <c r="JYA94" s="103"/>
      <c r="JYB94" s="104"/>
      <c r="JYC94" s="105"/>
      <c r="JYD94" s="97"/>
      <c r="JYE94" s="79"/>
      <c r="JYF94" s="79"/>
      <c r="JYG94" s="96"/>
      <c r="JYH94" s="80"/>
      <c r="JYI94" s="80"/>
      <c r="JYJ94" s="80"/>
      <c r="JYK94" s="102"/>
      <c r="JYL94" s="62"/>
      <c r="JYM94" s="110"/>
      <c r="JYN94" s="97"/>
      <c r="JYO94" s="97"/>
      <c r="JYP94" s="97"/>
      <c r="JYQ94" s="104"/>
      <c r="JYR94" s="97"/>
      <c r="JYS94" s="97"/>
      <c r="JYT94" s="97"/>
      <c r="JYU94" s="145"/>
      <c r="JYV94" s="61"/>
      <c r="JYW94" s="108"/>
      <c r="JYX94" s="63"/>
      <c r="JYY94" s="103"/>
      <c r="JYZ94" s="104"/>
      <c r="JZA94" s="105"/>
      <c r="JZB94" s="97"/>
      <c r="JZC94" s="79"/>
      <c r="JZD94" s="79"/>
      <c r="JZE94" s="96"/>
      <c r="JZF94" s="80"/>
      <c r="JZG94" s="80"/>
      <c r="JZH94" s="80"/>
      <c r="JZI94" s="102"/>
      <c r="JZJ94" s="62"/>
      <c r="JZK94" s="110"/>
      <c r="JZL94" s="97"/>
      <c r="JZM94" s="97"/>
      <c r="JZN94" s="97"/>
      <c r="JZO94" s="104"/>
      <c r="JZP94" s="97"/>
      <c r="JZQ94" s="97"/>
      <c r="JZR94" s="97"/>
      <c r="JZS94" s="145"/>
      <c r="JZT94" s="61"/>
      <c r="JZU94" s="108"/>
      <c r="JZV94" s="63"/>
      <c r="JZW94" s="103"/>
      <c r="JZX94" s="104"/>
      <c r="JZY94" s="105"/>
      <c r="JZZ94" s="97"/>
      <c r="KAA94" s="79"/>
      <c r="KAB94" s="79"/>
      <c r="KAC94" s="96"/>
      <c r="KAD94" s="80"/>
      <c r="KAE94" s="80"/>
      <c r="KAF94" s="80"/>
      <c r="KAG94" s="102"/>
      <c r="KAH94" s="62"/>
      <c r="KAI94" s="110"/>
      <c r="KAJ94" s="97"/>
      <c r="KAK94" s="97"/>
      <c r="KAL94" s="97"/>
      <c r="KAM94" s="104"/>
      <c r="KAN94" s="97"/>
      <c r="KAO94" s="97"/>
      <c r="KAP94" s="97"/>
      <c r="KAQ94" s="145"/>
      <c r="KAR94" s="61"/>
      <c r="KAS94" s="108"/>
      <c r="KAT94" s="63"/>
      <c r="KAU94" s="103"/>
      <c r="KAV94" s="104"/>
      <c r="KAW94" s="105"/>
      <c r="KAX94" s="97"/>
      <c r="KAY94" s="79"/>
      <c r="KAZ94" s="79"/>
      <c r="KBA94" s="96"/>
      <c r="KBB94" s="80"/>
      <c r="KBC94" s="80"/>
      <c r="KBD94" s="80"/>
      <c r="KBE94" s="102"/>
      <c r="KBF94" s="62"/>
      <c r="KBG94" s="110"/>
      <c r="KBH94" s="97"/>
      <c r="KBI94" s="97"/>
      <c r="KBJ94" s="97"/>
      <c r="KBK94" s="104"/>
      <c r="KBL94" s="97"/>
      <c r="KBM94" s="97"/>
      <c r="KBN94" s="97"/>
      <c r="KBO94" s="145"/>
      <c r="KBP94" s="61"/>
      <c r="KBQ94" s="108"/>
      <c r="KBR94" s="63"/>
      <c r="KBS94" s="103"/>
      <c r="KBT94" s="104"/>
      <c r="KBU94" s="105"/>
      <c r="KBV94" s="97"/>
      <c r="KBW94" s="79"/>
      <c r="KBX94" s="79"/>
      <c r="KBY94" s="96"/>
      <c r="KBZ94" s="80"/>
      <c r="KCA94" s="80"/>
      <c r="KCB94" s="80"/>
      <c r="KCC94" s="102"/>
      <c r="KCD94" s="62"/>
      <c r="KCE94" s="110"/>
      <c r="KCF94" s="97"/>
      <c r="KCG94" s="97"/>
      <c r="KCH94" s="97"/>
      <c r="KCI94" s="104"/>
      <c r="KCJ94" s="97"/>
      <c r="KCK94" s="97"/>
      <c r="KCL94" s="97"/>
      <c r="KCM94" s="145"/>
      <c r="KCN94" s="61"/>
      <c r="KCO94" s="108"/>
      <c r="KCP94" s="63"/>
      <c r="KCQ94" s="103"/>
      <c r="KCR94" s="104"/>
      <c r="KCS94" s="105"/>
      <c r="KCT94" s="97"/>
      <c r="KCU94" s="79"/>
      <c r="KCV94" s="79"/>
      <c r="KCW94" s="96"/>
      <c r="KCX94" s="80"/>
      <c r="KCY94" s="80"/>
      <c r="KCZ94" s="80"/>
      <c r="KDA94" s="102"/>
      <c r="KDB94" s="62"/>
      <c r="KDC94" s="110"/>
      <c r="KDD94" s="97"/>
      <c r="KDE94" s="97"/>
      <c r="KDF94" s="97"/>
      <c r="KDG94" s="104"/>
      <c r="KDH94" s="97"/>
      <c r="KDI94" s="97"/>
      <c r="KDJ94" s="97"/>
      <c r="KDK94" s="145"/>
      <c r="KDL94" s="61"/>
      <c r="KDM94" s="108"/>
      <c r="KDN94" s="63"/>
      <c r="KDO94" s="103"/>
      <c r="KDP94" s="104"/>
      <c r="KDQ94" s="105"/>
      <c r="KDR94" s="97"/>
      <c r="KDS94" s="79"/>
      <c r="KDT94" s="79"/>
      <c r="KDU94" s="96"/>
      <c r="KDV94" s="80"/>
      <c r="KDW94" s="80"/>
      <c r="KDX94" s="80"/>
      <c r="KDY94" s="102"/>
      <c r="KDZ94" s="62"/>
      <c r="KEA94" s="110"/>
      <c r="KEB94" s="97"/>
      <c r="KEC94" s="97"/>
      <c r="KED94" s="97"/>
      <c r="KEE94" s="104"/>
      <c r="KEF94" s="97"/>
      <c r="KEG94" s="97"/>
      <c r="KEH94" s="97"/>
      <c r="KEI94" s="145"/>
      <c r="KEJ94" s="61"/>
      <c r="KEK94" s="108"/>
      <c r="KEL94" s="63"/>
      <c r="KEM94" s="103"/>
      <c r="KEN94" s="104"/>
      <c r="KEO94" s="105"/>
      <c r="KEP94" s="97"/>
      <c r="KEQ94" s="79"/>
      <c r="KER94" s="79"/>
      <c r="KES94" s="96"/>
      <c r="KET94" s="80"/>
      <c r="KEU94" s="80"/>
      <c r="KEV94" s="80"/>
      <c r="KEW94" s="102"/>
      <c r="KEX94" s="62"/>
      <c r="KEY94" s="110"/>
      <c r="KEZ94" s="97"/>
      <c r="KFA94" s="97"/>
      <c r="KFB94" s="97"/>
      <c r="KFC94" s="104"/>
      <c r="KFD94" s="97"/>
      <c r="KFE94" s="97"/>
      <c r="KFF94" s="97"/>
      <c r="KFG94" s="145"/>
      <c r="KFH94" s="61"/>
      <c r="KFI94" s="108"/>
      <c r="KFJ94" s="63"/>
      <c r="KFK94" s="103"/>
      <c r="KFL94" s="104"/>
      <c r="KFM94" s="105"/>
      <c r="KFN94" s="97"/>
      <c r="KFO94" s="79"/>
      <c r="KFP94" s="79"/>
      <c r="KFQ94" s="96"/>
      <c r="KFR94" s="80"/>
      <c r="KFS94" s="80"/>
      <c r="KFT94" s="80"/>
      <c r="KFU94" s="102"/>
      <c r="KFV94" s="62"/>
      <c r="KFW94" s="110"/>
      <c r="KFX94" s="97"/>
      <c r="KFY94" s="97"/>
      <c r="KFZ94" s="97"/>
      <c r="KGA94" s="104"/>
      <c r="KGB94" s="97"/>
      <c r="KGC94" s="97"/>
      <c r="KGD94" s="97"/>
      <c r="KGE94" s="145"/>
      <c r="KGF94" s="61"/>
      <c r="KGG94" s="108"/>
      <c r="KGH94" s="63"/>
      <c r="KGI94" s="103"/>
      <c r="KGJ94" s="104"/>
      <c r="KGK94" s="105"/>
      <c r="KGL94" s="97"/>
      <c r="KGM94" s="79"/>
      <c r="KGN94" s="79"/>
      <c r="KGO94" s="96"/>
      <c r="KGP94" s="80"/>
      <c r="KGQ94" s="80"/>
      <c r="KGR94" s="80"/>
      <c r="KGS94" s="102"/>
      <c r="KGT94" s="62"/>
      <c r="KGU94" s="110"/>
      <c r="KGV94" s="97"/>
      <c r="KGW94" s="97"/>
      <c r="KGX94" s="97"/>
      <c r="KGY94" s="104"/>
      <c r="KGZ94" s="97"/>
      <c r="KHA94" s="97"/>
      <c r="KHB94" s="97"/>
      <c r="KHC94" s="145"/>
      <c r="KHD94" s="61"/>
      <c r="KHE94" s="108"/>
      <c r="KHF94" s="63"/>
      <c r="KHG94" s="103"/>
      <c r="KHH94" s="104"/>
      <c r="KHI94" s="105"/>
      <c r="KHJ94" s="97"/>
      <c r="KHK94" s="79"/>
      <c r="KHL94" s="79"/>
      <c r="KHM94" s="96"/>
      <c r="KHN94" s="80"/>
      <c r="KHO94" s="80"/>
      <c r="KHP94" s="80"/>
      <c r="KHQ94" s="102"/>
      <c r="KHR94" s="62"/>
      <c r="KHS94" s="110"/>
      <c r="KHT94" s="97"/>
      <c r="KHU94" s="97"/>
      <c r="KHV94" s="97"/>
      <c r="KHW94" s="104"/>
      <c r="KHX94" s="97"/>
      <c r="KHY94" s="97"/>
      <c r="KHZ94" s="97"/>
      <c r="KIA94" s="145"/>
      <c r="KIB94" s="61"/>
      <c r="KIC94" s="108"/>
      <c r="KID94" s="63"/>
      <c r="KIE94" s="103"/>
      <c r="KIF94" s="104"/>
      <c r="KIG94" s="105"/>
      <c r="KIH94" s="97"/>
      <c r="KII94" s="79"/>
      <c r="KIJ94" s="79"/>
      <c r="KIK94" s="96"/>
      <c r="KIL94" s="80"/>
      <c r="KIM94" s="80"/>
      <c r="KIN94" s="80"/>
      <c r="KIO94" s="102"/>
      <c r="KIP94" s="62"/>
      <c r="KIQ94" s="110"/>
      <c r="KIR94" s="97"/>
      <c r="KIS94" s="97"/>
      <c r="KIT94" s="97"/>
      <c r="KIU94" s="104"/>
      <c r="KIV94" s="97"/>
      <c r="KIW94" s="97"/>
      <c r="KIX94" s="97"/>
      <c r="KIY94" s="145"/>
      <c r="KIZ94" s="61"/>
      <c r="KJA94" s="108"/>
      <c r="KJB94" s="63"/>
      <c r="KJC94" s="103"/>
      <c r="KJD94" s="104"/>
      <c r="KJE94" s="105"/>
      <c r="KJF94" s="97"/>
      <c r="KJG94" s="79"/>
      <c r="KJH94" s="79"/>
      <c r="KJI94" s="96"/>
      <c r="KJJ94" s="80"/>
      <c r="KJK94" s="80"/>
      <c r="KJL94" s="80"/>
      <c r="KJM94" s="102"/>
      <c r="KJN94" s="62"/>
      <c r="KJO94" s="110"/>
      <c r="KJP94" s="97"/>
      <c r="KJQ94" s="97"/>
      <c r="KJR94" s="97"/>
      <c r="KJS94" s="104"/>
      <c r="KJT94" s="97"/>
      <c r="KJU94" s="97"/>
      <c r="KJV94" s="97"/>
      <c r="KJW94" s="145"/>
      <c r="KJX94" s="61"/>
      <c r="KJY94" s="108"/>
      <c r="KJZ94" s="63"/>
      <c r="KKA94" s="103"/>
      <c r="KKB94" s="104"/>
      <c r="KKC94" s="105"/>
      <c r="KKD94" s="97"/>
      <c r="KKE94" s="79"/>
      <c r="KKF94" s="79"/>
      <c r="KKG94" s="96"/>
      <c r="KKH94" s="80"/>
      <c r="KKI94" s="80"/>
      <c r="KKJ94" s="80"/>
      <c r="KKK94" s="102"/>
      <c r="KKL94" s="62"/>
      <c r="KKM94" s="110"/>
      <c r="KKN94" s="97"/>
      <c r="KKO94" s="97"/>
      <c r="KKP94" s="97"/>
      <c r="KKQ94" s="104"/>
      <c r="KKR94" s="97"/>
      <c r="KKS94" s="97"/>
      <c r="KKT94" s="97"/>
      <c r="KKU94" s="145"/>
      <c r="KKV94" s="61"/>
      <c r="KKW94" s="108"/>
      <c r="KKX94" s="63"/>
      <c r="KKY94" s="103"/>
      <c r="KKZ94" s="104"/>
      <c r="KLA94" s="105"/>
      <c r="KLB94" s="97"/>
      <c r="KLC94" s="79"/>
      <c r="KLD94" s="79"/>
      <c r="KLE94" s="96"/>
      <c r="KLF94" s="80"/>
      <c r="KLG94" s="80"/>
      <c r="KLH94" s="80"/>
      <c r="KLI94" s="102"/>
      <c r="KLJ94" s="62"/>
      <c r="KLK94" s="110"/>
      <c r="KLL94" s="97"/>
      <c r="KLM94" s="97"/>
      <c r="KLN94" s="97"/>
      <c r="KLO94" s="104"/>
      <c r="KLP94" s="97"/>
      <c r="KLQ94" s="97"/>
      <c r="KLR94" s="97"/>
      <c r="KLS94" s="145"/>
      <c r="KLT94" s="61"/>
      <c r="KLU94" s="108"/>
      <c r="KLV94" s="63"/>
      <c r="KLW94" s="103"/>
      <c r="KLX94" s="104"/>
      <c r="KLY94" s="105"/>
      <c r="KLZ94" s="97"/>
      <c r="KMA94" s="79"/>
      <c r="KMB94" s="79"/>
      <c r="KMC94" s="96"/>
      <c r="KMD94" s="80"/>
      <c r="KME94" s="80"/>
      <c r="KMF94" s="80"/>
      <c r="KMG94" s="102"/>
      <c r="KMH94" s="62"/>
      <c r="KMI94" s="110"/>
      <c r="KMJ94" s="97"/>
      <c r="KMK94" s="97"/>
      <c r="KML94" s="97"/>
      <c r="KMM94" s="104"/>
      <c r="KMN94" s="97"/>
      <c r="KMO94" s="97"/>
      <c r="KMP94" s="97"/>
      <c r="KMQ94" s="145"/>
      <c r="KMR94" s="61"/>
      <c r="KMS94" s="108"/>
      <c r="KMT94" s="63"/>
      <c r="KMU94" s="103"/>
      <c r="KMV94" s="104"/>
      <c r="KMW94" s="105"/>
      <c r="KMX94" s="97"/>
      <c r="KMY94" s="79"/>
      <c r="KMZ94" s="79"/>
      <c r="KNA94" s="96"/>
      <c r="KNB94" s="80"/>
      <c r="KNC94" s="80"/>
      <c r="KND94" s="80"/>
      <c r="KNE94" s="102"/>
      <c r="KNF94" s="62"/>
      <c r="KNG94" s="110"/>
      <c r="KNH94" s="97"/>
      <c r="KNI94" s="97"/>
      <c r="KNJ94" s="97"/>
      <c r="KNK94" s="104"/>
      <c r="KNL94" s="97"/>
      <c r="KNM94" s="97"/>
      <c r="KNN94" s="97"/>
      <c r="KNO94" s="145"/>
      <c r="KNP94" s="61"/>
      <c r="KNQ94" s="108"/>
      <c r="KNR94" s="63"/>
      <c r="KNS94" s="103"/>
      <c r="KNT94" s="104"/>
      <c r="KNU94" s="105"/>
      <c r="KNV94" s="97"/>
      <c r="KNW94" s="79"/>
      <c r="KNX94" s="79"/>
      <c r="KNY94" s="96"/>
      <c r="KNZ94" s="80"/>
      <c r="KOA94" s="80"/>
      <c r="KOB94" s="80"/>
      <c r="KOC94" s="102"/>
      <c r="KOD94" s="62"/>
      <c r="KOE94" s="110"/>
      <c r="KOF94" s="97"/>
      <c r="KOG94" s="97"/>
      <c r="KOH94" s="97"/>
      <c r="KOI94" s="104"/>
      <c r="KOJ94" s="97"/>
      <c r="KOK94" s="97"/>
      <c r="KOL94" s="97"/>
      <c r="KOM94" s="145"/>
      <c r="KON94" s="61"/>
      <c r="KOO94" s="108"/>
      <c r="KOP94" s="63"/>
      <c r="KOQ94" s="103"/>
      <c r="KOR94" s="104"/>
      <c r="KOS94" s="105"/>
      <c r="KOT94" s="97"/>
      <c r="KOU94" s="79"/>
      <c r="KOV94" s="79"/>
      <c r="KOW94" s="96"/>
      <c r="KOX94" s="80"/>
      <c r="KOY94" s="80"/>
      <c r="KOZ94" s="80"/>
      <c r="KPA94" s="102"/>
      <c r="KPB94" s="62"/>
      <c r="KPC94" s="110"/>
      <c r="KPD94" s="97"/>
      <c r="KPE94" s="97"/>
      <c r="KPF94" s="97"/>
      <c r="KPG94" s="104"/>
      <c r="KPH94" s="97"/>
      <c r="KPI94" s="97"/>
      <c r="KPJ94" s="97"/>
      <c r="KPK94" s="145"/>
      <c r="KPL94" s="61"/>
      <c r="KPM94" s="108"/>
      <c r="KPN94" s="63"/>
      <c r="KPO94" s="103"/>
      <c r="KPP94" s="104"/>
      <c r="KPQ94" s="105"/>
      <c r="KPR94" s="97"/>
      <c r="KPS94" s="79"/>
      <c r="KPT94" s="79"/>
      <c r="KPU94" s="96"/>
      <c r="KPV94" s="80"/>
      <c r="KPW94" s="80"/>
      <c r="KPX94" s="80"/>
      <c r="KPY94" s="102"/>
      <c r="KPZ94" s="62"/>
      <c r="KQA94" s="110"/>
      <c r="KQB94" s="97"/>
      <c r="KQC94" s="97"/>
      <c r="KQD94" s="97"/>
      <c r="KQE94" s="104"/>
      <c r="KQF94" s="97"/>
      <c r="KQG94" s="97"/>
      <c r="KQH94" s="97"/>
      <c r="KQI94" s="145"/>
      <c r="KQJ94" s="61"/>
      <c r="KQK94" s="108"/>
      <c r="KQL94" s="63"/>
      <c r="KQM94" s="103"/>
      <c r="KQN94" s="104"/>
      <c r="KQO94" s="105"/>
      <c r="KQP94" s="97"/>
      <c r="KQQ94" s="79"/>
      <c r="KQR94" s="79"/>
      <c r="KQS94" s="96"/>
      <c r="KQT94" s="80"/>
      <c r="KQU94" s="80"/>
      <c r="KQV94" s="80"/>
      <c r="KQW94" s="102"/>
      <c r="KQX94" s="62"/>
      <c r="KQY94" s="110"/>
      <c r="KQZ94" s="97"/>
      <c r="KRA94" s="97"/>
      <c r="KRB94" s="97"/>
      <c r="KRC94" s="104"/>
      <c r="KRD94" s="97"/>
      <c r="KRE94" s="97"/>
      <c r="KRF94" s="97"/>
      <c r="KRG94" s="145"/>
      <c r="KRH94" s="61"/>
      <c r="KRI94" s="108"/>
      <c r="KRJ94" s="63"/>
      <c r="KRK94" s="103"/>
      <c r="KRL94" s="104"/>
      <c r="KRM94" s="105"/>
      <c r="KRN94" s="97"/>
      <c r="KRO94" s="79"/>
      <c r="KRP94" s="79"/>
      <c r="KRQ94" s="96"/>
      <c r="KRR94" s="80"/>
      <c r="KRS94" s="80"/>
      <c r="KRT94" s="80"/>
      <c r="KRU94" s="102"/>
      <c r="KRV94" s="62"/>
      <c r="KRW94" s="110"/>
      <c r="KRX94" s="97"/>
      <c r="KRY94" s="97"/>
      <c r="KRZ94" s="97"/>
      <c r="KSA94" s="104"/>
      <c r="KSB94" s="97"/>
      <c r="KSC94" s="97"/>
      <c r="KSD94" s="97"/>
      <c r="KSE94" s="145"/>
      <c r="KSF94" s="61"/>
      <c r="KSG94" s="108"/>
      <c r="KSH94" s="63"/>
      <c r="KSI94" s="103"/>
      <c r="KSJ94" s="104"/>
      <c r="KSK94" s="105"/>
      <c r="KSL94" s="97"/>
      <c r="KSM94" s="79"/>
      <c r="KSN94" s="79"/>
      <c r="KSO94" s="96"/>
      <c r="KSP94" s="80"/>
      <c r="KSQ94" s="80"/>
      <c r="KSR94" s="80"/>
      <c r="KSS94" s="102"/>
      <c r="KST94" s="62"/>
      <c r="KSU94" s="110"/>
      <c r="KSV94" s="97"/>
      <c r="KSW94" s="97"/>
      <c r="KSX94" s="97"/>
      <c r="KSY94" s="104"/>
      <c r="KSZ94" s="97"/>
      <c r="KTA94" s="97"/>
      <c r="KTB94" s="97"/>
      <c r="KTC94" s="145"/>
      <c r="KTD94" s="61"/>
      <c r="KTE94" s="108"/>
      <c r="KTF94" s="63"/>
      <c r="KTG94" s="103"/>
      <c r="KTH94" s="104"/>
      <c r="KTI94" s="105"/>
      <c r="KTJ94" s="97"/>
      <c r="KTK94" s="79"/>
      <c r="KTL94" s="79"/>
      <c r="KTM94" s="96"/>
      <c r="KTN94" s="80"/>
      <c r="KTO94" s="80"/>
      <c r="KTP94" s="80"/>
      <c r="KTQ94" s="102"/>
      <c r="KTR94" s="62"/>
      <c r="KTS94" s="110"/>
      <c r="KTT94" s="97"/>
      <c r="KTU94" s="97"/>
      <c r="KTV94" s="97"/>
      <c r="KTW94" s="104"/>
      <c r="KTX94" s="97"/>
      <c r="KTY94" s="97"/>
      <c r="KTZ94" s="97"/>
      <c r="KUA94" s="145"/>
      <c r="KUB94" s="61"/>
      <c r="KUC94" s="108"/>
      <c r="KUD94" s="63"/>
      <c r="KUE94" s="103"/>
      <c r="KUF94" s="104"/>
      <c r="KUG94" s="105"/>
      <c r="KUH94" s="97"/>
      <c r="KUI94" s="79"/>
      <c r="KUJ94" s="79"/>
      <c r="KUK94" s="96"/>
      <c r="KUL94" s="80"/>
      <c r="KUM94" s="80"/>
      <c r="KUN94" s="80"/>
      <c r="KUO94" s="102"/>
      <c r="KUP94" s="62"/>
      <c r="KUQ94" s="110"/>
      <c r="KUR94" s="97"/>
      <c r="KUS94" s="97"/>
      <c r="KUT94" s="97"/>
      <c r="KUU94" s="104"/>
      <c r="KUV94" s="97"/>
      <c r="KUW94" s="97"/>
      <c r="KUX94" s="97"/>
      <c r="KUY94" s="145"/>
      <c r="KUZ94" s="61"/>
      <c r="KVA94" s="108"/>
      <c r="KVB94" s="63"/>
      <c r="KVC94" s="103"/>
      <c r="KVD94" s="104"/>
      <c r="KVE94" s="105"/>
      <c r="KVF94" s="97"/>
      <c r="KVG94" s="79"/>
      <c r="KVH94" s="79"/>
      <c r="KVI94" s="96"/>
      <c r="KVJ94" s="80"/>
      <c r="KVK94" s="80"/>
      <c r="KVL94" s="80"/>
      <c r="KVM94" s="102"/>
      <c r="KVN94" s="62"/>
      <c r="KVO94" s="110"/>
      <c r="KVP94" s="97"/>
      <c r="KVQ94" s="97"/>
      <c r="KVR94" s="97"/>
      <c r="KVS94" s="104"/>
      <c r="KVT94" s="97"/>
      <c r="KVU94" s="97"/>
      <c r="KVV94" s="97"/>
      <c r="KVW94" s="145"/>
      <c r="KVX94" s="61"/>
      <c r="KVY94" s="108"/>
      <c r="KVZ94" s="63"/>
      <c r="KWA94" s="103"/>
      <c r="KWB94" s="104"/>
      <c r="KWC94" s="105"/>
      <c r="KWD94" s="97"/>
      <c r="KWE94" s="79"/>
      <c r="KWF94" s="79"/>
      <c r="KWG94" s="96"/>
      <c r="KWH94" s="80"/>
      <c r="KWI94" s="80"/>
      <c r="KWJ94" s="80"/>
      <c r="KWK94" s="102"/>
      <c r="KWL94" s="62"/>
      <c r="KWM94" s="110"/>
      <c r="KWN94" s="97"/>
      <c r="KWO94" s="97"/>
      <c r="KWP94" s="97"/>
      <c r="KWQ94" s="104"/>
      <c r="KWR94" s="97"/>
      <c r="KWS94" s="97"/>
      <c r="KWT94" s="97"/>
      <c r="KWU94" s="145"/>
      <c r="KWV94" s="61"/>
      <c r="KWW94" s="108"/>
      <c r="KWX94" s="63"/>
      <c r="KWY94" s="103"/>
      <c r="KWZ94" s="104"/>
      <c r="KXA94" s="105"/>
      <c r="KXB94" s="97"/>
      <c r="KXC94" s="79"/>
      <c r="KXD94" s="79"/>
      <c r="KXE94" s="96"/>
      <c r="KXF94" s="80"/>
      <c r="KXG94" s="80"/>
      <c r="KXH94" s="80"/>
      <c r="KXI94" s="102"/>
      <c r="KXJ94" s="62"/>
      <c r="KXK94" s="110"/>
      <c r="KXL94" s="97"/>
      <c r="KXM94" s="97"/>
      <c r="KXN94" s="97"/>
      <c r="KXO94" s="104"/>
      <c r="KXP94" s="97"/>
      <c r="KXQ94" s="97"/>
      <c r="KXR94" s="97"/>
      <c r="KXS94" s="145"/>
      <c r="KXT94" s="61"/>
      <c r="KXU94" s="108"/>
      <c r="KXV94" s="63"/>
      <c r="KXW94" s="103"/>
      <c r="KXX94" s="104"/>
      <c r="KXY94" s="105"/>
      <c r="KXZ94" s="97"/>
      <c r="KYA94" s="79"/>
      <c r="KYB94" s="79"/>
      <c r="KYC94" s="96"/>
      <c r="KYD94" s="80"/>
      <c r="KYE94" s="80"/>
      <c r="KYF94" s="80"/>
      <c r="KYG94" s="102"/>
      <c r="KYH94" s="62"/>
      <c r="KYI94" s="110"/>
      <c r="KYJ94" s="97"/>
      <c r="KYK94" s="97"/>
      <c r="KYL94" s="97"/>
      <c r="KYM94" s="104"/>
      <c r="KYN94" s="97"/>
      <c r="KYO94" s="97"/>
      <c r="KYP94" s="97"/>
      <c r="KYQ94" s="145"/>
      <c r="KYR94" s="61"/>
      <c r="KYS94" s="108"/>
      <c r="KYT94" s="63"/>
      <c r="KYU94" s="103"/>
      <c r="KYV94" s="104"/>
      <c r="KYW94" s="105"/>
      <c r="KYX94" s="97"/>
      <c r="KYY94" s="79"/>
      <c r="KYZ94" s="79"/>
      <c r="KZA94" s="96"/>
      <c r="KZB94" s="80"/>
      <c r="KZC94" s="80"/>
      <c r="KZD94" s="80"/>
      <c r="KZE94" s="102"/>
      <c r="KZF94" s="62"/>
      <c r="KZG94" s="110"/>
      <c r="KZH94" s="97"/>
      <c r="KZI94" s="97"/>
      <c r="KZJ94" s="97"/>
      <c r="KZK94" s="104"/>
      <c r="KZL94" s="97"/>
      <c r="KZM94" s="97"/>
      <c r="KZN94" s="97"/>
      <c r="KZO94" s="145"/>
      <c r="KZP94" s="61"/>
      <c r="KZQ94" s="108"/>
      <c r="KZR94" s="63"/>
      <c r="KZS94" s="103"/>
      <c r="KZT94" s="104"/>
      <c r="KZU94" s="105"/>
      <c r="KZV94" s="97"/>
      <c r="KZW94" s="79"/>
      <c r="KZX94" s="79"/>
      <c r="KZY94" s="96"/>
      <c r="KZZ94" s="80"/>
      <c r="LAA94" s="80"/>
      <c r="LAB94" s="80"/>
      <c r="LAC94" s="102"/>
      <c r="LAD94" s="62"/>
      <c r="LAE94" s="110"/>
      <c r="LAF94" s="97"/>
      <c r="LAG94" s="97"/>
      <c r="LAH94" s="97"/>
      <c r="LAI94" s="104"/>
      <c r="LAJ94" s="97"/>
      <c r="LAK94" s="97"/>
      <c r="LAL94" s="97"/>
      <c r="LAM94" s="145"/>
      <c r="LAN94" s="61"/>
      <c r="LAO94" s="108"/>
      <c r="LAP94" s="63"/>
      <c r="LAQ94" s="103"/>
      <c r="LAR94" s="104"/>
      <c r="LAS94" s="105"/>
      <c r="LAT94" s="97"/>
      <c r="LAU94" s="79"/>
      <c r="LAV94" s="79"/>
      <c r="LAW94" s="96"/>
      <c r="LAX94" s="80"/>
      <c r="LAY94" s="80"/>
      <c r="LAZ94" s="80"/>
      <c r="LBA94" s="102"/>
      <c r="LBB94" s="62"/>
      <c r="LBC94" s="110"/>
      <c r="LBD94" s="97"/>
      <c r="LBE94" s="97"/>
      <c r="LBF94" s="97"/>
      <c r="LBG94" s="104"/>
      <c r="LBH94" s="97"/>
      <c r="LBI94" s="97"/>
      <c r="LBJ94" s="97"/>
      <c r="LBK94" s="145"/>
      <c r="LBL94" s="61"/>
      <c r="LBM94" s="108"/>
      <c r="LBN94" s="63"/>
      <c r="LBO94" s="103"/>
      <c r="LBP94" s="104"/>
      <c r="LBQ94" s="105"/>
      <c r="LBR94" s="97"/>
      <c r="LBS94" s="79"/>
      <c r="LBT94" s="79"/>
      <c r="LBU94" s="96"/>
      <c r="LBV94" s="80"/>
      <c r="LBW94" s="80"/>
      <c r="LBX94" s="80"/>
      <c r="LBY94" s="102"/>
      <c r="LBZ94" s="62"/>
      <c r="LCA94" s="110"/>
      <c r="LCB94" s="97"/>
      <c r="LCC94" s="97"/>
      <c r="LCD94" s="97"/>
      <c r="LCE94" s="104"/>
      <c r="LCF94" s="97"/>
      <c r="LCG94" s="97"/>
      <c r="LCH94" s="97"/>
      <c r="LCI94" s="145"/>
      <c r="LCJ94" s="61"/>
      <c r="LCK94" s="108"/>
      <c r="LCL94" s="63"/>
      <c r="LCM94" s="103"/>
      <c r="LCN94" s="104"/>
      <c r="LCO94" s="105"/>
      <c r="LCP94" s="97"/>
      <c r="LCQ94" s="79"/>
      <c r="LCR94" s="79"/>
      <c r="LCS94" s="96"/>
      <c r="LCT94" s="80"/>
      <c r="LCU94" s="80"/>
      <c r="LCV94" s="80"/>
      <c r="LCW94" s="102"/>
      <c r="LCX94" s="62"/>
      <c r="LCY94" s="110"/>
      <c r="LCZ94" s="97"/>
      <c r="LDA94" s="97"/>
      <c r="LDB94" s="97"/>
      <c r="LDC94" s="104"/>
      <c r="LDD94" s="97"/>
      <c r="LDE94" s="97"/>
      <c r="LDF94" s="97"/>
      <c r="LDG94" s="145"/>
      <c r="LDH94" s="61"/>
      <c r="LDI94" s="108"/>
      <c r="LDJ94" s="63"/>
      <c r="LDK94" s="103"/>
      <c r="LDL94" s="104"/>
      <c r="LDM94" s="105"/>
      <c r="LDN94" s="97"/>
      <c r="LDO94" s="79"/>
      <c r="LDP94" s="79"/>
      <c r="LDQ94" s="96"/>
      <c r="LDR94" s="80"/>
      <c r="LDS94" s="80"/>
      <c r="LDT94" s="80"/>
      <c r="LDU94" s="102"/>
      <c r="LDV94" s="62"/>
      <c r="LDW94" s="110"/>
      <c r="LDX94" s="97"/>
      <c r="LDY94" s="97"/>
      <c r="LDZ94" s="97"/>
      <c r="LEA94" s="104"/>
      <c r="LEB94" s="97"/>
      <c r="LEC94" s="97"/>
      <c r="LED94" s="97"/>
      <c r="LEE94" s="145"/>
      <c r="LEF94" s="61"/>
      <c r="LEG94" s="108"/>
      <c r="LEH94" s="63"/>
      <c r="LEI94" s="103"/>
      <c r="LEJ94" s="104"/>
      <c r="LEK94" s="105"/>
      <c r="LEL94" s="97"/>
      <c r="LEM94" s="79"/>
      <c r="LEN94" s="79"/>
      <c r="LEO94" s="96"/>
      <c r="LEP94" s="80"/>
      <c r="LEQ94" s="80"/>
      <c r="LER94" s="80"/>
      <c r="LES94" s="102"/>
      <c r="LET94" s="62"/>
      <c r="LEU94" s="110"/>
      <c r="LEV94" s="97"/>
      <c r="LEW94" s="97"/>
      <c r="LEX94" s="97"/>
      <c r="LEY94" s="104"/>
      <c r="LEZ94" s="97"/>
      <c r="LFA94" s="97"/>
      <c r="LFB94" s="97"/>
      <c r="LFC94" s="145"/>
      <c r="LFD94" s="61"/>
      <c r="LFE94" s="108"/>
      <c r="LFF94" s="63"/>
      <c r="LFG94" s="103"/>
      <c r="LFH94" s="104"/>
      <c r="LFI94" s="105"/>
      <c r="LFJ94" s="97"/>
      <c r="LFK94" s="79"/>
      <c r="LFL94" s="79"/>
      <c r="LFM94" s="96"/>
      <c r="LFN94" s="80"/>
      <c r="LFO94" s="80"/>
      <c r="LFP94" s="80"/>
      <c r="LFQ94" s="102"/>
      <c r="LFR94" s="62"/>
      <c r="LFS94" s="110"/>
      <c r="LFT94" s="97"/>
      <c r="LFU94" s="97"/>
      <c r="LFV94" s="97"/>
      <c r="LFW94" s="104"/>
      <c r="LFX94" s="97"/>
      <c r="LFY94" s="97"/>
      <c r="LFZ94" s="97"/>
      <c r="LGA94" s="145"/>
      <c r="LGB94" s="61"/>
      <c r="LGC94" s="108"/>
      <c r="LGD94" s="63"/>
      <c r="LGE94" s="103"/>
      <c r="LGF94" s="104"/>
      <c r="LGG94" s="105"/>
      <c r="LGH94" s="97"/>
      <c r="LGI94" s="79"/>
      <c r="LGJ94" s="79"/>
      <c r="LGK94" s="96"/>
      <c r="LGL94" s="80"/>
      <c r="LGM94" s="80"/>
      <c r="LGN94" s="80"/>
      <c r="LGO94" s="102"/>
      <c r="LGP94" s="62"/>
      <c r="LGQ94" s="110"/>
      <c r="LGR94" s="97"/>
      <c r="LGS94" s="97"/>
      <c r="LGT94" s="97"/>
      <c r="LGU94" s="104"/>
      <c r="LGV94" s="97"/>
      <c r="LGW94" s="97"/>
      <c r="LGX94" s="97"/>
      <c r="LGY94" s="145"/>
      <c r="LGZ94" s="61"/>
      <c r="LHA94" s="108"/>
      <c r="LHB94" s="63"/>
      <c r="LHC94" s="103"/>
      <c r="LHD94" s="104"/>
      <c r="LHE94" s="105"/>
      <c r="LHF94" s="97"/>
      <c r="LHG94" s="79"/>
      <c r="LHH94" s="79"/>
      <c r="LHI94" s="96"/>
      <c r="LHJ94" s="80"/>
      <c r="LHK94" s="80"/>
      <c r="LHL94" s="80"/>
      <c r="LHM94" s="102"/>
      <c r="LHN94" s="62"/>
      <c r="LHO94" s="110"/>
      <c r="LHP94" s="97"/>
      <c r="LHQ94" s="97"/>
      <c r="LHR94" s="97"/>
      <c r="LHS94" s="104"/>
      <c r="LHT94" s="97"/>
      <c r="LHU94" s="97"/>
      <c r="LHV94" s="97"/>
      <c r="LHW94" s="145"/>
      <c r="LHX94" s="61"/>
      <c r="LHY94" s="108"/>
      <c r="LHZ94" s="63"/>
      <c r="LIA94" s="103"/>
      <c r="LIB94" s="104"/>
      <c r="LIC94" s="105"/>
      <c r="LID94" s="97"/>
      <c r="LIE94" s="79"/>
      <c r="LIF94" s="79"/>
      <c r="LIG94" s="96"/>
      <c r="LIH94" s="80"/>
      <c r="LII94" s="80"/>
      <c r="LIJ94" s="80"/>
      <c r="LIK94" s="102"/>
      <c r="LIL94" s="62"/>
      <c r="LIM94" s="110"/>
      <c r="LIN94" s="97"/>
      <c r="LIO94" s="97"/>
      <c r="LIP94" s="97"/>
      <c r="LIQ94" s="104"/>
      <c r="LIR94" s="97"/>
      <c r="LIS94" s="97"/>
      <c r="LIT94" s="97"/>
      <c r="LIU94" s="145"/>
      <c r="LIV94" s="61"/>
      <c r="LIW94" s="108"/>
      <c r="LIX94" s="63"/>
      <c r="LIY94" s="103"/>
      <c r="LIZ94" s="104"/>
      <c r="LJA94" s="105"/>
      <c r="LJB94" s="97"/>
      <c r="LJC94" s="79"/>
      <c r="LJD94" s="79"/>
      <c r="LJE94" s="96"/>
      <c r="LJF94" s="80"/>
      <c r="LJG94" s="80"/>
      <c r="LJH94" s="80"/>
      <c r="LJI94" s="102"/>
      <c r="LJJ94" s="62"/>
      <c r="LJK94" s="110"/>
      <c r="LJL94" s="97"/>
      <c r="LJM94" s="97"/>
      <c r="LJN94" s="97"/>
      <c r="LJO94" s="104"/>
      <c r="LJP94" s="97"/>
      <c r="LJQ94" s="97"/>
      <c r="LJR94" s="97"/>
      <c r="LJS94" s="145"/>
      <c r="LJT94" s="61"/>
      <c r="LJU94" s="108"/>
      <c r="LJV94" s="63"/>
      <c r="LJW94" s="103"/>
      <c r="LJX94" s="104"/>
      <c r="LJY94" s="105"/>
      <c r="LJZ94" s="97"/>
      <c r="LKA94" s="79"/>
      <c r="LKB94" s="79"/>
      <c r="LKC94" s="96"/>
      <c r="LKD94" s="80"/>
      <c r="LKE94" s="80"/>
      <c r="LKF94" s="80"/>
      <c r="LKG94" s="102"/>
      <c r="LKH94" s="62"/>
      <c r="LKI94" s="110"/>
      <c r="LKJ94" s="97"/>
      <c r="LKK94" s="97"/>
      <c r="LKL94" s="97"/>
      <c r="LKM94" s="104"/>
      <c r="LKN94" s="97"/>
      <c r="LKO94" s="97"/>
      <c r="LKP94" s="97"/>
      <c r="LKQ94" s="145"/>
      <c r="LKR94" s="61"/>
      <c r="LKS94" s="108"/>
      <c r="LKT94" s="63"/>
      <c r="LKU94" s="103"/>
      <c r="LKV94" s="104"/>
      <c r="LKW94" s="105"/>
      <c r="LKX94" s="97"/>
      <c r="LKY94" s="79"/>
      <c r="LKZ94" s="79"/>
      <c r="LLA94" s="96"/>
      <c r="LLB94" s="80"/>
      <c r="LLC94" s="80"/>
      <c r="LLD94" s="80"/>
      <c r="LLE94" s="102"/>
      <c r="LLF94" s="62"/>
      <c r="LLG94" s="110"/>
      <c r="LLH94" s="97"/>
      <c r="LLI94" s="97"/>
      <c r="LLJ94" s="97"/>
      <c r="LLK94" s="104"/>
      <c r="LLL94" s="97"/>
      <c r="LLM94" s="97"/>
      <c r="LLN94" s="97"/>
      <c r="LLO94" s="145"/>
      <c r="LLP94" s="61"/>
      <c r="LLQ94" s="108"/>
      <c r="LLR94" s="63"/>
      <c r="LLS94" s="103"/>
      <c r="LLT94" s="104"/>
      <c r="LLU94" s="105"/>
      <c r="LLV94" s="97"/>
      <c r="LLW94" s="79"/>
      <c r="LLX94" s="79"/>
      <c r="LLY94" s="96"/>
      <c r="LLZ94" s="80"/>
      <c r="LMA94" s="80"/>
      <c r="LMB94" s="80"/>
      <c r="LMC94" s="102"/>
      <c r="LMD94" s="62"/>
      <c r="LME94" s="110"/>
      <c r="LMF94" s="97"/>
      <c r="LMG94" s="97"/>
      <c r="LMH94" s="97"/>
      <c r="LMI94" s="104"/>
      <c r="LMJ94" s="97"/>
      <c r="LMK94" s="97"/>
      <c r="LML94" s="97"/>
      <c r="LMM94" s="145"/>
      <c r="LMN94" s="61"/>
      <c r="LMO94" s="108"/>
      <c r="LMP94" s="63"/>
      <c r="LMQ94" s="103"/>
      <c r="LMR94" s="104"/>
      <c r="LMS94" s="105"/>
      <c r="LMT94" s="97"/>
      <c r="LMU94" s="79"/>
      <c r="LMV94" s="79"/>
      <c r="LMW94" s="96"/>
      <c r="LMX94" s="80"/>
      <c r="LMY94" s="80"/>
      <c r="LMZ94" s="80"/>
      <c r="LNA94" s="102"/>
      <c r="LNB94" s="62"/>
      <c r="LNC94" s="110"/>
      <c r="LND94" s="97"/>
      <c r="LNE94" s="97"/>
      <c r="LNF94" s="97"/>
      <c r="LNG94" s="104"/>
      <c r="LNH94" s="97"/>
      <c r="LNI94" s="97"/>
      <c r="LNJ94" s="97"/>
      <c r="LNK94" s="145"/>
      <c r="LNL94" s="61"/>
      <c r="LNM94" s="108"/>
      <c r="LNN94" s="63"/>
      <c r="LNO94" s="103"/>
      <c r="LNP94" s="104"/>
      <c r="LNQ94" s="105"/>
      <c r="LNR94" s="97"/>
      <c r="LNS94" s="79"/>
      <c r="LNT94" s="79"/>
      <c r="LNU94" s="96"/>
      <c r="LNV94" s="80"/>
      <c r="LNW94" s="80"/>
      <c r="LNX94" s="80"/>
      <c r="LNY94" s="102"/>
      <c r="LNZ94" s="62"/>
      <c r="LOA94" s="110"/>
      <c r="LOB94" s="97"/>
      <c r="LOC94" s="97"/>
      <c r="LOD94" s="97"/>
      <c r="LOE94" s="104"/>
      <c r="LOF94" s="97"/>
      <c r="LOG94" s="97"/>
      <c r="LOH94" s="97"/>
      <c r="LOI94" s="145"/>
      <c r="LOJ94" s="61"/>
      <c r="LOK94" s="108"/>
      <c r="LOL94" s="63"/>
      <c r="LOM94" s="103"/>
      <c r="LON94" s="104"/>
      <c r="LOO94" s="105"/>
      <c r="LOP94" s="97"/>
      <c r="LOQ94" s="79"/>
      <c r="LOR94" s="79"/>
      <c r="LOS94" s="96"/>
      <c r="LOT94" s="80"/>
      <c r="LOU94" s="80"/>
      <c r="LOV94" s="80"/>
      <c r="LOW94" s="102"/>
      <c r="LOX94" s="62"/>
      <c r="LOY94" s="110"/>
      <c r="LOZ94" s="97"/>
      <c r="LPA94" s="97"/>
      <c r="LPB94" s="97"/>
      <c r="LPC94" s="104"/>
      <c r="LPD94" s="97"/>
      <c r="LPE94" s="97"/>
      <c r="LPF94" s="97"/>
      <c r="LPG94" s="145"/>
      <c r="LPH94" s="61"/>
      <c r="LPI94" s="108"/>
      <c r="LPJ94" s="63"/>
      <c r="LPK94" s="103"/>
      <c r="LPL94" s="104"/>
      <c r="LPM94" s="105"/>
      <c r="LPN94" s="97"/>
      <c r="LPO94" s="79"/>
      <c r="LPP94" s="79"/>
      <c r="LPQ94" s="96"/>
      <c r="LPR94" s="80"/>
      <c r="LPS94" s="80"/>
      <c r="LPT94" s="80"/>
      <c r="LPU94" s="102"/>
      <c r="LPV94" s="62"/>
      <c r="LPW94" s="110"/>
      <c r="LPX94" s="97"/>
      <c r="LPY94" s="97"/>
      <c r="LPZ94" s="97"/>
      <c r="LQA94" s="104"/>
      <c r="LQB94" s="97"/>
      <c r="LQC94" s="97"/>
      <c r="LQD94" s="97"/>
      <c r="LQE94" s="145"/>
      <c r="LQF94" s="61"/>
      <c r="LQG94" s="108"/>
      <c r="LQH94" s="63"/>
      <c r="LQI94" s="103"/>
      <c r="LQJ94" s="104"/>
      <c r="LQK94" s="105"/>
      <c r="LQL94" s="97"/>
      <c r="LQM94" s="79"/>
      <c r="LQN94" s="79"/>
      <c r="LQO94" s="96"/>
      <c r="LQP94" s="80"/>
      <c r="LQQ94" s="80"/>
      <c r="LQR94" s="80"/>
      <c r="LQS94" s="102"/>
      <c r="LQT94" s="62"/>
      <c r="LQU94" s="110"/>
      <c r="LQV94" s="97"/>
      <c r="LQW94" s="97"/>
      <c r="LQX94" s="97"/>
      <c r="LQY94" s="104"/>
      <c r="LQZ94" s="97"/>
      <c r="LRA94" s="97"/>
      <c r="LRB94" s="97"/>
      <c r="LRC94" s="145"/>
      <c r="LRD94" s="61"/>
      <c r="LRE94" s="108"/>
      <c r="LRF94" s="63"/>
      <c r="LRG94" s="103"/>
      <c r="LRH94" s="104"/>
      <c r="LRI94" s="105"/>
      <c r="LRJ94" s="97"/>
      <c r="LRK94" s="79"/>
      <c r="LRL94" s="79"/>
      <c r="LRM94" s="96"/>
      <c r="LRN94" s="80"/>
      <c r="LRO94" s="80"/>
      <c r="LRP94" s="80"/>
      <c r="LRQ94" s="102"/>
      <c r="LRR94" s="62"/>
      <c r="LRS94" s="110"/>
      <c r="LRT94" s="97"/>
      <c r="LRU94" s="97"/>
      <c r="LRV94" s="97"/>
      <c r="LRW94" s="104"/>
      <c r="LRX94" s="97"/>
      <c r="LRY94" s="97"/>
      <c r="LRZ94" s="97"/>
      <c r="LSA94" s="145"/>
      <c r="LSB94" s="61"/>
      <c r="LSC94" s="108"/>
      <c r="LSD94" s="63"/>
      <c r="LSE94" s="103"/>
      <c r="LSF94" s="104"/>
      <c r="LSG94" s="105"/>
      <c r="LSH94" s="97"/>
      <c r="LSI94" s="79"/>
      <c r="LSJ94" s="79"/>
      <c r="LSK94" s="96"/>
      <c r="LSL94" s="80"/>
      <c r="LSM94" s="80"/>
      <c r="LSN94" s="80"/>
      <c r="LSO94" s="102"/>
      <c r="LSP94" s="62"/>
      <c r="LSQ94" s="110"/>
      <c r="LSR94" s="97"/>
      <c r="LSS94" s="97"/>
      <c r="LST94" s="97"/>
      <c r="LSU94" s="104"/>
      <c r="LSV94" s="97"/>
      <c r="LSW94" s="97"/>
      <c r="LSX94" s="97"/>
      <c r="LSY94" s="145"/>
      <c r="LSZ94" s="61"/>
      <c r="LTA94" s="108"/>
      <c r="LTB94" s="63"/>
      <c r="LTC94" s="103"/>
      <c r="LTD94" s="104"/>
      <c r="LTE94" s="105"/>
      <c r="LTF94" s="97"/>
      <c r="LTG94" s="79"/>
      <c r="LTH94" s="79"/>
      <c r="LTI94" s="96"/>
      <c r="LTJ94" s="80"/>
      <c r="LTK94" s="80"/>
      <c r="LTL94" s="80"/>
      <c r="LTM94" s="102"/>
      <c r="LTN94" s="62"/>
      <c r="LTO94" s="110"/>
      <c r="LTP94" s="97"/>
      <c r="LTQ94" s="97"/>
      <c r="LTR94" s="97"/>
      <c r="LTS94" s="104"/>
      <c r="LTT94" s="97"/>
      <c r="LTU94" s="97"/>
      <c r="LTV94" s="97"/>
      <c r="LTW94" s="145"/>
      <c r="LTX94" s="61"/>
      <c r="LTY94" s="108"/>
      <c r="LTZ94" s="63"/>
      <c r="LUA94" s="103"/>
      <c r="LUB94" s="104"/>
      <c r="LUC94" s="105"/>
      <c r="LUD94" s="97"/>
      <c r="LUE94" s="79"/>
      <c r="LUF94" s="79"/>
      <c r="LUG94" s="96"/>
      <c r="LUH94" s="80"/>
      <c r="LUI94" s="80"/>
      <c r="LUJ94" s="80"/>
      <c r="LUK94" s="102"/>
      <c r="LUL94" s="62"/>
      <c r="LUM94" s="110"/>
      <c r="LUN94" s="97"/>
      <c r="LUO94" s="97"/>
      <c r="LUP94" s="97"/>
      <c r="LUQ94" s="104"/>
      <c r="LUR94" s="97"/>
      <c r="LUS94" s="97"/>
      <c r="LUT94" s="97"/>
      <c r="LUU94" s="145"/>
      <c r="LUV94" s="61"/>
      <c r="LUW94" s="108"/>
      <c r="LUX94" s="63"/>
      <c r="LUY94" s="103"/>
      <c r="LUZ94" s="104"/>
      <c r="LVA94" s="105"/>
      <c r="LVB94" s="97"/>
      <c r="LVC94" s="79"/>
      <c r="LVD94" s="79"/>
      <c r="LVE94" s="96"/>
      <c r="LVF94" s="80"/>
      <c r="LVG94" s="80"/>
      <c r="LVH94" s="80"/>
      <c r="LVI94" s="102"/>
      <c r="LVJ94" s="62"/>
      <c r="LVK94" s="110"/>
      <c r="LVL94" s="97"/>
      <c r="LVM94" s="97"/>
      <c r="LVN94" s="97"/>
      <c r="LVO94" s="104"/>
      <c r="LVP94" s="97"/>
      <c r="LVQ94" s="97"/>
      <c r="LVR94" s="97"/>
      <c r="LVS94" s="145"/>
      <c r="LVT94" s="61"/>
      <c r="LVU94" s="108"/>
      <c r="LVV94" s="63"/>
      <c r="LVW94" s="103"/>
      <c r="LVX94" s="104"/>
      <c r="LVY94" s="105"/>
      <c r="LVZ94" s="97"/>
      <c r="LWA94" s="79"/>
      <c r="LWB94" s="79"/>
      <c r="LWC94" s="96"/>
      <c r="LWD94" s="80"/>
      <c r="LWE94" s="80"/>
      <c r="LWF94" s="80"/>
      <c r="LWG94" s="102"/>
      <c r="LWH94" s="62"/>
      <c r="LWI94" s="110"/>
      <c r="LWJ94" s="97"/>
      <c r="LWK94" s="97"/>
      <c r="LWL94" s="97"/>
      <c r="LWM94" s="104"/>
      <c r="LWN94" s="97"/>
      <c r="LWO94" s="97"/>
      <c r="LWP94" s="97"/>
      <c r="LWQ94" s="145"/>
      <c r="LWR94" s="61"/>
      <c r="LWS94" s="108"/>
      <c r="LWT94" s="63"/>
      <c r="LWU94" s="103"/>
      <c r="LWV94" s="104"/>
      <c r="LWW94" s="105"/>
      <c r="LWX94" s="97"/>
      <c r="LWY94" s="79"/>
      <c r="LWZ94" s="79"/>
      <c r="LXA94" s="96"/>
      <c r="LXB94" s="80"/>
      <c r="LXC94" s="80"/>
      <c r="LXD94" s="80"/>
      <c r="LXE94" s="102"/>
      <c r="LXF94" s="62"/>
      <c r="LXG94" s="110"/>
      <c r="LXH94" s="97"/>
      <c r="LXI94" s="97"/>
      <c r="LXJ94" s="97"/>
      <c r="LXK94" s="104"/>
      <c r="LXL94" s="97"/>
      <c r="LXM94" s="97"/>
      <c r="LXN94" s="97"/>
      <c r="LXO94" s="145"/>
      <c r="LXP94" s="61"/>
      <c r="LXQ94" s="108"/>
      <c r="LXR94" s="63"/>
      <c r="LXS94" s="103"/>
      <c r="LXT94" s="104"/>
      <c r="LXU94" s="105"/>
      <c r="LXV94" s="97"/>
      <c r="LXW94" s="79"/>
      <c r="LXX94" s="79"/>
      <c r="LXY94" s="96"/>
      <c r="LXZ94" s="80"/>
      <c r="LYA94" s="80"/>
      <c r="LYB94" s="80"/>
      <c r="LYC94" s="102"/>
      <c r="LYD94" s="62"/>
      <c r="LYE94" s="110"/>
      <c r="LYF94" s="97"/>
      <c r="LYG94" s="97"/>
      <c r="LYH94" s="97"/>
      <c r="LYI94" s="104"/>
      <c r="LYJ94" s="97"/>
      <c r="LYK94" s="97"/>
      <c r="LYL94" s="97"/>
      <c r="LYM94" s="145"/>
      <c r="LYN94" s="61"/>
      <c r="LYO94" s="108"/>
      <c r="LYP94" s="63"/>
      <c r="LYQ94" s="103"/>
      <c r="LYR94" s="104"/>
      <c r="LYS94" s="105"/>
      <c r="LYT94" s="97"/>
      <c r="LYU94" s="79"/>
      <c r="LYV94" s="79"/>
      <c r="LYW94" s="96"/>
      <c r="LYX94" s="80"/>
      <c r="LYY94" s="80"/>
      <c r="LYZ94" s="80"/>
      <c r="LZA94" s="102"/>
      <c r="LZB94" s="62"/>
      <c r="LZC94" s="110"/>
      <c r="LZD94" s="97"/>
      <c r="LZE94" s="97"/>
      <c r="LZF94" s="97"/>
      <c r="LZG94" s="104"/>
      <c r="LZH94" s="97"/>
      <c r="LZI94" s="97"/>
      <c r="LZJ94" s="97"/>
      <c r="LZK94" s="145"/>
      <c r="LZL94" s="61"/>
      <c r="LZM94" s="108"/>
      <c r="LZN94" s="63"/>
      <c r="LZO94" s="103"/>
      <c r="LZP94" s="104"/>
      <c r="LZQ94" s="105"/>
      <c r="LZR94" s="97"/>
      <c r="LZS94" s="79"/>
      <c r="LZT94" s="79"/>
      <c r="LZU94" s="96"/>
      <c r="LZV94" s="80"/>
      <c r="LZW94" s="80"/>
      <c r="LZX94" s="80"/>
      <c r="LZY94" s="102"/>
      <c r="LZZ94" s="62"/>
      <c r="MAA94" s="110"/>
      <c r="MAB94" s="97"/>
      <c r="MAC94" s="97"/>
      <c r="MAD94" s="97"/>
      <c r="MAE94" s="104"/>
      <c r="MAF94" s="97"/>
      <c r="MAG94" s="97"/>
      <c r="MAH94" s="97"/>
      <c r="MAI94" s="145"/>
      <c r="MAJ94" s="61"/>
      <c r="MAK94" s="108"/>
      <c r="MAL94" s="63"/>
      <c r="MAM94" s="103"/>
      <c r="MAN94" s="104"/>
      <c r="MAO94" s="105"/>
      <c r="MAP94" s="97"/>
      <c r="MAQ94" s="79"/>
      <c r="MAR94" s="79"/>
      <c r="MAS94" s="96"/>
      <c r="MAT94" s="80"/>
      <c r="MAU94" s="80"/>
      <c r="MAV94" s="80"/>
      <c r="MAW94" s="102"/>
      <c r="MAX94" s="62"/>
      <c r="MAY94" s="110"/>
      <c r="MAZ94" s="97"/>
      <c r="MBA94" s="97"/>
      <c r="MBB94" s="97"/>
      <c r="MBC94" s="104"/>
      <c r="MBD94" s="97"/>
      <c r="MBE94" s="97"/>
      <c r="MBF94" s="97"/>
      <c r="MBG94" s="145"/>
      <c r="MBH94" s="61"/>
      <c r="MBI94" s="108"/>
      <c r="MBJ94" s="63"/>
      <c r="MBK94" s="103"/>
      <c r="MBL94" s="104"/>
      <c r="MBM94" s="105"/>
      <c r="MBN94" s="97"/>
      <c r="MBO94" s="79"/>
      <c r="MBP94" s="79"/>
      <c r="MBQ94" s="96"/>
      <c r="MBR94" s="80"/>
      <c r="MBS94" s="80"/>
      <c r="MBT94" s="80"/>
      <c r="MBU94" s="102"/>
      <c r="MBV94" s="62"/>
      <c r="MBW94" s="110"/>
      <c r="MBX94" s="97"/>
      <c r="MBY94" s="97"/>
      <c r="MBZ94" s="97"/>
      <c r="MCA94" s="104"/>
      <c r="MCB94" s="97"/>
      <c r="MCC94" s="97"/>
      <c r="MCD94" s="97"/>
      <c r="MCE94" s="145"/>
      <c r="MCF94" s="61"/>
      <c r="MCG94" s="108"/>
      <c r="MCH94" s="63"/>
      <c r="MCI94" s="103"/>
      <c r="MCJ94" s="104"/>
      <c r="MCK94" s="105"/>
      <c r="MCL94" s="97"/>
      <c r="MCM94" s="79"/>
      <c r="MCN94" s="79"/>
      <c r="MCO94" s="96"/>
      <c r="MCP94" s="80"/>
      <c r="MCQ94" s="80"/>
      <c r="MCR94" s="80"/>
      <c r="MCS94" s="102"/>
      <c r="MCT94" s="62"/>
      <c r="MCU94" s="110"/>
      <c r="MCV94" s="97"/>
      <c r="MCW94" s="97"/>
      <c r="MCX94" s="97"/>
      <c r="MCY94" s="104"/>
      <c r="MCZ94" s="97"/>
      <c r="MDA94" s="97"/>
      <c r="MDB94" s="97"/>
      <c r="MDC94" s="145"/>
      <c r="MDD94" s="61"/>
      <c r="MDE94" s="108"/>
      <c r="MDF94" s="63"/>
      <c r="MDG94" s="103"/>
      <c r="MDH94" s="104"/>
      <c r="MDI94" s="105"/>
      <c r="MDJ94" s="97"/>
      <c r="MDK94" s="79"/>
      <c r="MDL94" s="79"/>
      <c r="MDM94" s="96"/>
      <c r="MDN94" s="80"/>
      <c r="MDO94" s="80"/>
      <c r="MDP94" s="80"/>
      <c r="MDQ94" s="102"/>
      <c r="MDR94" s="62"/>
      <c r="MDS94" s="110"/>
      <c r="MDT94" s="97"/>
      <c r="MDU94" s="97"/>
      <c r="MDV94" s="97"/>
      <c r="MDW94" s="104"/>
      <c r="MDX94" s="97"/>
      <c r="MDY94" s="97"/>
      <c r="MDZ94" s="97"/>
      <c r="MEA94" s="145"/>
      <c r="MEB94" s="61"/>
      <c r="MEC94" s="108"/>
      <c r="MED94" s="63"/>
      <c r="MEE94" s="103"/>
      <c r="MEF94" s="104"/>
      <c r="MEG94" s="105"/>
      <c r="MEH94" s="97"/>
      <c r="MEI94" s="79"/>
      <c r="MEJ94" s="79"/>
      <c r="MEK94" s="96"/>
      <c r="MEL94" s="80"/>
      <c r="MEM94" s="80"/>
      <c r="MEN94" s="80"/>
      <c r="MEO94" s="102"/>
      <c r="MEP94" s="62"/>
      <c r="MEQ94" s="110"/>
      <c r="MER94" s="97"/>
      <c r="MES94" s="97"/>
      <c r="MET94" s="97"/>
      <c r="MEU94" s="104"/>
      <c r="MEV94" s="97"/>
      <c r="MEW94" s="97"/>
      <c r="MEX94" s="97"/>
      <c r="MEY94" s="145"/>
      <c r="MEZ94" s="61"/>
      <c r="MFA94" s="108"/>
      <c r="MFB94" s="63"/>
      <c r="MFC94" s="103"/>
      <c r="MFD94" s="104"/>
      <c r="MFE94" s="105"/>
      <c r="MFF94" s="97"/>
      <c r="MFG94" s="79"/>
      <c r="MFH94" s="79"/>
      <c r="MFI94" s="96"/>
      <c r="MFJ94" s="80"/>
      <c r="MFK94" s="80"/>
      <c r="MFL94" s="80"/>
      <c r="MFM94" s="102"/>
      <c r="MFN94" s="62"/>
      <c r="MFO94" s="110"/>
      <c r="MFP94" s="97"/>
      <c r="MFQ94" s="97"/>
      <c r="MFR94" s="97"/>
      <c r="MFS94" s="104"/>
      <c r="MFT94" s="97"/>
      <c r="MFU94" s="97"/>
      <c r="MFV94" s="97"/>
      <c r="MFW94" s="145"/>
      <c r="MFX94" s="61"/>
      <c r="MFY94" s="108"/>
      <c r="MFZ94" s="63"/>
      <c r="MGA94" s="103"/>
      <c r="MGB94" s="104"/>
      <c r="MGC94" s="105"/>
      <c r="MGD94" s="97"/>
      <c r="MGE94" s="79"/>
      <c r="MGF94" s="79"/>
      <c r="MGG94" s="96"/>
      <c r="MGH94" s="80"/>
      <c r="MGI94" s="80"/>
      <c r="MGJ94" s="80"/>
      <c r="MGK94" s="102"/>
      <c r="MGL94" s="62"/>
      <c r="MGM94" s="110"/>
      <c r="MGN94" s="97"/>
      <c r="MGO94" s="97"/>
      <c r="MGP94" s="97"/>
      <c r="MGQ94" s="104"/>
      <c r="MGR94" s="97"/>
      <c r="MGS94" s="97"/>
      <c r="MGT94" s="97"/>
      <c r="MGU94" s="145"/>
      <c r="MGV94" s="61"/>
      <c r="MGW94" s="108"/>
      <c r="MGX94" s="63"/>
      <c r="MGY94" s="103"/>
      <c r="MGZ94" s="104"/>
      <c r="MHA94" s="105"/>
      <c r="MHB94" s="97"/>
      <c r="MHC94" s="79"/>
      <c r="MHD94" s="79"/>
      <c r="MHE94" s="96"/>
      <c r="MHF94" s="80"/>
      <c r="MHG94" s="80"/>
      <c r="MHH94" s="80"/>
      <c r="MHI94" s="102"/>
      <c r="MHJ94" s="62"/>
      <c r="MHK94" s="110"/>
      <c r="MHL94" s="97"/>
      <c r="MHM94" s="97"/>
      <c r="MHN94" s="97"/>
      <c r="MHO94" s="104"/>
      <c r="MHP94" s="97"/>
      <c r="MHQ94" s="97"/>
      <c r="MHR94" s="97"/>
      <c r="MHS94" s="145"/>
      <c r="MHT94" s="61"/>
      <c r="MHU94" s="108"/>
      <c r="MHV94" s="63"/>
      <c r="MHW94" s="103"/>
      <c r="MHX94" s="104"/>
      <c r="MHY94" s="105"/>
      <c r="MHZ94" s="97"/>
      <c r="MIA94" s="79"/>
      <c r="MIB94" s="79"/>
      <c r="MIC94" s="96"/>
      <c r="MID94" s="80"/>
      <c r="MIE94" s="80"/>
      <c r="MIF94" s="80"/>
      <c r="MIG94" s="102"/>
      <c r="MIH94" s="62"/>
      <c r="MII94" s="110"/>
      <c r="MIJ94" s="97"/>
      <c r="MIK94" s="97"/>
      <c r="MIL94" s="97"/>
      <c r="MIM94" s="104"/>
      <c r="MIN94" s="97"/>
      <c r="MIO94" s="97"/>
      <c r="MIP94" s="97"/>
      <c r="MIQ94" s="145"/>
      <c r="MIR94" s="61"/>
      <c r="MIS94" s="108"/>
      <c r="MIT94" s="63"/>
      <c r="MIU94" s="103"/>
      <c r="MIV94" s="104"/>
      <c r="MIW94" s="105"/>
      <c r="MIX94" s="97"/>
      <c r="MIY94" s="79"/>
      <c r="MIZ94" s="79"/>
      <c r="MJA94" s="96"/>
      <c r="MJB94" s="80"/>
      <c r="MJC94" s="80"/>
      <c r="MJD94" s="80"/>
      <c r="MJE94" s="102"/>
      <c r="MJF94" s="62"/>
      <c r="MJG94" s="110"/>
      <c r="MJH94" s="97"/>
      <c r="MJI94" s="97"/>
      <c r="MJJ94" s="97"/>
      <c r="MJK94" s="104"/>
      <c r="MJL94" s="97"/>
      <c r="MJM94" s="97"/>
      <c r="MJN94" s="97"/>
      <c r="MJO94" s="145"/>
      <c r="MJP94" s="61"/>
      <c r="MJQ94" s="108"/>
      <c r="MJR94" s="63"/>
      <c r="MJS94" s="103"/>
      <c r="MJT94" s="104"/>
      <c r="MJU94" s="105"/>
      <c r="MJV94" s="97"/>
      <c r="MJW94" s="79"/>
      <c r="MJX94" s="79"/>
      <c r="MJY94" s="96"/>
      <c r="MJZ94" s="80"/>
      <c r="MKA94" s="80"/>
      <c r="MKB94" s="80"/>
      <c r="MKC94" s="102"/>
      <c r="MKD94" s="62"/>
      <c r="MKE94" s="110"/>
      <c r="MKF94" s="97"/>
      <c r="MKG94" s="97"/>
      <c r="MKH94" s="97"/>
      <c r="MKI94" s="104"/>
      <c r="MKJ94" s="97"/>
      <c r="MKK94" s="97"/>
      <c r="MKL94" s="97"/>
      <c r="MKM94" s="145"/>
      <c r="MKN94" s="61"/>
      <c r="MKO94" s="108"/>
      <c r="MKP94" s="63"/>
      <c r="MKQ94" s="103"/>
      <c r="MKR94" s="104"/>
      <c r="MKS94" s="105"/>
      <c r="MKT94" s="97"/>
      <c r="MKU94" s="79"/>
      <c r="MKV94" s="79"/>
      <c r="MKW94" s="96"/>
      <c r="MKX94" s="80"/>
      <c r="MKY94" s="80"/>
      <c r="MKZ94" s="80"/>
      <c r="MLA94" s="102"/>
      <c r="MLB94" s="62"/>
      <c r="MLC94" s="110"/>
      <c r="MLD94" s="97"/>
      <c r="MLE94" s="97"/>
      <c r="MLF94" s="97"/>
      <c r="MLG94" s="104"/>
      <c r="MLH94" s="97"/>
      <c r="MLI94" s="97"/>
      <c r="MLJ94" s="97"/>
      <c r="MLK94" s="145"/>
      <c r="MLL94" s="61"/>
      <c r="MLM94" s="108"/>
      <c r="MLN94" s="63"/>
      <c r="MLO94" s="103"/>
      <c r="MLP94" s="104"/>
      <c r="MLQ94" s="105"/>
      <c r="MLR94" s="97"/>
      <c r="MLS94" s="79"/>
      <c r="MLT94" s="79"/>
      <c r="MLU94" s="96"/>
      <c r="MLV94" s="80"/>
      <c r="MLW94" s="80"/>
      <c r="MLX94" s="80"/>
      <c r="MLY94" s="102"/>
      <c r="MLZ94" s="62"/>
      <c r="MMA94" s="110"/>
      <c r="MMB94" s="97"/>
      <c r="MMC94" s="97"/>
      <c r="MMD94" s="97"/>
      <c r="MME94" s="104"/>
      <c r="MMF94" s="97"/>
      <c r="MMG94" s="97"/>
      <c r="MMH94" s="97"/>
      <c r="MMI94" s="145"/>
      <c r="MMJ94" s="61"/>
      <c r="MMK94" s="108"/>
      <c r="MML94" s="63"/>
      <c r="MMM94" s="103"/>
      <c r="MMN94" s="104"/>
      <c r="MMO94" s="105"/>
      <c r="MMP94" s="97"/>
      <c r="MMQ94" s="79"/>
      <c r="MMR94" s="79"/>
      <c r="MMS94" s="96"/>
      <c r="MMT94" s="80"/>
      <c r="MMU94" s="80"/>
      <c r="MMV94" s="80"/>
      <c r="MMW94" s="102"/>
      <c r="MMX94" s="62"/>
      <c r="MMY94" s="110"/>
      <c r="MMZ94" s="97"/>
      <c r="MNA94" s="97"/>
      <c r="MNB94" s="97"/>
      <c r="MNC94" s="104"/>
      <c r="MND94" s="97"/>
      <c r="MNE94" s="97"/>
      <c r="MNF94" s="97"/>
      <c r="MNG94" s="145"/>
      <c r="MNH94" s="61"/>
      <c r="MNI94" s="108"/>
      <c r="MNJ94" s="63"/>
      <c r="MNK94" s="103"/>
      <c r="MNL94" s="104"/>
      <c r="MNM94" s="105"/>
      <c r="MNN94" s="97"/>
      <c r="MNO94" s="79"/>
      <c r="MNP94" s="79"/>
      <c r="MNQ94" s="96"/>
      <c r="MNR94" s="80"/>
      <c r="MNS94" s="80"/>
      <c r="MNT94" s="80"/>
      <c r="MNU94" s="102"/>
      <c r="MNV94" s="62"/>
      <c r="MNW94" s="110"/>
      <c r="MNX94" s="97"/>
      <c r="MNY94" s="97"/>
      <c r="MNZ94" s="97"/>
      <c r="MOA94" s="104"/>
      <c r="MOB94" s="97"/>
      <c r="MOC94" s="97"/>
      <c r="MOD94" s="97"/>
      <c r="MOE94" s="145"/>
      <c r="MOF94" s="61"/>
      <c r="MOG94" s="108"/>
      <c r="MOH94" s="63"/>
      <c r="MOI94" s="103"/>
      <c r="MOJ94" s="104"/>
      <c r="MOK94" s="105"/>
      <c r="MOL94" s="97"/>
      <c r="MOM94" s="79"/>
      <c r="MON94" s="79"/>
      <c r="MOO94" s="96"/>
      <c r="MOP94" s="80"/>
      <c r="MOQ94" s="80"/>
      <c r="MOR94" s="80"/>
      <c r="MOS94" s="102"/>
      <c r="MOT94" s="62"/>
      <c r="MOU94" s="110"/>
      <c r="MOV94" s="97"/>
      <c r="MOW94" s="97"/>
      <c r="MOX94" s="97"/>
      <c r="MOY94" s="104"/>
      <c r="MOZ94" s="97"/>
      <c r="MPA94" s="97"/>
      <c r="MPB94" s="97"/>
      <c r="MPC94" s="145"/>
      <c r="MPD94" s="61"/>
      <c r="MPE94" s="108"/>
      <c r="MPF94" s="63"/>
      <c r="MPG94" s="103"/>
      <c r="MPH94" s="104"/>
      <c r="MPI94" s="105"/>
      <c r="MPJ94" s="97"/>
      <c r="MPK94" s="79"/>
      <c r="MPL94" s="79"/>
      <c r="MPM94" s="96"/>
      <c r="MPN94" s="80"/>
      <c r="MPO94" s="80"/>
      <c r="MPP94" s="80"/>
      <c r="MPQ94" s="102"/>
      <c r="MPR94" s="62"/>
      <c r="MPS94" s="110"/>
      <c r="MPT94" s="97"/>
      <c r="MPU94" s="97"/>
      <c r="MPV94" s="97"/>
      <c r="MPW94" s="104"/>
      <c r="MPX94" s="97"/>
      <c r="MPY94" s="97"/>
      <c r="MPZ94" s="97"/>
      <c r="MQA94" s="145"/>
      <c r="MQB94" s="61"/>
      <c r="MQC94" s="108"/>
      <c r="MQD94" s="63"/>
      <c r="MQE94" s="103"/>
      <c r="MQF94" s="104"/>
      <c r="MQG94" s="105"/>
      <c r="MQH94" s="97"/>
      <c r="MQI94" s="79"/>
      <c r="MQJ94" s="79"/>
      <c r="MQK94" s="96"/>
      <c r="MQL94" s="80"/>
      <c r="MQM94" s="80"/>
      <c r="MQN94" s="80"/>
      <c r="MQO94" s="102"/>
      <c r="MQP94" s="62"/>
      <c r="MQQ94" s="110"/>
      <c r="MQR94" s="97"/>
      <c r="MQS94" s="97"/>
      <c r="MQT94" s="97"/>
      <c r="MQU94" s="104"/>
      <c r="MQV94" s="97"/>
      <c r="MQW94" s="97"/>
      <c r="MQX94" s="97"/>
      <c r="MQY94" s="145"/>
      <c r="MQZ94" s="61"/>
      <c r="MRA94" s="108"/>
      <c r="MRB94" s="63"/>
      <c r="MRC94" s="103"/>
      <c r="MRD94" s="104"/>
      <c r="MRE94" s="105"/>
      <c r="MRF94" s="97"/>
      <c r="MRG94" s="79"/>
      <c r="MRH94" s="79"/>
      <c r="MRI94" s="96"/>
      <c r="MRJ94" s="80"/>
      <c r="MRK94" s="80"/>
      <c r="MRL94" s="80"/>
      <c r="MRM94" s="102"/>
      <c r="MRN94" s="62"/>
      <c r="MRO94" s="110"/>
      <c r="MRP94" s="97"/>
      <c r="MRQ94" s="97"/>
      <c r="MRR94" s="97"/>
      <c r="MRS94" s="104"/>
      <c r="MRT94" s="97"/>
      <c r="MRU94" s="97"/>
      <c r="MRV94" s="97"/>
      <c r="MRW94" s="145"/>
      <c r="MRX94" s="61"/>
      <c r="MRY94" s="108"/>
      <c r="MRZ94" s="63"/>
      <c r="MSA94" s="103"/>
      <c r="MSB94" s="104"/>
      <c r="MSC94" s="105"/>
      <c r="MSD94" s="97"/>
      <c r="MSE94" s="79"/>
      <c r="MSF94" s="79"/>
      <c r="MSG94" s="96"/>
      <c r="MSH94" s="80"/>
      <c r="MSI94" s="80"/>
      <c r="MSJ94" s="80"/>
      <c r="MSK94" s="102"/>
      <c r="MSL94" s="62"/>
      <c r="MSM94" s="110"/>
      <c r="MSN94" s="97"/>
      <c r="MSO94" s="97"/>
      <c r="MSP94" s="97"/>
      <c r="MSQ94" s="104"/>
      <c r="MSR94" s="97"/>
      <c r="MSS94" s="97"/>
      <c r="MST94" s="97"/>
      <c r="MSU94" s="145"/>
      <c r="MSV94" s="61"/>
      <c r="MSW94" s="108"/>
      <c r="MSX94" s="63"/>
      <c r="MSY94" s="103"/>
      <c r="MSZ94" s="104"/>
      <c r="MTA94" s="105"/>
      <c r="MTB94" s="97"/>
      <c r="MTC94" s="79"/>
      <c r="MTD94" s="79"/>
      <c r="MTE94" s="96"/>
      <c r="MTF94" s="80"/>
      <c r="MTG94" s="80"/>
      <c r="MTH94" s="80"/>
      <c r="MTI94" s="102"/>
      <c r="MTJ94" s="62"/>
      <c r="MTK94" s="110"/>
      <c r="MTL94" s="97"/>
      <c r="MTM94" s="97"/>
      <c r="MTN94" s="97"/>
      <c r="MTO94" s="104"/>
      <c r="MTP94" s="97"/>
      <c r="MTQ94" s="97"/>
      <c r="MTR94" s="97"/>
      <c r="MTS94" s="145"/>
      <c r="MTT94" s="61"/>
      <c r="MTU94" s="108"/>
      <c r="MTV94" s="63"/>
      <c r="MTW94" s="103"/>
      <c r="MTX94" s="104"/>
      <c r="MTY94" s="105"/>
      <c r="MTZ94" s="97"/>
      <c r="MUA94" s="79"/>
      <c r="MUB94" s="79"/>
      <c r="MUC94" s="96"/>
      <c r="MUD94" s="80"/>
      <c r="MUE94" s="80"/>
      <c r="MUF94" s="80"/>
      <c r="MUG94" s="102"/>
      <c r="MUH94" s="62"/>
      <c r="MUI94" s="110"/>
      <c r="MUJ94" s="97"/>
      <c r="MUK94" s="97"/>
      <c r="MUL94" s="97"/>
      <c r="MUM94" s="104"/>
      <c r="MUN94" s="97"/>
      <c r="MUO94" s="97"/>
      <c r="MUP94" s="97"/>
      <c r="MUQ94" s="145"/>
      <c r="MUR94" s="61"/>
      <c r="MUS94" s="108"/>
      <c r="MUT94" s="63"/>
      <c r="MUU94" s="103"/>
      <c r="MUV94" s="104"/>
      <c r="MUW94" s="105"/>
      <c r="MUX94" s="97"/>
      <c r="MUY94" s="79"/>
      <c r="MUZ94" s="79"/>
      <c r="MVA94" s="96"/>
      <c r="MVB94" s="80"/>
      <c r="MVC94" s="80"/>
      <c r="MVD94" s="80"/>
      <c r="MVE94" s="102"/>
      <c r="MVF94" s="62"/>
      <c r="MVG94" s="110"/>
      <c r="MVH94" s="97"/>
      <c r="MVI94" s="97"/>
      <c r="MVJ94" s="97"/>
      <c r="MVK94" s="104"/>
      <c r="MVL94" s="97"/>
      <c r="MVM94" s="97"/>
      <c r="MVN94" s="97"/>
      <c r="MVO94" s="145"/>
      <c r="MVP94" s="61"/>
      <c r="MVQ94" s="108"/>
      <c r="MVR94" s="63"/>
      <c r="MVS94" s="103"/>
      <c r="MVT94" s="104"/>
      <c r="MVU94" s="105"/>
      <c r="MVV94" s="97"/>
      <c r="MVW94" s="79"/>
      <c r="MVX94" s="79"/>
      <c r="MVY94" s="96"/>
      <c r="MVZ94" s="80"/>
      <c r="MWA94" s="80"/>
      <c r="MWB94" s="80"/>
      <c r="MWC94" s="102"/>
      <c r="MWD94" s="62"/>
      <c r="MWE94" s="110"/>
      <c r="MWF94" s="97"/>
      <c r="MWG94" s="97"/>
      <c r="MWH94" s="97"/>
      <c r="MWI94" s="104"/>
      <c r="MWJ94" s="97"/>
      <c r="MWK94" s="97"/>
      <c r="MWL94" s="97"/>
      <c r="MWM94" s="145"/>
      <c r="MWN94" s="61"/>
      <c r="MWO94" s="108"/>
      <c r="MWP94" s="63"/>
      <c r="MWQ94" s="103"/>
      <c r="MWR94" s="104"/>
      <c r="MWS94" s="105"/>
      <c r="MWT94" s="97"/>
      <c r="MWU94" s="79"/>
      <c r="MWV94" s="79"/>
      <c r="MWW94" s="96"/>
      <c r="MWX94" s="80"/>
      <c r="MWY94" s="80"/>
      <c r="MWZ94" s="80"/>
      <c r="MXA94" s="102"/>
      <c r="MXB94" s="62"/>
      <c r="MXC94" s="110"/>
      <c r="MXD94" s="97"/>
      <c r="MXE94" s="97"/>
      <c r="MXF94" s="97"/>
      <c r="MXG94" s="104"/>
      <c r="MXH94" s="97"/>
      <c r="MXI94" s="97"/>
      <c r="MXJ94" s="97"/>
      <c r="MXK94" s="145"/>
      <c r="MXL94" s="61"/>
      <c r="MXM94" s="108"/>
      <c r="MXN94" s="63"/>
      <c r="MXO94" s="103"/>
      <c r="MXP94" s="104"/>
      <c r="MXQ94" s="105"/>
      <c r="MXR94" s="97"/>
      <c r="MXS94" s="79"/>
      <c r="MXT94" s="79"/>
      <c r="MXU94" s="96"/>
      <c r="MXV94" s="80"/>
      <c r="MXW94" s="80"/>
      <c r="MXX94" s="80"/>
      <c r="MXY94" s="102"/>
      <c r="MXZ94" s="62"/>
      <c r="MYA94" s="110"/>
      <c r="MYB94" s="97"/>
      <c r="MYC94" s="97"/>
      <c r="MYD94" s="97"/>
      <c r="MYE94" s="104"/>
      <c r="MYF94" s="97"/>
      <c r="MYG94" s="97"/>
      <c r="MYH94" s="97"/>
      <c r="MYI94" s="145"/>
      <c r="MYJ94" s="61"/>
      <c r="MYK94" s="108"/>
      <c r="MYL94" s="63"/>
      <c r="MYM94" s="103"/>
      <c r="MYN94" s="104"/>
      <c r="MYO94" s="105"/>
      <c r="MYP94" s="97"/>
      <c r="MYQ94" s="79"/>
      <c r="MYR94" s="79"/>
      <c r="MYS94" s="96"/>
      <c r="MYT94" s="80"/>
      <c r="MYU94" s="80"/>
      <c r="MYV94" s="80"/>
      <c r="MYW94" s="102"/>
      <c r="MYX94" s="62"/>
      <c r="MYY94" s="110"/>
      <c r="MYZ94" s="97"/>
      <c r="MZA94" s="97"/>
      <c r="MZB94" s="97"/>
      <c r="MZC94" s="104"/>
      <c r="MZD94" s="97"/>
      <c r="MZE94" s="97"/>
      <c r="MZF94" s="97"/>
      <c r="MZG94" s="145"/>
      <c r="MZH94" s="61"/>
      <c r="MZI94" s="108"/>
      <c r="MZJ94" s="63"/>
      <c r="MZK94" s="103"/>
      <c r="MZL94" s="104"/>
      <c r="MZM94" s="105"/>
      <c r="MZN94" s="97"/>
      <c r="MZO94" s="79"/>
      <c r="MZP94" s="79"/>
      <c r="MZQ94" s="96"/>
      <c r="MZR94" s="80"/>
      <c r="MZS94" s="80"/>
      <c r="MZT94" s="80"/>
      <c r="MZU94" s="102"/>
      <c r="MZV94" s="62"/>
      <c r="MZW94" s="110"/>
      <c r="MZX94" s="97"/>
      <c r="MZY94" s="97"/>
      <c r="MZZ94" s="97"/>
      <c r="NAA94" s="104"/>
      <c r="NAB94" s="97"/>
      <c r="NAC94" s="97"/>
      <c r="NAD94" s="97"/>
      <c r="NAE94" s="145"/>
      <c r="NAF94" s="61"/>
      <c r="NAG94" s="108"/>
      <c r="NAH94" s="63"/>
      <c r="NAI94" s="103"/>
      <c r="NAJ94" s="104"/>
      <c r="NAK94" s="105"/>
      <c r="NAL94" s="97"/>
      <c r="NAM94" s="79"/>
      <c r="NAN94" s="79"/>
      <c r="NAO94" s="96"/>
      <c r="NAP94" s="80"/>
      <c r="NAQ94" s="80"/>
      <c r="NAR94" s="80"/>
      <c r="NAS94" s="102"/>
      <c r="NAT94" s="62"/>
      <c r="NAU94" s="110"/>
      <c r="NAV94" s="97"/>
      <c r="NAW94" s="97"/>
      <c r="NAX94" s="97"/>
      <c r="NAY94" s="104"/>
      <c r="NAZ94" s="97"/>
      <c r="NBA94" s="97"/>
      <c r="NBB94" s="97"/>
      <c r="NBC94" s="145"/>
      <c r="NBD94" s="61"/>
      <c r="NBE94" s="108"/>
      <c r="NBF94" s="63"/>
      <c r="NBG94" s="103"/>
      <c r="NBH94" s="104"/>
      <c r="NBI94" s="105"/>
      <c r="NBJ94" s="97"/>
      <c r="NBK94" s="79"/>
      <c r="NBL94" s="79"/>
      <c r="NBM94" s="96"/>
      <c r="NBN94" s="80"/>
      <c r="NBO94" s="80"/>
      <c r="NBP94" s="80"/>
      <c r="NBQ94" s="102"/>
      <c r="NBR94" s="62"/>
      <c r="NBS94" s="110"/>
      <c r="NBT94" s="97"/>
      <c r="NBU94" s="97"/>
      <c r="NBV94" s="97"/>
      <c r="NBW94" s="104"/>
      <c r="NBX94" s="97"/>
      <c r="NBY94" s="97"/>
      <c r="NBZ94" s="97"/>
      <c r="NCA94" s="145"/>
      <c r="NCB94" s="61"/>
      <c r="NCC94" s="108"/>
      <c r="NCD94" s="63"/>
      <c r="NCE94" s="103"/>
      <c r="NCF94" s="104"/>
      <c r="NCG94" s="105"/>
      <c r="NCH94" s="97"/>
      <c r="NCI94" s="79"/>
      <c r="NCJ94" s="79"/>
      <c r="NCK94" s="96"/>
      <c r="NCL94" s="80"/>
      <c r="NCM94" s="80"/>
      <c r="NCN94" s="80"/>
      <c r="NCO94" s="102"/>
      <c r="NCP94" s="62"/>
      <c r="NCQ94" s="110"/>
      <c r="NCR94" s="97"/>
      <c r="NCS94" s="97"/>
      <c r="NCT94" s="97"/>
      <c r="NCU94" s="104"/>
      <c r="NCV94" s="97"/>
      <c r="NCW94" s="97"/>
      <c r="NCX94" s="97"/>
      <c r="NCY94" s="145"/>
      <c r="NCZ94" s="61"/>
      <c r="NDA94" s="108"/>
      <c r="NDB94" s="63"/>
      <c r="NDC94" s="103"/>
      <c r="NDD94" s="104"/>
      <c r="NDE94" s="105"/>
      <c r="NDF94" s="97"/>
      <c r="NDG94" s="79"/>
      <c r="NDH94" s="79"/>
      <c r="NDI94" s="96"/>
      <c r="NDJ94" s="80"/>
      <c r="NDK94" s="80"/>
      <c r="NDL94" s="80"/>
      <c r="NDM94" s="102"/>
      <c r="NDN94" s="62"/>
      <c r="NDO94" s="110"/>
      <c r="NDP94" s="97"/>
      <c r="NDQ94" s="97"/>
      <c r="NDR94" s="97"/>
      <c r="NDS94" s="104"/>
      <c r="NDT94" s="97"/>
      <c r="NDU94" s="97"/>
      <c r="NDV94" s="97"/>
      <c r="NDW94" s="145"/>
      <c r="NDX94" s="61"/>
      <c r="NDY94" s="108"/>
      <c r="NDZ94" s="63"/>
      <c r="NEA94" s="103"/>
      <c r="NEB94" s="104"/>
      <c r="NEC94" s="105"/>
      <c r="NED94" s="97"/>
      <c r="NEE94" s="79"/>
      <c r="NEF94" s="79"/>
      <c r="NEG94" s="96"/>
      <c r="NEH94" s="80"/>
      <c r="NEI94" s="80"/>
      <c r="NEJ94" s="80"/>
      <c r="NEK94" s="102"/>
      <c r="NEL94" s="62"/>
      <c r="NEM94" s="110"/>
      <c r="NEN94" s="97"/>
      <c r="NEO94" s="97"/>
      <c r="NEP94" s="97"/>
      <c r="NEQ94" s="104"/>
      <c r="NER94" s="97"/>
      <c r="NES94" s="97"/>
      <c r="NET94" s="97"/>
      <c r="NEU94" s="145"/>
      <c r="NEV94" s="61"/>
      <c r="NEW94" s="108"/>
      <c r="NEX94" s="63"/>
      <c r="NEY94" s="103"/>
      <c r="NEZ94" s="104"/>
      <c r="NFA94" s="105"/>
      <c r="NFB94" s="97"/>
      <c r="NFC94" s="79"/>
      <c r="NFD94" s="79"/>
      <c r="NFE94" s="96"/>
      <c r="NFF94" s="80"/>
      <c r="NFG94" s="80"/>
      <c r="NFH94" s="80"/>
      <c r="NFI94" s="102"/>
      <c r="NFJ94" s="62"/>
      <c r="NFK94" s="110"/>
      <c r="NFL94" s="97"/>
      <c r="NFM94" s="97"/>
      <c r="NFN94" s="97"/>
      <c r="NFO94" s="104"/>
      <c r="NFP94" s="97"/>
      <c r="NFQ94" s="97"/>
      <c r="NFR94" s="97"/>
      <c r="NFS94" s="145"/>
      <c r="NFT94" s="61"/>
      <c r="NFU94" s="108"/>
      <c r="NFV94" s="63"/>
      <c r="NFW94" s="103"/>
      <c r="NFX94" s="104"/>
      <c r="NFY94" s="105"/>
      <c r="NFZ94" s="97"/>
      <c r="NGA94" s="79"/>
      <c r="NGB94" s="79"/>
      <c r="NGC94" s="96"/>
      <c r="NGD94" s="80"/>
      <c r="NGE94" s="80"/>
      <c r="NGF94" s="80"/>
      <c r="NGG94" s="102"/>
      <c r="NGH94" s="62"/>
      <c r="NGI94" s="110"/>
      <c r="NGJ94" s="97"/>
      <c r="NGK94" s="97"/>
      <c r="NGL94" s="97"/>
      <c r="NGM94" s="104"/>
      <c r="NGN94" s="97"/>
      <c r="NGO94" s="97"/>
      <c r="NGP94" s="97"/>
      <c r="NGQ94" s="145"/>
      <c r="NGR94" s="61"/>
      <c r="NGS94" s="108"/>
      <c r="NGT94" s="63"/>
      <c r="NGU94" s="103"/>
      <c r="NGV94" s="104"/>
      <c r="NGW94" s="105"/>
      <c r="NGX94" s="97"/>
      <c r="NGY94" s="79"/>
      <c r="NGZ94" s="79"/>
      <c r="NHA94" s="96"/>
      <c r="NHB94" s="80"/>
      <c r="NHC94" s="80"/>
      <c r="NHD94" s="80"/>
      <c r="NHE94" s="102"/>
      <c r="NHF94" s="62"/>
      <c r="NHG94" s="110"/>
      <c r="NHH94" s="97"/>
      <c r="NHI94" s="97"/>
      <c r="NHJ94" s="97"/>
      <c r="NHK94" s="104"/>
      <c r="NHL94" s="97"/>
      <c r="NHM94" s="97"/>
      <c r="NHN94" s="97"/>
      <c r="NHO94" s="145"/>
      <c r="NHP94" s="61"/>
      <c r="NHQ94" s="108"/>
      <c r="NHR94" s="63"/>
      <c r="NHS94" s="103"/>
      <c r="NHT94" s="104"/>
      <c r="NHU94" s="105"/>
      <c r="NHV94" s="97"/>
      <c r="NHW94" s="79"/>
      <c r="NHX94" s="79"/>
      <c r="NHY94" s="96"/>
      <c r="NHZ94" s="80"/>
      <c r="NIA94" s="80"/>
      <c r="NIB94" s="80"/>
      <c r="NIC94" s="102"/>
      <c r="NID94" s="62"/>
      <c r="NIE94" s="110"/>
      <c r="NIF94" s="97"/>
      <c r="NIG94" s="97"/>
      <c r="NIH94" s="97"/>
      <c r="NII94" s="104"/>
      <c r="NIJ94" s="97"/>
      <c r="NIK94" s="97"/>
      <c r="NIL94" s="97"/>
      <c r="NIM94" s="145"/>
      <c r="NIN94" s="61"/>
      <c r="NIO94" s="108"/>
      <c r="NIP94" s="63"/>
      <c r="NIQ94" s="103"/>
      <c r="NIR94" s="104"/>
      <c r="NIS94" s="105"/>
      <c r="NIT94" s="97"/>
      <c r="NIU94" s="79"/>
      <c r="NIV94" s="79"/>
      <c r="NIW94" s="96"/>
      <c r="NIX94" s="80"/>
      <c r="NIY94" s="80"/>
      <c r="NIZ94" s="80"/>
      <c r="NJA94" s="102"/>
      <c r="NJB94" s="62"/>
      <c r="NJC94" s="110"/>
      <c r="NJD94" s="97"/>
      <c r="NJE94" s="97"/>
      <c r="NJF94" s="97"/>
      <c r="NJG94" s="104"/>
      <c r="NJH94" s="97"/>
      <c r="NJI94" s="97"/>
      <c r="NJJ94" s="97"/>
      <c r="NJK94" s="145"/>
      <c r="NJL94" s="61"/>
      <c r="NJM94" s="108"/>
      <c r="NJN94" s="63"/>
      <c r="NJO94" s="103"/>
      <c r="NJP94" s="104"/>
      <c r="NJQ94" s="105"/>
      <c r="NJR94" s="97"/>
      <c r="NJS94" s="79"/>
      <c r="NJT94" s="79"/>
      <c r="NJU94" s="96"/>
      <c r="NJV94" s="80"/>
      <c r="NJW94" s="80"/>
      <c r="NJX94" s="80"/>
      <c r="NJY94" s="102"/>
      <c r="NJZ94" s="62"/>
      <c r="NKA94" s="110"/>
      <c r="NKB94" s="97"/>
      <c r="NKC94" s="97"/>
      <c r="NKD94" s="97"/>
      <c r="NKE94" s="104"/>
      <c r="NKF94" s="97"/>
      <c r="NKG94" s="97"/>
      <c r="NKH94" s="97"/>
      <c r="NKI94" s="145"/>
      <c r="NKJ94" s="61"/>
      <c r="NKK94" s="108"/>
      <c r="NKL94" s="63"/>
      <c r="NKM94" s="103"/>
      <c r="NKN94" s="104"/>
      <c r="NKO94" s="105"/>
      <c r="NKP94" s="97"/>
      <c r="NKQ94" s="79"/>
      <c r="NKR94" s="79"/>
      <c r="NKS94" s="96"/>
      <c r="NKT94" s="80"/>
      <c r="NKU94" s="80"/>
      <c r="NKV94" s="80"/>
      <c r="NKW94" s="102"/>
      <c r="NKX94" s="62"/>
      <c r="NKY94" s="110"/>
      <c r="NKZ94" s="97"/>
      <c r="NLA94" s="97"/>
      <c r="NLB94" s="97"/>
      <c r="NLC94" s="104"/>
      <c r="NLD94" s="97"/>
      <c r="NLE94" s="97"/>
      <c r="NLF94" s="97"/>
      <c r="NLG94" s="145"/>
      <c r="NLH94" s="61"/>
      <c r="NLI94" s="108"/>
      <c r="NLJ94" s="63"/>
      <c r="NLK94" s="103"/>
      <c r="NLL94" s="104"/>
      <c r="NLM94" s="105"/>
      <c r="NLN94" s="97"/>
      <c r="NLO94" s="79"/>
      <c r="NLP94" s="79"/>
      <c r="NLQ94" s="96"/>
      <c r="NLR94" s="80"/>
      <c r="NLS94" s="80"/>
      <c r="NLT94" s="80"/>
      <c r="NLU94" s="102"/>
      <c r="NLV94" s="62"/>
      <c r="NLW94" s="110"/>
      <c r="NLX94" s="97"/>
      <c r="NLY94" s="97"/>
      <c r="NLZ94" s="97"/>
      <c r="NMA94" s="104"/>
      <c r="NMB94" s="97"/>
      <c r="NMC94" s="97"/>
      <c r="NMD94" s="97"/>
      <c r="NME94" s="145"/>
      <c r="NMF94" s="61"/>
      <c r="NMG94" s="108"/>
      <c r="NMH94" s="63"/>
      <c r="NMI94" s="103"/>
      <c r="NMJ94" s="104"/>
      <c r="NMK94" s="105"/>
      <c r="NML94" s="97"/>
      <c r="NMM94" s="79"/>
      <c r="NMN94" s="79"/>
      <c r="NMO94" s="96"/>
      <c r="NMP94" s="80"/>
      <c r="NMQ94" s="80"/>
      <c r="NMR94" s="80"/>
      <c r="NMS94" s="102"/>
      <c r="NMT94" s="62"/>
      <c r="NMU94" s="110"/>
      <c r="NMV94" s="97"/>
      <c r="NMW94" s="97"/>
      <c r="NMX94" s="97"/>
      <c r="NMY94" s="104"/>
      <c r="NMZ94" s="97"/>
      <c r="NNA94" s="97"/>
      <c r="NNB94" s="97"/>
      <c r="NNC94" s="145"/>
      <c r="NND94" s="61"/>
      <c r="NNE94" s="108"/>
      <c r="NNF94" s="63"/>
      <c r="NNG94" s="103"/>
      <c r="NNH94" s="104"/>
      <c r="NNI94" s="105"/>
      <c r="NNJ94" s="97"/>
      <c r="NNK94" s="79"/>
      <c r="NNL94" s="79"/>
      <c r="NNM94" s="96"/>
      <c r="NNN94" s="80"/>
      <c r="NNO94" s="80"/>
      <c r="NNP94" s="80"/>
      <c r="NNQ94" s="102"/>
      <c r="NNR94" s="62"/>
      <c r="NNS94" s="110"/>
      <c r="NNT94" s="97"/>
      <c r="NNU94" s="97"/>
      <c r="NNV94" s="97"/>
      <c r="NNW94" s="104"/>
      <c r="NNX94" s="97"/>
      <c r="NNY94" s="97"/>
      <c r="NNZ94" s="97"/>
      <c r="NOA94" s="145"/>
      <c r="NOB94" s="61"/>
      <c r="NOC94" s="108"/>
      <c r="NOD94" s="63"/>
      <c r="NOE94" s="103"/>
      <c r="NOF94" s="104"/>
      <c r="NOG94" s="105"/>
      <c r="NOH94" s="97"/>
      <c r="NOI94" s="79"/>
      <c r="NOJ94" s="79"/>
      <c r="NOK94" s="96"/>
      <c r="NOL94" s="80"/>
      <c r="NOM94" s="80"/>
      <c r="NON94" s="80"/>
      <c r="NOO94" s="102"/>
      <c r="NOP94" s="62"/>
      <c r="NOQ94" s="110"/>
      <c r="NOR94" s="97"/>
      <c r="NOS94" s="97"/>
      <c r="NOT94" s="97"/>
      <c r="NOU94" s="104"/>
      <c r="NOV94" s="97"/>
      <c r="NOW94" s="97"/>
      <c r="NOX94" s="97"/>
      <c r="NOY94" s="145"/>
      <c r="NOZ94" s="61"/>
      <c r="NPA94" s="108"/>
      <c r="NPB94" s="63"/>
      <c r="NPC94" s="103"/>
      <c r="NPD94" s="104"/>
      <c r="NPE94" s="105"/>
      <c r="NPF94" s="97"/>
      <c r="NPG94" s="79"/>
      <c r="NPH94" s="79"/>
      <c r="NPI94" s="96"/>
      <c r="NPJ94" s="80"/>
      <c r="NPK94" s="80"/>
      <c r="NPL94" s="80"/>
      <c r="NPM94" s="102"/>
      <c r="NPN94" s="62"/>
      <c r="NPO94" s="110"/>
      <c r="NPP94" s="97"/>
      <c r="NPQ94" s="97"/>
      <c r="NPR94" s="97"/>
      <c r="NPS94" s="104"/>
      <c r="NPT94" s="97"/>
      <c r="NPU94" s="97"/>
      <c r="NPV94" s="97"/>
      <c r="NPW94" s="145"/>
      <c r="NPX94" s="61"/>
      <c r="NPY94" s="108"/>
      <c r="NPZ94" s="63"/>
      <c r="NQA94" s="103"/>
      <c r="NQB94" s="104"/>
      <c r="NQC94" s="105"/>
      <c r="NQD94" s="97"/>
      <c r="NQE94" s="79"/>
      <c r="NQF94" s="79"/>
      <c r="NQG94" s="96"/>
      <c r="NQH94" s="80"/>
      <c r="NQI94" s="80"/>
      <c r="NQJ94" s="80"/>
      <c r="NQK94" s="102"/>
      <c r="NQL94" s="62"/>
      <c r="NQM94" s="110"/>
      <c r="NQN94" s="97"/>
      <c r="NQO94" s="97"/>
      <c r="NQP94" s="97"/>
      <c r="NQQ94" s="104"/>
      <c r="NQR94" s="97"/>
      <c r="NQS94" s="97"/>
      <c r="NQT94" s="97"/>
      <c r="NQU94" s="145"/>
      <c r="NQV94" s="61"/>
      <c r="NQW94" s="108"/>
      <c r="NQX94" s="63"/>
      <c r="NQY94" s="103"/>
      <c r="NQZ94" s="104"/>
      <c r="NRA94" s="105"/>
      <c r="NRB94" s="97"/>
      <c r="NRC94" s="79"/>
      <c r="NRD94" s="79"/>
      <c r="NRE94" s="96"/>
      <c r="NRF94" s="80"/>
      <c r="NRG94" s="80"/>
      <c r="NRH94" s="80"/>
      <c r="NRI94" s="102"/>
      <c r="NRJ94" s="62"/>
      <c r="NRK94" s="110"/>
      <c r="NRL94" s="97"/>
      <c r="NRM94" s="97"/>
      <c r="NRN94" s="97"/>
      <c r="NRO94" s="104"/>
      <c r="NRP94" s="97"/>
      <c r="NRQ94" s="97"/>
      <c r="NRR94" s="97"/>
      <c r="NRS94" s="145"/>
      <c r="NRT94" s="61"/>
      <c r="NRU94" s="108"/>
      <c r="NRV94" s="63"/>
      <c r="NRW94" s="103"/>
      <c r="NRX94" s="104"/>
      <c r="NRY94" s="105"/>
      <c r="NRZ94" s="97"/>
      <c r="NSA94" s="79"/>
      <c r="NSB94" s="79"/>
      <c r="NSC94" s="96"/>
      <c r="NSD94" s="80"/>
      <c r="NSE94" s="80"/>
      <c r="NSF94" s="80"/>
      <c r="NSG94" s="102"/>
      <c r="NSH94" s="62"/>
      <c r="NSI94" s="110"/>
      <c r="NSJ94" s="97"/>
      <c r="NSK94" s="97"/>
      <c r="NSL94" s="97"/>
      <c r="NSM94" s="104"/>
      <c r="NSN94" s="97"/>
      <c r="NSO94" s="97"/>
      <c r="NSP94" s="97"/>
      <c r="NSQ94" s="145"/>
      <c r="NSR94" s="61"/>
      <c r="NSS94" s="108"/>
      <c r="NST94" s="63"/>
      <c r="NSU94" s="103"/>
      <c r="NSV94" s="104"/>
      <c r="NSW94" s="105"/>
      <c r="NSX94" s="97"/>
      <c r="NSY94" s="79"/>
      <c r="NSZ94" s="79"/>
      <c r="NTA94" s="96"/>
      <c r="NTB94" s="80"/>
      <c r="NTC94" s="80"/>
      <c r="NTD94" s="80"/>
      <c r="NTE94" s="102"/>
      <c r="NTF94" s="62"/>
      <c r="NTG94" s="110"/>
      <c r="NTH94" s="97"/>
      <c r="NTI94" s="97"/>
      <c r="NTJ94" s="97"/>
      <c r="NTK94" s="104"/>
      <c r="NTL94" s="97"/>
      <c r="NTM94" s="97"/>
      <c r="NTN94" s="97"/>
      <c r="NTO94" s="145"/>
      <c r="NTP94" s="61"/>
      <c r="NTQ94" s="108"/>
      <c r="NTR94" s="63"/>
      <c r="NTS94" s="103"/>
      <c r="NTT94" s="104"/>
      <c r="NTU94" s="105"/>
      <c r="NTV94" s="97"/>
      <c r="NTW94" s="79"/>
      <c r="NTX94" s="79"/>
      <c r="NTY94" s="96"/>
      <c r="NTZ94" s="80"/>
      <c r="NUA94" s="80"/>
      <c r="NUB94" s="80"/>
      <c r="NUC94" s="102"/>
      <c r="NUD94" s="62"/>
      <c r="NUE94" s="110"/>
      <c r="NUF94" s="97"/>
      <c r="NUG94" s="97"/>
      <c r="NUH94" s="97"/>
      <c r="NUI94" s="104"/>
      <c r="NUJ94" s="97"/>
      <c r="NUK94" s="97"/>
      <c r="NUL94" s="97"/>
      <c r="NUM94" s="145"/>
      <c r="NUN94" s="61"/>
      <c r="NUO94" s="108"/>
      <c r="NUP94" s="63"/>
      <c r="NUQ94" s="103"/>
      <c r="NUR94" s="104"/>
      <c r="NUS94" s="105"/>
      <c r="NUT94" s="97"/>
      <c r="NUU94" s="79"/>
      <c r="NUV94" s="79"/>
      <c r="NUW94" s="96"/>
      <c r="NUX94" s="80"/>
      <c r="NUY94" s="80"/>
      <c r="NUZ94" s="80"/>
      <c r="NVA94" s="102"/>
      <c r="NVB94" s="62"/>
      <c r="NVC94" s="110"/>
      <c r="NVD94" s="97"/>
      <c r="NVE94" s="97"/>
      <c r="NVF94" s="97"/>
      <c r="NVG94" s="104"/>
      <c r="NVH94" s="97"/>
      <c r="NVI94" s="97"/>
      <c r="NVJ94" s="97"/>
      <c r="NVK94" s="145"/>
      <c r="NVL94" s="61"/>
      <c r="NVM94" s="108"/>
      <c r="NVN94" s="63"/>
      <c r="NVO94" s="103"/>
      <c r="NVP94" s="104"/>
      <c r="NVQ94" s="105"/>
      <c r="NVR94" s="97"/>
      <c r="NVS94" s="79"/>
      <c r="NVT94" s="79"/>
      <c r="NVU94" s="96"/>
      <c r="NVV94" s="80"/>
      <c r="NVW94" s="80"/>
      <c r="NVX94" s="80"/>
      <c r="NVY94" s="102"/>
      <c r="NVZ94" s="62"/>
      <c r="NWA94" s="110"/>
      <c r="NWB94" s="97"/>
      <c r="NWC94" s="97"/>
      <c r="NWD94" s="97"/>
      <c r="NWE94" s="104"/>
      <c r="NWF94" s="97"/>
      <c r="NWG94" s="97"/>
      <c r="NWH94" s="97"/>
      <c r="NWI94" s="145"/>
      <c r="NWJ94" s="61"/>
      <c r="NWK94" s="108"/>
      <c r="NWL94" s="63"/>
      <c r="NWM94" s="103"/>
      <c r="NWN94" s="104"/>
      <c r="NWO94" s="105"/>
      <c r="NWP94" s="97"/>
      <c r="NWQ94" s="79"/>
      <c r="NWR94" s="79"/>
      <c r="NWS94" s="96"/>
      <c r="NWT94" s="80"/>
      <c r="NWU94" s="80"/>
      <c r="NWV94" s="80"/>
      <c r="NWW94" s="102"/>
      <c r="NWX94" s="62"/>
      <c r="NWY94" s="110"/>
      <c r="NWZ94" s="97"/>
      <c r="NXA94" s="97"/>
      <c r="NXB94" s="97"/>
      <c r="NXC94" s="104"/>
      <c r="NXD94" s="97"/>
      <c r="NXE94" s="97"/>
      <c r="NXF94" s="97"/>
      <c r="NXG94" s="145"/>
      <c r="NXH94" s="61"/>
      <c r="NXI94" s="108"/>
      <c r="NXJ94" s="63"/>
      <c r="NXK94" s="103"/>
      <c r="NXL94" s="104"/>
      <c r="NXM94" s="105"/>
      <c r="NXN94" s="97"/>
      <c r="NXO94" s="79"/>
      <c r="NXP94" s="79"/>
      <c r="NXQ94" s="96"/>
      <c r="NXR94" s="80"/>
      <c r="NXS94" s="80"/>
      <c r="NXT94" s="80"/>
      <c r="NXU94" s="102"/>
      <c r="NXV94" s="62"/>
      <c r="NXW94" s="110"/>
      <c r="NXX94" s="97"/>
      <c r="NXY94" s="97"/>
      <c r="NXZ94" s="97"/>
      <c r="NYA94" s="104"/>
      <c r="NYB94" s="97"/>
      <c r="NYC94" s="97"/>
      <c r="NYD94" s="97"/>
      <c r="NYE94" s="145"/>
      <c r="NYF94" s="61"/>
      <c r="NYG94" s="108"/>
      <c r="NYH94" s="63"/>
      <c r="NYI94" s="103"/>
      <c r="NYJ94" s="104"/>
      <c r="NYK94" s="105"/>
      <c r="NYL94" s="97"/>
      <c r="NYM94" s="79"/>
      <c r="NYN94" s="79"/>
      <c r="NYO94" s="96"/>
      <c r="NYP94" s="80"/>
      <c r="NYQ94" s="80"/>
      <c r="NYR94" s="80"/>
      <c r="NYS94" s="102"/>
      <c r="NYT94" s="62"/>
      <c r="NYU94" s="110"/>
      <c r="NYV94" s="97"/>
      <c r="NYW94" s="97"/>
      <c r="NYX94" s="97"/>
      <c r="NYY94" s="104"/>
      <c r="NYZ94" s="97"/>
      <c r="NZA94" s="97"/>
      <c r="NZB94" s="97"/>
      <c r="NZC94" s="145"/>
      <c r="NZD94" s="61"/>
      <c r="NZE94" s="108"/>
      <c r="NZF94" s="63"/>
      <c r="NZG94" s="103"/>
      <c r="NZH94" s="104"/>
      <c r="NZI94" s="105"/>
      <c r="NZJ94" s="97"/>
      <c r="NZK94" s="79"/>
      <c r="NZL94" s="79"/>
      <c r="NZM94" s="96"/>
      <c r="NZN94" s="80"/>
      <c r="NZO94" s="80"/>
      <c r="NZP94" s="80"/>
      <c r="NZQ94" s="102"/>
      <c r="NZR94" s="62"/>
      <c r="NZS94" s="110"/>
      <c r="NZT94" s="97"/>
      <c r="NZU94" s="97"/>
      <c r="NZV94" s="97"/>
      <c r="NZW94" s="104"/>
      <c r="NZX94" s="97"/>
      <c r="NZY94" s="97"/>
      <c r="NZZ94" s="97"/>
      <c r="OAA94" s="145"/>
      <c r="OAB94" s="61"/>
      <c r="OAC94" s="108"/>
      <c r="OAD94" s="63"/>
      <c r="OAE94" s="103"/>
      <c r="OAF94" s="104"/>
      <c r="OAG94" s="105"/>
      <c r="OAH94" s="97"/>
      <c r="OAI94" s="79"/>
      <c r="OAJ94" s="79"/>
      <c r="OAK94" s="96"/>
      <c r="OAL94" s="80"/>
      <c r="OAM94" s="80"/>
      <c r="OAN94" s="80"/>
      <c r="OAO94" s="102"/>
      <c r="OAP94" s="62"/>
      <c r="OAQ94" s="110"/>
      <c r="OAR94" s="97"/>
      <c r="OAS94" s="97"/>
      <c r="OAT94" s="97"/>
      <c r="OAU94" s="104"/>
      <c r="OAV94" s="97"/>
      <c r="OAW94" s="97"/>
      <c r="OAX94" s="97"/>
      <c r="OAY94" s="145"/>
      <c r="OAZ94" s="61"/>
      <c r="OBA94" s="108"/>
      <c r="OBB94" s="63"/>
      <c r="OBC94" s="103"/>
      <c r="OBD94" s="104"/>
      <c r="OBE94" s="105"/>
      <c r="OBF94" s="97"/>
      <c r="OBG94" s="79"/>
      <c r="OBH94" s="79"/>
      <c r="OBI94" s="96"/>
      <c r="OBJ94" s="80"/>
      <c r="OBK94" s="80"/>
      <c r="OBL94" s="80"/>
      <c r="OBM94" s="102"/>
      <c r="OBN94" s="62"/>
      <c r="OBO94" s="110"/>
      <c r="OBP94" s="97"/>
      <c r="OBQ94" s="97"/>
      <c r="OBR94" s="97"/>
      <c r="OBS94" s="104"/>
      <c r="OBT94" s="97"/>
      <c r="OBU94" s="97"/>
      <c r="OBV94" s="97"/>
      <c r="OBW94" s="145"/>
      <c r="OBX94" s="61"/>
      <c r="OBY94" s="108"/>
      <c r="OBZ94" s="63"/>
      <c r="OCA94" s="103"/>
      <c r="OCB94" s="104"/>
      <c r="OCC94" s="105"/>
      <c r="OCD94" s="97"/>
      <c r="OCE94" s="79"/>
      <c r="OCF94" s="79"/>
      <c r="OCG94" s="96"/>
      <c r="OCH94" s="80"/>
      <c r="OCI94" s="80"/>
      <c r="OCJ94" s="80"/>
      <c r="OCK94" s="102"/>
      <c r="OCL94" s="62"/>
      <c r="OCM94" s="110"/>
      <c r="OCN94" s="97"/>
      <c r="OCO94" s="97"/>
      <c r="OCP94" s="97"/>
      <c r="OCQ94" s="104"/>
      <c r="OCR94" s="97"/>
      <c r="OCS94" s="97"/>
      <c r="OCT94" s="97"/>
      <c r="OCU94" s="145"/>
      <c r="OCV94" s="61"/>
      <c r="OCW94" s="108"/>
      <c r="OCX94" s="63"/>
      <c r="OCY94" s="103"/>
      <c r="OCZ94" s="104"/>
      <c r="ODA94" s="105"/>
      <c r="ODB94" s="97"/>
      <c r="ODC94" s="79"/>
      <c r="ODD94" s="79"/>
      <c r="ODE94" s="96"/>
      <c r="ODF94" s="80"/>
      <c r="ODG94" s="80"/>
      <c r="ODH94" s="80"/>
      <c r="ODI94" s="102"/>
      <c r="ODJ94" s="62"/>
      <c r="ODK94" s="110"/>
      <c r="ODL94" s="97"/>
      <c r="ODM94" s="97"/>
      <c r="ODN94" s="97"/>
      <c r="ODO94" s="104"/>
      <c r="ODP94" s="97"/>
      <c r="ODQ94" s="97"/>
      <c r="ODR94" s="97"/>
      <c r="ODS94" s="145"/>
      <c r="ODT94" s="61"/>
      <c r="ODU94" s="108"/>
      <c r="ODV94" s="63"/>
      <c r="ODW94" s="103"/>
      <c r="ODX94" s="104"/>
      <c r="ODY94" s="105"/>
      <c r="ODZ94" s="97"/>
      <c r="OEA94" s="79"/>
      <c r="OEB94" s="79"/>
      <c r="OEC94" s="96"/>
      <c r="OED94" s="80"/>
      <c r="OEE94" s="80"/>
      <c r="OEF94" s="80"/>
      <c r="OEG94" s="102"/>
      <c r="OEH94" s="62"/>
      <c r="OEI94" s="110"/>
      <c r="OEJ94" s="97"/>
      <c r="OEK94" s="97"/>
      <c r="OEL94" s="97"/>
      <c r="OEM94" s="104"/>
      <c r="OEN94" s="97"/>
      <c r="OEO94" s="97"/>
      <c r="OEP94" s="97"/>
      <c r="OEQ94" s="145"/>
      <c r="OER94" s="61"/>
      <c r="OES94" s="108"/>
      <c r="OET94" s="63"/>
      <c r="OEU94" s="103"/>
      <c r="OEV94" s="104"/>
      <c r="OEW94" s="105"/>
      <c r="OEX94" s="97"/>
      <c r="OEY94" s="79"/>
      <c r="OEZ94" s="79"/>
      <c r="OFA94" s="96"/>
      <c r="OFB94" s="80"/>
      <c r="OFC94" s="80"/>
      <c r="OFD94" s="80"/>
      <c r="OFE94" s="102"/>
      <c r="OFF94" s="62"/>
      <c r="OFG94" s="110"/>
      <c r="OFH94" s="97"/>
      <c r="OFI94" s="97"/>
      <c r="OFJ94" s="97"/>
      <c r="OFK94" s="104"/>
      <c r="OFL94" s="97"/>
      <c r="OFM94" s="97"/>
      <c r="OFN94" s="97"/>
      <c r="OFO94" s="145"/>
      <c r="OFP94" s="61"/>
      <c r="OFQ94" s="108"/>
      <c r="OFR94" s="63"/>
      <c r="OFS94" s="103"/>
      <c r="OFT94" s="104"/>
      <c r="OFU94" s="105"/>
      <c r="OFV94" s="97"/>
      <c r="OFW94" s="79"/>
      <c r="OFX94" s="79"/>
      <c r="OFY94" s="96"/>
      <c r="OFZ94" s="80"/>
      <c r="OGA94" s="80"/>
      <c r="OGB94" s="80"/>
      <c r="OGC94" s="102"/>
      <c r="OGD94" s="62"/>
      <c r="OGE94" s="110"/>
      <c r="OGF94" s="97"/>
      <c r="OGG94" s="97"/>
      <c r="OGH94" s="97"/>
      <c r="OGI94" s="104"/>
      <c r="OGJ94" s="97"/>
      <c r="OGK94" s="97"/>
      <c r="OGL94" s="97"/>
      <c r="OGM94" s="145"/>
      <c r="OGN94" s="61"/>
      <c r="OGO94" s="108"/>
      <c r="OGP94" s="63"/>
      <c r="OGQ94" s="103"/>
      <c r="OGR94" s="104"/>
      <c r="OGS94" s="105"/>
      <c r="OGT94" s="97"/>
      <c r="OGU94" s="79"/>
      <c r="OGV94" s="79"/>
      <c r="OGW94" s="96"/>
      <c r="OGX94" s="80"/>
      <c r="OGY94" s="80"/>
      <c r="OGZ94" s="80"/>
      <c r="OHA94" s="102"/>
      <c r="OHB94" s="62"/>
      <c r="OHC94" s="110"/>
      <c r="OHD94" s="97"/>
      <c r="OHE94" s="97"/>
      <c r="OHF94" s="97"/>
      <c r="OHG94" s="104"/>
      <c r="OHH94" s="97"/>
      <c r="OHI94" s="97"/>
      <c r="OHJ94" s="97"/>
      <c r="OHK94" s="145"/>
      <c r="OHL94" s="61"/>
      <c r="OHM94" s="108"/>
      <c r="OHN94" s="63"/>
      <c r="OHO94" s="103"/>
      <c r="OHP94" s="104"/>
      <c r="OHQ94" s="105"/>
      <c r="OHR94" s="97"/>
      <c r="OHS94" s="79"/>
      <c r="OHT94" s="79"/>
      <c r="OHU94" s="96"/>
      <c r="OHV94" s="80"/>
      <c r="OHW94" s="80"/>
      <c r="OHX94" s="80"/>
      <c r="OHY94" s="102"/>
      <c r="OHZ94" s="62"/>
      <c r="OIA94" s="110"/>
      <c r="OIB94" s="97"/>
      <c r="OIC94" s="97"/>
      <c r="OID94" s="97"/>
      <c r="OIE94" s="104"/>
      <c r="OIF94" s="97"/>
      <c r="OIG94" s="97"/>
      <c r="OIH94" s="97"/>
      <c r="OII94" s="145"/>
      <c r="OIJ94" s="61"/>
      <c r="OIK94" s="108"/>
      <c r="OIL94" s="63"/>
      <c r="OIM94" s="103"/>
      <c r="OIN94" s="104"/>
      <c r="OIO94" s="105"/>
      <c r="OIP94" s="97"/>
      <c r="OIQ94" s="79"/>
      <c r="OIR94" s="79"/>
      <c r="OIS94" s="96"/>
      <c r="OIT94" s="80"/>
      <c r="OIU94" s="80"/>
      <c r="OIV94" s="80"/>
      <c r="OIW94" s="102"/>
      <c r="OIX94" s="62"/>
      <c r="OIY94" s="110"/>
      <c r="OIZ94" s="97"/>
      <c r="OJA94" s="97"/>
      <c r="OJB94" s="97"/>
      <c r="OJC94" s="104"/>
      <c r="OJD94" s="97"/>
      <c r="OJE94" s="97"/>
      <c r="OJF94" s="97"/>
      <c r="OJG94" s="145"/>
      <c r="OJH94" s="61"/>
      <c r="OJI94" s="108"/>
      <c r="OJJ94" s="63"/>
      <c r="OJK94" s="103"/>
      <c r="OJL94" s="104"/>
      <c r="OJM94" s="105"/>
      <c r="OJN94" s="97"/>
      <c r="OJO94" s="79"/>
      <c r="OJP94" s="79"/>
      <c r="OJQ94" s="96"/>
      <c r="OJR94" s="80"/>
      <c r="OJS94" s="80"/>
      <c r="OJT94" s="80"/>
      <c r="OJU94" s="102"/>
      <c r="OJV94" s="62"/>
      <c r="OJW94" s="110"/>
      <c r="OJX94" s="97"/>
      <c r="OJY94" s="97"/>
      <c r="OJZ94" s="97"/>
      <c r="OKA94" s="104"/>
      <c r="OKB94" s="97"/>
      <c r="OKC94" s="97"/>
      <c r="OKD94" s="97"/>
      <c r="OKE94" s="145"/>
      <c r="OKF94" s="61"/>
      <c r="OKG94" s="108"/>
      <c r="OKH94" s="63"/>
      <c r="OKI94" s="103"/>
      <c r="OKJ94" s="104"/>
      <c r="OKK94" s="105"/>
      <c r="OKL94" s="97"/>
      <c r="OKM94" s="79"/>
      <c r="OKN94" s="79"/>
      <c r="OKO94" s="96"/>
      <c r="OKP94" s="80"/>
      <c r="OKQ94" s="80"/>
      <c r="OKR94" s="80"/>
      <c r="OKS94" s="102"/>
      <c r="OKT94" s="62"/>
      <c r="OKU94" s="110"/>
      <c r="OKV94" s="97"/>
      <c r="OKW94" s="97"/>
      <c r="OKX94" s="97"/>
      <c r="OKY94" s="104"/>
      <c r="OKZ94" s="97"/>
      <c r="OLA94" s="97"/>
      <c r="OLB94" s="97"/>
      <c r="OLC94" s="145"/>
      <c r="OLD94" s="61"/>
      <c r="OLE94" s="108"/>
      <c r="OLF94" s="63"/>
      <c r="OLG94" s="103"/>
      <c r="OLH94" s="104"/>
      <c r="OLI94" s="105"/>
      <c r="OLJ94" s="97"/>
      <c r="OLK94" s="79"/>
      <c r="OLL94" s="79"/>
      <c r="OLM94" s="96"/>
      <c r="OLN94" s="80"/>
      <c r="OLO94" s="80"/>
      <c r="OLP94" s="80"/>
      <c r="OLQ94" s="102"/>
      <c r="OLR94" s="62"/>
      <c r="OLS94" s="110"/>
      <c r="OLT94" s="97"/>
      <c r="OLU94" s="97"/>
      <c r="OLV94" s="97"/>
      <c r="OLW94" s="104"/>
      <c r="OLX94" s="97"/>
      <c r="OLY94" s="97"/>
      <c r="OLZ94" s="97"/>
      <c r="OMA94" s="145"/>
      <c r="OMB94" s="61"/>
      <c r="OMC94" s="108"/>
      <c r="OMD94" s="63"/>
      <c r="OME94" s="103"/>
      <c r="OMF94" s="104"/>
      <c r="OMG94" s="105"/>
      <c r="OMH94" s="97"/>
      <c r="OMI94" s="79"/>
      <c r="OMJ94" s="79"/>
      <c r="OMK94" s="96"/>
      <c r="OML94" s="80"/>
      <c r="OMM94" s="80"/>
      <c r="OMN94" s="80"/>
      <c r="OMO94" s="102"/>
      <c r="OMP94" s="62"/>
      <c r="OMQ94" s="110"/>
      <c r="OMR94" s="97"/>
      <c r="OMS94" s="97"/>
      <c r="OMT94" s="97"/>
      <c r="OMU94" s="104"/>
      <c r="OMV94" s="97"/>
      <c r="OMW94" s="97"/>
      <c r="OMX94" s="97"/>
      <c r="OMY94" s="145"/>
      <c r="OMZ94" s="61"/>
      <c r="ONA94" s="108"/>
      <c r="ONB94" s="63"/>
      <c r="ONC94" s="103"/>
      <c r="OND94" s="104"/>
      <c r="ONE94" s="105"/>
      <c r="ONF94" s="97"/>
      <c r="ONG94" s="79"/>
      <c r="ONH94" s="79"/>
      <c r="ONI94" s="96"/>
      <c r="ONJ94" s="80"/>
      <c r="ONK94" s="80"/>
      <c r="ONL94" s="80"/>
      <c r="ONM94" s="102"/>
      <c r="ONN94" s="62"/>
      <c r="ONO94" s="110"/>
      <c r="ONP94" s="97"/>
      <c r="ONQ94" s="97"/>
      <c r="ONR94" s="97"/>
      <c r="ONS94" s="104"/>
      <c r="ONT94" s="97"/>
      <c r="ONU94" s="97"/>
      <c r="ONV94" s="97"/>
      <c r="ONW94" s="145"/>
      <c r="ONX94" s="61"/>
      <c r="ONY94" s="108"/>
      <c r="ONZ94" s="63"/>
      <c r="OOA94" s="103"/>
      <c r="OOB94" s="104"/>
      <c r="OOC94" s="105"/>
      <c r="OOD94" s="97"/>
      <c r="OOE94" s="79"/>
      <c r="OOF94" s="79"/>
      <c r="OOG94" s="96"/>
      <c r="OOH94" s="80"/>
      <c r="OOI94" s="80"/>
      <c r="OOJ94" s="80"/>
      <c r="OOK94" s="102"/>
      <c r="OOL94" s="62"/>
      <c r="OOM94" s="110"/>
      <c r="OON94" s="97"/>
      <c r="OOO94" s="97"/>
      <c r="OOP94" s="97"/>
      <c r="OOQ94" s="104"/>
      <c r="OOR94" s="97"/>
      <c r="OOS94" s="97"/>
      <c r="OOT94" s="97"/>
      <c r="OOU94" s="145"/>
      <c r="OOV94" s="61"/>
      <c r="OOW94" s="108"/>
      <c r="OOX94" s="63"/>
      <c r="OOY94" s="103"/>
      <c r="OOZ94" s="104"/>
      <c r="OPA94" s="105"/>
      <c r="OPB94" s="97"/>
      <c r="OPC94" s="79"/>
      <c r="OPD94" s="79"/>
      <c r="OPE94" s="96"/>
      <c r="OPF94" s="80"/>
      <c r="OPG94" s="80"/>
      <c r="OPH94" s="80"/>
      <c r="OPI94" s="102"/>
      <c r="OPJ94" s="62"/>
      <c r="OPK94" s="110"/>
      <c r="OPL94" s="97"/>
      <c r="OPM94" s="97"/>
      <c r="OPN94" s="97"/>
      <c r="OPO94" s="104"/>
      <c r="OPP94" s="97"/>
      <c r="OPQ94" s="97"/>
      <c r="OPR94" s="97"/>
      <c r="OPS94" s="145"/>
      <c r="OPT94" s="61"/>
      <c r="OPU94" s="108"/>
      <c r="OPV94" s="63"/>
      <c r="OPW94" s="103"/>
      <c r="OPX94" s="104"/>
      <c r="OPY94" s="105"/>
      <c r="OPZ94" s="97"/>
      <c r="OQA94" s="79"/>
      <c r="OQB94" s="79"/>
      <c r="OQC94" s="96"/>
      <c r="OQD94" s="80"/>
      <c r="OQE94" s="80"/>
      <c r="OQF94" s="80"/>
      <c r="OQG94" s="102"/>
      <c r="OQH94" s="62"/>
      <c r="OQI94" s="110"/>
      <c r="OQJ94" s="97"/>
      <c r="OQK94" s="97"/>
      <c r="OQL94" s="97"/>
      <c r="OQM94" s="104"/>
      <c r="OQN94" s="97"/>
      <c r="OQO94" s="97"/>
      <c r="OQP94" s="97"/>
      <c r="OQQ94" s="145"/>
      <c r="OQR94" s="61"/>
      <c r="OQS94" s="108"/>
      <c r="OQT94" s="63"/>
      <c r="OQU94" s="103"/>
      <c r="OQV94" s="104"/>
      <c r="OQW94" s="105"/>
      <c r="OQX94" s="97"/>
      <c r="OQY94" s="79"/>
      <c r="OQZ94" s="79"/>
      <c r="ORA94" s="96"/>
      <c r="ORB94" s="80"/>
      <c r="ORC94" s="80"/>
      <c r="ORD94" s="80"/>
      <c r="ORE94" s="102"/>
      <c r="ORF94" s="62"/>
      <c r="ORG94" s="110"/>
      <c r="ORH94" s="97"/>
      <c r="ORI94" s="97"/>
      <c r="ORJ94" s="97"/>
      <c r="ORK94" s="104"/>
      <c r="ORL94" s="97"/>
      <c r="ORM94" s="97"/>
      <c r="ORN94" s="97"/>
      <c r="ORO94" s="145"/>
      <c r="ORP94" s="61"/>
      <c r="ORQ94" s="108"/>
      <c r="ORR94" s="63"/>
      <c r="ORS94" s="103"/>
      <c r="ORT94" s="104"/>
      <c r="ORU94" s="105"/>
      <c r="ORV94" s="97"/>
      <c r="ORW94" s="79"/>
      <c r="ORX94" s="79"/>
      <c r="ORY94" s="96"/>
      <c r="ORZ94" s="80"/>
      <c r="OSA94" s="80"/>
      <c r="OSB94" s="80"/>
      <c r="OSC94" s="102"/>
      <c r="OSD94" s="62"/>
      <c r="OSE94" s="110"/>
      <c r="OSF94" s="97"/>
      <c r="OSG94" s="97"/>
      <c r="OSH94" s="97"/>
      <c r="OSI94" s="104"/>
      <c r="OSJ94" s="97"/>
      <c r="OSK94" s="97"/>
      <c r="OSL94" s="97"/>
      <c r="OSM94" s="145"/>
      <c r="OSN94" s="61"/>
      <c r="OSO94" s="108"/>
      <c r="OSP94" s="63"/>
      <c r="OSQ94" s="103"/>
      <c r="OSR94" s="104"/>
      <c r="OSS94" s="105"/>
      <c r="OST94" s="97"/>
      <c r="OSU94" s="79"/>
      <c r="OSV94" s="79"/>
      <c r="OSW94" s="96"/>
      <c r="OSX94" s="80"/>
      <c r="OSY94" s="80"/>
      <c r="OSZ94" s="80"/>
      <c r="OTA94" s="102"/>
      <c r="OTB94" s="62"/>
      <c r="OTC94" s="110"/>
      <c r="OTD94" s="97"/>
      <c r="OTE94" s="97"/>
      <c r="OTF94" s="97"/>
      <c r="OTG94" s="104"/>
      <c r="OTH94" s="97"/>
      <c r="OTI94" s="97"/>
      <c r="OTJ94" s="97"/>
      <c r="OTK94" s="145"/>
      <c r="OTL94" s="61"/>
      <c r="OTM94" s="108"/>
      <c r="OTN94" s="63"/>
      <c r="OTO94" s="103"/>
      <c r="OTP94" s="104"/>
      <c r="OTQ94" s="105"/>
      <c r="OTR94" s="97"/>
      <c r="OTS94" s="79"/>
      <c r="OTT94" s="79"/>
      <c r="OTU94" s="96"/>
      <c r="OTV94" s="80"/>
      <c r="OTW94" s="80"/>
      <c r="OTX94" s="80"/>
      <c r="OTY94" s="102"/>
      <c r="OTZ94" s="62"/>
      <c r="OUA94" s="110"/>
      <c r="OUB94" s="97"/>
      <c r="OUC94" s="97"/>
      <c r="OUD94" s="97"/>
      <c r="OUE94" s="104"/>
      <c r="OUF94" s="97"/>
      <c r="OUG94" s="97"/>
      <c r="OUH94" s="97"/>
      <c r="OUI94" s="145"/>
      <c r="OUJ94" s="61"/>
      <c r="OUK94" s="108"/>
      <c r="OUL94" s="63"/>
      <c r="OUM94" s="103"/>
      <c r="OUN94" s="104"/>
      <c r="OUO94" s="105"/>
      <c r="OUP94" s="97"/>
      <c r="OUQ94" s="79"/>
      <c r="OUR94" s="79"/>
      <c r="OUS94" s="96"/>
      <c r="OUT94" s="80"/>
      <c r="OUU94" s="80"/>
      <c r="OUV94" s="80"/>
      <c r="OUW94" s="102"/>
      <c r="OUX94" s="62"/>
      <c r="OUY94" s="110"/>
      <c r="OUZ94" s="97"/>
      <c r="OVA94" s="97"/>
      <c r="OVB94" s="97"/>
      <c r="OVC94" s="104"/>
      <c r="OVD94" s="97"/>
      <c r="OVE94" s="97"/>
      <c r="OVF94" s="97"/>
      <c r="OVG94" s="145"/>
      <c r="OVH94" s="61"/>
      <c r="OVI94" s="108"/>
      <c r="OVJ94" s="63"/>
      <c r="OVK94" s="103"/>
      <c r="OVL94" s="104"/>
      <c r="OVM94" s="105"/>
      <c r="OVN94" s="97"/>
      <c r="OVO94" s="79"/>
      <c r="OVP94" s="79"/>
      <c r="OVQ94" s="96"/>
      <c r="OVR94" s="80"/>
      <c r="OVS94" s="80"/>
      <c r="OVT94" s="80"/>
      <c r="OVU94" s="102"/>
      <c r="OVV94" s="62"/>
      <c r="OVW94" s="110"/>
      <c r="OVX94" s="97"/>
      <c r="OVY94" s="97"/>
      <c r="OVZ94" s="97"/>
      <c r="OWA94" s="104"/>
      <c r="OWB94" s="97"/>
      <c r="OWC94" s="97"/>
      <c r="OWD94" s="97"/>
      <c r="OWE94" s="145"/>
      <c r="OWF94" s="61"/>
      <c r="OWG94" s="108"/>
      <c r="OWH94" s="63"/>
      <c r="OWI94" s="103"/>
      <c r="OWJ94" s="104"/>
      <c r="OWK94" s="105"/>
      <c r="OWL94" s="97"/>
      <c r="OWM94" s="79"/>
      <c r="OWN94" s="79"/>
      <c r="OWO94" s="96"/>
      <c r="OWP94" s="80"/>
      <c r="OWQ94" s="80"/>
      <c r="OWR94" s="80"/>
      <c r="OWS94" s="102"/>
      <c r="OWT94" s="62"/>
      <c r="OWU94" s="110"/>
      <c r="OWV94" s="97"/>
      <c r="OWW94" s="97"/>
      <c r="OWX94" s="97"/>
      <c r="OWY94" s="104"/>
      <c r="OWZ94" s="97"/>
      <c r="OXA94" s="97"/>
      <c r="OXB94" s="97"/>
      <c r="OXC94" s="145"/>
      <c r="OXD94" s="61"/>
      <c r="OXE94" s="108"/>
      <c r="OXF94" s="63"/>
      <c r="OXG94" s="103"/>
      <c r="OXH94" s="104"/>
      <c r="OXI94" s="105"/>
      <c r="OXJ94" s="97"/>
      <c r="OXK94" s="79"/>
      <c r="OXL94" s="79"/>
      <c r="OXM94" s="96"/>
      <c r="OXN94" s="80"/>
      <c r="OXO94" s="80"/>
      <c r="OXP94" s="80"/>
      <c r="OXQ94" s="102"/>
      <c r="OXR94" s="62"/>
      <c r="OXS94" s="110"/>
      <c r="OXT94" s="97"/>
      <c r="OXU94" s="97"/>
      <c r="OXV94" s="97"/>
      <c r="OXW94" s="104"/>
      <c r="OXX94" s="97"/>
      <c r="OXY94" s="97"/>
      <c r="OXZ94" s="97"/>
      <c r="OYA94" s="145"/>
      <c r="OYB94" s="61"/>
      <c r="OYC94" s="108"/>
      <c r="OYD94" s="63"/>
      <c r="OYE94" s="103"/>
      <c r="OYF94" s="104"/>
      <c r="OYG94" s="105"/>
      <c r="OYH94" s="97"/>
      <c r="OYI94" s="79"/>
      <c r="OYJ94" s="79"/>
      <c r="OYK94" s="96"/>
      <c r="OYL94" s="80"/>
      <c r="OYM94" s="80"/>
      <c r="OYN94" s="80"/>
      <c r="OYO94" s="102"/>
      <c r="OYP94" s="62"/>
      <c r="OYQ94" s="110"/>
      <c r="OYR94" s="97"/>
      <c r="OYS94" s="97"/>
      <c r="OYT94" s="97"/>
      <c r="OYU94" s="104"/>
      <c r="OYV94" s="97"/>
      <c r="OYW94" s="97"/>
      <c r="OYX94" s="97"/>
      <c r="OYY94" s="145"/>
      <c r="OYZ94" s="61"/>
      <c r="OZA94" s="108"/>
      <c r="OZB94" s="63"/>
      <c r="OZC94" s="103"/>
      <c r="OZD94" s="104"/>
      <c r="OZE94" s="105"/>
      <c r="OZF94" s="97"/>
      <c r="OZG94" s="79"/>
      <c r="OZH94" s="79"/>
      <c r="OZI94" s="96"/>
      <c r="OZJ94" s="80"/>
      <c r="OZK94" s="80"/>
      <c r="OZL94" s="80"/>
      <c r="OZM94" s="102"/>
      <c r="OZN94" s="62"/>
      <c r="OZO94" s="110"/>
      <c r="OZP94" s="97"/>
      <c r="OZQ94" s="97"/>
      <c r="OZR94" s="97"/>
      <c r="OZS94" s="104"/>
      <c r="OZT94" s="97"/>
      <c r="OZU94" s="97"/>
      <c r="OZV94" s="97"/>
      <c r="OZW94" s="145"/>
      <c r="OZX94" s="61"/>
      <c r="OZY94" s="108"/>
      <c r="OZZ94" s="63"/>
      <c r="PAA94" s="103"/>
      <c r="PAB94" s="104"/>
      <c r="PAC94" s="105"/>
      <c r="PAD94" s="97"/>
      <c r="PAE94" s="79"/>
      <c r="PAF94" s="79"/>
      <c r="PAG94" s="96"/>
      <c r="PAH94" s="80"/>
      <c r="PAI94" s="80"/>
      <c r="PAJ94" s="80"/>
      <c r="PAK94" s="102"/>
      <c r="PAL94" s="62"/>
      <c r="PAM94" s="110"/>
      <c r="PAN94" s="97"/>
      <c r="PAO94" s="97"/>
      <c r="PAP94" s="97"/>
      <c r="PAQ94" s="104"/>
      <c r="PAR94" s="97"/>
      <c r="PAS94" s="97"/>
      <c r="PAT94" s="97"/>
      <c r="PAU94" s="145"/>
      <c r="PAV94" s="61"/>
      <c r="PAW94" s="108"/>
      <c r="PAX94" s="63"/>
      <c r="PAY94" s="103"/>
      <c r="PAZ94" s="104"/>
      <c r="PBA94" s="105"/>
      <c r="PBB94" s="97"/>
      <c r="PBC94" s="79"/>
      <c r="PBD94" s="79"/>
      <c r="PBE94" s="96"/>
      <c r="PBF94" s="80"/>
      <c r="PBG94" s="80"/>
      <c r="PBH94" s="80"/>
      <c r="PBI94" s="102"/>
      <c r="PBJ94" s="62"/>
      <c r="PBK94" s="110"/>
      <c r="PBL94" s="97"/>
      <c r="PBM94" s="97"/>
      <c r="PBN94" s="97"/>
      <c r="PBO94" s="104"/>
      <c r="PBP94" s="97"/>
      <c r="PBQ94" s="97"/>
      <c r="PBR94" s="97"/>
      <c r="PBS94" s="145"/>
      <c r="PBT94" s="61"/>
      <c r="PBU94" s="108"/>
      <c r="PBV94" s="63"/>
      <c r="PBW94" s="103"/>
      <c r="PBX94" s="104"/>
      <c r="PBY94" s="105"/>
      <c r="PBZ94" s="97"/>
      <c r="PCA94" s="79"/>
      <c r="PCB94" s="79"/>
      <c r="PCC94" s="96"/>
      <c r="PCD94" s="80"/>
      <c r="PCE94" s="80"/>
      <c r="PCF94" s="80"/>
      <c r="PCG94" s="102"/>
      <c r="PCH94" s="62"/>
      <c r="PCI94" s="110"/>
      <c r="PCJ94" s="97"/>
      <c r="PCK94" s="97"/>
      <c r="PCL94" s="97"/>
      <c r="PCM94" s="104"/>
      <c r="PCN94" s="97"/>
      <c r="PCO94" s="97"/>
      <c r="PCP94" s="97"/>
      <c r="PCQ94" s="145"/>
      <c r="PCR94" s="61"/>
      <c r="PCS94" s="108"/>
      <c r="PCT94" s="63"/>
      <c r="PCU94" s="103"/>
      <c r="PCV94" s="104"/>
      <c r="PCW94" s="105"/>
      <c r="PCX94" s="97"/>
      <c r="PCY94" s="79"/>
      <c r="PCZ94" s="79"/>
      <c r="PDA94" s="96"/>
      <c r="PDB94" s="80"/>
      <c r="PDC94" s="80"/>
      <c r="PDD94" s="80"/>
      <c r="PDE94" s="102"/>
      <c r="PDF94" s="62"/>
      <c r="PDG94" s="110"/>
      <c r="PDH94" s="97"/>
      <c r="PDI94" s="97"/>
      <c r="PDJ94" s="97"/>
      <c r="PDK94" s="104"/>
      <c r="PDL94" s="97"/>
      <c r="PDM94" s="97"/>
      <c r="PDN94" s="97"/>
      <c r="PDO94" s="145"/>
      <c r="PDP94" s="61"/>
      <c r="PDQ94" s="108"/>
      <c r="PDR94" s="63"/>
      <c r="PDS94" s="103"/>
      <c r="PDT94" s="104"/>
      <c r="PDU94" s="105"/>
      <c r="PDV94" s="97"/>
      <c r="PDW94" s="79"/>
      <c r="PDX94" s="79"/>
      <c r="PDY94" s="96"/>
      <c r="PDZ94" s="80"/>
      <c r="PEA94" s="80"/>
      <c r="PEB94" s="80"/>
      <c r="PEC94" s="102"/>
      <c r="PED94" s="62"/>
      <c r="PEE94" s="110"/>
      <c r="PEF94" s="97"/>
      <c r="PEG94" s="97"/>
      <c r="PEH94" s="97"/>
      <c r="PEI94" s="104"/>
      <c r="PEJ94" s="97"/>
      <c r="PEK94" s="97"/>
      <c r="PEL94" s="97"/>
      <c r="PEM94" s="145"/>
      <c r="PEN94" s="61"/>
      <c r="PEO94" s="108"/>
      <c r="PEP94" s="63"/>
      <c r="PEQ94" s="103"/>
      <c r="PER94" s="104"/>
      <c r="PES94" s="105"/>
      <c r="PET94" s="97"/>
      <c r="PEU94" s="79"/>
      <c r="PEV94" s="79"/>
      <c r="PEW94" s="96"/>
      <c r="PEX94" s="80"/>
      <c r="PEY94" s="80"/>
      <c r="PEZ94" s="80"/>
      <c r="PFA94" s="102"/>
      <c r="PFB94" s="62"/>
      <c r="PFC94" s="110"/>
      <c r="PFD94" s="97"/>
      <c r="PFE94" s="97"/>
      <c r="PFF94" s="97"/>
      <c r="PFG94" s="104"/>
      <c r="PFH94" s="97"/>
      <c r="PFI94" s="97"/>
      <c r="PFJ94" s="97"/>
      <c r="PFK94" s="145"/>
      <c r="PFL94" s="61"/>
      <c r="PFM94" s="108"/>
      <c r="PFN94" s="63"/>
      <c r="PFO94" s="103"/>
      <c r="PFP94" s="104"/>
      <c r="PFQ94" s="105"/>
      <c r="PFR94" s="97"/>
      <c r="PFS94" s="79"/>
      <c r="PFT94" s="79"/>
      <c r="PFU94" s="96"/>
      <c r="PFV94" s="80"/>
      <c r="PFW94" s="80"/>
      <c r="PFX94" s="80"/>
      <c r="PFY94" s="102"/>
      <c r="PFZ94" s="62"/>
      <c r="PGA94" s="110"/>
      <c r="PGB94" s="97"/>
      <c r="PGC94" s="97"/>
      <c r="PGD94" s="97"/>
      <c r="PGE94" s="104"/>
      <c r="PGF94" s="97"/>
      <c r="PGG94" s="97"/>
      <c r="PGH94" s="97"/>
      <c r="PGI94" s="145"/>
      <c r="PGJ94" s="61"/>
      <c r="PGK94" s="108"/>
      <c r="PGL94" s="63"/>
      <c r="PGM94" s="103"/>
      <c r="PGN94" s="104"/>
      <c r="PGO94" s="105"/>
      <c r="PGP94" s="97"/>
      <c r="PGQ94" s="79"/>
      <c r="PGR94" s="79"/>
      <c r="PGS94" s="96"/>
      <c r="PGT94" s="80"/>
      <c r="PGU94" s="80"/>
      <c r="PGV94" s="80"/>
      <c r="PGW94" s="102"/>
      <c r="PGX94" s="62"/>
      <c r="PGY94" s="110"/>
      <c r="PGZ94" s="97"/>
      <c r="PHA94" s="97"/>
      <c r="PHB94" s="97"/>
      <c r="PHC94" s="104"/>
      <c r="PHD94" s="97"/>
      <c r="PHE94" s="97"/>
      <c r="PHF94" s="97"/>
      <c r="PHG94" s="145"/>
      <c r="PHH94" s="61"/>
      <c r="PHI94" s="108"/>
      <c r="PHJ94" s="63"/>
      <c r="PHK94" s="103"/>
      <c r="PHL94" s="104"/>
      <c r="PHM94" s="105"/>
      <c r="PHN94" s="97"/>
      <c r="PHO94" s="79"/>
      <c r="PHP94" s="79"/>
      <c r="PHQ94" s="96"/>
      <c r="PHR94" s="80"/>
      <c r="PHS94" s="80"/>
      <c r="PHT94" s="80"/>
      <c r="PHU94" s="102"/>
      <c r="PHV94" s="62"/>
      <c r="PHW94" s="110"/>
      <c r="PHX94" s="97"/>
      <c r="PHY94" s="97"/>
      <c r="PHZ94" s="97"/>
      <c r="PIA94" s="104"/>
      <c r="PIB94" s="97"/>
      <c r="PIC94" s="97"/>
      <c r="PID94" s="97"/>
      <c r="PIE94" s="145"/>
      <c r="PIF94" s="61"/>
      <c r="PIG94" s="108"/>
      <c r="PIH94" s="63"/>
      <c r="PII94" s="103"/>
      <c r="PIJ94" s="104"/>
      <c r="PIK94" s="105"/>
      <c r="PIL94" s="97"/>
      <c r="PIM94" s="79"/>
      <c r="PIN94" s="79"/>
      <c r="PIO94" s="96"/>
      <c r="PIP94" s="80"/>
      <c r="PIQ94" s="80"/>
      <c r="PIR94" s="80"/>
      <c r="PIS94" s="102"/>
      <c r="PIT94" s="62"/>
      <c r="PIU94" s="110"/>
      <c r="PIV94" s="97"/>
      <c r="PIW94" s="97"/>
      <c r="PIX94" s="97"/>
      <c r="PIY94" s="104"/>
      <c r="PIZ94" s="97"/>
      <c r="PJA94" s="97"/>
      <c r="PJB94" s="97"/>
      <c r="PJC94" s="145"/>
      <c r="PJD94" s="61"/>
      <c r="PJE94" s="108"/>
      <c r="PJF94" s="63"/>
      <c r="PJG94" s="103"/>
      <c r="PJH94" s="104"/>
      <c r="PJI94" s="105"/>
      <c r="PJJ94" s="97"/>
      <c r="PJK94" s="79"/>
      <c r="PJL94" s="79"/>
      <c r="PJM94" s="96"/>
      <c r="PJN94" s="80"/>
      <c r="PJO94" s="80"/>
      <c r="PJP94" s="80"/>
      <c r="PJQ94" s="102"/>
      <c r="PJR94" s="62"/>
      <c r="PJS94" s="110"/>
      <c r="PJT94" s="97"/>
      <c r="PJU94" s="97"/>
      <c r="PJV94" s="97"/>
      <c r="PJW94" s="104"/>
      <c r="PJX94" s="97"/>
      <c r="PJY94" s="97"/>
      <c r="PJZ94" s="97"/>
      <c r="PKA94" s="145"/>
      <c r="PKB94" s="61"/>
      <c r="PKC94" s="108"/>
      <c r="PKD94" s="63"/>
      <c r="PKE94" s="103"/>
      <c r="PKF94" s="104"/>
      <c r="PKG94" s="105"/>
      <c r="PKH94" s="97"/>
      <c r="PKI94" s="79"/>
      <c r="PKJ94" s="79"/>
      <c r="PKK94" s="96"/>
      <c r="PKL94" s="80"/>
      <c r="PKM94" s="80"/>
      <c r="PKN94" s="80"/>
      <c r="PKO94" s="102"/>
      <c r="PKP94" s="62"/>
      <c r="PKQ94" s="110"/>
      <c r="PKR94" s="97"/>
      <c r="PKS94" s="97"/>
      <c r="PKT94" s="97"/>
      <c r="PKU94" s="104"/>
      <c r="PKV94" s="97"/>
      <c r="PKW94" s="97"/>
      <c r="PKX94" s="97"/>
      <c r="PKY94" s="145"/>
      <c r="PKZ94" s="61"/>
      <c r="PLA94" s="108"/>
      <c r="PLB94" s="63"/>
      <c r="PLC94" s="103"/>
      <c r="PLD94" s="104"/>
      <c r="PLE94" s="105"/>
      <c r="PLF94" s="97"/>
      <c r="PLG94" s="79"/>
      <c r="PLH94" s="79"/>
      <c r="PLI94" s="96"/>
      <c r="PLJ94" s="80"/>
      <c r="PLK94" s="80"/>
      <c r="PLL94" s="80"/>
      <c r="PLM94" s="102"/>
      <c r="PLN94" s="62"/>
      <c r="PLO94" s="110"/>
      <c r="PLP94" s="97"/>
      <c r="PLQ94" s="97"/>
      <c r="PLR94" s="97"/>
      <c r="PLS94" s="104"/>
      <c r="PLT94" s="97"/>
      <c r="PLU94" s="97"/>
      <c r="PLV94" s="97"/>
      <c r="PLW94" s="145"/>
      <c r="PLX94" s="61"/>
      <c r="PLY94" s="108"/>
      <c r="PLZ94" s="63"/>
      <c r="PMA94" s="103"/>
      <c r="PMB94" s="104"/>
      <c r="PMC94" s="105"/>
      <c r="PMD94" s="97"/>
      <c r="PME94" s="79"/>
      <c r="PMF94" s="79"/>
      <c r="PMG94" s="96"/>
      <c r="PMH94" s="80"/>
      <c r="PMI94" s="80"/>
      <c r="PMJ94" s="80"/>
      <c r="PMK94" s="102"/>
      <c r="PML94" s="62"/>
      <c r="PMM94" s="110"/>
      <c r="PMN94" s="97"/>
      <c r="PMO94" s="97"/>
      <c r="PMP94" s="97"/>
      <c r="PMQ94" s="104"/>
      <c r="PMR94" s="97"/>
      <c r="PMS94" s="97"/>
      <c r="PMT94" s="97"/>
      <c r="PMU94" s="145"/>
      <c r="PMV94" s="61"/>
      <c r="PMW94" s="108"/>
      <c r="PMX94" s="63"/>
      <c r="PMY94" s="103"/>
      <c r="PMZ94" s="104"/>
      <c r="PNA94" s="105"/>
      <c r="PNB94" s="97"/>
      <c r="PNC94" s="79"/>
      <c r="PND94" s="79"/>
      <c r="PNE94" s="96"/>
      <c r="PNF94" s="80"/>
      <c r="PNG94" s="80"/>
      <c r="PNH94" s="80"/>
      <c r="PNI94" s="102"/>
      <c r="PNJ94" s="62"/>
      <c r="PNK94" s="110"/>
      <c r="PNL94" s="97"/>
      <c r="PNM94" s="97"/>
      <c r="PNN94" s="97"/>
      <c r="PNO94" s="104"/>
      <c r="PNP94" s="97"/>
      <c r="PNQ94" s="97"/>
      <c r="PNR94" s="97"/>
      <c r="PNS94" s="145"/>
      <c r="PNT94" s="61"/>
      <c r="PNU94" s="108"/>
      <c r="PNV94" s="63"/>
      <c r="PNW94" s="103"/>
      <c r="PNX94" s="104"/>
      <c r="PNY94" s="105"/>
      <c r="PNZ94" s="97"/>
      <c r="POA94" s="79"/>
      <c r="POB94" s="79"/>
      <c r="POC94" s="96"/>
      <c r="POD94" s="80"/>
      <c r="POE94" s="80"/>
      <c r="POF94" s="80"/>
      <c r="POG94" s="102"/>
      <c r="POH94" s="62"/>
      <c r="POI94" s="110"/>
      <c r="POJ94" s="97"/>
      <c r="POK94" s="97"/>
      <c r="POL94" s="97"/>
      <c r="POM94" s="104"/>
      <c r="PON94" s="97"/>
      <c r="POO94" s="97"/>
      <c r="POP94" s="97"/>
      <c r="POQ94" s="145"/>
      <c r="POR94" s="61"/>
      <c r="POS94" s="108"/>
      <c r="POT94" s="63"/>
      <c r="POU94" s="103"/>
      <c r="POV94" s="104"/>
      <c r="POW94" s="105"/>
      <c r="POX94" s="97"/>
      <c r="POY94" s="79"/>
      <c r="POZ94" s="79"/>
      <c r="PPA94" s="96"/>
      <c r="PPB94" s="80"/>
      <c r="PPC94" s="80"/>
      <c r="PPD94" s="80"/>
      <c r="PPE94" s="102"/>
      <c r="PPF94" s="62"/>
      <c r="PPG94" s="110"/>
      <c r="PPH94" s="97"/>
      <c r="PPI94" s="97"/>
      <c r="PPJ94" s="97"/>
      <c r="PPK94" s="104"/>
      <c r="PPL94" s="97"/>
      <c r="PPM94" s="97"/>
      <c r="PPN94" s="97"/>
      <c r="PPO94" s="145"/>
      <c r="PPP94" s="61"/>
      <c r="PPQ94" s="108"/>
      <c r="PPR94" s="63"/>
      <c r="PPS94" s="103"/>
      <c r="PPT94" s="104"/>
      <c r="PPU94" s="105"/>
      <c r="PPV94" s="97"/>
      <c r="PPW94" s="79"/>
      <c r="PPX94" s="79"/>
      <c r="PPY94" s="96"/>
      <c r="PPZ94" s="80"/>
      <c r="PQA94" s="80"/>
      <c r="PQB94" s="80"/>
      <c r="PQC94" s="102"/>
      <c r="PQD94" s="62"/>
      <c r="PQE94" s="110"/>
      <c r="PQF94" s="97"/>
      <c r="PQG94" s="97"/>
      <c r="PQH94" s="97"/>
      <c r="PQI94" s="104"/>
      <c r="PQJ94" s="97"/>
      <c r="PQK94" s="97"/>
      <c r="PQL94" s="97"/>
      <c r="PQM94" s="145"/>
      <c r="PQN94" s="61"/>
      <c r="PQO94" s="108"/>
      <c r="PQP94" s="63"/>
      <c r="PQQ94" s="103"/>
      <c r="PQR94" s="104"/>
      <c r="PQS94" s="105"/>
      <c r="PQT94" s="97"/>
      <c r="PQU94" s="79"/>
      <c r="PQV94" s="79"/>
      <c r="PQW94" s="96"/>
      <c r="PQX94" s="80"/>
      <c r="PQY94" s="80"/>
      <c r="PQZ94" s="80"/>
      <c r="PRA94" s="102"/>
      <c r="PRB94" s="62"/>
      <c r="PRC94" s="110"/>
      <c r="PRD94" s="97"/>
      <c r="PRE94" s="97"/>
      <c r="PRF94" s="97"/>
      <c r="PRG94" s="104"/>
      <c r="PRH94" s="97"/>
      <c r="PRI94" s="97"/>
      <c r="PRJ94" s="97"/>
      <c r="PRK94" s="145"/>
      <c r="PRL94" s="61"/>
      <c r="PRM94" s="108"/>
      <c r="PRN94" s="63"/>
      <c r="PRO94" s="103"/>
      <c r="PRP94" s="104"/>
      <c r="PRQ94" s="105"/>
      <c r="PRR94" s="97"/>
      <c r="PRS94" s="79"/>
      <c r="PRT94" s="79"/>
      <c r="PRU94" s="96"/>
      <c r="PRV94" s="80"/>
      <c r="PRW94" s="80"/>
      <c r="PRX94" s="80"/>
      <c r="PRY94" s="102"/>
      <c r="PRZ94" s="62"/>
      <c r="PSA94" s="110"/>
      <c r="PSB94" s="97"/>
      <c r="PSC94" s="97"/>
      <c r="PSD94" s="97"/>
      <c r="PSE94" s="104"/>
      <c r="PSF94" s="97"/>
      <c r="PSG94" s="97"/>
      <c r="PSH94" s="97"/>
      <c r="PSI94" s="145"/>
      <c r="PSJ94" s="61"/>
      <c r="PSK94" s="108"/>
      <c r="PSL94" s="63"/>
      <c r="PSM94" s="103"/>
      <c r="PSN94" s="104"/>
      <c r="PSO94" s="105"/>
      <c r="PSP94" s="97"/>
      <c r="PSQ94" s="79"/>
      <c r="PSR94" s="79"/>
      <c r="PSS94" s="96"/>
      <c r="PST94" s="80"/>
      <c r="PSU94" s="80"/>
      <c r="PSV94" s="80"/>
      <c r="PSW94" s="102"/>
      <c r="PSX94" s="62"/>
      <c r="PSY94" s="110"/>
      <c r="PSZ94" s="97"/>
      <c r="PTA94" s="97"/>
      <c r="PTB94" s="97"/>
      <c r="PTC94" s="104"/>
      <c r="PTD94" s="97"/>
      <c r="PTE94" s="97"/>
      <c r="PTF94" s="97"/>
      <c r="PTG94" s="145"/>
      <c r="PTH94" s="61"/>
      <c r="PTI94" s="108"/>
      <c r="PTJ94" s="63"/>
      <c r="PTK94" s="103"/>
      <c r="PTL94" s="104"/>
      <c r="PTM94" s="105"/>
      <c r="PTN94" s="97"/>
      <c r="PTO94" s="79"/>
      <c r="PTP94" s="79"/>
      <c r="PTQ94" s="96"/>
      <c r="PTR94" s="80"/>
      <c r="PTS94" s="80"/>
      <c r="PTT94" s="80"/>
      <c r="PTU94" s="102"/>
      <c r="PTV94" s="62"/>
      <c r="PTW94" s="110"/>
      <c r="PTX94" s="97"/>
      <c r="PTY94" s="97"/>
      <c r="PTZ94" s="97"/>
      <c r="PUA94" s="104"/>
      <c r="PUB94" s="97"/>
      <c r="PUC94" s="97"/>
      <c r="PUD94" s="97"/>
      <c r="PUE94" s="145"/>
      <c r="PUF94" s="61"/>
      <c r="PUG94" s="108"/>
      <c r="PUH94" s="63"/>
      <c r="PUI94" s="103"/>
      <c r="PUJ94" s="104"/>
      <c r="PUK94" s="105"/>
      <c r="PUL94" s="97"/>
      <c r="PUM94" s="79"/>
      <c r="PUN94" s="79"/>
      <c r="PUO94" s="96"/>
      <c r="PUP94" s="80"/>
      <c r="PUQ94" s="80"/>
      <c r="PUR94" s="80"/>
      <c r="PUS94" s="102"/>
      <c r="PUT94" s="62"/>
      <c r="PUU94" s="110"/>
      <c r="PUV94" s="97"/>
      <c r="PUW94" s="97"/>
      <c r="PUX94" s="97"/>
      <c r="PUY94" s="104"/>
      <c r="PUZ94" s="97"/>
      <c r="PVA94" s="97"/>
      <c r="PVB94" s="97"/>
      <c r="PVC94" s="145"/>
      <c r="PVD94" s="61"/>
      <c r="PVE94" s="108"/>
      <c r="PVF94" s="63"/>
      <c r="PVG94" s="103"/>
      <c r="PVH94" s="104"/>
      <c r="PVI94" s="105"/>
      <c r="PVJ94" s="97"/>
      <c r="PVK94" s="79"/>
      <c r="PVL94" s="79"/>
      <c r="PVM94" s="96"/>
      <c r="PVN94" s="80"/>
      <c r="PVO94" s="80"/>
      <c r="PVP94" s="80"/>
      <c r="PVQ94" s="102"/>
      <c r="PVR94" s="62"/>
      <c r="PVS94" s="110"/>
      <c r="PVT94" s="97"/>
      <c r="PVU94" s="97"/>
      <c r="PVV94" s="97"/>
      <c r="PVW94" s="104"/>
      <c r="PVX94" s="97"/>
      <c r="PVY94" s="97"/>
      <c r="PVZ94" s="97"/>
      <c r="PWA94" s="145"/>
      <c r="PWB94" s="61"/>
      <c r="PWC94" s="108"/>
      <c r="PWD94" s="63"/>
      <c r="PWE94" s="103"/>
      <c r="PWF94" s="104"/>
      <c r="PWG94" s="105"/>
      <c r="PWH94" s="97"/>
      <c r="PWI94" s="79"/>
      <c r="PWJ94" s="79"/>
      <c r="PWK94" s="96"/>
      <c r="PWL94" s="80"/>
      <c r="PWM94" s="80"/>
      <c r="PWN94" s="80"/>
      <c r="PWO94" s="102"/>
      <c r="PWP94" s="62"/>
      <c r="PWQ94" s="110"/>
      <c r="PWR94" s="97"/>
      <c r="PWS94" s="97"/>
      <c r="PWT94" s="97"/>
      <c r="PWU94" s="104"/>
      <c r="PWV94" s="97"/>
      <c r="PWW94" s="97"/>
      <c r="PWX94" s="97"/>
      <c r="PWY94" s="145"/>
      <c r="PWZ94" s="61"/>
      <c r="PXA94" s="108"/>
      <c r="PXB94" s="63"/>
      <c r="PXC94" s="103"/>
      <c r="PXD94" s="104"/>
      <c r="PXE94" s="105"/>
      <c r="PXF94" s="97"/>
      <c r="PXG94" s="79"/>
      <c r="PXH94" s="79"/>
      <c r="PXI94" s="96"/>
      <c r="PXJ94" s="80"/>
      <c r="PXK94" s="80"/>
      <c r="PXL94" s="80"/>
      <c r="PXM94" s="102"/>
      <c r="PXN94" s="62"/>
      <c r="PXO94" s="110"/>
      <c r="PXP94" s="97"/>
      <c r="PXQ94" s="97"/>
      <c r="PXR94" s="97"/>
      <c r="PXS94" s="104"/>
      <c r="PXT94" s="97"/>
      <c r="PXU94" s="97"/>
      <c r="PXV94" s="97"/>
      <c r="PXW94" s="145"/>
      <c r="PXX94" s="61"/>
      <c r="PXY94" s="108"/>
      <c r="PXZ94" s="63"/>
      <c r="PYA94" s="103"/>
      <c r="PYB94" s="104"/>
      <c r="PYC94" s="105"/>
      <c r="PYD94" s="97"/>
      <c r="PYE94" s="79"/>
      <c r="PYF94" s="79"/>
      <c r="PYG94" s="96"/>
      <c r="PYH94" s="80"/>
      <c r="PYI94" s="80"/>
      <c r="PYJ94" s="80"/>
      <c r="PYK94" s="102"/>
      <c r="PYL94" s="62"/>
      <c r="PYM94" s="110"/>
      <c r="PYN94" s="97"/>
      <c r="PYO94" s="97"/>
      <c r="PYP94" s="97"/>
      <c r="PYQ94" s="104"/>
      <c r="PYR94" s="97"/>
      <c r="PYS94" s="97"/>
      <c r="PYT94" s="97"/>
      <c r="PYU94" s="145"/>
      <c r="PYV94" s="61"/>
      <c r="PYW94" s="108"/>
      <c r="PYX94" s="63"/>
      <c r="PYY94" s="103"/>
      <c r="PYZ94" s="104"/>
      <c r="PZA94" s="105"/>
      <c r="PZB94" s="97"/>
      <c r="PZC94" s="79"/>
      <c r="PZD94" s="79"/>
      <c r="PZE94" s="96"/>
      <c r="PZF94" s="80"/>
      <c r="PZG94" s="80"/>
      <c r="PZH94" s="80"/>
      <c r="PZI94" s="102"/>
      <c r="PZJ94" s="62"/>
      <c r="PZK94" s="110"/>
      <c r="PZL94" s="97"/>
      <c r="PZM94" s="97"/>
      <c r="PZN94" s="97"/>
      <c r="PZO94" s="104"/>
      <c r="PZP94" s="97"/>
      <c r="PZQ94" s="97"/>
      <c r="PZR94" s="97"/>
      <c r="PZS94" s="145"/>
      <c r="PZT94" s="61"/>
      <c r="PZU94" s="108"/>
      <c r="PZV94" s="63"/>
      <c r="PZW94" s="103"/>
      <c r="PZX94" s="104"/>
      <c r="PZY94" s="105"/>
      <c r="PZZ94" s="97"/>
      <c r="QAA94" s="79"/>
      <c r="QAB94" s="79"/>
      <c r="QAC94" s="96"/>
      <c r="QAD94" s="80"/>
      <c r="QAE94" s="80"/>
      <c r="QAF94" s="80"/>
      <c r="QAG94" s="102"/>
      <c r="QAH94" s="62"/>
      <c r="QAI94" s="110"/>
      <c r="QAJ94" s="97"/>
      <c r="QAK94" s="97"/>
      <c r="QAL94" s="97"/>
      <c r="QAM94" s="104"/>
      <c r="QAN94" s="97"/>
      <c r="QAO94" s="97"/>
      <c r="QAP94" s="97"/>
      <c r="QAQ94" s="145"/>
      <c r="QAR94" s="61"/>
      <c r="QAS94" s="108"/>
      <c r="QAT94" s="63"/>
      <c r="QAU94" s="103"/>
      <c r="QAV94" s="104"/>
      <c r="QAW94" s="105"/>
      <c r="QAX94" s="97"/>
      <c r="QAY94" s="79"/>
      <c r="QAZ94" s="79"/>
      <c r="QBA94" s="96"/>
      <c r="QBB94" s="80"/>
      <c r="QBC94" s="80"/>
      <c r="QBD94" s="80"/>
      <c r="QBE94" s="102"/>
      <c r="QBF94" s="62"/>
      <c r="QBG94" s="110"/>
      <c r="QBH94" s="97"/>
      <c r="QBI94" s="97"/>
      <c r="QBJ94" s="97"/>
      <c r="QBK94" s="104"/>
      <c r="QBL94" s="97"/>
      <c r="QBM94" s="97"/>
      <c r="QBN94" s="97"/>
      <c r="QBO94" s="145"/>
      <c r="QBP94" s="61"/>
      <c r="QBQ94" s="108"/>
      <c r="QBR94" s="63"/>
      <c r="QBS94" s="103"/>
      <c r="QBT94" s="104"/>
      <c r="QBU94" s="105"/>
      <c r="QBV94" s="97"/>
      <c r="QBW94" s="79"/>
      <c r="QBX94" s="79"/>
      <c r="QBY94" s="96"/>
      <c r="QBZ94" s="80"/>
      <c r="QCA94" s="80"/>
      <c r="QCB94" s="80"/>
      <c r="QCC94" s="102"/>
      <c r="QCD94" s="62"/>
      <c r="QCE94" s="110"/>
      <c r="QCF94" s="97"/>
      <c r="QCG94" s="97"/>
      <c r="QCH94" s="97"/>
      <c r="QCI94" s="104"/>
      <c r="QCJ94" s="97"/>
      <c r="QCK94" s="97"/>
      <c r="QCL94" s="97"/>
      <c r="QCM94" s="145"/>
      <c r="QCN94" s="61"/>
      <c r="QCO94" s="108"/>
      <c r="QCP94" s="63"/>
      <c r="QCQ94" s="103"/>
      <c r="QCR94" s="104"/>
      <c r="QCS94" s="105"/>
      <c r="QCT94" s="97"/>
      <c r="QCU94" s="79"/>
      <c r="QCV94" s="79"/>
      <c r="QCW94" s="96"/>
      <c r="QCX94" s="80"/>
      <c r="QCY94" s="80"/>
      <c r="QCZ94" s="80"/>
      <c r="QDA94" s="102"/>
      <c r="QDB94" s="62"/>
      <c r="QDC94" s="110"/>
      <c r="QDD94" s="97"/>
      <c r="QDE94" s="97"/>
      <c r="QDF94" s="97"/>
      <c r="QDG94" s="104"/>
      <c r="QDH94" s="97"/>
      <c r="QDI94" s="97"/>
      <c r="QDJ94" s="97"/>
      <c r="QDK94" s="145"/>
      <c r="QDL94" s="61"/>
      <c r="QDM94" s="108"/>
      <c r="QDN94" s="63"/>
      <c r="QDO94" s="103"/>
      <c r="QDP94" s="104"/>
      <c r="QDQ94" s="105"/>
      <c r="QDR94" s="97"/>
      <c r="QDS94" s="79"/>
      <c r="QDT94" s="79"/>
      <c r="QDU94" s="96"/>
      <c r="QDV94" s="80"/>
      <c r="QDW94" s="80"/>
      <c r="QDX94" s="80"/>
      <c r="QDY94" s="102"/>
      <c r="QDZ94" s="62"/>
      <c r="QEA94" s="110"/>
      <c r="QEB94" s="97"/>
      <c r="QEC94" s="97"/>
      <c r="QED94" s="97"/>
      <c r="QEE94" s="104"/>
      <c r="QEF94" s="97"/>
      <c r="QEG94" s="97"/>
      <c r="QEH94" s="97"/>
      <c r="QEI94" s="145"/>
      <c r="QEJ94" s="61"/>
      <c r="QEK94" s="108"/>
      <c r="QEL94" s="63"/>
      <c r="QEM94" s="103"/>
      <c r="QEN94" s="104"/>
      <c r="QEO94" s="105"/>
      <c r="QEP94" s="97"/>
      <c r="QEQ94" s="79"/>
      <c r="QER94" s="79"/>
      <c r="QES94" s="96"/>
      <c r="QET94" s="80"/>
      <c r="QEU94" s="80"/>
      <c r="QEV94" s="80"/>
      <c r="QEW94" s="102"/>
      <c r="QEX94" s="62"/>
      <c r="QEY94" s="110"/>
      <c r="QEZ94" s="97"/>
      <c r="QFA94" s="97"/>
      <c r="QFB94" s="97"/>
      <c r="QFC94" s="104"/>
      <c r="QFD94" s="97"/>
      <c r="QFE94" s="97"/>
      <c r="QFF94" s="97"/>
      <c r="QFG94" s="145"/>
      <c r="QFH94" s="61"/>
      <c r="QFI94" s="108"/>
      <c r="QFJ94" s="63"/>
      <c r="QFK94" s="103"/>
      <c r="QFL94" s="104"/>
      <c r="QFM94" s="105"/>
      <c r="QFN94" s="97"/>
      <c r="QFO94" s="79"/>
      <c r="QFP94" s="79"/>
      <c r="QFQ94" s="96"/>
      <c r="QFR94" s="80"/>
      <c r="QFS94" s="80"/>
      <c r="QFT94" s="80"/>
      <c r="QFU94" s="102"/>
      <c r="QFV94" s="62"/>
      <c r="QFW94" s="110"/>
      <c r="QFX94" s="97"/>
      <c r="QFY94" s="97"/>
      <c r="QFZ94" s="97"/>
      <c r="QGA94" s="104"/>
      <c r="QGB94" s="97"/>
      <c r="QGC94" s="97"/>
      <c r="QGD94" s="97"/>
      <c r="QGE94" s="145"/>
      <c r="QGF94" s="61"/>
      <c r="QGG94" s="108"/>
      <c r="QGH94" s="63"/>
      <c r="QGI94" s="103"/>
      <c r="QGJ94" s="104"/>
      <c r="QGK94" s="105"/>
      <c r="QGL94" s="97"/>
      <c r="QGM94" s="79"/>
      <c r="QGN94" s="79"/>
      <c r="QGO94" s="96"/>
      <c r="QGP94" s="80"/>
      <c r="QGQ94" s="80"/>
      <c r="QGR94" s="80"/>
      <c r="QGS94" s="102"/>
      <c r="QGT94" s="62"/>
      <c r="QGU94" s="110"/>
      <c r="QGV94" s="97"/>
      <c r="QGW94" s="97"/>
      <c r="QGX94" s="97"/>
      <c r="QGY94" s="104"/>
      <c r="QGZ94" s="97"/>
      <c r="QHA94" s="97"/>
      <c r="QHB94" s="97"/>
      <c r="QHC94" s="145"/>
      <c r="QHD94" s="61"/>
      <c r="QHE94" s="108"/>
      <c r="QHF94" s="63"/>
      <c r="QHG94" s="103"/>
      <c r="QHH94" s="104"/>
      <c r="QHI94" s="105"/>
      <c r="QHJ94" s="97"/>
      <c r="QHK94" s="79"/>
      <c r="QHL94" s="79"/>
      <c r="QHM94" s="96"/>
      <c r="QHN94" s="80"/>
      <c r="QHO94" s="80"/>
      <c r="QHP94" s="80"/>
      <c r="QHQ94" s="102"/>
      <c r="QHR94" s="62"/>
      <c r="QHS94" s="110"/>
      <c r="QHT94" s="97"/>
      <c r="QHU94" s="97"/>
      <c r="QHV94" s="97"/>
      <c r="QHW94" s="104"/>
      <c r="QHX94" s="97"/>
      <c r="QHY94" s="97"/>
      <c r="QHZ94" s="97"/>
      <c r="QIA94" s="145"/>
      <c r="QIB94" s="61"/>
      <c r="QIC94" s="108"/>
      <c r="QID94" s="63"/>
      <c r="QIE94" s="103"/>
      <c r="QIF94" s="104"/>
      <c r="QIG94" s="105"/>
      <c r="QIH94" s="97"/>
      <c r="QII94" s="79"/>
      <c r="QIJ94" s="79"/>
      <c r="QIK94" s="96"/>
      <c r="QIL94" s="80"/>
      <c r="QIM94" s="80"/>
      <c r="QIN94" s="80"/>
      <c r="QIO94" s="102"/>
      <c r="QIP94" s="62"/>
      <c r="QIQ94" s="110"/>
      <c r="QIR94" s="97"/>
      <c r="QIS94" s="97"/>
      <c r="QIT94" s="97"/>
      <c r="QIU94" s="104"/>
      <c r="QIV94" s="97"/>
      <c r="QIW94" s="97"/>
      <c r="QIX94" s="97"/>
      <c r="QIY94" s="145"/>
      <c r="QIZ94" s="61"/>
      <c r="QJA94" s="108"/>
      <c r="QJB94" s="63"/>
      <c r="QJC94" s="103"/>
      <c r="QJD94" s="104"/>
      <c r="QJE94" s="105"/>
      <c r="QJF94" s="97"/>
      <c r="QJG94" s="79"/>
      <c r="QJH94" s="79"/>
      <c r="QJI94" s="96"/>
      <c r="QJJ94" s="80"/>
      <c r="QJK94" s="80"/>
      <c r="QJL94" s="80"/>
      <c r="QJM94" s="102"/>
      <c r="QJN94" s="62"/>
      <c r="QJO94" s="110"/>
      <c r="QJP94" s="97"/>
      <c r="QJQ94" s="97"/>
      <c r="QJR94" s="97"/>
      <c r="QJS94" s="104"/>
      <c r="QJT94" s="97"/>
      <c r="QJU94" s="97"/>
      <c r="QJV94" s="97"/>
      <c r="QJW94" s="145"/>
      <c r="QJX94" s="61"/>
      <c r="QJY94" s="108"/>
      <c r="QJZ94" s="63"/>
      <c r="QKA94" s="103"/>
      <c r="QKB94" s="104"/>
      <c r="QKC94" s="105"/>
      <c r="QKD94" s="97"/>
      <c r="QKE94" s="79"/>
      <c r="QKF94" s="79"/>
      <c r="QKG94" s="96"/>
      <c r="QKH94" s="80"/>
      <c r="QKI94" s="80"/>
      <c r="QKJ94" s="80"/>
      <c r="QKK94" s="102"/>
      <c r="QKL94" s="62"/>
      <c r="QKM94" s="110"/>
      <c r="QKN94" s="97"/>
      <c r="QKO94" s="97"/>
      <c r="QKP94" s="97"/>
      <c r="QKQ94" s="104"/>
      <c r="QKR94" s="97"/>
      <c r="QKS94" s="97"/>
      <c r="QKT94" s="97"/>
      <c r="QKU94" s="145"/>
      <c r="QKV94" s="61"/>
      <c r="QKW94" s="108"/>
      <c r="QKX94" s="63"/>
      <c r="QKY94" s="103"/>
      <c r="QKZ94" s="104"/>
      <c r="QLA94" s="105"/>
      <c r="QLB94" s="97"/>
      <c r="QLC94" s="79"/>
      <c r="QLD94" s="79"/>
      <c r="QLE94" s="96"/>
      <c r="QLF94" s="80"/>
      <c r="QLG94" s="80"/>
      <c r="QLH94" s="80"/>
      <c r="QLI94" s="102"/>
      <c r="QLJ94" s="62"/>
      <c r="QLK94" s="110"/>
      <c r="QLL94" s="97"/>
      <c r="QLM94" s="97"/>
      <c r="QLN94" s="97"/>
      <c r="QLO94" s="104"/>
      <c r="QLP94" s="97"/>
      <c r="QLQ94" s="97"/>
      <c r="QLR94" s="97"/>
      <c r="QLS94" s="145"/>
      <c r="QLT94" s="61"/>
      <c r="QLU94" s="108"/>
      <c r="QLV94" s="63"/>
      <c r="QLW94" s="103"/>
      <c r="QLX94" s="104"/>
      <c r="QLY94" s="105"/>
      <c r="QLZ94" s="97"/>
      <c r="QMA94" s="79"/>
      <c r="QMB94" s="79"/>
      <c r="QMC94" s="96"/>
      <c r="QMD94" s="80"/>
      <c r="QME94" s="80"/>
      <c r="QMF94" s="80"/>
      <c r="QMG94" s="102"/>
      <c r="QMH94" s="62"/>
      <c r="QMI94" s="110"/>
      <c r="QMJ94" s="97"/>
      <c r="QMK94" s="97"/>
      <c r="QML94" s="97"/>
      <c r="QMM94" s="104"/>
      <c r="QMN94" s="97"/>
      <c r="QMO94" s="97"/>
      <c r="QMP94" s="97"/>
      <c r="QMQ94" s="145"/>
      <c r="QMR94" s="61"/>
      <c r="QMS94" s="108"/>
      <c r="QMT94" s="63"/>
      <c r="QMU94" s="103"/>
      <c r="QMV94" s="104"/>
      <c r="QMW94" s="105"/>
      <c r="QMX94" s="97"/>
      <c r="QMY94" s="79"/>
      <c r="QMZ94" s="79"/>
      <c r="QNA94" s="96"/>
      <c r="QNB94" s="80"/>
      <c r="QNC94" s="80"/>
      <c r="QND94" s="80"/>
      <c r="QNE94" s="102"/>
      <c r="QNF94" s="62"/>
      <c r="QNG94" s="110"/>
      <c r="QNH94" s="97"/>
      <c r="QNI94" s="97"/>
      <c r="QNJ94" s="97"/>
      <c r="QNK94" s="104"/>
      <c r="QNL94" s="97"/>
      <c r="QNM94" s="97"/>
      <c r="QNN94" s="97"/>
      <c r="QNO94" s="145"/>
      <c r="QNP94" s="61"/>
      <c r="QNQ94" s="108"/>
      <c r="QNR94" s="63"/>
      <c r="QNS94" s="103"/>
      <c r="QNT94" s="104"/>
      <c r="QNU94" s="105"/>
      <c r="QNV94" s="97"/>
      <c r="QNW94" s="79"/>
      <c r="QNX94" s="79"/>
      <c r="QNY94" s="96"/>
      <c r="QNZ94" s="80"/>
      <c r="QOA94" s="80"/>
      <c r="QOB94" s="80"/>
      <c r="QOC94" s="102"/>
      <c r="QOD94" s="62"/>
      <c r="QOE94" s="110"/>
      <c r="QOF94" s="97"/>
      <c r="QOG94" s="97"/>
      <c r="QOH94" s="97"/>
      <c r="QOI94" s="104"/>
      <c r="QOJ94" s="97"/>
      <c r="QOK94" s="97"/>
      <c r="QOL94" s="97"/>
      <c r="QOM94" s="145"/>
      <c r="QON94" s="61"/>
      <c r="QOO94" s="108"/>
      <c r="QOP94" s="63"/>
      <c r="QOQ94" s="103"/>
      <c r="QOR94" s="104"/>
      <c r="QOS94" s="105"/>
      <c r="QOT94" s="97"/>
      <c r="QOU94" s="79"/>
      <c r="QOV94" s="79"/>
      <c r="QOW94" s="96"/>
      <c r="QOX94" s="80"/>
      <c r="QOY94" s="80"/>
      <c r="QOZ94" s="80"/>
      <c r="QPA94" s="102"/>
      <c r="QPB94" s="62"/>
      <c r="QPC94" s="110"/>
      <c r="QPD94" s="97"/>
      <c r="QPE94" s="97"/>
      <c r="QPF94" s="97"/>
      <c r="QPG94" s="104"/>
      <c r="QPH94" s="97"/>
      <c r="QPI94" s="97"/>
      <c r="QPJ94" s="97"/>
      <c r="QPK94" s="145"/>
      <c r="QPL94" s="61"/>
      <c r="QPM94" s="108"/>
      <c r="QPN94" s="63"/>
      <c r="QPO94" s="103"/>
      <c r="QPP94" s="104"/>
      <c r="QPQ94" s="105"/>
      <c r="QPR94" s="97"/>
      <c r="QPS94" s="79"/>
      <c r="QPT94" s="79"/>
      <c r="QPU94" s="96"/>
      <c r="QPV94" s="80"/>
      <c r="QPW94" s="80"/>
      <c r="QPX94" s="80"/>
      <c r="QPY94" s="102"/>
      <c r="QPZ94" s="62"/>
      <c r="QQA94" s="110"/>
      <c r="QQB94" s="97"/>
      <c r="QQC94" s="97"/>
      <c r="QQD94" s="97"/>
      <c r="QQE94" s="104"/>
      <c r="QQF94" s="97"/>
      <c r="QQG94" s="97"/>
      <c r="QQH94" s="97"/>
      <c r="QQI94" s="145"/>
      <c r="QQJ94" s="61"/>
      <c r="QQK94" s="108"/>
      <c r="QQL94" s="63"/>
      <c r="QQM94" s="103"/>
      <c r="QQN94" s="104"/>
      <c r="QQO94" s="105"/>
      <c r="QQP94" s="97"/>
      <c r="QQQ94" s="79"/>
      <c r="QQR94" s="79"/>
      <c r="QQS94" s="96"/>
      <c r="QQT94" s="80"/>
      <c r="QQU94" s="80"/>
      <c r="QQV94" s="80"/>
      <c r="QQW94" s="102"/>
      <c r="QQX94" s="62"/>
      <c r="QQY94" s="110"/>
      <c r="QQZ94" s="97"/>
      <c r="QRA94" s="97"/>
      <c r="QRB94" s="97"/>
      <c r="QRC94" s="104"/>
      <c r="QRD94" s="97"/>
      <c r="QRE94" s="97"/>
      <c r="QRF94" s="97"/>
      <c r="QRG94" s="145"/>
      <c r="QRH94" s="61"/>
      <c r="QRI94" s="108"/>
      <c r="QRJ94" s="63"/>
      <c r="QRK94" s="103"/>
      <c r="QRL94" s="104"/>
      <c r="QRM94" s="105"/>
      <c r="QRN94" s="97"/>
      <c r="QRO94" s="79"/>
      <c r="QRP94" s="79"/>
      <c r="QRQ94" s="96"/>
      <c r="QRR94" s="80"/>
      <c r="QRS94" s="80"/>
      <c r="QRT94" s="80"/>
      <c r="QRU94" s="102"/>
      <c r="QRV94" s="62"/>
      <c r="QRW94" s="110"/>
      <c r="QRX94" s="97"/>
      <c r="QRY94" s="97"/>
      <c r="QRZ94" s="97"/>
      <c r="QSA94" s="104"/>
      <c r="QSB94" s="97"/>
      <c r="QSC94" s="97"/>
      <c r="QSD94" s="97"/>
      <c r="QSE94" s="145"/>
      <c r="QSF94" s="61"/>
      <c r="QSG94" s="108"/>
      <c r="QSH94" s="63"/>
      <c r="QSI94" s="103"/>
      <c r="QSJ94" s="104"/>
      <c r="QSK94" s="105"/>
      <c r="QSL94" s="97"/>
      <c r="QSM94" s="79"/>
      <c r="QSN94" s="79"/>
      <c r="QSO94" s="96"/>
      <c r="QSP94" s="80"/>
      <c r="QSQ94" s="80"/>
      <c r="QSR94" s="80"/>
      <c r="QSS94" s="102"/>
      <c r="QST94" s="62"/>
      <c r="QSU94" s="110"/>
      <c r="QSV94" s="97"/>
      <c r="QSW94" s="97"/>
      <c r="QSX94" s="97"/>
      <c r="QSY94" s="104"/>
      <c r="QSZ94" s="97"/>
      <c r="QTA94" s="97"/>
      <c r="QTB94" s="97"/>
      <c r="QTC94" s="145"/>
      <c r="QTD94" s="61"/>
      <c r="QTE94" s="108"/>
      <c r="QTF94" s="63"/>
      <c r="QTG94" s="103"/>
      <c r="QTH94" s="104"/>
      <c r="QTI94" s="105"/>
      <c r="QTJ94" s="97"/>
      <c r="QTK94" s="79"/>
      <c r="QTL94" s="79"/>
      <c r="QTM94" s="96"/>
      <c r="QTN94" s="80"/>
      <c r="QTO94" s="80"/>
      <c r="QTP94" s="80"/>
      <c r="QTQ94" s="102"/>
      <c r="QTR94" s="62"/>
      <c r="QTS94" s="110"/>
      <c r="QTT94" s="97"/>
      <c r="QTU94" s="97"/>
      <c r="QTV94" s="97"/>
      <c r="QTW94" s="104"/>
      <c r="QTX94" s="97"/>
      <c r="QTY94" s="97"/>
      <c r="QTZ94" s="97"/>
      <c r="QUA94" s="145"/>
      <c r="QUB94" s="61"/>
      <c r="QUC94" s="108"/>
      <c r="QUD94" s="63"/>
      <c r="QUE94" s="103"/>
      <c r="QUF94" s="104"/>
      <c r="QUG94" s="105"/>
      <c r="QUH94" s="97"/>
      <c r="QUI94" s="79"/>
      <c r="QUJ94" s="79"/>
      <c r="QUK94" s="96"/>
      <c r="QUL94" s="80"/>
      <c r="QUM94" s="80"/>
      <c r="QUN94" s="80"/>
      <c r="QUO94" s="102"/>
      <c r="QUP94" s="62"/>
      <c r="QUQ94" s="110"/>
      <c r="QUR94" s="97"/>
      <c r="QUS94" s="97"/>
      <c r="QUT94" s="97"/>
      <c r="QUU94" s="104"/>
      <c r="QUV94" s="97"/>
      <c r="QUW94" s="97"/>
      <c r="QUX94" s="97"/>
      <c r="QUY94" s="145"/>
      <c r="QUZ94" s="61"/>
      <c r="QVA94" s="108"/>
      <c r="QVB94" s="63"/>
      <c r="QVC94" s="103"/>
      <c r="QVD94" s="104"/>
      <c r="QVE94" s="105"/>
      <c r="QVF94" s="97"/>
      <c r="QVG94" s="79"/>
      <c r="QVH94" s="79"/>
      <c r="QVI94" s="96"/>
      <c r="QVJ94" s="80"/>
      <c r="QVK94" s="80"/>
      <c r="QVL94" s="80"/>
      <c r="QVM94" s="102"/>
      <c r="QVN94" s="62"/>
      <c r="QVO94" s="110"/>
      <c r="QVP94" s="97"/>
      <c r="QVQ94" s="97"/>
      <c r="QVR94" s="97"/>
      <c r="QVS94" s="104"/>
      <c r="QVT94" s="97"/>
      <c r="QVU94" s="97"/>
      <c r="QVV94" s="97"/>
      <c r="QVW94" s="145"/>
      <c r="QVX94" s="61"/>
      <c r="QVY94" s="108"/>
      <c r="QVZ94" s="63"/>
      <c r="QWA94" s="103"/>
      <c r="QWB94" s="104"/>
      <c r="QWC94" s="105"/>
      <c r="QWD94" s="97"/>
      <c r="QWE94" s="79"/>
      <c r="QWF94" s="79"/>
      <c r="QWG94" s="96"/>
      <c r="QWH94" s="80"/>
      <c r="QWI94" s="80"/>
      <c r="QWJ94" s="80"/>
      <c r="QWK94" s="102"/>
      <c r="QWL94" s="62"/>
      <c r="QWM94" s="110"/>
      <c r="QWN94" s="97"/>
      <c r="QWO94" s="97"/>
      <c r="QWP94" s="97"/>
      <c r="QWQ94" s="104"/>
      <c r="QWR94" s="97"/>
      <c r="QWS94" s="97"/>
      <c r="QWT94" s="97"/>
      <c r="QWU94" s="145"/>
      <c r="QWV94" s="61"/>
      <c r="QWW94" s="108"/>
      <c r="QWX94" s="63"/>
      <c r="QWY94" s="103"/>
      <c r="QWZ94" s="104"/>
      <c r="QXA94" s="105"/>
      <c r="QXB94" s="97"/>
      <c r="QXC94" s="79"/>
      <c r="QXD94" s="79"/>
      <c r="QXE94" s="96"/>
      <c r="QXF94" s="80"/>
      <c r="QXG94" s="80"/>
      <c r="QXH94" s="80"/>
      <c r="QXI94" s="102"/>
      <c r="QXJ94" s="62"/>
      <c r="QXK94" s="110"/>
      <c r="QXL94" s="97"/>
      <c r="QXM94" s="97"/>
      <c r="QXN94" s="97"/>
      <c r="QXO94" s="104"/>
      <c r="QXP94" s="97"/>
      <c r="QXQ94" s="97"/>
      <c r="QXR94" s="97"/>
      <c r="QXS94" s="145"/>
      <c r="QXT94" s="61"/>
      <c r="QXU94" s="108"/>
      <c r="QXV94" s="63"/>
      <c r="QXW94" s="103"/>
      <c r="QXX94" s="104"/>
      <c r="QXY94" s="105"/>
      <c r="QXZ94" s="97"/>
      <c r="QYA94" s="79"/>
      <c r="QYB94" s="79"/>
      <c r="QYC94" s="96"/>
      <c r="QYD94" s="80"/>
      <c r="QYE94" s="80"/>
      <c r="QYF94" s="80"/>
      <c r="QYG94" s="102"/>
      <c r="QYH94" s="62"/>
      <c r="QYI94" s="110"/>
      <c r="QYJ94" s="97"/>
      <c r="QYK94" s="97"/>
      <c r="QYL94" s="97"/>
      <c r="QYM94" s="104"/>
      <c r="QYN94" s="97"/>
      <c r="QYO94" s="97"/>
      <c r="QYP94" s="97"/>
      <c r="QYQ94" s="145"/>
      <c r="QYR94" s="61"/>
      <c r="QYS94" s="108"/>
      <c r="QYT94" s="63"/>
      <c r="QYU94" s="103"/>
      <c r="QYV94" s="104"/>
      <c r="QYW94" s="105"/>
      <c r="QYX94" s="97"/>
      <c r="QYY94" s="79"/>
      <c r="QYZ94" s="79"/>
      <c r="QZA94" s="96"/>
      <c r="QZB94" s="80"/>
      <c r="QZC94" s="80"/>
      <c r="QZD94" s="80"/>
      <c r="QZE94" s="102"/>
      <c r="QZF94" s="62"/>
      <c r="QZG94" s="110"/>
      <c r="QZH94" s="97"/>
      <c r="QZI94" s="97"/>
      <c r="QZJ94" s="97"/>
      <c r="QZK94" s="104"/>
      <c r="QZL94" s="97"/>
      <c r="QZM94" s="97"/>
      <c r="QZN94" s="97"/>
      <c r="QZO94" s="145"/>
      <c r="QZP94" s="61"/>
      <c r="QZQ94" s="108"/>
      <c r="QZR94" s="63"/>
      <c r="QZS94" s="103"/>
      <c r="QZT94" s="104"/>
      <c r="QZU94" s="105"/>
      <c r="QZV94" s="97"/>
      <c r="QZW94" s="79"/>
      <c r="QZX94" s="79"/>
      <c r="QZY94" s="96"/>
      <c r="QZZ94" s="80"/>
      <c r="RAA94" s="80"/>
      <c r="RAB94" s="80"/>
      <c r="RAC94" s="102"/>
      <c r="RAD94" s="62"/>
      <c r="RAE94" s="110"/>
      <c r="RAF94" s="97"/>
      <c r="RAG94" s="97"/>
      <c r="RAH94" s="97"/>
      <c r="RAI94" s="104"/>
      <c r="RAJ94" s="97"/>
      <c r="RAK94" s="97"/>
      <c r="RAL94" s="97"/>
      <c r="RAM94" s="145"/>
      <c r="RAN94" s="61"/>
      <c r="RAO94" s="108"/>
      <c r="RAP94" s="63"/>
      <c r="RAQ94" s="103"/>
      <c r="RAR94" s="104"/>
      <c r="RAS94" s="105"/>
      <c r="RAT94" s="97"/>
      <c r="RAU94" s="79"/>
      <c r="RAV94" s="79"/>
      <c r="RAW94" s="96"/>
      <c r="RAX94" s="80"/>
      <c r="RAY94" s="80"/>
      <c r="RAZ94" s="80"/>
      <c r="RBA94" s="102"/>
      <c r="RBB94" s="62"/>
      <c r="RBC94" s="110"/>
      <c r="RBD94" s="97"/>
      <c r="RBE94" s="97"/>
      <c r="RBF94" s="97"/>
      <c r="RBG94" s="104"/>
      <c r="RBH94" s="97"/>
      <c r="RBI94" s="97"/>
      <c r="RBJ94" s="97"/>
      <c r="RBK94" s="145"/>
      <c r="RBL94" s="61"/>
      <c r="RBM94" s="108"/>
      <c r="RBN94" s="63"/>
      <c r="RBO94" s="103"/>
      <c r="RBP94" s="104"/>
      <c r="RBQ94" s="105"/>
      <c r="RBR94" s="97"/>
      <c r="RBS94" s="79"/>
      <c r="RBT94" s="79"/>
      <c r="RBU94" s="96"/>
      <c r="RBV94" s="80"/>
      <c r="RBW94" s="80"/>
      <c r="RBX94" s="80"/>
      <c r="RBY94" s="102"/>
      <c r="RBZ94" s="62"/>
      <c r="RCA94" s="110"/>
      <c r="RCB94" s="97"/>
      <c r="RCC94" s="97"/>
      <c r="RCD94" s="97"/>
      <c r="RCE94" s="104"/>
      <c r="RCF94" s="97"/>
      <c r="RCG94" s="97"/>
      <c r="RCH94" s="97"/>
      <c r="RCI94" s="145"/>
      <c r="RCJ94" s="61"/>
      <c r="RCK94" s="108"/>
      <c r="RCL94" s="63"/>
      <c r="RCM94" s="103"/>
      <c r="RCN94" s="104"/>
      <c r="RCO94" s="105"/>
      <c r="RCP94" s="97"/>
      <c r="RCQ94" s="79"/>
      <c r="RCR94" s="79"/>
      <c r="RCS94" s="96"/>
      <c r="RCT94" s="80"/>
      <c r="RCU94" s="80"/>
      <c r="RCV94" s="80"/>
      <c r="RCW94" s="102"/>
      <c r="RCX94" s="62"/>
      <c r="RCY94" s="110"/>
      <c r="RCZ94" s="97"/>
      <c r="RDA94" s="97"/>
      <c r="RDB94" s="97"/>
      <c r="RDC94" s="104"/>
      <c r="RDD94" s="97"/>
      <c r="RDE94" s="97"/>
      <c r="RDF94" s="97"/>
      <c r="RDG94" s="145"/>
      <c r="RDH94" s="61"/>
      <c r="RDI94" s="108"/>
      <c r="RDJ94" s="63"/>
      <c r="RDK94" s="103"/>
      <c r="RDL94" s="104"/>
      <c r="RDM94" s="105"/>
      <c r="RDN94" s="97"/>
      <c r="RDO94" s="79"/>
      <c r="RDP94" s="79"/>
      <c r="RDQ94" s="96"/>
      <c r="RDR94" s="80"/>
      <c r="RDS94" s="80"/>
      <c r="RDT94" s="80"/>
      <c r="RDU94" s="102"/>
      <c r="RDV94" s="62"/>
      <c r="RDW94" s="110"/>
      <c r="RDX94" s="97"/>
      <c r="RDY94" s="97"/>
      <c r="RDZ94" s="97"/>
      <c r="REA94" s="104"/>
      <c r="REB94" s="97"/>
      <c r="REC94" s="97"/>
      <c r="RED94" s="97"/>
      <c r="REE94" s="145"/>
      <c r="REF94" s="61"/>
      <c r="REG94" s="108"/>
      <c r="REH94" s="63"/>
      <c r="REI94" s="103"/>
      <c r="REJ94" s="104"/>
      <c r="REK94" s="105"/>
      <c r="REL94" s="97"/>
      <c r="REM94" s="79"/>
      <c r="REN94" s="79"/>
      <c r="REO94" s="96"/>
      <c r="REP94" s="80"/>
      <c r="REQ94" s="80"/>
      <c r="RER94" s="80"/>
      <c r="RES94" s="102"/>
      <c r="RET94" s="62"/>
      <c r="REU94" s="110"/>
      <c r="REV94" s="97"/>
      <c r="REW94" s="97"/>
      <c r="REX94" s="97"/>
      <c r="REY94" s="104"/>
      <c r="REZ94" s="97"/>
      <c r="RFA94" s="97"/>
      <c r="RFB94" s="97"/>
      <c r="RFC94" s="145"/>
      <c r="RFD94" s="61"/>
      <c r="RFE94" s="108"/>
      <c r="RFF94" s="63"/>
      <c r="RFG94" s="103"/>
      <c r="RFH94" s="104"/>
      <c r="RFI94" s="105"/>
      <c r="RFJ94" s="97"/>
      <c r="RFK94" s="79"/>
      <c r="RFL94" s="79"/>
      <c r="RFM94" s="96"/>
      <c r="RFN94" s="80"/>
      <c r="RFO94" s="80"/>
      <c r="RFP94" s="80"/>
      <c r="RFQ94" s="102"/>
      <c r="RFR94" s="62"/>
      <c r="RFS94" s="110"/>
      <c r="RFT94" s="97"/>
      <c r="RFU94" s="97"/>
      <c r="RFV94" s="97"/>
      <c r="RFW94" s="104"/>
      <c r="RFX94" s="97"/>
      <c r="RFY94" s="97"/>
      <c r="RFZ94" s="97"/>
      <c r="RGA94" s="145"/>
      <c r="RGB94" s="61"/>
      <c r="RGC94" s="108"/>
      <c r="RGD94" s="63"/>
      <c r="RGE94" s="103"/>
      <c r="RGF94" s="104"/>
      <c r="RGG94" s="105"/>
      <c r="RGH94" s="97"/>
      <c r="RGI94" s="79"/>
      <c r="RGJ94" s="79"/>
      <c r="RGK94" s="96"/>
      <c r="RGL94" s="80"/>
      <c r="RGM94" s="80"/>
      <c r="RGN94" s="80"/>
      <c r="RGO94" s="102"/>
      <c r="RGP94" s="62"/>
      <c r="RGQ94" s="110"/>
      <c r="RGR94" s="97"/>
      <c r="RGS94" s="97"/>
      <c r="RGT94" s="97"/>
      <c r="RGU94" s="104"/>
      <c r="RGV94" s="97"/>
      <c r="RGW94" s="97"/>
      <c r="RGX94" s="97"/>
      <c r="RGY94" s="145"/>
      <c r="RGZ94" s="61"/>
      <c r="RHA94" s="108"/>
      <c r="RHB94" s="63"/>
      <c r="RHC94" s="103"/>
      <c r="RHD94" s="104"/>
      <c r="RHE94" s="105"/>
      <c r="RHF94" s="97"/>
      <c r="RHG94" s="79"/>
      <c r="RHH94" s="79"/>
      <c r="RHI94" s="96"/>
      <c r="RHJ94" s="80"/>
      <c r="RHK94" s="80"/>
      <c r="RHL94" s="80"/>
      <c r="RHM94" s="102"/>
      <c r="RHN94" s="62"/>
      <c r="RHO94" s="110"/>
      <c r="RHP94" s="97"/>
      <c r="RHQ94" s="97"/>
      <c r="RHR94" s="97"/>
      <c r="RHS94" s="104"/>
      <c r="RHT94" s="97"/>
      <c r="RHU94" s="97"/>
      <c r="RHV94" s="97"/>
      <c r="RHW94" s="145"/>
      <c r="RHX94" s="61"/>
      <c r="RHY94" s="108"/>
      <c r="RHZ94" s="63"/>
      <c r="RIA94" s="103"/>
      <c r="RIB94" s="104"/>
      <c r="RIC94" s="105"/>
      <c r="RID94" s="97"/>
      <c r="RIE94" s="79"/>
      <c r="RIF94" s="79"/>
      <c r="RIG94" s="96"/>
      <c r="RIH94" s="80"/>
      <c r="RII94" s="80"/>
      <c r="RIJ94" s="80"/>
      <c r="RIK94" s="102"/>
      <c r="RIL94" s="62"/>
      <c r="RIM94" s="110"/>
      <c r="RIN94" s="97"/>
      <c r="RIO94" s="97"/>
      <c r="RIP94" s="97"/>
      <c r="RIQ94" s="104"/>
      <c r="RIR94" s="97"/>
      <c r="RIS94" s="97"/>
      <c r="RIT94" s="97"/>
      <c r="RIU94" s="145"/>
      <c r="RIV94" s="61"/>
      <c r="RIW94" s="108"/>
      <c r="RIX94" s="63"/>
      <c r="RIY94" s="103"/>
      <c r="RIZ94" s="104"/>
      <c r="RJA94" s="105"/>
      <c r="RJB94" s="97"/>
      <c r="RJC94" s="79"/>
      <c r="RJD94" s="79"/>
      <c r="RJE94" s="96"/>
      <c r="RJF94" s="80"/>
      <c r="RJG94" s="80"/>
      <c r="RJH94" s="80"/>
      <c r="RJI94" s="102"/>
      <c r="RJJ94" s="62"/>
      <c r="RJK94" s="110"/>
      <c r="RJL94" s="97"/>
      <c r="RJM94" s="97"/>
      <c r="RJN94" s="97"/>
      <c r="RJO94" s="104"/>
      <c r="RJP94" s="97"/>
      <c r="RJQ94" s="97"/>
      <c r="RJR94" s="97"/>
      <c r="RJS94" s="145"/>
      <c r="RJT94" s="61"/>
      <c r="RJU94" s="108"/>
      <c r="RJV94" s="63"/>
      <c r="RJW94" s="103"/>
      <c r="RJX94" s="104"/>
      <c r="RJY94" s="105"/>
      <c r="RJZ94" s="97"/>
      <c r="RKA94" s="79"/>
      <c r="RKB94" s="79"/>
      <c r="RKC94" s="96"/>
      <c r="RKD94" s="80"/>
      <c r="RKE94" s="80"/>
      <c r="RKF94" s="80"/>
      <c r="RKG94" s="102"/>
      <c r="RKH94" s="62"/>
      <c r="RKI94" s="110"/>
      <c r="RKJ94" s="97"/>
      <c r="RKK94" s="97"/>
      <c r="RKL94" s="97"/>
      <c r="RKM94" s="104"/>
      <c r="RKN94" s="97"/>
      <c r="RKO94" s="97"/>
      <c r="RKP94" s="97"/>
      <c r="RKQ94" s="145"/>
      <c r="RKR94" s="61"/>
      <c r="RKS94" s="108"/>
      <c r="RKT94" s="63"/>
      <c r="RKU94" s="103"/>
      <c r="RKV94" s="104"/>
      <c r="RKW94" s="105"/>
      <c r="RKX94" s="97"/>
      <c r="RKY94" s="79"/>
      <c r="RKZ94" s="79"/>
      <c r="RLA94" s="96"/>
      <c r="RLB94" s="80"/>
      <c r="RLC94" s="80"/>
      <c r="RLD94" s="80"/>
      <c r="RLE94" s="102"/>
      <c r="RLF94" s="62"/>
      <c r="RLG94" s="110"/>
      <c r="RLH94" s="97"/>
      <c r="RLI94" s="97"/>
      <c r="RLJ94" s="97"/>
      <c r="RLK94" s="104"/>
      <c r="RLL94" s="97"/>
      <c r="RLM94" s="97"/>
      <c r="RLN94" s="97"/>
      <c r="RLO94" s="145"/>
      <c r="RLP94" s="61"/>
      <c r="RLQ94" s="108"/>
      <c r="RLR94" s="63"/>
      <c r="RLS94" s="103"/>
      <c r="RLT94" s="104"/>
      <c r="RLU94" s="105"/>
      <c r="RLV94" s="97"/>
      <c r="RLW94" s="79"/>
      <c r="RLX94" s="79"/>
      <c r="RLY94" s="96"/>
      <c r="RLZ94" s="80"/>
      <c r="RMA94" s="80"/>
      <c r="RMB94" s="80"/>
      <c r="RMC94" s="102"/>
      <c r="RMD94" s="62"/>
      <c r="RME94" s="110"/>
      <c r="RMF94" s="97"/>
      <c r="RMG94" s="97"/>
      <c r="RMH94" s="97"/>
      <c r="RMI94" s="104"/>
      <c r="RMJ94" s="97"/>
      <c r="RMK94" s="97"/>
      <c r="RML94" s="97"/>
      <c r="RMM94" s="145"/>
      <c r="RMN94" s="61"/>
      <c r="RMO94" s="108"/>
      <c r="RMP94" s="63"/>
      <c r="RMQ94" s="103"/>
      <c r="RMR94" s="104"/>
      <c r="RMS94" s="105"/>
      <c r="RMT94" s="97"/>
      <c r="RMU94" s="79"/>
      <c r="RMV94" s="79"/>
      <c r="RMW94" s="96"/>
      <c r="RMX94" s="80"/>
      <c r="RMY94" s="80"/>
      <c r="RMZ94" s="80"/>
      <c r="RNA94" s="102"/>
      <c r="RNB94" s="62"/>
      <c r="RNC94" s="110"/>
      <c r="RND94" s="97"/>
      <c r="RNE94" s="97"/>
      <c r="RNF94" s="97"/>
      <c r="RNG94" s="104"/>
      <c r="RNH94" s="97"/>
      <c r="RNI94" s="97"/>
      <c r="RNJ94" s="97"/>
      <c r="RNK94" s="145"/>
      <c r="RNL94" s="61"/>
      <c r="RNM94" s="108"/>
      <c r="RNN94" s="63"/>
      <c r="RNO94" s="103"/>
      <c r="RNP94" s="104"/>
      <c r="RNQ94" s="105"/>
      <c r="RNR94" s="97"/>
      <c r="RNS94" s="79"/>
      <c r="RNT94" s="79"/>
      <c r="RNU94" s="96"/>
      <c r="RNV94" s="80"/>
      <c r="RNW94" s="80"/>
      <c r="RNX94" s="80"/>
      <c r="RNY94" s="102"/>
      <c r="RNZ94" s="62"/>
      <c r="ROA94" s="110"/>
      <c r="ROB94" s="97"/>
      <c r="ROC94" s="97"/>
      <c r="ROD94" s="97"/>
      <c r="ROE94" s="104"/>
      <c r="ROF94" s="97"/>
      <c r="ROG94" s="97"/>
      <c r="ROH94" s="97"/>
      <c r="ROI94" s="145"/>
      <c r="ROJ94" s="61"/>
      <c r="ROK94" s="108"/>
      <c r="ROL94" s="63"/>
      <c r="ROM94" s="103"/>
      <c r="RON94" s="104"/>
      <c r="ROO94" s="105"/>
      <c r="ROP94" s="97"/>
      <c r="ROQ94" s="79"/>
      <c r="ROR94" s="79"/>
      <c r="ROS94" s="96"/>
      <c r="ROT94" s="80"/>
      <c r="ROU94" s="80"/>
      <c r="ROV94" s="80"/>
      <c r="ROW94" s="102"/>
      <c r="ROX94" s="62"/>
      <c r="ROY94" s="110"/>
      <c r="ROZ94" s="97"/>
      <c r="RPA94" s="97"/>
      <c r="RPB94" s="97"/>
      <c r="RPC94" s="104"/>
      <c r="RPD94" s="97"/>
      <c r="RPE94" s="97"/>
      <c r="RPF94" s="97"/>
      <c r="RPG94" s="145"/>
      <c r="RPH94" s="61"/>
      <c r="RPI94" s="108"/>
      <c r="RPJ94" s="63"/>
      <c r="RPK94" s="103"/>
      <c r="RPL94" s="104"/>
      <c r="RPM94" s="105"/>
      <c r="RPN94" s="97"/>
      <c r="RPO94" s="79"/>
      <c r="RPP94" s="79"/>
      <c r="RPQ94" s="96"/>
      <c r="RPR94" s="80"/>
      <c r="RPS94" s="80"/>
      <c r="RPT94" s="80"/>
      <c r="RPU94" s="102"/>
      <c r="RPV94" s="62"/>
      <c r="RPW94" s="110"/>
      <c r="RPX94" s="97"/>
      <c r="RPY94" s="97"/>
      <c r="RPZ94" s="97"/>
      <c r="RQA94" s="104"/>
      <c r="RQB94" s="97"/>
      <c r="RQC94" s="97"/>
      <c r="RQD94" s="97"/>
      <c r="RQE94" s="145"/>
      <c r="RQF94" s="61"/>
      <c r="RQG94" s="108"/>
      <c r="RQH94" s="63"/>
      <c r="RQI94" s="103"/>
      <c r="RQJ94" s="104"/>
      <c r="RQK94" s="105"/>
      <c r="RQL94" s="97"/>
      <c r="RQM94" s="79"/>
      <c r="RQN94" s="79"/>
      <c r="RQO94" s="96"/>
      <c r="RQP94" s="80"/>
      <c r="RQQ94" s="80"/>
      <c r="RQR94" s="80"/>
      <c r="RQS94" s="102"/>
      <c r="RQT94" s="62"/>
      <c r="RQU94" s="110"/>
      <c r="RQV94" s="97"/>
      <c r="RQW94" s="97"/>
      <c r="RQX94" s="97"/>
      <c r="RQY94" s="104"/>
      <c r="RQZ94" s="97"/>
      <c r="RRA94" s="97"/>
      <c r="RRB94" s="97"/>
      <c r="RRC94" s="145"/>
      <c r="RRD94" s="61"/>
      <c r="RRE94" s="108"/>
      <c r="RRF94" s="63"/>
      <c r="RRG94" s="103"/>
      <c r="RRH94" s="104"/>
      <c r="RRI94" s="105"/>
      <c r="RRJ94" s="97"/>
      <c r="RRK94" s="79"/>
      <c r="RRL94" s="79"/>
      <c r="RRM94" s="96"/>
      <c r="RRN94" s="80"/>
      <c r="RRO94" s="80"/>
      <c r="RRP94" s="80"/>
      <c r="RRQ94" s="102"/>
      <c r="RRR94" s="62"/>
      <c r="RRS94" s="110"/>
      <c r="RRT94" s="97"/>
      <c r="RRU94" s="97"/>
      <c r="RRV94" s="97"/>
      <c r="RRW94" s="104"/>
      <c r="RRX94" s="97"/>
      <c r="RRY94" s="97"/>
      <c r="RRZ94" s="97"/>
      <c r="RSA94" s="145"/>
      <c r="RSB94" s="61"/>
      <c r="RSC94" s="108"/>
      <c r="RSD94" s="63"/>
      <c r="RSE94" s="103"/>
      <c r="RSF94" s="104"/>
      <c r="RSG94" s="105"/>
      <c r="RSH94" s="97"/>
      <c r="RSI94" s="79"/>
      <c r="RSJ94" s="79"/>
      <c r="RSK94" s="96"/>
      <c r="RSL94" s="80"/>
      <c r="RSM94" s="80"/>
      <c r="RSN94" s="80"/>
      <c r="RSO94" s="102"/>
      <c r="RSP94" s="62"/>
      <c r="RSQ94" s="110"/>
      <c r="RSR94" s="97"/>
      <c r="RSS94" s="97"/>
      <c r="RST94" s="97"/>
      <c r="RSU94" s="104"/>
      <c r="RSV94" s="97"/>
      <c r="RSW94" s="97"/>
      <c r="RSX94" s="97"/>
      <c r="RSY94" s="145"/>
      <c r="RSZ94" s="61"/>
      <c r="RTA94" s="108"/>
      <c r="RTB94" s="63"/>
      <c r="RTC94" s="103"/>
      <c r="RTD94" s="104"/>
      <c r="RTE94" s="105"/>
      <c r="RTF94" s="97"/>
      <c r="RTG94" s="79"/>
      <c r="RTH94" s="79"/>
      <c r="RTI94" s="96"/>
      <c r="RTJ94" s="80"/>
      <c r="RTK94" s="80"/>
      <c r="RTL94" s="80"/>
      <c r="RTM94" s="102"/>
      <c r="RTN94" s="62"/>
      <c r="RTO94" s="110"/>
      <c r="RTP94" s="97"/>
      <c r="RTQ94" s="97"/>
      <c r="RTR94" s="97"/>
      <c r="RTS94" s="104"/>
      <c r="RTT94" s="97"/>
      <c r="RTU94" s="97"/>
      <c r="RTV94" s="97"/>
      <c r="RTW94" s="145"/>
      <c r="RTX94" s="61"/>
      <c r="RTY94" s="108"/>
      <c r="RTZ94" s="63"/>
      <c r="RUA94" s="103"/>
      <c r="RUB94" s="104"/>
      <c r="RUC94" s="105"/>
      <c r="RUD94" s="97"/>
      <c r="RUE94" s="79"/>
      <c r="RUF94" s="79"/>
      <c r="RUG94" s="96"/>
      <c r="RUH94" s="80"/>
      <c r="RUI94" s="80"/>
      <c r="RUJ94" s="80"/>
      <c r="RUK94" s="102"/>
      <c r="RUL94" s="62"/>
      <c r="RUM94" s="110"/>
      <c r="RUN94" s="97"/>
      <c r="RUO94" s="97"/>
      <c r="RUP94" s="97"/>
      <c r="RUQ94" s="104"/>
      <c r="RUR94" s="97"/>
      <c r="RUS94" s="97"/>
      <c r="RUT94" s="97"/>
      <c r="RUU94" s="145"/>
      <c r="RUV94" s="61"/>
      <c r="RUW94" s="108"/>
      <c r="RUX94" s="63"/>
      <c r="RUY94" s="103"/>
      <c r="RUZ94" s="104"/>
      <c r="RVA94" s="105"/>
      <c r="RVB94" s="97"/>
      <c r="RVC94" s="79"/>
      <c r="RVD94" s="79"/>
      <c r="RVE94" s="96"/>
      <c r="RVF94" s="80"/>
      <c r="RVG94" s="80"/>
      <c r="RVH94" s="80"/>
      <c r="RVI94" s="102"/>
      <c r="RVJ94" s="62"/>
      <c r="RVK94" s="110"/>
      <c r="RVL94" s="97"/>
      <c r="RVM94" s="97"/>
      <c r="RVN94" s="97"/>
      <c r="RVO94" s="104"/>
      <c r="RVP94" s="97"/>
      <c r="RVQ94" s="97"/>
      <c r="RVR94" s="97"/>
      <c r="RVS94" s="145"/>
      <c r="RVT94" s="61"/>
      <c r="RVU94" s="108"/>
      <c r="RVV94" s="63"/>
      <c r="RVW94" s="103"/>
      <c r="RVX94" s="104"/>
      <c r="RVY94" s="105"/>
      <c r="RVZ94" s="97"/>
      <c r="RWA94" s="79"/>
      <c r="RWB94" s="79"/>
      <c r="RWC94" s="96"/>
      <c r="RWD94" s="80"/>
      <c r="RWE94" s="80"/>
      <c r="RWF94" s="80"/>
      <c r="RWG94" s="102"/>
      <c r="RWH94" s="62"/>
      <c r="RWI94" s="110"/>
      <c r="RWJ94" s="97"/>
      <c r="RWK94" s="97"/>
      <c r="RWL94" s="97"/>
      <c r="RWM94" s="104"/>
      <c r="RWN94" s="97"/>
      <c r="RWO94" s="97"/>
      <c r="RWP94" s="97"/>
      <c r="RWQ94" s="145"/>
      <c r="RWR94" s="61"/>
      <c r="RWS94" s="108"/>
      <c r="RWT94" s="63"/>
      <c r="RWU94" s="103"/>
      <c r="RWV94" s="104"/>
      <c r="RWW94" s="105"/>
      <c r="RWX94" s="97"/>
      <c r="RWY94" s="79"/>
      <c r="RWZ94" s="79"/>
      <c r="RXA94" s="96"/>
      <c r="RXB94" s="80"/>
      <c r="RXC94" s="80"/>
      <c r="RXD94" s="80"/>
      <c r="RXE94" s="102"/>
      <c r="RXF94" s="62"/>
      <c r="RXG94" s="110"/>
      <c r="RXH94" s="97"/>
      <c r="RXI94" s="97"/>
      <c r="RXJ94" s="97"/>
      <c r="RXK94" s="104"/>
      <c r="RXL94" s="97"/>
      <c r="RXM94" s="97"/>
      <c r="RXN94" s="97"/>
      <c r="RXO94" s="145"/>
      <c r="RXP94" s="61"/>
      <c r="RXQ94" s="108"/>
      <c r="RXR94" s="63"/>
      <c r="RXS94" s="103"/>
      <c r="RXT94" s="104"/>
      <c r="RXU94" s="105"/>
      <c r="RXV94" s="97"/>
      <c r="RXW94" s="79"/>
      <c r="RXX94" s="79"/>
      <c r="RXY94" s="96"/>
      <c r="RXZ94" s="80"/>
      <c r="RYA94" s="80"/>
      <c r="RYB94" s="80"/>
      <c r="RYC94" s="102"/>
      <c r="RYD94" s="62"/>
      <c r="RYE94" s="110"/>
      <c r="RYF94" s="97"/>
      <c r="RYG94" s="97"/>
      <c r="RYH94" s="97"/>
      <c r="RYI94" s="104"/>
      <c r="RYJ94" s="97"/>
      <c r="RYK94" s="97"/>
      <c r="RYL94" s="97"/>
      <c r="RYM94" s="145"/>
      <c r="RYN94" s="61"/>
      <c r="RYO94" s="108"/>
      <c r="RYP94" s="63"/>
      <c r="RYQ94" s="103"/>
      <c r="RYR94" s="104"/>
      <c r="RYS94" s="105"/>
      <c r="RYT94" s="97"/>
      <c r="RYU94" s="79"/>
      <c r="RYV94" s="79"/>
      <c r="RYW94" s="96"/>
      <c r="RYX94" s="80"/>
      <c r="RYY94" s="80"/>
      <c r="RYZ94" s="80"/>
      <c r="RZA94" s="102"/>
      <c r="RZB94" s="62"/>
      <c r="RZC94" s="110"/>
      <c r="RZD94" s="97"/>
      <c r="RZE94" s="97"/>
      <c r="RZF94" s="97"/>
      <c r="RZG94" s="104"/>
      <c r="RZH94" s="97"/>
      <c r="RZI94" s="97"/>
      <c r="RZJ94" s="97"/>
      <c r="RZK94" s="145"/>
      <c r="RZL94" s="61"/>
      <c r="RZM94" s="108"/>
      <c r="RZN94" s="63"/>
      <c r="RZO94" s="103"/>
      <c r="RZP94" s="104"/>
      <c r="RZQ94" s="105"/>
      <c r="RZR94" s="97"/>
      <c r="RZS94" s="79"/>
      <c r="RZT94" s="79"/>
      <c r="RZU94" s="96"/>
      <c r="RZV94" s="80"/>
      <c r="RZW94" s="80"/>
      <c r="RZX94" s="80"/>
      <c r="RZY94" s="102"/>
      <c r="RZZ94" s="62"/>
      <c r="SAA94" s="110"/>
      <c r="SAB94" s="97"/>
      <c r="SAC94" s="97"/>
      <c r="SAD94" s="97"/>
      <c r="SAE94" s="104"/>
      <c r="SAF94" s="97"/>
      <c r="SAG94" s="97"/>
      <c r="SAH94" s="97"/>
      <c r="SAI94" s="145"/>
      <c r="SAJ94" s="61"/>
      <c r="SAK94" s="108"/>
      <c r="SAL94" s="63"/>
      <c r="SAM94" s="103"/>
      <c r="SAN94" s="104"/>
      <c r="SAO94" s="105"/>
      <c r="SAP94" s="97"/>
      <c r="SAQ94" s="79"/>
      <c r="SAR94" s="79"/>
      <c r="SAS94" s="96"/>
      <c r="SAT94" s="80"/>
      <c r="SAU94" s="80"/>
      <c r="SAV94" s="80"/>
      <c r="SAW94" s="102"/>
      <c r="SAX94" s="62"/>
      <c r="SAY94" s="110"/>
      <c r="SAZ94" s="97"/>
      <c r="SBA94" s="97"/>
      <c r="SBB94" s="97"/>
      <c r="SBC94" s="104"/>
      <c r="SBD94" s="97"/>
      <c r="SBE94" s="97"/>
      <c r="SBF94" s="97"/>
      <c r="SBG94" s="145"/>
      <c r="SBH94" s="61"/>
      <c r="SBI94" s="108"/>
      <c r="SBJ94" s="63"/>
      <c r="SBK94" s="103"/>
      <c r="SBL94" s="104"/>
      <c r="SBM94" s="105"/>
      <c r="SBN94" s="97"/>
      <c r="SBO94" s="79"/>
      <c r="SBP94" s="79"/>
      <c r="SBQ94" s="96"/>
      <c r="SBR94" s="80"/>
      <c r="SBS94" s="80"/>
      <c r="SBT94" s="80"/>
      <c r="SBU94" s="102"/>
      <c r="SBV94" s="62"/>
      <c r="SBW94" s="110"/>
      <c r="SBX94" s="97"/>
      <c r="SBY94" s="97"/>
      <c r="SBZ94" s="97"/>
      <c r="SCA94" s="104"/>
      <c r="SCB94" s="97"/>
      <c r="SCC94" s="97"/>
      <c r="SCD94" s="97"/>
      <c r="SCE94" s="145"/>
      <c r="SCF94" s="61"/>
      <c r="SCG94" s="108"/>
      <c r="SCH94" s="63"/>
      <c r="SCI94" s="103"/>
      <c r="SCJ94" s="104"/>
      <c r="SCK94" s="105"/>
      <c r="SCL94" s="97"/>
      <c r="SCM94" s="79"/>
      <c r="SCN94" s="79"/>
      <c r="SCO94" s="96"/>
      <c r="SCP94" s="80"/>
      <c r="SCQ94" s="80"/>
      <c r="SCR94" s="80"/>
      <c r="SCS94" s="102"/>
      <c r="SCT94" s="62"/>
      <c r="SCU94" s="110"/>
      <c r="SCV94" s="97"/>
      <c r="SCW94" s="97"/>
      <c r="SCX94" s="97"/>
      <c r="SCY94" s="104"/>
      <c r="SCZ94" s="97"/>
      <c r="SDA94" s="97"/>
      <c r="SDB94" s="97"/>
      <c r="SDC94" s="145"/>
      <c r="SDD94" s="61"/>
      <c r="SDE94" s="108"/>
      <c r="SDF94" s="63"/>
      <c r="SDG94" s="103"/>
      <c r="SDH94" s="104"/>
      <c r="SDI94" s="105"/>
      <c r="SDJ94" s="97"/>
      <c r="SDK94" s="79"/>
      <c r="SDL94" s="79"/>
      <c r="SDM94" s="96"/>
      <c r="SDN94" s="80"/>
      <c r="SDO94" s="80"/>
      <c r="SDP94" s="80"/>
      <c r="SDQ94" s="102"/>
      <c r="SDR94" s="62"/>
      <c r="SDS94" s="110"/>
      <c r="SDT94" s="97"/>
      <c r="SDU94" s="97"/>
      <c r="SDV94" s="97"/>
      <c r="SDW94" s="104"/>
      <c r="SDX94" s="97"/>
      <c r="SDY94" s="97"/>
      <c r="SDZ94" s="97"/>
      <c r="SEA94" s="145"/>
      <c r="SEB94" s="61"/>
      <c r="SEC94" s="108"/>
      <c r="SED94" s="63"/>
      <c r="SEE94" s="103"/>
      <c r="SEF94" s="104"/>
      <c r="SEG94" s="105"/>
      <c r="SEH94" s="97"/>
      <c r="SEI94" s="79"/>
      <c r="SEJ94" s="79"/>
      <c r="SEK94" s="96"/>
      <c r="SEL94" s="80"/>
      <c r="SEM94" s="80"/>
      <c r="SEN94" s="80"/>
      <c r="SEO94" s="102"/>
      <c r="SEP94" s="62"/>
      <c r="SEQ94" s="110"/>
      <c r="SER94" s="97"/>
      <c r="SES94" s="97"/>
      <c r="SET94" s="97"/>
      <c r="SEU94" s="104"/>
      <c r="SEV94" s="97"/>
      <c r="SEW94" s="97"/>
      <c r="SEX94" s="97"/>
      <c r="SEY94" s="145"/>
      <c r="SEZ94" s="61"/>
      <c r="SFA94" s="108"/>
      <c r="SFB94" s="63"/>
      <c r="SFC94" s="103"/>
      <c r="SFD94" s="104"/>
      <c r="SFE94" s="105"/>
      <c r="SFF94" s="97"/>
      <c r="SFG94" s="79"/>
      <c r="SFH94" s="79"/>
      <c r="SFI94" s="96"/>
      <c r="SFJ94" s="80"/>
      <c r="SFK94" s="80"/>
      <c r="SFL94" s="80"/>
      <c r="SFM94" s="102"/>
      <c r="SFN94" s="62"/>
      <c r="SFO94" s="110"/>
      <c r="SFP94" s="97"/>
      <c r="SFQ94" s="97"/>
      <c r="SFR94" s="97"/>
      <c r="SFS94" s="104"/>
      <c r="SFT94" s="97"/>
      <c r="SFU94" s="97"/>
      <c r="SFV94" s="97"/>
      <c r="SFW94" s="145"/>
      <c r="SFX94" s="61"/>
      <c r="SFY94" s="108"/>
      <c r="SFZ94" s="63"/>
      <c r="SGA94" s="103"/>
      <c r="SGB94" s="104"/>
      <c r="SGC94" s="105"/>
      <c r="SGD94" s="97"/>
      <c r="SGE94" s="79"/>
      <c r="SGF94" s="79"/>
      <c r="SGG94" s="96"/>
      <c r="SGH94" s="80"/>
      <c r="SGI94" s="80"/>
      <c r="SGJ94" s="80"/>
      <c r="SGK94" s="102"/>
      <c r="SGL94" s="62"/>
      <c r="SGM94" s="110"/>
      <c r="SGN94" s="97"/>
      <c r="SGO94" s="97"/>
      <c r="SGP94" s="97"/>
      <c r="SGQ94" s="104"/>
      <c r="SGR94" s="97"/>
      <c r="SGS94" s="97"/>
      <c r="SGT94" s="97"/>
      <c r="SGU94" s="145"/>
      <c r="SGV94" s="61"/>
      <c r="SGW94" s="108"/>
      <c r="SGX94" s="63"/>
      <c r="SGY94" s="103"/>
      <c r="SGZ94" s="104"/>
      <c r="SHA94" s="105"/>
      <c r="SHB94" s="97"/>
      <c r="SHC94" s="79"/>
      <c r="SHD94" s="79"/>
      <c r="SHE94" s="96"/>
      <c r="SHF94" s="80"/>
      <c r="SHG94" s="80"/>
      <c r="SHH94" s="80"/>
      <c r="SHI94" s="102"/>
      <c r="SHJ94" s="62"/>
      <c r="SHK94" s="110"/>
      <c r="SHL94" s="97"/>
      <c r="SHM94" s="97"/>
      <c r="SHN94" s="97"/>
      <c r="SHO94" s="104"/>
      <c r="SHP94" s="97"/>
      <c r="SHQ94" s="97"/>
      <c r="SHR94" s="97"/>
      <c r="SHS94" s="145"/>
      <c r="SHT94" s="61"/>
      <c r="SHU94" s="108"/>
      <c r="SHV94" s="63"/>
      <c r="SHW94" s="103"/>
      <c r="SHX94" s="104"/>
      <c r="SHY94" s="105"/>
      <c r="SHZ94" s="97"/>
      <c r="SIA94" s="79"/>
      <c r="SIB94" s="79"/>
      <c r="SIC94" s="96"/>
      <c r="SID94" s="80"/>
      <c r="SIE94" s="80"/>
      <c r="SIF94" s="80"/>
      <c r="SIG94" s="102"/>
      <c r="SIH94" s="62"/>
      <c r="SII94" s="110"/>
      <c r="SIJ94" s="97"/>
      <c r="SIK94" s="97"/>
      <c r="SIL94" s="97"/>
      <c r="SIM94" s="104"/>
      <c r="SIN94" s="97"/>
      <c r="SIO94" s="97"/>
      <c r="SIP94" s="97"/>
      <c r="SIQ94" s="145"/>
      <c r="SIR94" s="61"/>
      <c r="SIS94" s="108"/>
      <c r="SIT94" s="63"/>
      <c r="SIU94" s="103"/>
      <c r="SIV94" s="104"/>
      <c r="SIW94" s="105"/>
      <c r="SIX94" s="97"/>
      <c r="SIY94" s="79"/>
      <c r="SIZ94" s="79"/>
      <c r="SJA94" s="96"/>
      <c r="SJB94" s="80"/>
      <c r="SJC94" s="80"/>
      <c r="SJD94" s="80"/>
      <c r="SJE94" s="102"/>
      <c r="SJF94" s="62"/>
      <c r="SJG94" s="110"/>
      <c r="SJH94" s="97"/>
      <c r="SJI94" s="97"/>
      <c r="SJJ94" s="97"/>
      <c r="SJK94" s="104"/>
      <c r="SJL94" s="97"/>
      <c r="SJM94" s="97"/>
      <c r="SJN94" s="97"/>
      <c r="SJO94" s="145"/>
      <c r="SJP94" s="61"/>
      <c r="SJQ94" s="108"/>
      <c r="SJR94" s="63"/>
      <c r="SJS94" s="103"/>
      <c r="SJT94" s="104"/>
      <c r="SJU94" s="105"/>
      <c r="SJV94" s="97"/>
      <c r="SJW94" s="79"/>
      <c r="SJX94" s="79"/>
      <c r="SJY94" s="96"/>
      <c r="SJZ94" s="80"/>
      <c r="SKA94" s="80"/>
      <c r="SKB94" s="80"/>
      <c r="SKC94" s="102"/>
      <c r="SKD94" s="62"/>
      <c r="SKE94" s="110"/>
      <c r="SKF94" s="97"/>
      <c r="SKG94" s="97"/>
      <c r="SKH94" s="97"/>
      <c r="SKI94" s="104"/>
      <c r="SKJ94" s="97"/>
      <c r="SKK94" s="97"/>
      <c r="SKL94" s="97"/>
      <c r="SKM94" s="145"/>
      <c r="SKN94" s="61"/>
      <c r="SKO94" s="108"/>
      <c r="SKP94" s="63"/>
      <c r="SKQ94" s="103"/>
      <c r="SKR94" s="104"/>
      <c r="SKS94" s="105"/>
      <c r="SKT94" s="97"/>
      <c r="SKU94" s="79"/>
      <c r="SKV94" s="79"/>
      <c r="SKW94" s="96"/>
      <c r="SKX94" s="80"/>
      <c r="SKY94" s="80"/>
      <c r="SKZ94" s="80"/>
      <c r="SLA94" s="102"/>
      <c r="SLB94" s="62"/>
      <c r="SLC94" s="110"/>
      <c r="SLD94" s="97"/>
      <c r="SLE94" s="97"/>
      <c r="SLF94" s="97"/>
      <c r="SLG94" s="104"/>
      <c r="SLH94" s="97"/>
      <c r="SLI94" s="97"/>
      <c r="SLJ94" s="97"/>
      <c r="SLK94" s="145"/>
      <c r="SLL94" s="61"/>
      <c r="SLM94" s="108"/>
      <c r="SLN94" s="63"/>
      <c r="SLO94" s="103"/>
      <c r="SLP94" s="104"/>
      <c r="SLQ94" s="105"/>
      <c r="SLR94" s="97"/>
      <c r="SLS94" s="79"/>
      <c r="SLT94" s="79"/>
      <c r="SLU94" s="96"/>
      <c r="SLV94" s="80"/>
      <c r="SLW94" s="80"/>
      <c r="SLX94" s="80"/>
      <c r="SLY94" s="102"/>
      <c r="SLZ94" s="62"/>
      <c r="SMA94" s="110"/>
      <c r="SMB94" s="97"/>
      <c r="SMC94" s="97"/>
      <c r="SMD94" s="97"/>
      <c r="SME94" s="104"/>
      <c r="SMF94" s="97"/>
      <c r="SMG94" s="97"/>
      <c r="SMH94" s="97"/>
      <c r="SMI94" s="145"/>
      <c r="SMJ94" s="61"/>
      <c r="SMK94" s="108"/>
      <c r="SML94" s="63"/>
      <c r="SMM94" s="103"/>
      <c r="SMN94" s="104"/>
      <c r="SMO94" s="105"/>
      <c r="SMP94" s="97"/>
      <c r="SMQ94" s="79"/>
      <c r="SMR94" s="79"/>
      <c r="SMS94" s="96"/>
      <c r="SMT94" s="80"/>
      <c r="SMU94" s="80"/>
      <c r="SMV94" s="80"/>
      <c r="SMW94" s="102"/>
      <c r="SMX94" s="62"/>
      <c r="SMY94" s="110"/>
      <c r="SMZ94" s="97"/>
      <c r="SNA94" s="97"/>
      <c r="SNB94" s="97"/>
      <c r="SNC94" s="104"/>
      <c r="SND94" s="97"/>
      <c r="SNE94" s="97"/>
      <c r="SNF94" s="97"/>
      <c r="SNG94" s="145"/>
      <c r="SNH94" s="61"/>
      <c r="SNI94" s="108"/>
      <c r="SNJ94" s="63"/>
      <c r="SNK94" s="103"/>
      <c r="SNL94" s="104"/>
      <c r="SNM94" s="105"/>
      <c r="SNN94" s="97"/>
      <c r="SNO94" s="79"/>
      <c r="SNP94" s="79"/>
      <c r="SNQ94" s="96"/>
      <c r="SNR94" s="80"/>
      <c r="SNS94" s="80"/>
      <c r="SNT94" s="80"/>
      <c r="SNU94" s="102"/>
      <c r="SNV94" s="62"/>
      <c r="SNW94" s="110"/>
      <c r="SNX94" s="97"/>
      <c r="SNY94" s="97"/>
      <c r="SNZ94" s="97"/>
      <c r="SOA94" s="104"/>
      <c r="SOB94" s="97"/>
      <c r="SOC94" s="97"/>
      <c r="SOD94" s="97"/>
      <c r="SOE94" s="145"/>
      <c r="SOF94" s="61"/>
      <c r="SOG94" s="108"/>
      <c r="SOH94" s="63"/>
      <c r="SOI94" s="103"/>
      <c r="SOJ94" s="104"/>
      <c r="SOK94" s="105"/>
      <c r="SOL94" s="97"/>
      <c r="SOM94" s="79"/>
      <c r="SON94" s="79"/>
      <c r="SOO94" s="96"/>
      <c r="SOP94" s="80"/>
      <c r="SOQ94" s="80"/>
      <c r="SOR94" s="80"/>
      <c r="SOS94" s="102"/>
      <c r="SOT94" s="62"/>
      <c r="SOU94" s="110"/>
      <c r="SOV94" s="97"/>
      <c r="SOW94" s="97"/>
      <c r="SOX94" s="97"/>
      <c r="SOY94" s="104"/>
      <c r="SOZ94" s="97"/>
      <c r="SPA94" s="97"/>
      <c r="SPB94" s="97"/>
      <c r="SPC94" s="145"/>
      <c r="SPD94" s="61"/>
      <c r="SPE94" s="108"/>
      <c r="SPF94" s="63"/>
      <c r="SPG94" s="103"/>
      <c r="SPH94" s="104"/>
      <c r="SPI94" s="105"/>
      <c r="SPJ94" s="97"/>
      <c r="SPK94" s="79"/>
      <c r="SPL94" s="79"/>
      <c r="SPM94" s="96"/>
      <c r="SPN94" s="80"/>
      <c r="SPO94" s="80"/>
      <c r="SPP94" s="80"/>
      <c r="SPQ94" s="102"/>
      <c r="SPR94" s="62"/>
      <c r="SPS94" s="110"/>
      <c r="SPT94" s="97"/>
      <c r="SPU94" s="97"/>
      <c r="SPV94" s="97"/>
      <c r="SPW94" s="104"/>
      <c r="SPX94" s="97"/>
      <c r="SPY94" s="97"/>
      <c r="SPZ94" s="97"/>
      <c r="SQA94" s="145"/>
      <c r="SQB94" s="61"/>
      <c r="SQC94" s="108"/>
      <c r="SQD94" s="63"/>
      <c r="SQE94" s="103"/>
      <c r="SQF94" s="104"/>
      <c r="SQG94" s="105"/>
      <c r="SQH94" s="97"/>
      <c r="SQI94" s="79"/>
      <c r="SQJ94" s="79"/>
      <c r="SQK94" s="96"/>
      <c r="SQL94" s="80"/>
      <c r="SQM94" s="80"/>
      <c r="SQN94" s="80"/>
      <c r="SQO94" s="102"/>
      <c r="SQP94" s="62"/>
      <c r="SQQ94" s="110"/>
      <c r="SQR94" s="97"/>
      <c r="SQS94" s="97"/>
      <c r="SQT94" s="97"/>
      <c r="SQU94" s="104"/>
      <c r="SQV94" s="97"/>
      <c r="SQW94" s="97"/>
      <c r="SQX94" s="97"/>
      <c r="SQY94" s="145"/>
      <c r="SQZ94" s="61"/>
      <c r="SRA94" s="108"/>
      <c r="SRB94" s="63"/>
      <c r="SRC94" s="103"/>
      <c r="SRD94" s="104"/>
      <c r="SRE94" s="105"/>
      <c r="SRF94" s="97"/>
      <c r="SRG94" s="79"/>
      <c r="SRH94" s="79"/>
      <c r="SRI94" s="96"/>
      <c r="SRJ94" s="80"/>
      <c r="SRK94" s="80"/>
      <c r="SRL94" s="80"/>
      <c r="SRM94" s="102"/>
      <c r="SRN94" s="62"/>
      <c r="SRO94" s="110"/>
      <c r="SRP94" s="97"/>
      <c r="SRQ94" s="97"/>
      <c r="SRR94" s="97"/>
      <c r="SRS94" s="104"/>
      <c r="SRT94" s="97"/>
      <c r="SRU94" s="97"/>
      <c r="SRV94" s="97"/>
      <c r="SRW94" s="145"/>
      <c r="SRX94" s="61"/>
      <c r="SRY94" s="108"/>
      <c r="SRZ94" s="63"/>
      <c r="SSA94" s="103"/>
      <c r="SSB94" s="104"/>
      <c r="SSC94" s="105"/>
      <c r="SSD94" s="97"/>
      <c r="SSE94" s="79"/>
      <c r="SSF94" s="79"/>
      <c r="SSG94" s="96"/>
      <c r="SSH94" s="80"/>
      <c r="SSI94" s="80"/>
      <c r="SSJ94" s="80"/>
      <c r="SSK94" s="102"/>
      <c r="SSL94" s="62"/>
      <c r="SSM94" s="110"/>
      <c r="SSN94" s="97"/>
      <c r="SSO94" s="97"/>
      <c r="SSP94" s="97"/>
      <c r="SSQ94" s="104"/>
      <c r="SSR94" s="97"/>
      <c r="SSS94" s="97"/>
      <c r="SST94" s="97"/>
      <c r="SSU94" s="145"/>
      <c r="SSV94" s="61"/>
      <c r="SSW94" s="108"/>
      <c r="SSX94" s="63"/>
      <c r="SSY94" s="103"/>
      <c r="SSZ94" s="104"/>
      <c r="STA94" s="105"/>
      <c r="STB94" s="97"/>
      <c r="STC94" s="79"/>
      <c r="STD94" s="79"/>
      <c r="STE94" s="96"/>
      <c r="STF94" s="80"/>
      <c r="STG94" s="80"/>
      <c r="STH94" s="80"/>
      <c r="STI94" s="102"/>
      <c r="STJ94" s="62"/>
      <c r="STK94" s="110"/>
      <c r="STL94" s="97"/>
      <c r="STM94" s="97"/>
      <c r="STN94" s="97"/>
      <c r="STO94" s="104"/>
      <c r="STP94" s="97"/>
      <c r="STQ94" s="97"/>
      <c r="STR94" s="97"/>
      <c r="STS94" s="145"/>
      <c r="STT94" s="61"/>
      <c r="STU94" s="108"/>
      <c r="STV94" s="63"/>
      <c r="STW94" s="103"/>
      <c r="STX94" s="104"/>
      <c r="STY94" s="105"/>
      <c r="STZ94" s="97"/>
      <c r="SUA94" s="79"/>
      <c r="SUB94" s="79"/>
      <c r="SUC94" s="96"/>
      <c r="SUD94" s="80"/>
      <c r="SUE94" s="80"/>
      <c r="SUF94" s="80"/>
      <c r="SUG94" s="102"/>
      <c r="SUH94" s="62"/>
      <c r="SUI94" s="110"/>
      <c r="SUJ94" s="97"/>
      <c r="SUK94" s="97"/>
      <c r="SUL94" s="97"/>
      <c r="SUM94" s="104"/>
      <c r="SUN94" s="97"/>
      <c r="SUO94" s="97"/>
      <c r="SUP94" s="97"/>
      <c r="SUQ94" s="145"/>
      <c r="SUR94" s="61"/>
      <c r="SUS94" s="108"/>
      <c r="SUT94" s="63"/>
      <c r="SUU94" s="103"/>
      <c r="SUV94" s="104"/>
      <c r="SUW94" s="105"/>
      <c r="SUX94" s="97"/>
      <c r="SUY94" s="79"/>
      <c r="SUZ94" s="79"/>
      <c r="SVA94" s="96"/>
      <c r="SVB94" s="80"/>
      <c r="SVC94" s="80"/>
      <c r="SVD94" s="80"/>
      <c r="SVE94" s="102"/>
      <c r="SVF94" s="62"/>
      <c r="SVG94" s="110"/>
      <c r="SVH94" s="97"/>
      <c r="SVI94" s="97"/>
      <c r="SVJ94" s="97"/>
      <c r="SVK94" s="104"/>
      <c r="SVL94" s="97"/>
      <c r="SVM94" s="97"/>
      <c r="SVN94" s="97"/>
      <c r="SVO94" s="145"/>
      <c r="SVP94" s="61"/>
      <c r="SVQ94" s="108"/>
      <c r="SVR94" s="63"/>
      <c r="SVS94" s="103"/>
      <c r="SVT94" s="104"/>
      <c r="SVU94" s="105"/>
      <c r="SVV94" s="97"/>
      <c r="SVW94" s="79"/>
      <c r="SVX94" s="79"/>
      <c r="SVY94" s="96"/>
      <c r="SVZ94" s="80"/>
      <c r="SWA94" s="80"/>
      <c r="SWB94" s="80"/>
      <c r="SWC94" s="102"/>
      <c r="SWD94" s="62"/>
      <c r="SWE94" s="110"/>
      <c r="SWF94" s="97"/>
      <c r="SWG94" s="97"/>
      <c r="SWH94" s="97"/>
      <c r="SWI94" s="104"/>
      <c r="SWJ94" s="97"/>
      <c r="SWK94" s="97"/>
      <c r="SWL94" s="97"/>
      <c r="SWM94" s="145"/>
      <c r="SWN94" s="61"/>
      <c r="SWO94" s="108"/>
      <c r="SWP94" s="63"/>
      <c r="SWQ94" s="103"/>
      <c r="SWR94" s="104"/>
      <c r="SWS94" s="105"/>
      <c r="SWT94" s="97"/>
      <c r="SWU94" s="79"/>
      <c r="SWV94" s="79"/>
      <c r="SWW94" s="96"/>
      <c r="SWX94" s="80"/>
      <c r="SWY94" s="80"/>
      <c r="SWZ94" s="80"/>
      <c r="SXA94" s="102"/>
      <c r="SXB94" s="62"/>
      <c r="SXC94" s="110"/>
      <c r="SXD94" s="97"/>
      <c r="SXE94" s="97"/>
      <c r="SXF94" s="97"/>
      <c r="SXG94" s="104"/>
      <c r="SXH94" s="97"/>
      <c r="SXI94" s="97"/>
      <c r="SXJ94" s="97"/>
      <c r="SXK94" s="145"/>
      <c r="SXL94" s="61"/>
      <c r="SXM94" s="108"/>
      <c r="SXN94" s="63"/>
      <c r="SXO94" s="103"/>
      <c r="SXP94" s="104"/>
      <c r="SXQ94" s="105"/>
      <c r="SXR94" s="97"/>
      <c r="SXS94" s="79"/>
      <c r="SXT94" s="79"/>
      <c r="SXU94" s="96"/>
      <c r="SXV94" s="80"/>
      <c r="SXW94" s="80"/>
      <c r="SXX94" s="80"/>
      <c r="SXY94" s="102"/>
      <c r="SXZ94" s="62"/>
      <c r="SYA94" s="110"/>
      <c r="SYB94" s="97"/>
      <c r="SYC94" s="97"/>
      <c r="SYD94" s="97"/>
      <c r="SYE94" s="104"/>
      <c r="SYF94" s="97"/>
      <c r="SYG94" s="97"/>
      <c r="SYH94" s="97"/>
      <c r="SYI94" s="145"/>
      <c r="SYJ94" s="61"/>
      <c r="SYK94" s="108"/>
      <c r="SYL94" s="63"/>
      <c r="SYM94" s="103"/>
      <c r="SYN94" s="104"/>
      <c r="SYO94" s="105"/>
      <c r="SYP94" s="97"/>
      <c r="SYQ94" s="79"/>
      <c r="SYR94" s="79"/>
      <c r="SYS94" s="96"/>
      <c r="SYT94" s="80"/>
      <c r="SYU94" s="80"/>
      <c r="SYV94" s="80"/>
      <c r="SYW94" s="102"/>
      <c r="SYX94" s="62"/>
      <c r="SYY94" s="110"/>
      <c r="SYZ94" s="97"/>
      <c r="SZA94" s="97"/>
      <c r="SZB94" s="97"/>
      <c r="SZC94" s="104"/>
      <c r="SZD94" s="97"/>
      <c r="SZE94" s="97"/>
      <c r="SZF94" s="97"/>
      <c r="SZG94" s="145"/>
      <c r="SZH94" s="61"/>
      <c r="SZI94" s="108"/>
      <c r="SZJ94" s="63"/>
      <c r="SZK94" s="103"/>
      <c r="SZL94" s="104"/>
      <c r="SZM94" s="105"/>
      <c r="SZN94" s="97"/>
      <c r="SZO94" s="79"/>
      <c r="SZP94" s="79"/>
      <c r="SZQ94" s="96"/>
      <c r="SZR94" s="80"/>
      <c r="SZS94" s="80"/>
      <c r="SZT94" s="80"/>
      <c r="SZU94" s="102"/>
      <c r="SZV94" s="62"/>
      <c r="SZW94" s="110"/>
      <c r="SZX94" s="97"/>
      <c r="SZY94" s="97"/>
      <c r="SZZ94" s="97"/>
      <c r="TAA94" s="104"/>
      <c r="TAB94" s="97"/>
      <c r="TAC94" s="97"/>
      <c r="TAD94" s="97"/>
      <c r="TAE94" s="145"/>
      <c r="TAF94" s="61"/>
      <c r="TAG94" s="108"/>
      <c r="TAH94" s="63"/>
      <c r="TAI94" s="103"/>
      <c r="TAJ94" s="104"/>
      <c r="TAK94" s="105"/>
      <c r="TAL94" s="97"/>
      <c r="TAM94" s="79"/>
      <c r="TAN94" s="79"/>
      <c r="TAO94" s="96"/>
      <c r="TAP94" s="80"/>
      <c r="TAQ94" s="80"/>
      <c r="TAR94" s="80"/>
      <c r="TAS94" s="102"/>
      <c r="TAT94" s="62"/>
      <c r="TAU94" s="110"/>
      <c r="TAV94" s="97"/>
      <c r="TAW94" s="97"/>
      <c r="TAX94" s="97"/>
      <c r="TAY94" s="104"/>
      <c r="TAZ94" s="97"/>
      <c r="TBA94" s="97"/>
      <c r="TBB94" s="97"/>
      <c r="TBC94" s="145"/>
      <c r="TBD94" s="61"/>
      <c r="TBE94" s="108"/>
      <c r="TBF94" s="63"/>
      <c r="TBG94" s="103"/>
      <c r="TBH94" s="104"/>
      <c r="TBI94" s="105"/>
      <c r="TBJ94" s="97"/>
      <c r="TBK94" s="79"/>
      <c r="TBL94" s="79"/>
      <c r="TBM94" s="96"/>
      <c r="TBN94" s="80"/>
      <c r="TBO94" s="80"/>
      <c r="TBP94" s="80"/>
      <c r="TBQ94" s="102"/>
      <c r="TBR94" s="62"/>
      <c r="TBS94" s="110"/>
      <c r="TBT94" s="97"/>
      <c r="TBU94" s="97"/>
      <c r="TBV94" s="97"/>
      <c r="TBW94" s="104"/>
      <c r="TBX94" s="97"/>
      <c r="TBY94" s="97"/>
      <c r="TBZ94" s="97"/>
      <c r="TCA94" s="145"/>
      <c r="TCB94" s="61"/>
      <c r="TCC94" s="108"/>
      <c r="TCD94" s="63"/>
      <c r="TCE94" s="103"/>
      <c r="TCF94" s="104"/>
      <c r="TCG94" s="105"/>
      <c r="TCH94" s="97"/>
      <c r="TCI94" s="79"/>
      <c r="TCJ94" s="79"/>
      <c r="TCK94" s="96"/>
      <c r="TCL94" s="80"/>
      <c r="TCM94" s="80"/>
      <c r="TCN94" s="80"/>
      <c r="TCO94" s="102"/>
      <c r="TCP94" s="62"/>
      <c r="TCQ94" s="110"/>
      <c r="TCR94" s="97"/>
      <c r="TCS94" s="97"/>
      <c r="TCT94" s="97"/>
      <c r="TCU94" s="104"/>
      <c r="TCV94" s="97"/>
      <c r="TCW94" s="97"/>
      <c r="TCX94" s="97"/>
      <c r="TCY94" s="145"/>
      <c r="TCZ94" s="61"/>
      <c r="TDA94" s="108"/>
      <c r="TDB94" s="63"/>
      <c r="TDC94" s="103"/>
      <c r="TDD94" s="104"/>
      <c r="TDE94" s="105"/>
      <c r="TDF94" s="97"/>
      <c r="TDG94" s="79"/>
      <c r="TDH94" s="79"/>
      <c r="TDI94" s="96"/>
      <c r="TDJ94" s="80"/>
      <c r="TDK94" s="80"/>
      <c r="TDL94" s="80"/>
      <c r="TDM94" s="102"/>
      <c r="TDN94" s="62"/>
      <c r="TDO94" s="110"/>
      <c r="TDP94" s="97"/>
      <c r="TDQ94" s="97"/>
      <c r="TDR94" s="97"/>
      <c r="TDS94" s="104"/>
      <c r="TDT94" s="97"/>
      <c r="TDU94" s="97"/>
      <c r="TDV94" s="97"/>
      <c r="TDW94" s="145"/>
      <c r="TDX94" s="61"/>
      <c r="TDY94" s="108"/>
      <c r="TDZ94" s="63"/>
      <c r="TEA94" s="103"/>
      <c r="TEB94" s="104"/>
      <c r="TEC94" s="105"/>
      <c r="TED94" s="97"/>
      <c r="TEE94" s="79"/>
      <c r="TEF94" s="79"/>
      <c r="TEG94" s="96"/>
      <c r="TEH94" s="80"/>
      <c r="TEI94" s="80"/>
      <c r="TEJ94" s="80"/>
      <c r="TEK94" s="102"/>
      <c r="TEL94" s="62"/>
      <c r="TEM94" s="110"/>
      <c r="TEN94" s="97"/>
      <c r="TEO94" s="97"/>
      <c r="TEP94" s="97"/>
      <c r="TEQ94" s="104"/>
      <c r="TER94" s="97"/>
      <c r="TES94" s="97"/>
      <c r="TET94" s="97"/>
      <c r="TEU94" s="145"/>
      <c r="TEV94" s="61"/>
      <c r="TEW94" s="108"/>
      <c r="TEX94" s="63"/>
      <c r="TEY94" s="103"/>
      <c r="TEZ94" s="104"/>
      <c r="TFA94" s="105"/>
      <c r="TFB94" s="97"/>
      <c r="TFC94" s="79"/>
      <c r="TFD94" s="79"/>
      <c r="TFE94" s="96"/>
      <c r="TFF94" s="80"/>
      <c r="TFG94" s="80"/>
      <c r="TFH94" s="80"/>
      <c r="TFI94" s="102"/>
      <c r="TFJ94" s="62"/>
      <c r="TFK94" s="110"/>
      <c r="TFL94" s="97"/>
      <c r="TFM94" s="97"/>
      <c r="TFN94" s="97"/>
      <c r="TFO94" s="104"/>
      <c r="TFP94" s="97"/>
      <c r="TFQ94" s="97"/>
      <c r="TFR94" s="97"/>
      <c r="TFS94" s="145"/>
      <c r="TFT94" s="61"/>
      <c r="TFU94" s="108"/>
      <c r="TFV94" s="63"/>
      <c r="TFW94" s="103"/>
      <c r="TFX94" s="104"/>
      <c r="TFY94" s="105"/>
      <c r="TFZ94" s="97"/>
      <c r="TGA94" s="79"/>
      <c r="TGB94" s="79"/>
      <c r="TGC94" s="96"/>
      <c r="TGD94" s="80"/>
      <c r="TGE94" s="80"/>
      <c r="TGF94" s="80"/>
      <c r="TGG94" s="102"/>
      <c r="TGH94" s="62"/>
      <c r="TGI94" s="110"/>
      <c r="TGJ94" s="97"/>
      <c r="TGK94" s="97"/>
      <c r="TGL94" s="97"/>
      <c r="TGM94" s="104"/>
      <c r="TGN94" s="97"/>
      <c r="TGO94" s="97"/>
      <c r="TGP94" s="97"/>
      <c r="TGQ94" s="145"/>
      <c r="TGR94" s="61"/>
      <c r="TGS94" s="108"/>
      <c r="TGT94" s="63"/>
      <c r="TGU94" s="103"/>
      <c r="TGV94" s="104"/>
      <c r="TGW94" s="105"/>
      <c r="TGX94" s="97"/>
      <c r="TGY94" s="79"/>
      <c r="TGZ94" s="79"/>
      <c r="THA94" s="96"/>
      <c r="THB94" s="80"/>
      <c r="THC94" s="80"/>
      <c r="THD94" s="80"/>
      <c r="THE94" s="102"/>
      <c r="THF94" s="62"/>
      <c r="THG94" s="110"/>
      <c r="THH94" s="97"/>
      <c r="THI94" s="97"/>
      <c r="THJ94" s="97"/>
      <c r="THK94" s="104"/>
      <c r="THL94" s="97"/>
      <c r="THM94" s="97"/>
      <c r="THN94" s="97"/>
      <c r="THO94" s="145"/>
      <c r="THP94" s="61"/>
      <c r="THQ94" s="108"/>
      <c r="THR94" s="63"/>
      <c r="THS94" s="103"/>
      <c r="THT94" s="104"/>
      <c r="THU94" s="105"/>
      <c r="THV94" s="97"/>
      <c r="THW94" s="79"/>
      <c r="THX94" s="79"/>
      <c r="THY94" s="96"/>
      <c r="THZ94" s="80"/>
      <c r="TIA94" s="80"/>
      <c r="TIB94" s="80"/>
      <c r="TIC94" s="102"/>
      <c r="TID94" s="62"/>
      <c r="TIE94" s="110"/>
      <c r="TIF94" s="97"/>
      <c r="TIG94" s="97"/>
      <c r="TIH94" s="97"/>
      <c r="TII94" s="104"/>
      <c r="TIJ94" s="97"/>
      <c r="TIK94" s="97"/>
      <c r="TIL94" s="97"/>
      <c r="TIM94" s="145"/>
      <c r="TIN94" s="61"/>
      <c r="TIO94" s="108"/>
      <c r="TIP94" s="63"/>
      <c r="TIQ94" s="103"/>
      <c r="TIR94" s="104"/>
      <c r="TIS94" s="105"/>
      <c r="TIT94" s="97"/>
      <c r="TIU94" s="79"/>
      <c r="TIV94" s="79"/>
      <c r="TIW94" s="96"/>
      <c r="TIX94" s="80"/>
      <c r="TIY94" s="80"/>
      <c r="TIZ94" s="80"/>
      <c r="TJA94" s="102"/>
      <c r="TJB94" s="62"/>
      <c r="TJC94" s="110"/>
      <c r="TJD94" s="97"/>
      <c r="TJE94" s="97"/>
      <c r="TJF94" s="97"/>
      <c r="TJG94" s="104"/>
      <c r="TJH94" s="97"/>
      <c r="TJI94" s="97"/>
      <c r="TJJ94" s="97"/>
      <c r="TJK94" s="145"/>
      <c r="TJL94" s="61"/>
      <c r="TJM94" s="108"/>
      <c r="TJN94" s="63"/>
      <c r="TJO94" s="103"/>
      <c r="TJP94" s="104"/>
      <c r="TJQ94" s="105"/>
      <c r="TJR94" s="97"/>
      <c r="TJS94" s="79"/>
      <c r="TJT94" s="79"/>
      <c r="TJU94" s="96"/>
      <c r="TJV94" s="80"/>
      <c r="TJW94" s="80"/>
      <c r="TJX94" s="80"/>
      <c r="TJY94" s="102"/>
      <c r="TJZ94" s="62"/>
      <c r="TKA94" s="110"/>
      <c r="TKB94" s="97"/>
      <c r="TKC94" s="97"/>
      <c r="TKD94" s="97"/>
      <c r="TKE94" s="104"/>
      <c r="TKF94" s="97"/>
      <c r="TKG94" s="97"/>
      <c r="TKH94" s="97"/>
      <c r="TKI94" s="145"/>
      <c r="TKJ94" s="61"/>
      <c r="TKK94" s="108"/>
      <c r="TKL94" s="63"/>
      <c r="TKM94" s="103"/>
      <c r="TKN94" s="104"/>
      <c r="TKO94" s="105"/>
      <c r="TKP94" s="97"/>
      <c r="TKQ94" s="79"/>
      <c r="TKR94" s="79"/>
      <c r="TKS94" s="96"/>
      <c r="TKT94" s="80"/>
      <c r="TKU94" s="80"/>
      <c r="TKV94" s="80"/>
      <c r="TKW94" s="102"/>
      <c r="TKX94" s="62"/>
      <c r="TKY94" s="110"/>
      <c r="TKZ94" s="97"/>
      <c r="TLA94" s="97"/>
      <c r="TLB94" s="97"/>
      <c r="TLC94" s="104"/>
      <c r="TLD94" s="97"/>
      <c r="TLE94" s="97"/>
      <c r="TLF94" s="97"/>
      <c r="TLG94" s="145"/>
      <c r="TLH94" s="61"/>
      <c r="TLI94" s="108"/>
      <c r="TLJ94" s="63"/>
      <c r="TLK94" s="103"/>
      <c r="TLL94" s="104"/>
      <c r="TLM94" s="105"/>
      <c r="TLN94" s="97"/>
      <c r="TLO94" s="79"/>
      <c r="TLP94" s="79"/>
      <c r="TLQ94" s="96"/>
      <c r="TLR94" s="80"/>
      <c r="TLS94" s="80"/>
      <c r="TLT94" s="80"/>
      <c r="TLU94" s="102"/>
      <c r="TLV94" s="62"/>
      <c r="TLW94" s="110"/>
      <c r="TLX94" s="97"/>
      <c r="TLY94" s="97"/>
      <c r="TLZ94" s="97"/>
      <c r="TMA94" s="104"/>
      <c r="TMB94" s="97"/>
      <c r="TMC94" s="97"/>
      <c r="TMD94" s="97"/>
      <c r="TME94" s="145"/>
      <c r="TMF94" s="61"/>
      <c r="TMG94" s="108"/>
      <c r="TMH94" s="63"/>
      <c r="TMI94" s="103"/>
      <c r="TMJ94" s="104"/>
      <c r="TMK94" s="105"/>
      <c r="TML94" s="97"/>
      <c r="TMM94" s="79"/>
      <c r="TMN94" s="79"/>
      <c r="TMO94" s="96"/>
      <c r="TMP94" s="80"/>
      <c r="TMQ94" s="80"/>
      <c r="TMR94" s="80"/>
      <c r="TMS94" s="102"/>
      <c r="TMT94" s="62"/>
      <c r="TMU94" s="110"/>
      <c r="TMV94" s="97"/>
      <c r="TMW94" s="97"/>
      <c r="TMX94" s="97"/>
      <c r="TMY94" s="104"/>
      <c r="TMZ94" s="97"/>
      <c r="TNA94" s="97"/>
      <c r="TNB94" s="97"/>
      <c r="TNC94" s="145"/>
      <c r="TND94" s="61"/>
      <c r="TNE94" s="108"/>
      <c r="TNF94" s="63"/>
      <c r="TNG94" s="103"/>
      <c r="TNH94" s="104"/>
      <c r="TNI94" s="105"/>
      <c r="TNJ94" s="97"/>
      <c r="TNK94" s="79"/>
      <c r="TNL94" s="79"/>
      <c r="TNM94" s="96"/>
      <c r="TNN94" s="80"/>
      <c r="TNO94" s="80"/>
      <c r="TNP94" s="80"/>
      <c r="TNQ94" s="102"/>
      <c r="TNR94" s="62"/>
      <c r="TNS94" s="110"/>
      <c r="TNT94" s="97"/>
      <c r="TNU94" s="97"/>
      <c r="TNV94" s="97"/>
      <c r="TNW94" s="104"/>
      <c r="TNX94" s="97"/>
      <c r="TNY94" s="97"/>
      <c r="TNZ94" s="97"/>
      <c r="TOA94" s="145"/>
      <c r="TOB94" s="61"/>
      <c r="TOC94" s="108"/>
      <c r="TOD94" s="63"/>
      <c r="TOE94" s="103"/>
      <c r="TOF94" s="104"/>
      <c r="TOG94" s="105"/>
      <c r="TOH94" s="97"/>
      <c r="TOI94" s="79"/>
      <c r="TOJ94" s="79"/>
      <c r="TOK94" s="96"/>
      <c r="TOL94" s="80"/>
      <c r="TOM94" s="80"/>
      <c r="TON94" s="80"/>
      <c r="TOO94" s="102"/>
      <c r="TOP94" s="62"/>
      <c r="TOQ94" s="110"/>
      <c r="TOR94" s="97"/>
      <c r="TOS94" s="97"/>
      <c r="TOT94" s="97"/>
      <c r="TOU94" s="104"/>
      <c r="TOV94" s="97"/>
      <c r="TOW94" s="97"/>
      <c r="TOX94" s="97"/>
      <c r="TOY94" s="145"/>
      <c r="TOZ94" s="61"/>
      <c r="TPA94" s="108"/>
      <c r="TPB94" s="63"/>
      <c r="TPC94" s="103"/>
      <c r="TPD94" s="104"/>
      <c r="TPE94" s="105"/>
      <c r="TPF94" s="97"/>
      <c r="TPG94" s="79"/>
      <c r="TPH94" s="79"/>
      <c r="TPI94" s="96"/>
      <c r="TPJ94" s="80"/>
      <c r="TPK94" s="80"/>
      <c r="TPL94" s="80"/>
      <c r="TPM94" s="102"/>
      <c r="TPN94" s="62"/>
      <c r="TPO94" s="110"/>
      <c r="TPP94" s="97"/>
      <c r="TPQ94" s="97"/>
      <c r="TPR94" s="97"/>
      <c r="TPS94" s="104"/>
      <c r="TPT94" s="97"/>
      <c r="TPU94" s="97"/>
      <c r="TPV94" s="97"/>
      <c r="TPW94" s="145"/>
      <c r="TPX94" s="61"/>
      <c r="TPY94" s="108"/>
      <c r="TPZ94" s="63"/>
      <c r="TQA94" s="103"/>
      <c r="TQB94" s="104"/>
      <c r="TQC94" s="105"/>
      <c r="TQD94" s="97"/>
      <c r="TQE94" s="79"/>
      <c r="TQF94" s="79"/>
      <c r="TQG94" s="96"/>
      <c r="TQH94" s="80"/>
      <c r="TQI94" s="80"/>
      <c r="TQJ94" s="80"/>
      <c r="TQK94" s="102"/>
      <c r="TQL94" s="62"/>
      <c r="TQM94" s="110"/>
      <c r="TQN94" s="97"/>
      <c r="TQO94" s="97"/>
      <c r="TQP94" s="97"/>
      <c r="TQQ94" s="104"/>
      <c r="TQR94" s="97"/>
      <c r="TQS94" s="97"/>
      <c r="TQT94" s="97"/>
      <c r="TQU94" s="145"/>
      <c r="TQV94" s="61"/>
      <c r="TQW94" s="108"/>
      <c r="TQX94" s="63"/>
      <c r="TQY94" s="103"/>
      <c r="TQZ94" s="104"/>
      <c r="TRA94" s="105"/>
      <c r="TRB94" s="97"/>
      <c r="TRC94" s="79"/>
      <c r="TRD94" s="79"/>
      <c r="TRE94" s="96"/>
      <c r="TRF94" s="80"/>
      <c r="TRG94" s="80"/>
      <c r="TRH94" s="80"/>
      <c r="TRI94" s="102"/>
      <c r="TRJ94" s="62"/>
      <c r="TRK94" s="110"/>
      <c r="TRL94" s="97"/>
      <c r="TRM94" s="97"/>
      <c r="TRN94" s="97"/>
      <c r="TRO94" s="104"/>
      <c r="TRP94" s="97"/>
      <c r="TRQ94" s="97"/>
      <c r="TRR94" s="97"/>
      <c r="TRS94" s="145"/>
      <c r="TRT94" s="61"/>
      <c r="TRU94" s="108"/>
      <c r="TRV94" s="63"/>
      <c r="TRW94" s="103"/>
      <c r="TRX94" s="104"/>
      <c r="TRY94" s="105"/>
      <c r="TRZ94" s="97"/>
      <c r="TSA94" s="79"/>
      <c r="TSB94" s="79"/>
      <c r="TSC94" s="96"/>
      <c r="TSD94" s="80"/>
      <c r="TSE94" s="80"/>
      <c r="TSF94" s="80"/>
      <c r="TSG94" s="102"/>
      <c r="TSH94" s="62"/>
      <c r="TSI94" s="110"/>
      <c r="TSJ94" s="97"/>
      <c r="TSK94" s="97"/>
      <c r="TSL94" s="97"/>
      <c r="TSM94" s="104"/>
      <c r="TSN94" s="97"/>
      <c r="TSO94" s="97"/>
      <c r="TSP94" s="97"/>
      <c r="TSQ94" s="145"/>
      <c r="TSR94" s="61"/>
      <c r="TSS94" s="108"/>
      <c r="TST94" s="63"/>
      <c r="TSU94" s="103"/>
      <c r="TSV94" s="104"/>
      <c r="TSW94" s="105"/>
      <c r="TSX94" s="97"/>
      <c r="TSY94" s="79"/>
      <c r="TSZ94" s="79"/>
      <c r="TTA94" s="96"/>
      <c r="TTB94" s="80"/>
      <c r="TTC94" s="80"/>
      <c r="TTD94" s="80"/>
      <c r="TTE94" s="102"/>
      <c r="TTF94" s="62"/>
      <c r="TTG94" s="110"/>
      <c r="TTH94" s="97"/>
      <c r="TTI94" s="97"/>
      <c r="TTJ94" s="97"/>
      <c r="TTK94" s="104"/>
      <c r="TTL94" s="97"/>
      <c r="TTM94" s="97"/>
      <c r="TTN94" s="97"/>
      <c r="TTO94" s="145"/>
      <c r="TTP94" s="61"/>
      <c r="TTQ94" s="108"/>
      <c r="TTR94" s="63"/>
      <c r="TTS94" s="103"/>
      <c r="TTT94" s="104"/>
      <c r="TTU94" s="105"/>
      <c r="TTV94" s="97"/>
      <c r="TTW94" s="79"/>
      <c r="TTX94" s="79"/>
      <c r="TTY94" s="96"/>
      <c r="TTZ94" s="80"/>
      <c r="TUA94" s="80"/>
      <c r="TUB94" s="80"/>
      <c r="TUC94" s="102"/>
      <c r="TUD94" s="62"/>
      <c r="TUE94" s="110"/>
      <c r="TUF94" s="97"/>
      <c r="TUG94" s="97"/>
      <c r="TUH94" s="97"/>
      <c r="TUI94" s="104"/>
      <c r="TUJ94" s="97"/>
      <c r="TUK94" s="97"/>
      <c r="TUL94" s="97"/>
      <c r="TUM94" s="145"/>
      <c r="TUN94" s="61"/>
      <c r="TUO94" s="108"/>
      <c r="TUP94" s="63"/>
      <c r="TUQ94" s="103"/>
      <c r="TUR94" s="104"/>
      <c r="TUS94" s="105"/>
      <c r="TUT94" s="97"/>
      <c r="TUU94" s="79"/>
      <c r="TUV94" s="79"/>
      <c r="TUW94" s="96"/>
      <c r="TUX94" s="80"/>
      <c r="TUY94" s="80"/>
      <c r="TUZ94" s="80"/>
      <c r="TVA94" s="102"/>
      <c r="TVB94" s="62"/>
      <c r="TVC94" s="110"/>
      <c r="TVD94" s="97"/>
      <c r="TVE94" s="97"/>
      <c r="TVF94" s="97"/>
      <c r="TVG94" s="104"/>
      <c r="TVH94" s="97"/>
      <c r="TVI94" s="97"/>
      <c r="TVJ94" s="97"/>
      <c r="TVK94" s="145"/>
      <c r="TVL94" s="61"/>
      <c r="TVM94" s="108"/>
      <c r="TVN94" s="63"/>
      <c r="TVO94" s="103"/>
      <c r="TVP94" s="104"/>
      <c r="TVQ94" s="105"/>
      <c r="TVR94" s="97"/>
      <c r="TVS94" s="79"/>
      <c r="TVT94" s="79"/>
      <c r="TVU94" s="96"/>
      <c r="TVV94" s="80"/>
      <c r="TVW94" s="80"/>
      <c r="TVX94" s="80"/>
      <c r="TVY94" s="102"/>
      <c r="TVZ94" s="62"/>
      <c r="TWA94" s="110"/>
      <c r="TWB94" s="97"/>
      <c r="TWC94" s="97"/>
      <c r="TWD94" s="97"/>
      <c r="TWE94" s="104"/>
      <c r="TWF94" s="97"/>
      <c r="TWG94" s="97"/>
      <c r="TWH94" s="97"/>
      <c r="TWI94" s="145"/>
      <c r="TWJ94" s="61"/>
      <c r="TWK94" s="108"/>
      <c r="TWL94" s="63"/>
      <c r="TWM94" s="103"/>
      <c r="TWN94" s="104"/>
      <c r="TWO94" s="105"/>
      <c r="TWP94" s="97"/>
      <c r="TWQ94" s="79"/>
      <c r="TWR94" s="79"/>
      <c r="TWS94" s="96"/>
      <c r="TWT94" s="80"/>
      <c r="TWU94" s="80"/>
      <c r="TWV94" s="80"/>
      <c r="TWW94" s="102"/>
      <c r="TWX94" s="62"/>
      <c r="TWY94" s="110"/>
      <c r="TWZ94" s="97"/>
      <c r="TXA94" s="97"/>
      <c r="TXB94" s="97"/>
      <c r="TXC94" s="104"/>
      <c r="TXD94" s="97"/>
      <c r="TXE94" s="97"/>
      <c r="TXF94" s="97"/>
      <c r="TXG94" s="145"/>
      <c r="TXH94" s="61"/>
      <c r="TXI94" s="108"/>
      <c r="TXJ94" s="63"/>
      <c r="TXK94" s="103"/>
      <c r="TXL94" s="104"/>
      <c r="TXM94" s="105"/>
      <c r="TXN94" s="97"/>
      <c r="TXO94" s="79"/>
      <c r="TXP94" s="79"/>
      <c r="TXQ94" s="96"/>
      <c r="TXR94" s="80"/>
      <c r="TXS94" s="80"/>
      <c r="TXT94" s="80"/>
      <c r="TXU94" s="102"/>
      <c r="TXV94" s="62"/>
      <c r="TXW94" s="110"/>
      <c r="TXX94" s="97"/>
      <c r="TXY94" s="97"/>
      <c r="TXZ94" s="97"/>
      <c r="TYA94" s="104"/>
      <c r="TYB94" s="97"/>
      <c r="TYC94" s="97"/>
      <c r="TYD94" s="97"/>
      <c r="TYE94" s="145"/>
      <c r="TYF94" s="61"/>
      <c r="TYG94" s="108"/>
      <c r="TYH94" s="63"/>
      <c r="TYI94" s="103"/>
      <c r="TYJ94" s="104"/>
      <c r="TYK94" s="105"/>
      <c r="TYL94" s="97"/>
      <c r="TYM94" s="79"/>
      <c r="TYN94" s="79"/>
      <c r="TYO94" s="96"/>
      <c r="TYP94" s="80"/>
      <c r="TYQ94" s="80"/>
      <c r="TYR94" s="80"/>
      <c r="TYS94" s="102"/>
      <c r="TYT94" s="62"/>
      <c r="TYU94" s="110"/>
      <c r="TYV94" s="97"/>
      <c r="TYW94" s="97"/>
      <c r="TYX94" s="97"/>
      <c r="TYY94" s="104"/>
      <c r="TYZ94" s="97"/>
      <c r="TZA94" s="97"/>
      <c r="TZB94" s="97"/>
      <c r="TZC94" s="145"/>
      <c r="TZD94" s="61"/>
      <c r="TZE94" s="108"/>
      <c r="TZF94" s="63"/>
      <c r="TZG94" s="103"/>
      <c r="TZH94" s="104"/>
      <c r="TZI94" s="105"/>
      <c r="TZJ94" s="97"/>
      <c r="TZK94" s="79"/>
      <c r="TZL94" s="79"/>
      <c r="TZM94" s="96"/>
      <c r="TZN94" s="80"/>
      <c r="TZO94" s="80"/>
      <c r="TZP94" s="80"/>
      <c r="TZQ94" s="102"/>
      <c r="TZR94" s="62"/>
      <c r="TZS94" s="110"/>
      <c r="TZT94" s="97"/>
      <c r="TZU94" s="97"/>
      <c r="TZV94" s="97"/>
      <c r="TZW94" s="104"/>
      <c r="TZX94" s="97"/>
      <c r="TZY94" s="97"/>
      <c r="TZZ94" s="97"/>
      <c r="UAA94" s="145"/>
      <c r="UAB94" s="61"/>
      <c r="UAC94" s="108"/>
      <c r="UAD94" s="63"/>
      <c r="UAE94" s="103"/>
      <c r="UAF94" s="104"/>
      <c r="UAG94" s="105"/>
      <c r="UAH94" s="97"/>
      <c r="UAI94" s="79"/>
      <c r="UAJ94" s="79"/>
      <c r="UAK94" s="96"/>
      <c r="UAL94" s="80"/>
      <c r="UAM94" s="80"/>
      <c r="UAN94" s="80"/>
      <c r="UAO94" s="102"/>
      <c r="UAP94" s="62"/>
      <c r="UAQ94" s="110"/>
      <c r="UAR94" s="97"/>
      <c r="UAS94" s="97"/>
      <c r="UAT94" s="97"/>
      <c r="UAU94" s="104"/>
      <c r="UAV94" s="97"/>
      <c r="UAW94" s="97"/>
      <c r="UAX94" s="97"/>
      <c r="UAY94" s="145"/>
      <c r="UAZ94" s="61"/>
      <c r="UBA94" s="108"/>
      <c r="UBB94" s="63"/>
      <c r="UBC94" s="103"/>
      <c r="UBD94" s="104"/>
      <c r="UBE94" s="105"/>
      <c r="UBF94" s="97"/>
      <c r="UBG94" s="79"/>
      <c r="UBH94" s="79"/>
      <c r="UBI94" s="96"/>
      <c r="UBJ94" s="80"/>
      <c r="UBK94" s="80"/>
      <c r="UBL94" s="80"/>
      <c r="UBM94" s="102"/>
      <c r="UBN94" s="62"/>
      <c r="UBO94" s="110"/>
      <c r="UBP94" s="97"/>
      <c r="UBQ94" s="97"/>
      <c r="UBR94" s="97"/>
      <c r="UBS94" s="104"/>
      <c r="UBT94" s="97"/>
      <c r="UBU94" s="97"/>
      <c r="UBV94" s="97"/>
      <c r="UBW94" s="145"/>
      <c r="UBX94" s="61"/>
      <c r="UBY94" s="108"/>
      <c r="UBZ94" s="63"/>
      <c r="UCA94" s="103"/>
      <c r="UCB94" s="104"/>
      <c r="UCC94" s="105"/>
      <c r="UCD94" s="97"/>
      <c r="UCE94" s="79"/>
      <c r="UCF94" s="79"/>
      <c r="UCG94" s="96"/>
      <c r="UCH94" s="80"/>
      <c r="UCI94" s="80"/>
      <c r="UCJ94" s="80"/>
      <c r="UCK94" s="102"/>
      <c r="UCL94" s="62"/>
      <c r="UCM94" s="110"/>
      <c r="UCN94" s="97"/>
      <c r="UCO94" s="97"/>
      <c r="UCP94" s="97"/>
      <c r="UCQ94" s="104"/>
      <c r="UCR94" s="97"/>
      <c r="UCS94" s="97"/>
      <c r="UCT94" s="97"/>
      <c r="UCU94" s="145"/>
      <c r="UCV94" s="61"/>
      <c r="UCW94" s="108"/>
      <c r="UCX94" s="63"/>
      <c r="UCY94" s="103"/>
      <c r="UCZ94" s="104"/>
      <c r="UDA94" s="105"/>
      <c r="UDB94" s="97"/>
      <c r="UDC94" s="79"/>
      <c r="UDD94" s="79"/>
      <c r="UDE94" s="96"/>
      <c r="UDF94" s="80"/>
      <c r="UDG94" s="80"/>
      <c r="UDH94" s="80"/>
      <c r="UDI94" s="102"/>
      <c r="UDJ94" s="62"/>
      <c r="UDK94" s="110"/>
      <c r="UDL94" s="97"/>
      <c r="UDM94" s="97"/>
      <c r="UDN94" s="97"/>
      <c r="UDO94" s="104"/>
      <c r="UDP94" s="97"/>
      <c r="UDQ94" s="97"/>
      <c r="UDR94" s="97"/>
      <c r="UDS94" s="145"/>
      <c r="UDT94" s="61"/>
      <c r="UDU94" s="108"/>
      <c r="UDV94" s="63"/>
      <c r="UDW94" s="103"/>
      <c r="UDX94" s="104"/>
      <c r="UDY94" s="105"/>
      <c r="UDZ94" s="97"/>
      <c r="UEA94" s="79"/>
      <c r="UEB94" s="79"/>
      <c r="UEC94" s="96"/>
      <c r="UED94" s="80"/>
      <c r="UEE94" s="80"/>
      <c r="UEF94" s="80"/>
      <c r="UEG94" s="102"/>
      <c r="UEH94" s="62"/>
      <c r="UEI94" s="110"/>
      <c r="UEJ94" s="97"/>
      <c r="UEK94" s="97"/>
      <c r="UEL94" s="97"/>
      <c r="UEM94" s="104"/>
      <c r="UEN94" s="97"/>
      <c r="UEO94" s="97"/>
      <c r="UEP94" s="97"/>
      <c r="UEQ94" s="145"/>
      <c r="UER94" s="61"/>
      <c r="UES94" s="108"/>
      <c r="UET94" s="63"/>
      <c r="UEU94" s="103"/>
      <c r="UEV94" s="104"/>
      <c r="UEW94" s="105"/>
      <c r="UEX94" s="97"/>
      <c r="UEY94" s="79"/>
      <c r="UEZ94" s="79"/>
      <c r="UFA94" s="96"/>
      <c r="UFB94" s="80"/>
      <c r="UFC94" s="80"/>
      <c r="UFD94" s="80"/>
      <c r="UFE94" s="102"/>
      <c r="UFF94" s="62"/>
      <c r="UFG94" s="110"/>
      <c r="UFH94" s="97"/>
      <c r="UFI94" s="97"/>
      <c r="UFJ94" s="97"/>
      <c r="UFK94" s="104"/>
      <c r="UFL94" s="97"/>
      <c r="UFM94" s="97"/>
      <c r="UFN94" s="97"/>
      <c r="UFO94" s="145"/>
      <c r="UFP94" s="61"/>
      <c r="UFQ94" s="108"/>
      <c r="UFR94" s="63"/>
      <c r="UFS94" s="103"/>
      <c r="UFT94" s="104"/>
      <c r="UFU94" s="105"/>
      <c r="UFV94" s="97"/>
      <c r="UFW94" s="79"/>
      <c r="UFX94" s="79"/>
      <c r="UFY94" s="96"/>
      <c r="UFZ94" s="80"/>
      <c r="UGA94" s="80"/>
      <c r="UGB94" s="80"/>
      <c r="UGC94" s="102"/>
      <c r="UGD94" s="62"/>
      <c r="UGE94" s="110"/>
      <c r="UGF94" s="97"/>
      <c r="UGG94" s="97"/>
      <c r="UGH94" s="97"/>
      <c r="UGI94" s="104"/>
      <c r="UGJ94" s="97"/>
      <c r="UGK94" s="97"/>
      <c r="UGL94" s="97"/>
      <c r="UGM94" s="145"/>
      <c r="UGN94" s="61"/>
      <c r="UGO94" s="108"/>
      <c r="UGP94" s="63"/>
      <c r="UGQ94" s="103"/>
      <c r="UGR94" s="104"/>
      <c r="UGS94" s="105"/>
      <c r="UGT94" s="97"/>
      <c r="UGU94" s="79"/>
      <c r="UGV94" s="79"/>
      <c r="UGW94" s="96"/>
      <c r="UGX94" s="80"/>
      <c r="UGY94" s="80"/>
      <c r="UGZ94" s="80"/>
      <c r="UHA94" s="102"/>
      <c r="UHB94" s="62"/>
      <c r="UHC94" s="110"/>
      <c r="UHD94" s="97"/>
      <c r="UHE94" s="97"/>
      <c r="UHF94" s="97"/>
      <c r="UHG94" s="104"/>
      <c r="UHH94" s="97"/>
      <c r="UHI94" s="97"/>
      <c r="UHJ94" s="97"/>
      <c r="UHK94" s="145"/>
      <c r="UHL94" s="61"/>
      <c r="UHM94" s="108"/>
      <c r="UHN94" s="63"/>
      <c r="UHO94" s="103"/>
      <c r="UHP94" s="104"/>
      <c r="UHQ94" s="105"/>
      <c r="UHR94" s="97"/>
      <c r="UHS94" s="79"/>
      <c r="UHT94" s="79"/>
      <c r="UHU94" s="96"/>
      <c r="UHV94" s="80"/>
      <c r="UHW94" s="80"/>
      <c r="UHX94" s="80"/>
      <c r="UHY94" s="102"/>
      <c r="UHZ94" s="62"/>
      <c r="UIA94" s="110"/>
      <c r="UIB94" s="97"/>
      <c r="UIC94" s="97"/>
      <c r="UID94" s="97"/>
      <c r="UIE94" s="104"/>
      <c r="UIF94" s="97"/>
      <c r="UIG94" s="97"/>
      <c r="UIH94" s="97"/>
      <c r="UII94" s="145"/>
      <c r="UIJ94" s="61"/>
      <c r="UIK94" s="108"/>
      <c r="UIL94" s="63"/>
      <c r="UIM94" s="103"/>
      <c r="UIN94" s="104"/>
      <c r="UIO94" s="105"/>
      <c r="UIP94" s="97"/>
      <c r="UIQ94" s="79"/>
      <c r="UIR94" s="79"/>
      <c r="UIS94" s="96"/>
      <c r="UIT94" s="80"/>
      <c r="UIU94" s="80"/>
      <c r="UIV94" s="80"/>
      <c r="UIW94" s="102"/>
      <c r="UIX94" s="62"/>
      <c r="UIY94" s="110"/>
      <c r="UIZ94" s="97"/>
      <c r="UJA94" s="97"/>
      <c r="UJB94" s="97"/>
      <c r="UJC94" s="104"/>
      <c r="UJD94" s="97"/>
      <c r="UJE94" s="97"/>
      <c r="UJF94" s="97"/>
      <c r="UJG94" s="145"/>
      <c r="UJH94" s="61"/>
      <c r="UJI94" s="108"/>
      <c r="UJJ94" s="63"/>
      <c r="UJK94" s="103"/>
      <c r="UJL94" s="104"/>
      <c r="UJM94" s="105"/>
      <c r="UJN94" s="97"/>
      <c r="UJO94" s="79"/>
      <c r="UJP94" s="79"/>
      <c r="UJQ94" s="96"/>
      <c r="UJR94" s="80"/>
      <c r="UJS94" s="80"/>
      <c r="UJT94" s="80"/>
      <c r="UJU94" s="102"/>
      <c r="UJV94" s="62"/>
      <c r="UJW94" s="110"/>
      <c r="UJX94" s="97"/>
      <c r="UJY94" s="97"/>
      <c r="UJZ94" s="97"/>
      <c r="UKA94" s="104"/>
      <c r="UKB94" s="97"/>
      <c r="UKC94" s="97"/>
      <c r="UKD94" s="97"/>
      <c r="UKE94" s="145"/>
      <c r="UKF94" s="61"/>
      <c r="UKG94" s="108"/>
      <c r="UKH94" s="63"/>
      <c r="UKI94" s="103"/>
      <c r="UKJ94" s="104"/>
      <c r="UKK94" s="105"/>
      <c r="UKL94" s="97"/>
      <c r="UKM94" s="79"/>
      <c r="UKN94" s="79"/>
      <c r="UKO94" s="96"/>
      <c r="UKP94" s="80"/>
      <c r="UKQ94" s="80"/>
      <c r="UKR94" s="80"/>
      <c r="UKS94" s="102"/>
      <c r="UKT94" s="62"/>
      <c r="UKU94" s="110"/>
      <c r="UKV94" s="97"/>
      <c r="UKW94" s="97"/>
      <c r="UKX94" s="97"/>
      <c r="UKY94" s="104"/>
      <c r="UKZ94" s="97"/>
      <c r="ULA94" s="97"/>
      <c r="ULB94" s="97"/>
      <c r="ULC94" s="145"/>
      <c r="ULD94" s="61"/>
      <c r="ULE94" s="108"/>
      <c r="ULF94" s="63"/>
      <c r="ULG94" s="103"/>
      <c r="ULH94" s="104"/>
      <c r="ULI94" s="105"/>
      <c r="ULJ94" s="97"/>
      <c r="ULK94" s="79"/>
      <c r="ULL94" s="79"/>
      <c r="ULM94" s="96"/>
      <c r="ULN94" s="80"/>
      <c r="ULO94" s="80"/>
      <c r="ULP94" s="80"/>
      <c r="ULQ94" s="102"/>
      <c r="ULR94" s="62"/>
      <c r="ULS94" s="110"/>
      <c r="ULT94" s="97"/>
      <c r="ULU94" s="97"/>
      <c r="ULV94" s="97"/>
      <c r="ULW94" s="104"/>
      <c r="ULX94" s="97"/>
      <c r="ULY94" s="97"/>
      <c r="ULZ94" s="97"/>
      <c r="UMA94" s="145"/>
      <c r="UMB94" s="61"/>
      <c r="UMC94" s="108"/>
      <c r="UMD94" s="63"/>
      <c r="UME94" s="103"/>
      <c r="UMF94" s="104"/>
      <c r="UMG94" s="105"/>
      <c r="UMH94" s="97"/>
      <c r="UMI94" s="79"/>
      <c r="UMJ94" s="79"/>
      <c r="UMK94" s="96"/>
      <c r="UML94" s="80"/>
      <c r="UMM94" s="80"/>
      <c r="UMN94" s="80"/>
      <c r="UMO94" s="102"/>
      <c r="UMP94" s="62"/>
      <c r="UMQ94" s="110"/>
      <c r="UMR94" s="97"/>
      <c r="UMS94" s="97"/>
      <c r="UMT94" s="97"/>
      <c r="UMU94" s="104"/>
      <c r="UMV94" s="97"/>
      <c r="UMW94" s="97"/>
      <c r="UMX94" s="97"/>
      <c r="UMY94" s="145"/>
      <c r="UMZ94" s="61"/>
      <c r="UNA94" s="108"/>
      <c r="UNB94" s="63"/>
      <c r="UNC94" s="103"/>
      <c r="UND94" s="104"/>
      <c r="UNE94" s="105"/>
      <c r="UNF94" s="97"/>
      <c r="UNG94" s="79"/>
      <c r="UNH94" s="79"/>
      <c r="UNI94" s="96"/>
      <c r="UNJ94" s="80"/>
      <c r="UNK94" s="80"/>
      <c r="UNL94" s="80"/>
      <c r="UNM94" s="102"/>
      <c r="UNN94" s="62"/>
      <c r="UNO94" s="110"/>
      <c r="UNP94" s="97"/>
      <c r="UNQ94" s="97"/>
      <c r="UNR94" s="97"/>
      <c r="UNS94" s="104"/>
      <c r="UNT94" s="97"/>
      <c r="UNU94" s="97"/>
      <c r="UNV94" s="97"/>
      <c r="UNW94" s="145"/>
      <c r="UNX94" s="61"/>
      <c r="UNY94" s="108"/>
      <c r="UNZ94" s="63"/>
      <c r="UOA94" s="103"/>
      <c r="UOB94" s="104"/>
      <c r="UOC94" s="105"/>
      <c r="UOD94" s="97"/>
      <c r="UOE94" s="79"/>
      <c r="UOF94" s="79"/>
      <c r="UOG94" s="96"/>
      <c r="UOH94" s="80"/>
      <c r="UOI94" s="80"/>
      <c r="UOJ94" s="80"/>
      <c r="UOK94" s="102"/>
      <c r="UOL94" s="62"/>
      <c r="UOM94" s="110"/>
      <c r="UON94" s="97"/>
      <c r="UOO94" s="97"/>
      <c r="UOP94" s="97"/>
      <c r="UOQ94" s="104"/>
      <c r="UOR94" s="97"/>
      <c r="UOS94" s="97"/>
      <c r="UOT94" s="97"/>
      <c r="UOU94" s="145"/>
      <c r="UOV94" s="61"/>
      <c r="UOW94" s="108"/>
      <c r="UOX94" s="63"/>
      <c r="UOY94" s="103"/>
      <c r="UOZ94" s="104"/>
      <c r="UPA94" s="105"/>
      <c r="UPB94" s="97"/>
      <c r="UPC94" s="79"/>
      <c r="UPD94" s="79"/>
      <c r="UPE94" s="96"/>
      <c r="UPF94" s="80"/>
      <c r="UPG94" s="80"/>
      <c r="UPH94" s="80"/>
      <c r="UPI94" s="102"/>
      <c r="UPJ94" s="62"/>
      <c r="UPK94" s="110"/>
      <c r="UPL94" s="97"/>
      <c r="UPM94" s="97"/>
      <c r="UPN94" s="97"/>
      <c r="UPO94" s="104"/>
      <c r="UPP94" s="97"/>
      <c r="UPQ94" s="97"/>
      <c r="UPR94" s="97"/>
      <c r="UPS94" s="145"/>
      <c r="UPT94" s="61"/>
      <c r="UPU94" s="108"/>
      <c r="UPV94" s="63"/>
      <c r="UPW94" s="103"/>
      <c r="UPX94" s="104"/>
      <c r="UPY94" s="105"/>
      <c r="UPZ94" s="97"/>
      <c r="UQA94" s="79"/>
      <c r="UQB94" s="79"/>
      <c r="UQC94" s="96"/>
      <c r="UQD94" s="80"/>
      <c r="UQE94" s="80"/>
      <c r="UQF94" s="80"/>
      <c r="UQG94" s="102"/>
      <c r="UQH94" s="62"/>
      <c r="UQI94" s="110"/>
      <c r="UQJ94" s="97"/>
      <c r="UQK94" s="97"/>
      <c r="UQL94" s="97"/>
      <c r="UQM94" s="104"/>
      <c r="UQN94" s="97"/>
      <c r="UQO94" s="97"/>
      <c r="UQP94" s="97"/>
      <c r="UQQ94" s="145"/>
      <c r="UQR94" s="61"/>
      <c r="UQS94" s="108"/>
      <c r="UQT94" s="63"/>
      <c r="UQU94" s="103"/>
      <c r="UQV94" s="104"/>
      <c r="UQW94" s="105"/>
      <c r="UQX94" s="97"/>
      <c r="UQY94" s="79"/>
      <c r="UQZ94" s="79"/>
      <c r="URA94" s="96"/>
      <c r="URB94" s="80"/>
      <c r="URC94" s="80"/>
      <c r="URD94" s="80"/>
      <c r="URE94" s="102"/>
      <c r="URF94" s="62"/>
      <c r="URG94" s="110"/>
      <c r="URH94" s="97"/>
      <c r="URI94" s="97"/>
      <c r="URJ94" s="97"/>
      <c r="URK94" s="104"/>
      <c r="URL94" s="97"/>
      <c r="URM94" s="97"/>
      <c r="URN94" s="97"/>
      <c r="URO94" s="145"/>
      <c r="URP94" s="61"/>
      <c r="URQ94" s="108"/>
      <c r="URR94" s="63"/>
      <c r="URS94" s="103"/>
      <c r="URT94" s="104"/>
      <c r="URU94" s="105"/>
      <c r="URV94" s="97"/>
      <c r="URW94" s="79"/>
      <c r="URX94" s="79"/>
      <c r="URY94" s="96"/>
      <c r="URZ94" s="80"/>
      <c r="USA94" s="80"/>
      <c r="USB94" s="80"/>
      <c r="USC94" s="102"/>
      <c r="USD94" s="62"/>
      <c r="USE94" s="110"/>
      <c r="USF94" s="97"/>
      <c r="USG94" s="97"/>
      <c r="USH94" s="97"/>
      <c r="USI94" s="104"/>
      <c r="USJ94" s="97"/>
      <c r="USK94" s="97"/>
      <c r="USL94" s="97"/>
      <c r="USM94" s="145"/>
      <c r="USN94" s="61"/>
      <c r="USO94" s="108"/>
      <c r="USP94" s="63"/>
      <c r="USQ94" s="103"/>
      <c r="USR94" s="104"/>
      <c r="USS94" s="105"/>
      <c r="UST94" s="97"/>
      <c r="USU94" s="79"/>
      <c r="USV94" s="79"/>
      <c r="USW94" s="96"/>
      <c r="USX94" s="80"/>
      <c r="USY94" s="80"/>
      <c r="USZ94" s="80"/>
      <c r="UTA94" s="102"/>
      <c r="UTB94" s="62"/>
      <c r="UTC94" s="110"/>
      <c r="UTD94" s="97"/>
      <c r="UTE94" s="97"/>
      <c r="UTF94" s="97"/>
      <c r="UTG94" s="104"/>
      <c r="UTH94" s="97"/>
      <c r="UTI94" s="97"/>
      <c r="UTJ94" s="97"/>
      <c r="UTK94" s="145"/>
      <c r="UTL94" s="61"/>
      <c r="UTM94" s="108"/>
      <c r="UTN94" s="63"/>
      <c r="UTO94" s="103"/>
      <c r="UTP94" s="104"/>
      <c r="UTQ94" s="105"/>
      <c r="UTR94" s="97"/>
      <c r="UTS94" s="79"/>
      <c r="UTT94" s="79"/>
      <c r="UTU94" s="96"/>
      <c r="UTV94" s="80"/>
      <c r="UTW94" s="80"/>
      <c r="UTX94" s="80"/>
      <c r="UTY94" s="102"/>
      <c r="UTZ94" s="62"/>
      <c r="UUA94" s="110"/>
      <c r="UUB94" s="97"/>
      <c r="UUC94" s="97"/>
      <c r="UUD94" s="97"/>
      <c r="UUE94" s="104"/>
      <c r="UUF94" s="97"/>
      <c r="UUG94" s="97"/>
      <c r="UUH94" s="97"/>
      <c r="UUI94" s="145"/>
      <c r="UUJ94" s="61"/>
      <c r="UUK94" s="108"/>
      <c r="UUL94" s="63"/>
      <c r="UUM94" s="103"/>
      <c r="UUN94" s="104"/>
      <c r="UUO94" s="105"/>
      <c r="UUP94" s="97"/>
      <c r="UUQ94" s="79"/>
      <c r="UUR94" s="79"/>
      <c r="UUS94" s="96"/>
      <c r="UUT94" s="80"/>
      <c r="UUU94" s="80"/>
      <c r="UUV94" s="80"/>
      <c r="UUW94" s="102"/>
      <c r="UUX94" s="62"/>
      <c r="UUY94" s="110"/>
      <c r="UUZ94" s="97"/>
      <c r="UVA94" s="97"/>
      <c r="UVB94" s="97"/>
      <c r="UVC94" s="104"/>
      <c r="UVD94" s="97"/>
      <c r="UVE94" s="97"/>
      <c r="UVF94" s="97"/>
      <c r="UVG94" s="145"/>
      <c r="UVH94" s="61"/>
      <c r="UVI94" s="108"/>
      <c r="UVJ94" s="63"/>
      <c r="UVK94" s="103"/>
      <c r="UVL94" s="104"/>
      <c r="UVM94" s="105"/>
      <c r="UVN94" s="97"/>
      <c r="UVO94" s="79"/>
      <c r="UVP94" s="79"/>
      <c r="UVQ94" s="96"/>
      <c r="UVR94" s="80"/>
      <c r="UVS94" s="80"/>
      <c r="UVT94" s="80"/>
      <c r="UVU94" s="102"/>
      <c r="UVV94" s="62"/>
      <c r="UVW94" s="110"/>
      <c r="UVX94" s="97"/>
      <c r="UVY94" s="97"/>
      <c r="UVZ94" s="97"/>
      <c r="UWA94" s="104"/>
      <c r="UWB94" s="97"/>
      <c r="UWC94" s="97"/>
      <c r="UWD94" s="97"/>
      <c r="UWE94" s="145"/>
      <c r="UWF94" s="61"/>
      <c r="UWG94" s="108"/>
      <c r="UWH94" s="63"/>
      <c r="UWI94" s="103"/>
      <c r="UWJ94" s="104"/>
      <c r="UWK94" s="105"/>
      <c r="UWL94" s="97"/>
      <c r="UWM94" s="79"/>
      <c r="UWN94" s="79"/>
      <c r="UWO94" s="96"/>
      <c r="UWP94" s="80"/>
      <c r="UWQ94" s="80"/>
      <c r="UWR94" s="80"/>
      <c r="UWS94" s="102"/>
      <c r="UWT94" s="62"/>
      <c r="UWU94" s="110"/>
      <c r="UWV94" s="97"/>
      <c r="UWW94" s="97"/>
      <c r="UWX94" s="97"/>
      <c r="UWY94" s="104"/>
      <c r="UWZ94" s="97"/>
      <c r="UXA94" s="97"/>
      <c r="UXB94" s="97"/>
      <c r="UXC94" s="145"/>
      <c r="UXD94" s="61"/>
      <c r="UXE94" s="108"/>
      <c r="UXF94" s="63"/>
      <c r="UXG94" s="103"/>
      <c r="UXH94" s="104"/>
      <c r="UXI94" s="105"/>
      <c r="UXJ94" s="97"/>
      <c r="UXK94" s="79"/>
      <c r="UXL94" s="79"/>
      <c r="UXM94" s="96"/>
      <c r="UXN94" s="80"/>
      <c r="UXO94" s="80"/>
      <c r="UXP94" s="80"/>
      <c r="UXQ94" s="102"/>
      <c r="UXR94" s="62"/>
      <c r="UXS94" s="110"/>
      <c r="UXT94" s="97"/>
      <c r="UXU94" s="97"/>
      <c r="UXV94" s="97"/>
      <c r="UXW94" s="104"/>
      <c r="UXX94" s="97"/>
      <c r="UXY94" s="97"/>
      <c r="UXZ94" s="97"/>
      <c r="UYA94" s="145"/>
      <c r="UYB94" s="61"/>
      <c r="UYC94" s="108"/>
      <c r="UYD94" s="63"/>
      <c r="UYE94" s="103"/>
      <c r="UYF94" s="104"/>
      <c r="UYG94" s="105"/>
      <c r="UYH94" s="97"/>
      <c r="UYI94" s="79"/>
      <c r="UYJ94" s="79"/>
      <c r="UYK94" s="96"/>
      <c r="UYL94" s="80"/>
      <c r="UYM94" s="80"/>
      <c r="UYN94" s="80"/>
      <c r="UYO94" s="102"/>
      <c r="UYP94" s="62"/>
      <c r="UYQ94" s="110"/>
      <c r="UYR94" s="97"/>
      <c r="UYS94" s="97"/>
      <c r="UYT94" s="97"/>
      <c r="UYU94" s="104"/>
      <c r="UYV94" s="97"/>
      <c r="UYW94" s="97"/>
      <c r="UYX94" s="97"/>
      <c r="UYY94" s="145"/>
      <c r="UYZ94" s="61"/>
      <c r="UZA94" s="108"/>
      <c r="UZB94" s="63"/>
      <c r="UZC94" s="103"/>
      <c r="UZD94" s="104"/>
      <c r="UZE94" s="105"/>
      <c r="UZF94" s="97"/>
      <c r="UZG94" s="79"/>
      <c r="UZH94" s="79"/>
      <c r="UZI94" s="96"/>
      <c r="UZJ94" s="80"/>
      <c r="UZK94" s="80"/>
      <c r="UZL94" s="80"/>
      <c r="UZM94" s="102"/>
      <c r="UZN94" s="62"/>
      <c r="UZO94" s="110"/>
      <c r="UZP94" s="97"/>
      <c r="UZQ94" s="97"/>
      <c r="UZR94" s="97"/>
      <c r="UZS94" s="104"/>
      <c r="UZT94" s="97"/>
      <c r="UZU94" s="97"/>
      <c r="UZV94" s="97"/>
      <c r="UZW94" s="145"/>
      <c r="UZX94" s="61"/>
      <c r="UZY94" s="108"/>
      <c r="UZZ94" s="63"/>
      <c r="VAA94" s="103"/>
      <c r="VAB94" s="104"/>
      <c r="VAC94" s="105"/>
      <c r="VAD94" s="97"/>
      <c r="VAE94" s="79"/>
      <c r="VAF94" s="79"/>
      <c r="VAG94" s="96"/>
      <c r="VAH94" s="80"/>
      <c r="VAI94" s="80"/>
      <c r="VAJ94" s="80"/>
      <c r="VAK94" s="102"/>
      <c r="VAL94" s="62"/>
      <c r="VAM94" s="110"/>
      <c r="VAN94" s="97"/>
      <c r="VAO94" s="97"/>
      <c r="VAP94" s="97"/>
      <c r="VAQ94" s="104"/>
      <c r="VAR94" s="97"/>
      <c r="VAS94" s="97"/>
      <c r="VAT94" s="97"/>
      <c r="VAU94" s="145"/>
      <c r="VAV94" s="61"/>
      <c r="VAW94" s="108"/>
      <c r="VAX94" s="63"/>
      <c r="VAY94" s="103"/>
      <c r="VAZ94" s="104"/>
      <c r="VBA94" s="105"/>
      <c r="VBB94" s="97"/>
      <c r="VBC94" s="79"/>
      <c r="VBD94" s="79"/>
      <c r="VBE94" s="96"/>
      <c r="VBF94" s="80"/>
      <c r="VBG94" s="80"/>
      <c r="VBH94" s="80"/>
      <c r="VBI94" s="102"/>
      <c r="VBJ94" s="62"/>
      <c r="VBK94" s="110"/>
      <c r="VBL94" s="97"/>
      <c r="VBM94" s="97"/>
      <c r="VBN94" s="97"/>
      <c r="VBO94" s="104"/>
      <c r="VBP94" s="97"/>
      <c r="VBQ94" s="97"/>
      <c r="VBR94" s="97"/>
      <c r="VBS94" s="145"/>
      <c r="VBT94" s="61"/>
      <c r="VBU94" s="108"/>
      <c r="VBV94" s="63"/>
      <c r="VBW94" s="103"/>
      <c r="VBX94" s="104"/>
      <c r="VBY94" s="105"/>
      <c r="VBZ94" s="97"/>
      <c r="VCA94" s="79"/>
      <c r="VCB94" s="79"/>
      <c r="VCC94" s="96"/>
      <c r="VCD94" s="80"/>
      <c r="VCE94" s="80"/>
      <c r="VCF94" s="80"/>
      <c r="VCG94" s="102"/>
      <c r="VCH94" s="62"/>
      <c r="VCI94" s="110"/>
      <c r="VCJ94" s="97"/>
      <c r="VCK94" s="97"/>
      <c r="VCL94" s="97"/>
      <c r="VCM94" s="104"/>
      <c r="VCN94" s="97"/>
      <c r="VCO94" s="97"/>
      <c r="VCP94" s="97"/>
      <c r="VCQ94" s="145"/>
      <c r="VCR94" s="61"/>
      <c r="VCS94" s="108"/>
      <c r="VCT94" s="63"/>
      <c r="VCU94" s="103"/>
      <c r="VCV94" s="104"/>
      <c r="VCW94" s="105"/>
      <c r="VCX94" s="97"/>
      <c r="VCY94" s="79"/>
      <c r="VCZ94" s="79"/>
      <c r="VDA94" s="96"/>
      <c r="VDB94" s="80"/>
      <c r="VDC94" s="80"/>
      <c r="VDD94" s="80"/>
      <c r="VDE94" s="102"/>
      <c r="VDF94" s="62"/>
      <c r="VDG94" s="110"/>
      <c r="VDH94" s="97"/>
      <c r="VDI94" s="97"/>
      <c r="VDJ94" s="97"/>
      <c r="VDK94" s="104"/>
      <c r="VDL94" s="97"/>
      <c r="VDM94" s="97"/>
      <c r="VDN94" s="97"/>
      <c r="VDO94" s="145"/>
      <c r="VDP94" s="61"/>
      <c r="VDQ94" s="108"/>
      <c r="VDR94" s="63"/>
      <c r="VDS94" s="103"/>
      <c r="VDT94" s="104"/>
      <c r="VDU94" s="105"/>
      <c r="VDV94" s="97"/>
      <c r="VDW94" s="79"/>
      <c r="VDX94" s="79"/>
      <c r="VDY94" s="96"/>
      <c r="VDZ94" s="80"/>
      <c r="VEA94" s="80"/>
      <c r="VEB94" s="80"/>
      <c r="VEC94" s="102"/>
      <c r="VED94" s="62"/>
      <c r="VEE94" s="110"/>
      <c r="VEF94" s="97"/>
      <c r="VEG94" s="97"/>
      <c r="VEH94" s="97"/>
      <c r="VEI94" s="104"/>
      <c r="VEJ94" s="97"/>
      <c r="VEK94" s="97"/>
      <c r="VEL94" s="97"/>
      <c r="VEM94" s="145"/>
      <c r="VEN94" s="61"/>
      <c r="VEO94" s="108"/>
      <c r="VEP94" s="63"/>
      <c r="VEQ94" s="103"/>
      <c r="VER94" s="104"/>
      <c r="VES94" s="105"/>
      <c r="VET94" s="97"/>
      <c r="VEU94" s="79"/>
      <c r="VEV94" s="79"/>
      <c r="VEW94" s="96"/>
      <c r="VEX94" s="80"/>
      <c r="VEY94" s="80"/>
      <c r="VEZ94" s="80"/>
      <c r="VFA94" s="102"/>
      <c r="VFB94" s="62"/>
      <c r="VFC94" s="110"/>
      <c r="VFD94" s="97"/>
      <c r="VFE94" s="97"/>
      <c r="VFF94" s="97"/>
      <c r="VFG94" s="104"/>
      <c r="VFH94" s="97"/>
      <c r="VFI94" s="97"/>
      <c r="VFJ94" s="97"/>
      <c r="VFK94" s="145"/>
      <c r="VFL94" s="61"/>
      <c r="VFM94" s="108"/>
      <c r="VFN94" s="63"/>
      <c r="VFO94" s="103"/>
      <c r="VFP94" s="104"/>
      <c r="VFQ94" s="105"/>
      <c r="VFR94" s="97"/>
      <c r="VFS94" s="79"/>
      <c r="VFT94" s="79"/>
      <c r="VFU94" s="96"/>
      <c r="VFV94" s="80"/>
      <c r="VFW94" s="80"/>
      <c r="VFX94" s="80"/>
      <c r="VFY94" s="102"/>
      <c r="VFZ94" s="62"/>
      <c r="VGA94" s="110"/>
      <c r="VGB94" s="97"/>
      <c r="VGC94" s="97"/>
      <c r="VGD94" s="97"/>
      <c r="VGE94" s="104"/>
      <c r="VGF94" s="97"/>
      <c r="VGG94" s="97"/>
      <c r="VGH94" s="97"/>
      <c r="VGI94" s="145"/>
      <c r="VGJ94" s="61"/>
      <c r="VGK94" s="108"/>
      <c r="VGL94" s="63"/>
      <c r="VGM94" s="103"/>
      <c r="VGN94" s="104"/>
      <c r="VGO94" s="105"/>
      <c r="VGP94" s="97"/>
      <c r="VGQ94" s="79"/>
      <c r="VGR94" s="79"/>
      <c r="VGS94" s="96"/>
      <c r="VGT94" s="80"/>
      <c r="VGU94" s="80"/>
      <c r="VGV94" s="80"/>
      <c r="VGW94" s="102"/>
      <c r="VGX94" s="62"/>
      <c r="VGY94" s="110"/>
      <c r="VGZ94" s="97"/>
      <c r="VHA94" s="97"/>
      <c r="VHB94" s="97"/>
      <c r="VHC94" s="104"/>
      <c r="VHD94" s="97"/>
      <c r="VHE94" s="97"/>
      <c r="VHF94" s="97"/>
      <c r="VHG94" s="145"/>
      <c r="VHH94" s="61"/>
      <c r="VHI94" s="108"/>
      <c r="VHJ94" s="63"/>
      <c r="VHK94" s="103"/>
      <c r="VHL94" s="104"/>
      <c r="VHM94" s="105"/>
      <c r="VHN94" s="97"/>
      <c r="VHO94" s="79"/>
      <c r="VHP94" s="79"/>
      <c r="VHQ94" s="96"/>
      <c r="VHR94" s="80"/>
      <c r="VHS94" s="80"/>
      <c r="VHT94" s="80"/>
      <c r="VHU94" s="102"/>
      <c r="VHV94" s="62"/>
      <c r="VHW94" s="110"/>
      <c r="VHX94" s="97"/>
      <c r="VHY94" s="97"/>
      <c r="VHZ94" s="97"/>
      <c r="VIA94" s="104"/>
      <c r="VIB94" s="97"/>
      <c r="VIC94" s="97"/>
      <c r="VID94" s="97"/>
      <c r="VIE94" s="145"/>
      <c r="VIF94" s="61"/>
      <c r="VIG94" s="108"/>
      <c r="VIH94" s="63"/>
      <c r="VII94" s="103"/>
      <c r="VIJ94" s="104"/>
      <c r="VIK94" s="105"/>
      <c r="VIL94" s="97"/>
      <c r="VIM94" s="79"/>
      <c r="VIN94" s="79"/>
      <c r="VIO94" s="96"/>
      <c r="VIP94" s="80"/>
      <c r="VIQ94" s="80"/>
      <c r="VIR94" s="80"/>
      <c r="VIS94" s="102"/>
      <c r="VIT94" s="62"/>
      <c r="VIU94" s="110"/>
      <c r="VIV94" s="97"/>
      <c r="VIW94" s="97"/>
      <c r="VIX94" s="97"/>
      <c r="VIY94" s="104"/>
      <c r="VIZ94" s="97"/>
      <c r="VJA94" s="97"/>
      <c r="VJB94" s="97"/>
      <c r="VJC94" s="145"/>
      <c r="VJD94" s="61"/>
      <c r="VJE94" s="108"/>
      <c r="VJF94" s="63"/>
      <c r="VJG94" s="103"/>
      <c r="VJH94" s="104"/>
      <c r="VJI94" s="105"/>
      <c r="VJJ94" s="97"/>
      <c r="VJK94" s="79"/>
      <c r="VJL94" s="79"/>
      <c r="VJM94" s="96"/>
      <c r="VJN94" s="80"/>
      <c r="VJO94" s="80"/>
      <c r="VJP94" s="80"/>
      <c r="VJQ94" s="102"/>
      <c r="VJR94" s="62"/>
      <c r="VJS94" s="110"/>
      <c r="VJT94" s="97"/>
      <c r="VJU94" s="97"/>
      <c r="VJV94" s="97"/>
      <c r="VJW94" s="104"/>
      <c r="VJX94" s="97"/>
      <c r="VJY94" s="97"/>
      <c r="VJZ94" s="97"/>
      <c r="VKA94" s="145"/>
      <c r="VKB94" s="61"/>
      <c r="VKC94" s="108"/>
      <c r="VKD94" s="63"/>
      <c r="VKE94" s="103"/>
      <c r="VKF94" s="104"/>
      <c r="VKG94" s="105"/>
      <c r="VKH94" s="97"/>
      <c r="VKI94" s="79"/>
      <c r="VKJ94" s="79"/>
      <c r="VKK94" s="96"/>
      <c r="VKL94" s="80"/>
      <c r="VKM94" s="80"/>
      <c r="VKN94" s="80"/>
      <c r="VKO94" s="102"/>
      <c r="VKP94" s="62"/>
      <c r="VKQ94" s="110"/>
      <c r="VKR94" s="97"/>
      <c r="VKS94" s="97"/>
      <c r="VKT94" s="97"/>
      <c r="VKU94" s="104"/>
      <c r="VKV94" s="97"/>
      <c r="VKW94" s="97"/>
      <c r="VKX94" s="97"/>
      <c r="VKY94" s="145"/>
      <c r="VKZ94" s="61"/>
      <c r="VLA94" s="108"/>
      <c r="VLB94" s="63"/>
      <c r="VLC94" s="103"/>
      <c r="VLD94" s="104"/>
      <c r="VLE94" s="105"/>
      <c r="VLF94" s="97"/>
      <c r="VLG94" s="79"/>
      <c r="VLH94" s="79"/>
      <c r="VLI94" s="96"/>
      <c r="VLJ94" s="80"/>
      <c r="VLK94" s="80"/>
      <c r="VLL94" s="80"/>
      <c r="VLM94" s="102"/>
      <c r="VLN94" s="62"/>
      <c r="VLO94" s="110"/>
      <c r="VLP94" s="97"/>
      <c r="VLQ94" s="97"/>
      <c r="VLR94" s="97"/>
      <c r="VLS94" s="104"/>
      <c r="VLT94" s="97"/>
      <c r="VLU94" s="97"/>
      <c r="VLV94" s="97"/>
      <c r="VLW94" s="145"/>
      <c r="VLX94" s="61"/>
      <c r="VLY94" s="108"/>
      <c r="VLZ94" s="63"/>
      <c r="VMA94" s="103"/>
      <c r="VMB94" s="104"/>
      <c r="VMC94" s="105"/>
      <c r="VMD94" s="97"/>
      <c r="VME94" s="79"/>
      <c r="VMF94" s="79"/>
      <c r="VMG94" s="96"/>
      <c r="VMH94" s="80"/>
      <c r="VMI94" s="80"/>
      <c r="VMJ94" s="80"/>
      <c r="VMK94" s="102"/>
      <c r="VML94" s="62"/>
      <c r="VMM94" s="110"/>
      <c r="VMN94" s="97"/>
      <c r="VMO94" s="97"/>
      <c r="VMP94" s="97"/>
      <c r="VMQ94" s="104"/>
      <c r="VMR94" s="97"/>
      <c r="VMS94" s="97"/>
      <c r="VMT94" s="97"/>
      <c r="VMU94" s="145"/>
      <c r="VMV94" s="61"/>
      <c r="VMW94" s="108"/>
      <c r="VMX94" s="63"/>
      <c r="VMY94" s="103"/>
      <c r="VMZ94" s="104"/>
      <c r="VNA94" s="105"/>
      <c r="VNB94" s="97"/>
      <c r="VNC94" s="79"/>
      <c r="VND94" s="79"/>
      <c r="VNE94" s="96"/>
      <c r="VNF94" s="80"/>
      <c r="VNG94" s="80"/>
      <c r="VNH94" s="80"/>
      <c r="VNI94" s="102"/>
      <c r="VNJ94" s="62"/>
      <c r="VNK94" s="110"/>
      <c r="VNL94" s="97"/>
      <c r="VNM94" s="97"/>
      <c r="VNN94" s="97"/>
      <c r="VNO94" s="104"/>
      <c r="VNP94" s="97"/>
      <c r="VNQ94" s="97"/>
      <c r="VNR94" s="97"/>
      <c r="VNS94" s="145"/>
      <c r="VNT94" s="61"/>
      <c r="VNU94" s="108"/>
      <c r="VNV94" s="63"/>
      <c r="VNW94" s="103"/>
      <c r="VNX94" s="104"/>
      <c r="VNY94" s="105"/>
      <c r="VNZ94" s="97"/>
      <c r="VOA94" s="79"/>
      <c r="VOB94" s="79"/>
      <c r="VOC94" s="96"/>
      <c r="VOD94" s="80"/>
      <c r="VOE94" s="80"/>
      <c r="VOF94" s="80"/>
      <c r="VOG94" s="102"/>
      <c r="VOH94" s="62"/>
      <c r="VOI94" s="110"/>
      <c r="VOJ94" s="97"/>
      <c r="VOK94" s="97"/>
      <c r="VOL94" s="97"/>
      <c r="VOM94" s="104"/>
      <c r="VON94" s="97"/>
      <c r="VOO94" s="97"/>
      <c r="VOP94" s="97"/>
      <c r="VOQ94" s="145"/>
      <c r="VOR94" s="61"/>
      <c r="VOS94" s="108"/>
      <c r="VOT94" s="63"/>
      <c r="VOU94" s="103"/>
      <c r="VOV94" s="104"/>
      <c r="VOW94" s="105"/>
      <c r="VOX94" s="97"/>
      <c r="VOY94" s="79"/>
      <c r="VOZ94" s="79"/>
      <c r="VPA94" s="96"/>
      <c r="VPB94" s="80"/>
      <c r="VPC94" s="80"/>
      <c r="VPD94" s="80"/>
      <c r="VPE94" s="102"/>
      <c r="VPF94" s="62"/>
      <c r="VPG94" s="110"/>
      <c r="VPH94" s="97"/>
      <c r="VPI94" s="97"/>
      <c r="VPJ94" s="97"/>
      <c r="VPK94" s="104"/>
      <c r="VPL94" s="97"/>
      <c r="VPM94" s="97"/>
      <c r="VPN94" s="97"/>
      <c r="VPO94" s="145"/>
      <c r="VPP94" s="61"/>
      <c r="VPQ94" s="108"/>
      <c r="VPR94" s="63"/>
      <c r="VPS94" s="103"/>
      <c r="VPT94" s="104"/>
      <c r="VPU94" s="105"/>
      <c r="VPV94" s="97"/>
      <c r="VPW94" s="79"/>
      <c r="VPX94" s="79"/>
      <c r="VPY94" s="96"/>
      <c r="VPZ94" s="80"/>
      <c r="VQA94" s="80"/>
      <c r="VQB94" s="80"/>
      <c r="VQC94" s="102"/>
      <c r="VQD94" s="62"/>
      <c r="VQE94" s="110"/>
      <c r="VQF94" s="97"/>
      <c r="VQG94" s="97"/>
      <c r="VQH94" s="97"/>
      <c r="VQI94" s="104"/>
      <c r="VQJ94" s="97"/>
      <c r="VQK94" s="97"/>
      <c r="VQL94" s="97"/>
      <c r="VQM94" s="145"/>
      <c r="VQN94" s="61"/>
      <c r="VQO94" s="108"/>
      <c r="VQP94" s="63"/>
      <c r="VQQ94" s="103"/>
      <c r="VQR94" s="104"/>
      <c r="VQS94" s="105"/>
      <c r="VQT94" s="97"/>
      <c r="VQU94" s="79"/>
      <c r="VQV94" s="79"/>
      <c r="VQW94" s="96"/>
      <c r="VQX94" s="80"/>
      <c r="VQY94" s="80"/>
      <c r="VQZ94" s="80"/>
      <c r="VRA94" s="102"/>
      <c r="VRB94" s="62"/>
      <c r="VRC94" s="110"/>
      <c r="VRD94" s="97"/>
      <c r="VRE94" s="97"/>
      <c r="VRF94" s="97"/>
      <c r="VRG94" s="104"/>
      <c r="VRH94" s="97"/>
      <c r="VRI94" s="97"/>
      <c r="VRJ94" s="97"/>
      <c r="VRK94" s="145"/>
      <c r="VRL94" s="61"/>
      <c r="VRM94" s="108"/>
      <c r="VRN94" s="63"/>
      <c r="VRO94" s="103"/>
      <c r="VRP94" s="104"/>
      <c r="VRQ94" s="105"/>
      <c r="VRR94" s="97"/>
      <c r="VRS94" s="79"/>
      <c r="VRT94" s="79"/>
      <c r="VRU94" s="96"/>
      <c r="VRV94" s="80"/>
      <c r="VRW94" s="80"/>
      <c r="VRX94" s="80"/>
      <c r="VRY94" s="102"/>
      <c r="VRZ94" s="62"/>
      <c r="VSA94" s="110"/>
      <c r="VSB94" s="97"/>
      <c r="VSC94" s="97"/>
      <c r="VSD94" s="97"/>
      <c r="VSE94" s="104"/>
      <c r="VSF94" s="97"/>
      <c r="VSG94" s="97"/>
      <c r="VSH94" s="97"/>
      <c r="VSI94" s="145"/>
      <c r="VSJ94" s="61"/>
      <c r="VSK94" s="108"/>
      <c r="VSL94" s="63"/>
      <c r="VSM94" s="103"/>
      <c r="VSN94" s="104"/>
      <c r="VSO94" s="105"/>
      <c r="VSP94" s="97"/>
      <c r="VSQ94" s="79"/>
      <c r="VSR94" s="79"/>
      <c r="VSS94" s="96"/>
      <c r="VST94" s="80"/>
      <c r="VSU94" s="80"/>
      <c r="VSV94" s="80"/>
      <c r="VSW94" s="102"/>
      <c r="VSX94" s="62"/>
      <c r="VSY94" s="110"/>
      <c r="VSZ94" s="97"/>
      <c r="VTA94" s="97"/>
      <c r="VTB94" s="97"/>
      <c r="VTC94" s="104"/>
      <c r="VTD94" s="97"/>
      <c r="VTE94" s="97"/>
      <c r="VTF94" s="97"/>
      <c r="VTG94" s="145"/>
      <c r="VTH94" s="61"/>
      <c r="VTI94" s="108"/>
      <c r="VTJ94" s="63"/>
      <c r="VTK94" s="103"/>
      <c r="VTL94" s="104"/>
      <c r="VTM94" s="105"/>
      <c r="VTN94" s="97"/>
      <c r="VTO94" s="79"/>
      <c r="VTP94" s="79"/>
      <c r="VTQ94" s="96"/>
      <c r="VTR94" s="80"/>
      <c r="VTS94" s="80"/>
      <c r="VTT94" s="80"/>
      <c r="VTU94" s="102"/>
      <c r="VTV94" s="62"/>
      <c r="VTW94" s="110"/>
      <c r="VTX94" s="97"/>
      <c r="VTY94" s="97"/>
      <c r="VTZ94" s="97"/>
      <c r="VUA94" s="104"/>
      <c r="VUB94" s="97"/>
      <c r="VUC94" s="97"/>
      <c r="VUD94" s="97"/>
      <c r="VUE94" s="145"/>
      <c r="VUF94" s="61"/>
      <c r="VUG94" s="108"/>
      <c r="VUH94" s="63"/>
      <c r="VUI94" s="103"/>
      <c r="VUJ94" s="104"/>
      <c r="VUK94" s="105"/>
      <c r="VUL94" s="97"/>
      <c r="VUM94" s="79"/>
      <c r="VUN94" s="79"/>
      <c r="VUO94" s="96"/>
      <c r="VUP94" s="80"/>
      <c r="VUQ94" s="80"/>
      <c r="VUR94" s="80"/>
      <c r="VUS94" s="102"/>
      <c r="VUT94" s="62"/>
      <c r="VUU94" s="110"/>
      <c r="VUV94" s="97"/>
      <c r="VUW94" s="97"/>
      <c r="VUX94" s="97"/>
      <c r="VUY94" s="104"/>
      <c r="VUZ94" s="97"/>
      <c r="VVA94" s="97"/>
      <c r="VVB94" s="97"/>
      <c r="VVC94" s="145"/>
      <c r="VVD94" s="61"/>
      <c r="VVE94" s="108"/>
      <c r="VVF94" s="63"/>
      <c r="VVG94" s="103"/>
      <c r="VVH94" s="104"/>
      <c r="VVI94" s="105"/>
      <c r="VVJ94" s="97"/>
      <c r="VVK94" s="79"/>
      <c r="VVL94" s="79"/>
      <c r="VVM94" s="96"/>
      <c r="VVN94" s="80"/>
      <c r="VVO94" s="80"/>
      <c r="VVP94" s="80"/>
      <c r="VVQ94" s="102"/>
      <c r="VVR94" s="62"/>
      <c r="VVS94" s="110"/>
      <c r="VVT94" s="97"/>
      <c r="VVU94" s="97"/>
      <c r="VVV94" s="97"/>
      <c r="VVW94" s="104"/>
      <c r="VVX94" s="97"/>
      <c r="VVY94" s="97"/>
      <c r="VVZ94" s="97"/>
      <c r="VWA94" s="145"/>
      <c r="VWB94" s="61"/>
      <c r="VWC94" s="108"/>
      <c r="VWD94" s="63"/>
      <c r="VWE94" s="103"/>
      <c r="VWF94" s="104"/>
      <c r="VWG94" s="105"/>
      <c r="VWH94" s="97"/>
      <c r="VWI94" s="79"/>
      <c r="VWJ94" s="79"/>
      <c r="VWK94" s="96"/>
      <c r="VWL94" s="80"/>
      <c r="VWM94" s="80"/>
      <c r="VWN94" s="80"/>
      <c r="VWO94" s="102"/>
      <c r="VWP94" s="62"/>
      <c r="VWQ94" s="110"/>
      <c r="VWR94" s="97"/>
      <c r="VWS94" s="97"/>
      <c r="VWT94" s="97"/>
      <c r="VWU94" s="104"/>
      <c r="VWV94" s="97"/>
      <c r="VWW94" s="97"/>
      <c r="VWX94" s="97"/>
      <c r="VWY94" s="145"/>
      <c r="VWZ94" s="61"/>
      <c r="VXA94" s="108"/>
      <c r="VXB94" s="63"/>
      <c r="VXC94" s="103"/>
      <c r="VXD94" s="104"/>
      <c r="VXE94" s="105"/>
      <c r="VXF94" s="97"/>
      <c r="VXG94" s="79"/>
      <c r="VXH94" s="79"/>
      <c r="VXI94" s="96"/>
      <c r="VXJ94" s="80"/>
      <c r="VXK94" s="80"/>
      <c r="VXL94" s="80"/>
      <c r="VXM94" s="102"/>
      <c r="VXN94" s="62"/>
      <c r="VXO94" s="110"/>
      <c r="VXP94" s="97"/>
      <c r="VXQ94" s="97"/>
      <c r="VXR94" s="97"/>
      <c r="VXS94" s="104"/>
      <c r="VXT94" s="97"/>
      <c r="VXU94" s="97"/>
      <c r="VXV94" s="97"/>
      <c r="VXW94" s="145"/>
      <c r="VXX94" s="61"/>
      <c r="VXY94" s="108"/>
      <c r="VXZ94" s="63"/>
      <c r="VYA94" s="103"/>
      <c r="VYB94" s="104"/>
      <c r="VYC94" s="105"/>
      <c r="VYD94" s="97"/>
      <c r="VYE94" s="79"/>
      <c r="VYF94" s="79"/>
      <c r="VYG94" s="96"/>
      <c r="VYH94" s="80"/>
      <c r="VYI94" s="80"/>
      <c r="VYJ94" s="80"/>
      <c r="VYK94" s="102"/>
      <c r="VYL94" s="62"/>
      <c r="VYM94" s="110"/>
      <c r="VYN94" s="97"/>
      <c r="VYO94" s="97"/>
      <c r="VYP94" s="97"/>
      <c r="VYQ94" s="104"/>
      <c r="VYR94" s="97"/>
      <c r="VYS94" s="97"/>
      <c r="VYT94" s="97"/>
      <c r="VYU94" s="145"/>
      <c r="VYV94" s="61"/>
      <c r="VYW94" s="108"/>
      <c r="VYX94" s="63"/>
      <c r="VYY94" s="103"/>
      <c r="VYZ94" s="104"/>
      <c r="VZA94" s="105"/>
      <c r="VZB94" s="97"/>
      <c r="VZC94" s="79"/>
      <c r="VZD94" s="79"/>
      <c r="VZE94" s="96"/>
      <c r="VZF94" s="80"/>
      <c r="VZG94" s="80"/>
      <c r="VZH94" s="80"/>
      <c r="VZI94" s="102"/>
      <c r="VZJ94" s="62"/>
      <c r="VZK94" s="110"/>
      <c r="VZL94" s="97"/>
      <c r="VZM94" s="97"/>
      <c r="VZN94" s="97"/>
      <c r="VZO94" s="104"/>
      <c r="VZP94" s="97"/>
      <c r="VZQ94" s="97"/>
      <c r="VZR94" s="97"/>
      <c r="VZS94" s="145"/>
      <c r="VZT94" s="61"/>
      <c r="VZU94" s="108"/>
      <c r="VZV94" s="63"/>
      <c r="VZW94" s="103"/>
      <c r="VZX94" s="104"/>
      <c r="VZY94" s="105"/>
      <c r="VZZ94" s="97"/>
      <c r="WAA94" s="79"/>
      <c r="WAB94" s="79"/>
      <c r="WAC94" s="96"/>
      <c r="WAD94" s="80"/>
      <c r="WAE94" s="80"/>
      <c r="WAF94" s="80"/>
      <c r="WAG94" s="102"/>
      <c r="WAH94" s="62"/>
      <c r="WAI94" s="110"/>
      <c r="WAJ94" s="97"/>
      <c r="WAK94" s="97"/>
      <c r="WAL94" s="97"/>
      <c r="WAM94" s="104"/>
      <c r="WAN94" s="97"/>
      <c r="WAO94" s="97"/>
      <c r="WAP94" s="97"/>
      <c r="WAQ94" s="145"/>
      <c r="WAR94" s="61"/>
      <c r="WAS94" s="108"/>
      <c r="WAT94" s="63"/>
      <c r="WAU94" s="103"/>
      <c r="WAV94" s="104"/>
      <c r="WAW94" s="105"/>
      <c r="WAX94" s="97"/>
      <c r="WAY94" s="79"/>
      <c r="WAZ94" s="79"/>
      <c r="WBA94" s="96"/>
      <c r="WBB94" s="80"/>
      <c r="WBC94" s="80"/>
      <c r="WBD94" s="80"/>
      <c r="WBE94" s="102"/>
      <c r="WBF94" s="62"/>
      <c r="WBG94" s="110"/>
      <c r="WBH94" s="97"/>
      <c r="WBI94" s="97"/>
      <c r="WBJ94" s="97"/>
      <c r="WBK94" s="104"/>
      <c r="WBL94" s="97"/>
      <c r="WBM94" s="97"/>
      <c r="WBN94" s="97"/>
      <c r="WBO94" s="145"/>
      <c r="WBP94" s="61"/>
      <c r="WBQ94" s="108"/>
      <c r="WBR94" s="63"/>
      <c r="WBS94" s="103"/>
      <c r="WBT94" s="104"/>
      <c r="WBU94" s="105"/>
      <c r="WBV94" s="97"/>
      <c r="WBW94" s="79"/>
      <c r="WBX94" s="79"/>
      <c r="WBY94" s="96"/>
      <c r="WBZ94" s="80"/>
      <c r="WCA94" s="80"/>
      <c r="WCB94" s="80"/>
      <c r="WCC94" s="102"/>
      <c r="WCD94" s="62"/>
      <c r="WCE94" s="110"/>
      <c r="WCF94" s="97"/>
      <c r="WCG94" s="97"/>
      <c r="WCH94" s="97"/>
      <c r="WCI94" s="104"/>
      <c r="WCJ94" s="97"/>
      <c r="WCK94" s="97"/>
      <c r="WCL94" s="97"/>
      <c r="WCM94" s="145"/>
      <c r="WCN94" s="61"/>
      <c r="WCO94" s="108"/>
      <c r="WCP94" s="63"/>
      <c r="WCQ94" s="103"/>
      <c r="WCR94" s="104"/>
      <c r="WCS94" s="105"/>
      <c r="WCT94" s="97"/>
      <c r="WCU94" s="79"/>
      <c r="WCV94" s="79"/>
      <c r="WCW94" s="96"/>
      <c r="WCX94" s="80"/>
      <c r="WCY94" s="80"/>
      <c r="WCZ94" s="80"/>
      <c r="WDA94" s="102"/>
      <c r="WDB94" s="62"/>
      <c r="WDC94" s="110"/>
      <c r="WDD94" s="97"/>
      <c r="WDE94" s="97"/>
      <c r="WDF94" s="97"/>
      <c r="WDG94" s="104"/>
      <c r="WDH94" s="97"/>
      <c r="WDI94" s="97"/>
      <c r="WDJ94" s="97"/>
      <c r="WDK94" s="145"/>
      <c r="WDL94" s="61"/>
      <c r="WDM94" s="108"/>
      <c r="WDN94" s="63"/>
      <c r="WDO94" s="103"/>
      <c r="WDP94" s="104"/>
      <c r="WDQ94" s="105"/>
      <c r="WDR94" s="97"/>
      <c r="WDS94" s="79"/>
      <c r="WDT94" s="79"/>
      <c r="WDU94" s="96"/>
      <c r="WDV94" s="80"/>
      <c r="WDW94" s="80"/>
      <c r="WDX94" s="80"/>
      <c r="WDY94" s="102"/>
      <c r="WDZ94" s="62"/>
      <c r="WEA94" s="110"/>
      <c r="WEB94" s="97"/>
      <c r="WEC94" s="97"/>
      <c r="WED94" s="97"/>
      <c r="WEE94" s="104"/>
      <c r="WEF94" s="97"/>
      <c r="WEG94" s="97"/>
      <c r="WEH94" s="97"/>
      <c r="WEI94" s="145"/>
      <c r="WEJ94" s="61"/>
      <c r="WEK94" s="108"/>
      <c r="WEL94" s="63"/>
      <c r="WEM94" s="103"/>
      <c r="WEN94" s="104"/>
      <c r="WEO94" s="105"/>
      <c r="WEP94" s="97"/>
      <c r="WEQ94" s="79"/>
      <c r="WER94" s="79"/>
      <c r="WES94" s="96"/>
      <c r="WET94" s="80"/>
      <c r="WEU94" s="80"/>
      <c r="WEV94" s="80"/>
      <c r="WEW94" s="102"/>
      <c r="WEX94" s="62"/>
      <c r="WEY94" s="110"/>
      <c r="WEZ94" s="97"/>
      <c r="WFA94" s="97"/>
      <c r="WFB94" s="97"/>
      <c r="WFC94" s="104"/>
      <c r="WFD94" s="97"/>
      <c r="WFE94" s="97"/>
      <c r="WFF94" s="97"/>
      <c r="WFG94" s="145"/>
      <c r="WFH94" s="61"/>
      <c r="WFI94" s="108"/>
      <c r="WFJ94" s="63"/>
      <c r="WFK94" s="103"/>
      <c r="WFL94" s="104"/>
      <c r="WFM94" s="105"/>
      <c r="WFN94" s="97"/>
      <c r="WFO94" s="79"/>
      <c r="WFP94" s="79"/>
      <c r="WFQ94" s="96"/>
      <c r="WFR94" s="80"/>
      <c r="WFS94" s="80"/>
      <c r="WFT94" s="80"/>
      <c r="WFU94" s="102"/>
      <c r="WFV94" s="62"/>
      <c r="WFW94" s="110"/>
      <c r="WFX94" s="97"/>
      <c r="WFY94" s="97"/>
      <c r="WFZ94" s="97"/>
      <c r="WGA94" s="104"/>
      <c r="WGB94" s="97"/>
      <c r="WGC94" s="97"/>
      <c r="WGD94" s="97"/>
      <c r="WGE94" s="145"/>
      <c r="WGF94" s="61"/>
      <c r="WGG94" s="108"/>
      <c r="WGH94" s="63"/>
      <c r="WGI94" s="103"/>
      <c r="WGJ94" s="104"/>
      <c r="WGK94" s="105"/>
      <c r="WGL94" s="97"/>
      <c r="WGM94" s="79"/>
      <c r="WGN94" s="79"/>
      <c r="WGO94" s="96"/>
      <c r="WGP94" s="80"/>
      <c r="WGQ94" s="80"/>
      <c r="WGR94" s="80"/>
      <c r="WGS94" s="102"/>
      <c r="WGT94" s="62"/>
      <c r="WGU94" s="110"/>
      <c r="WGV94" s="97"/>
      <c r="WGW94" s="97"/>
      <c r="WGX94" s="97"/>
      <c r="WGY94" s="104"/>
      <c r="WGZ94" s="97"/>
      <c r="WHA94" s="97"/>
      <c r="WHB94" s="97"/>
      <c r="WHC94" s="145"/>
      <c r="WHD94" s="61"/>
      <c r="WHE94" s="108"/>
      <c r="WHF94" s="63"/>
      <c r="WHG94" s="103"/>
      <c r="WHH94" s="104"/>
      <c r="WHI94" s="105"/>
      <c r="WHJ94" s="97"/>
      <c r="WHK94" s="79"/>
      <c r="WHL94" s="79"/>
      <c r="WHM94" s="96"/>
      <c r="WHN94" s="80"/>
      <c r="WHO94" s="80"/>
      <c r="WHP94" s="80"/>
      <c r="WHQ94" s="102"/>
      <c r="WHR94" s="62"/>
      <c r="WHS94" s="110"/>
      <c r="WHT94" s="97"/>
      <c r="WHU94" s="97"/>
      <c r="WHV94" s="97"/>
      <c r="WHW94" s="104"/>
      <c r="WHX94" s="97"/>
      <c r="WHY94" s="97"/>
      <c r="WHZ94" s="97"/>
      <c r="WIA94" s="145"/>
      <c r="WIB94" s="61"/>
      <c r="WIC94" s="108"/>
      <c r="WID94" s="63"/>
      <c r="WIE94" s="103"/>
      <c r="WIF94" s="104"/>
      <c r="WIG94" s="105"/>
      <c r="WIH94" s="97"/>
      <c r="WII94" s="79"/>
      <c r="WIJ94" s="79"/>
      <c r="WIK94" s="96"/>
      <c r="WIL94" s="80"/>
      <c r="WIM94" s="80"/>
      <c r="WIN94" s="80"/>
      <c r="WIO94" s="102"/>
      <c r="WIP94" s="62"/>
      <c r="WIQ94" s="110"/>
      <c r="WIR94" s="97"/>
      <c r="WIS94" s="97"/>
      <c r="WIT94" s="97"/>
      <c r="WIU94" s="104"/>
      <c r="WIV94" s="97"/>
      <c r="WIW94" s="97"/>
      <c r="WIX94" s="97"/>
      <c r="WIY94" s="145"/>
      <c r="WIZ94" s="61"/>
      <c r="WJA94" s="108"/>
      <c r="WJB94" s="63"/>
      <c r="WJC94" s="103"/>
      <c r="WJD94" s="104"/>
      <c r="WJE94" s="105"/>
      <c r="WJF94" s="97"/>
      <c r="WJG94" s="79"/>
      <c r="WJH94" s="79"/>
      <c r="WJI94" s="96"/>
      <c r="WJJ94" s="80"/>
      <c r="WJK94" s="80"/>
      <c r="WJL94" s="80"/>
      <c r="WJM94" s="102"/>
      <c r="WJN94" s="62"/>
      <c r="WJO94" s="110"/>
      <c r="WJP94" s="97"/>
      <c r="WJQ94" s="97"/>
      <c r="WJR94" s="97"/>
      <c r="WJS94" s="104"/>
      <c r="WJT94" s="97"/>
      <c r="WJU94" s="97"/>
      <c r="WJV94" s="97"/>
      <c r="WJW94" s="145"/>
      <c r="WJX94" s="61"/>
      <c r="WJY94" s="108"/>
      <c r="WJZ94" s="63"/>
      <c r="WKA94" s="103"/>
      <c r="WKB94" s="104"/>
      <c r="WKC94" s="105"/>
      <c r="WKD94" s="97"/>
      <c r="WKE94" s="79"/>
      <c r="WKF94" s="79"/>
      <c r="WKG94" s="96"/>
      <c r="WKH94" s="80"/>
      <c r="WKI94" s="80"/>
      <c r="WKJ94" s="80"/>
      <c r="WKK94" s="102"/>
      <c r="WKL94" s="62"/>
      <c r="WKM94" s="110"/>
      <c r="WKN94" s="97"/>
      <c r="WKO94" s="97"/>
      <c r="WKP94" s="97"/>
      <c r="WKQ94" s="104"/>
      <c r="WKR94" s="97"/>
      <c r="WKS94" s="97"/>
      <c r="WKT94" s="97"/>
      <c r="WKU94" s="145"/>
      <c r="WKV94" s="61"/>
      <c r="WKW94" s="108"/>
      <c r="WKX94" s="63"/>
      <c r="WKY94" s="103"/>
      <c r="WKZ94" s="104"/>
      <c r="WLA94" s="105"/>
      <c r="WLB94" s="97"/>
      <c r="WLC94" s="79"/>
      <c r="WLD94" s="79"/>
      <c r="WLE94" s="96"/>
      <c r="WLF94" s="80"/>
      <c r="WLG94" s="80"/>
      <c r="WLH94" s="80"/>
      <c r="WLI94" s="102"/>
      <c r="WLJ94" s="62"/>
      <c r="WLK94" s="110"/>
      <c r="WLL94" s="97"/>
      <c r="WLM94" s="97"/>
      <c r="WLN94" s="97"/>
      <c r="WLO94" s="104"/>
      <c r="WLP94" s="97"/>
      <c r="WLQ94" s="97"/>
      <c r="WLR94" s="97"/>
      <c r="WLS94" s="145"/>
      <c r="WLT94" s="61"/>
      <c r="WLU94" s="108"/>
      <c r="WLV94" s="63"/>
      <c r="WLW94" s="103"/>
      <c r="WLX94" s="104"/>
      <c r="WLY94" s="105"/>
      <c r="WLZ94" s="97"/>
      <c r="WMA94" s="79"/>
      <c r="WMB94" s="79"/>
      <c r="WMC94" s="96"/>
      <c r="WMD94" s="80"/>
      <c r="WME94" s="80"/>
      <c r="WMF94" s="80"/>
      <c r="WMG94" s="102"/>
      <c r="WMH94" s="62"/>
      <c r="WMI94" s="110"/>
      <c r="WMJ94" s="97"/>
      <c r="WMK94" s="97"/>
      <c r="WML94" s="97"/>
      <c r="WMM94" s="104"/>
      <c r="WMN94" s="97"/>
      <c r="WMO94" s="97"/>
      <c r="WMP94" s="97"/>
      <c r="WMQ94" s="145"/>
      <c r="WMR94" s="61"/>
      <c r="WMS94" s="108"/>
      <c r="WMT94" s="63"/>
      <c r="WMU94" s="103"/>
      <c r="WMV94" s="104"/>
      <c r="WMW94" s="105"/>
      <c r="WMX94" s="97"/>
      <c r="WMY94" s="79"/>
      <c r="WMZ94" s="79"/>
      <c r="WNA94" s="96"/>
      <c r="WNB94" s="80"/>
      <c r="WNC94" s="80"/>
      <c r="WND94" s="80"/>
      <c r="WNE94" s="102"/>
      <c r="WNF94" s="62"/>
      <c r="WNG94" s="110"/>
      <c r="WNH94" s="97"/>
      <c r="WNI94" s="97"/>
      <c r="WNJ94" s="97"/>
      <c r="WNK94" s="104"/>
      <c r="WNL94" s="97"/>
      <c r="WNM94" s="97"/>
      <c r="WNN94" s="97"/>
      <c r="WNO94" s="145"/>
      <c r="WNP94" s="61"/>
      <c r="WNQ94" s="108"/>
      <c r="WNR94" s="63"/>
      <c r="WNS94" s="103"/>
      <c r="WNT94" s="104"/>
      <c r="WNU94" s="105"/>
      <c r="WNV94" s="97"/>
      <c r="WNW94" s="79"/>
      <c r="WNX94" s="79"/>
      <c r="WNY94" s="96"/>
      <c r="WNZ94" s="80"/>
      <c r="WOA94" s="80"/>
      <c r="WOB94" s="80"/>
      <c r="WOC94" s="102"/>
      <c r="WOD94" s="62"/>
      <c r="WOE94" s="110"/>
      <c r="WOF94" s="97"/>
      <c r="WOG94" s="97"/>
      <c r="WOH94" s="97"/>
      <c r="WOI94" s="104"/>
      <c r="WOJ94" s="97"/>
      <c r="WOK94" s="97"/>
      <c r="WOL94" s="97"/>
      <c r="WOM94" s="145"/>
      <c r="WON94" s="61"/>
      <c r="WOO94" s="108"/>
      <c r="WOP94" s="63"/>
      <c r="WOQ94" s="103"/>
      <c r="WOR94" s="104"/>
      <c r="WOS94" s="105"/>
      <c r="WOT94" s="97"/>
      <c r="WOU94" s="79"/>
      <c r="WOV94" s="79"/>
      <c r="WOW94" s="96"/>
      <c r="WOX94" s="80"/>
      <c r="WOY94" s="80"/>
      <c r="WOZ94" s="80"/>
      <c r="WPA94" s="102"/>
      <c r="WPB94" s="62"/>
      <c r="WPC94" s="110"/>
      <c r="WPD94" s="97"/>
      <c r="WPE94" s="97"/>
      <c r="WPF94" s="97"/>
      <c r="WPG94" s="104"/>
      <c r="WPH94" s="97"/>
      <c r="WPI94" s="97"/>
      <c r="WPJ94" s="97"/>
      <c r="WPK94" s="145"/>
      <c r="WPL94" s="61"/>
      <c r="WPM94" s="108"/>
      <c r="WPN94" s="63"/>
      <c r="WPO94" s="103"/>
      <c r="WPP94" s="104"/>
      <c r="WPQ94" s="105"/>
      <c r="WPR94" s="97"/>
      <c r="WPS94" s="79"/>
      <c r="WPT94" s="79"/>
      <c r="WPU94" s="96"/>
      <c r="WPV94" s="80"/>
      <c r="WPW94" s="80"/>
      <c r="WPX94" s="80"/>
      <c r="WPY94" s="102"/>
      <c r="WPZ94" s="62"/>
      <c r="WQA94" s="110"/>
      <c r="WQB94" s="97"/>
      <c r="WQC94" s="97"/>
      <c r="WQD94" s="97"/>
      <c r="WQE94" s="104"/>
      <c r="WQF94" s="97"/>
      <c r="WQG94" s="97"/>
      <c r="WQH94" s="97"/>
      <c r="WQI94" s="145"/>
      <c r="WQJ94" s="61"/>
      <c r="WQK94" s="108"/>
      <c r="WQL94" s="63"/>
      <c r="WQM94" s="103"/>
      <c r="WQN94" s="104"/>
      <c r="WQO94" s="105"/>
      <c r="WQP94" s="97"/>
      <c r="WQQ94" s="79"/>
      <c r="WQR94" s="79"/>
      <c r="WQS94" s="96"/>
      <c r="WQT94" s="80"/>
      <c r="WQU94" s="80"/>
      <c r="WQV94" s="80"/>
      <c r="WQW94" s="102"/>
      <c r="WQX94" s="62"/>
      <c r="WQY94" s="110"/>
      <c r="WQZ94" s="97"/>
      <c r="WRA94" s="97"/>
      <c r="WRB94" s="97"/>
      <c r="WRC94" s="104"/>
      <c r="WRD94" s="97"/>
      <c r="WRE94" s="97"/>
      <c r="WRF94" s="97"/>
      <c r="WRG94" s="145"/>
      <c r="WRH94" s="61"/>
      <c r="WRI94" s="108"/>
      <c r="WRJ94" s="63"/>
      <c r="WRK94" s="103"/>
      <c r="WRL94" s="104"/>
      <c r="WRM94" s="105"/>
      <c r="WRN94" s="97"/>
      <c r="WRO94" s="79"/>
      <c r="WRP94" s="79"/>
      <c r="WRQ94" s="96"/>
      <c r="WRR94" s="80"/>
      <c r="WRS94" s="80"/>
      <c r="WRT94" s="80"/>
      <c r="WRU94" s="102"/>
      <c r="WRV94" s="62"/>
      <c r="WRW94" s="110"/>
      <c r="WRX94" s="97"/>
      <c r="WRY94" s="97"/>
      <c r="WRZ94" s="97"/>
      <c r="WSA94" s="104"/>
      <c r="WSB94" s="97"/>
      <c r="WSC94" s="97"/>
      <c r="WSD94" s="97"/>
      <c r="WSE94" s="145"/>
      <c r="WSF94" s="61"/>
      <c r="WSG94" s="108"/>
      <c r="WSH94" s="63"/>
      <c r="WSI94" s="103"/>
      <c r="WSJ94" s="104"/>
      <c r="WSK94" s="105"/>
      <c r="WSL94" s="97"/>
      <c r="WSM94" s="79"/>
      <c r="WSN94" s="79"/>
      <c r="WSO94" s="96"/>
      <c r="WSP94" s="80"/>
      <c r="WSQ94" s="80"/>
      <c r="WSR94" s="80"/>
      <c r="WSS94" s="102"/>
      <c r="WST94" s="62"/>
      <c r="WSU94" s="110"/>
      <c r="WSV94" s="97"/>
      <c r="WSW94" s="97"/>
      <c r="WSX94" s="97"/>
      <c r="WSY94" s="104"/>
      <c r="WSZ94" s="97"/>
      <c r="WTA94" s="97"/>
      <c r="WTB94" s="97"/>
      <c r="WTC94" s="145"/>
      <c r="WTD94" s="61"/>
      <c r="WTE94" s="108"/>
      <c r="WTF94" s="63"/>
      <c r="WTG94" s="103"/>
      <c r="WTH94" s="104"/>
      <c r="WTI94" s="105"/>
      <c r="WTJ94" s="97"/>
      <c r="WTK94" s="79"/>
      <c r="WTL94" s="79"/>
      <c r="WTM94" s="96"/>
      <c r="WTN94" s="80"/>
      <c r="WTO94" s="80"/>
      <c r="WTP94" s="80"/>
      <c r="WTQ94" s="102"/>
      <c r="WTR94" s="62"/>
      <c r="WTS94" s="110"/>
      <c r="WTT94" s="97"/>
      <c r="WTU94" s="97"/>
      <c r="WTV94" s="97"/>
      <c r="WTW94" s="104"/>
      <c r="WTX94" s="97"/>
      <c r="WTY94" s="97"/>
      <c r="WTZ94" s="97"/>
      <c r="WUA94" s="145"/>
      <c r="WUB94" s="61"/>
      <c r="WUC94" s="108"/>
      <c r="WUD94" s="63"/>
      <c r="WUE94" s="103"/>
      <c r="WUF94" s="104"/>
      <c r="WUG94" s="105"/>
      <c r="WUH94" s="97"/>
      <c r="WUI94" s="79"/>
      <c r="WUJ94" s="79"/>
      <c r="WUK94" s="96"/>
      <c r="WUL94" s="80"/>
      <c r="WUM94" s="80"/>
      <c r="WUN94" s="80"/>
      <c r="WUO94" s="102"/>
      <c r="WUP94" s="62"/>
      <c r="WUQ94" s="110"/>
      <c r="WUR94" s="97"/>
      <c r="WUS94" s="97"/>
      <c r="WUT94" s="97"/>
      <c r="WUU94" s="104"/>
      <c r="WUV94" s="97"/>
      <c r="WUW94" s="97"/>
      <c r="WUX94" s="97"/>
      <c r="WUY94" s="145"/>
      <c r="WUZ94" s="61"/>
      <c r="WVA94" s="108"/>
      <c r="WVB94" s="63"/>
      <c r="WVC94" s="103"/>
      <c r="WVD94" s="104"/>
      <c r="WVE94" s="105"/>
      <c r="WVF94" s="97"/>
      <c r="WVG94" s="79"/>
      <c r="WVH94" s="79"/>
      <c r="WVI94" s="96"/>
      <c r="WVJ94" s="80"/>
      <c r="WVK94" s="80"/>
      <c r="WVL94" s="80"/>
      <c r="WVM94" s="102"/>
      <c r="WVN94" s="62"/>
      <c r="WVO94" s="110"/>
      <c r="WVP94" s="97"/>
      <c r="WVQ94" s="97"/>
      <c r="WVR94" s="97"/>
      <c r="WVS94" s="104"/>
      <c r="WVT94" s="97"/>
      <c r="WVU94" s="97"/>
      <c r="WVV94" s="97"/>
      <c r="WVW94" s="145"/>
      <c r="WVX94" s="61"/>
      <c r="WVY94" s="108"/>
      <c r="WVZ94" s="63"/>
      <c r="WWA94" s="103"/>
      <c r="WWB94" s="104"/>
      <c r="WWC94" s="105"/>
      <c r="WWD94" s="97"/>
      <c r="WWE94" s="79"/>
      <c r="WWF94" s="79"/>
      <c r="WWG94" s="96"/>
      <c r="WWH94" s="80"/>
      <c r="WWI94" s="80"/>
      <c r="WWJ94" s="80"/>
      <c r="WWK94" s="102"/>
      <c r="WWL94" s="62"/>
      <c r="WWM94" s="110"/>
      <c r="WWN94" s="97"/>
      <c r="WWO94" s="97"/>
      <c r="WWP94" s="97"/>
      <c r="WWQ94" s="104"/>
      <c r="WWR94" s="97"/>
      <c r="WWS94" s="97"/>
      <c r="WWT94" s="97"/>
      <c r="WWU94" s="145"/>
      <c r="WWV94" s="61"/>
      <c r="WWW94" s="108"/>
      <c r="WWX94" s="63"/>
      <c r="WWY94" s="103"/>
      <c r="WWZ94" s="104"/>
      <c r="WXA94" s="105"/>
      <c r="WXB94" s="97"/>
      <c r="WXC94" s="79"/>
      <c r="WXD94" s="79"/>
      <c r="WXE94" s="96"/>
      <c r="WXF94" s="80"/>
      <c r="WXG94" s="80"/>
      <c r="WXH94" s="80"/>
      <c r="WXI94" s="102"/>
      <c r="WXJ94" s="62"/>
      <c r="WXK94" s="110"/>
      <c r="WXL94" s="97"/>
      <c r="WXM94" s="97"/>
      <c r="WXN94" s="97"/>
      <c r="WXO94" s="104"/>
      <c r="WXP94" s="97"/>
      <c r="WXQ94" s="97"/>
      <c r="WXR94" s="97"/>
      <c r="WXS94" s="145"/>
      <c r="WXT94" s="61"/>
      <c r="WXU94" s="108"/>
      <c r="WXV94" s="63"/>
      <c r="WXW94" s="103"/>
      <c r="WXX94" s="104"/>
      <c r="WXY94" s="105"/>
      <c r="WXZ94" s="97"/>
      <c r="WYA94" s="79"/>
      <c r="WYB94" s="79"/>
      <c r="WYC94" s="96"/>
      <c r="WYD94" s="80"/>
      <c r="WYE94" s="80"/>
      <c r="WYF94" s="80"/>
      <c r="WYG94" s="102"/>
      <c r="WYH94" s="62"/>
      <c r="WYI94" s="110"/>
      <c r="WYJ94" s="97"/>
      <c r="WYK94" s="97"/>
      <c r="WYL94" s="97"/>
      <c r="WYM94" s="104"/>
      <c r="WYN94" s="97"/>
      <c r="WYO94" s="97"/>
      <c r="WYP94" s="97"/>
      <c r="WYQ94" s="145"/>
      <c r="WYR94" s="61"/>
      <c r="WYS94" s="108"/>
      <c r="WYT94" s="63"/>
      <c r="WYU94" s="103"/>
      <c r="WYV94" s="104"/>
      <c r="WYW94" s="105"/>
      <c r="WYX94" s="97"/>
      <c r="WYY94" s="79"/>
      <c r="WYZ94" s="79"/>
      <c r="WZA94" s="96"/>
      <c r="WZB94" s="80"/>
      <c r="WZC94" s="80"/>
      <c r="WZD94" s="80"/>
      <c r="WZE94" s="102"/>
      <c r="WZF94" s="62"/>
      <c r="WZG94" s="110"/>
      <c r="WZH94" s="97"/>
      <c r="WZI94" s="97"/>
      <c r="WZJ94" s="97"/>
      <c r="WZK94" s="104"/>
      <c r="WZL94" s="97"/>
      <c r="WZM94" s="97"/>
      <c r="WZN94" s="97"/>
      <c r="WZO94" s="145"/>
      <c r="WZP94" s="61"/>
      <c r="WZQ94" s="108"/>
      <c r="WZR94" s="63"/>
      <c r="WZS94" s="103"/>
      <c r="WZT94" s="104"/>
      <c r="WZU94" s="105"/>
      <c r="WZV94" s="97"/>
      <c r="WZW94" s="79"/>
      <c r="WZX94" s="79"/>
      <c r="WZY94" s="96"/>
      <c r="WZZ94" s="80"/>
      <c r="XAA94" s="80"/>
      <c r="XAB94" s="80"/>
      <c r="XAC94" s="102"/>
      <c r="XAD94" s="62"/>
      <c r="XAE94" s="110"/>
      <c r="XAF94" s="97"/>
      <c r="XAG94" s="97"/>
      <c r="XAH94" s="97"/>
      <c r="XAI94" s="104"/>
      <c r="XAJ94" s="97"/>
      <c r="XAK94" s="97"/>
      <c r="XAL94" s="97"/>
      <c r="XAM94" s="145"/>
      <c r="XAN94" s="61"/>
      <c r="XAO94" s="108"/>
      <c r="XAP94" s="63"/>
      <c r="XAQ94" s="103"/>
      <c r="XAR94" s="104"/>
      <c r="XAS94" s="105"/>
      <c r="XAT94" s="97"/>
      <c r="XAU94" s="79"/>
      <c r="XAV94" s="79"/>
      <c r="XAW94" s="96"/>
      <c r="XAX94" s="80"/>
      <c r="XAY94" s="80"/>
      <c r="XAZ94" s="80"/>
      <c r="XBA94" s="102"/>
      <c r="XBB94" s="62"/>
      <c r="XBC94" s="110"/>
      <c r="XBD94" s="97"/>
      <c r="XBE94" s="97"/>
      <c r="XBF94" s="97"/>
      <c r="XBG94" s="104"/>
      <c r="XBH94" s="97"/>
      <c r="XBI94" s="97"/>
      <c r="XBJ94" s="97"/>
      <c r="XBK94" s="145"/>
      <c r="XBL94" s="61"/>
      <c r="XBM94" s="108"/>
      <c r="XBN94" s="63"/>
      <c r="XBO94" s="103"/>
      <c r="XBP94" s="104"/>
      <c r="XBQ94" s="105"/>
      <c r="XBR94" s="97"/>
      <c r="XBS94" s="79"/>
      <c r="XBT94" s="79"/>
      <c r="XBU94" s="96"/>
      <c r="XBV94" s="80"/>
      <c r="XBW94" s="80"/>
      <c r="XBX94" s="80"/>
      <c r="XBY94" s="102"/>
      <c r="XBZ94" s="62"/>
      <c r="XCA94" s="110"/>
      <c r="XCB94" s="97"/>
      <c r="XCC94" s="97"/>
      <c r="XCD94" s="97"/>
      <c r="XCE94" s="104"/>
      <c r="XCF94" s="97"/>
      <c r="XCG94" s="97"/>
      <c r="XCH94" s="97"/>
      <c r="XCI94" s="145"/>
      <c r="XCJ94" s="61"/>
      <c r="XCK94" s="108"/>
      <c r="XCL94" s="63"/>
      <c r="XCM94" s="103"/>
      <c r="XCN94" s="104"/>
      <c r="XCO94" s="105"/>
      <c r="XCP94" s="97"/>
      <c r="XCQ94" s="79"/>
      <c r="XCR94" s="79"/>
      <c r="XCS94" s="96"/>
      <c r="XCT94" s="80"/>
      <c r="XCU94" s="80"/>
      <c r="XCV94" s="80"/>
      <c r="XCW94" s="102"/>
      <c r="XCX94" s="62"/>
      <c r="XCY94" s="110"/>
      <c r="XCZ94" s="97"/>
      <c r="XDA94" s="97"/>
      <c r="XDB94" s="97"/>
      <c r="XDC94" s="104"/>
      <c r="XDD94" s="97"/>
      <c r="XDE94" s="97"/>
      <c r="XDF94" s="97"/>
      <c r="XDG94" s="145"/>
      <c r="XDH94" s="61"/>
      <c r="XDI94" s="108"/>
      <c r="XDJ94" s="63"/>
      <c r="XDK94" s="103"/>
      <c r="XDL94" s="104"/>
      <c r="XDM94" s="105"/>
      <c r="XDN94" s="97"/>
      <c r="XDO94" s="79"/>
      <c r="XDP94" s="79"/>
      <c r="XDQ94" s="96"/>
      <c r="XDR94" s="80"/>
      <c r="XDS94" s="80"/>
      <c r="XDT94" s="80"/>
      <c r="XDU94" s="102"/>
      <c r="XDV94" s="62"/>
      <c r="XDW94" s="110"/>
      <c r="XDX94" s="97"/>
      <c r="XDY94" s="97"/>
      <c r="XDZ94" s="97"/>
      <c r="XEA94" s="104"/>
      <c r="XEB94" s="97"/>
      <c r="XEC94" s="97"/>
      <c r="XED94" s="97"/>
      <c r="XEE94" s="145"/>
      <c r="XEF94" s="61"/>
      <c r="XEG94" s="108"/>
      <c r="XEH94" s="63"/>
      <c r="XEI94" s="103"/>
      <c r="XEJ94" s="104"/>
      <c r="XEK94" s="105"/>
      <c r="XEL94" s="97"/>
      <c r="XEM94" s="79"/>
      <c r="XEN94" s="79"/>
      <c r="XEO94" s="96"/>
      <c r="XEP94" s="80"/>
      <c r="XEQ94" s="80"/>
      <c r="XER94" s="80"/>
      <c r="XES94" s="102"/>
      <c r="XET94" s="62"/>
      <c r="XEU94" s="110"/>
      <c r="XEV94" s="97"/>
      <c r="XEW94" s="97"/>
      <c r="XEX94" s="97"/>
      <c r="XEY94" s="104"/>
      <c r="XEZ94" s="97"/>
      <c r="XFA94" s="97"/>
      <c r="XFB94" s="97"/>
      <c r="XFC94" s="145"/>
      <c r="XFD94" s="61"/>
    </row>
    <row r="95" spans="1:16384" s="222" customFormat="1" ht="25.5" x14ac:dyDescent="0.2">
      <c r="A95" s="96">
        <v>45153</v>
      </c>
      <c r="B95" s="80" t="s">
        <v>2998</v>
      </c>
      <c r="C95" s="80" t="s">
        <v>2407</v>
      </c>
      <c r="D95" s="80" t="s">
        <v>136</v>
      </c>
      <c r="E95" s="79" t="s">
        <v>389</v>
      </c>
      <c r="F95" s="60"/>
      <c r="G95" s="98">
        <v>2027</v>
      </c>
      <c r="H95" s="97" t="s">
        <v>6</v>
      </c>
      <c r="I95" s="97" t="str">
        <f t="shared" si="10"/>
        <v>TX</v>
      </c>
      <c r="J95" s="97" t="str">
        <f t="shared" si="11"/>
        <v>TX</v>
      </c>
      <c r="K95" s="104" t="str">
        <f>IF($L95=$M95,L95,CONCATENATE($L95,", ",IF(ISBLANK(N95),"",CONCATENATE(N95,", ")),$M95))</f>
        <v>South Central</v>
      </c>
      <c r="L95" s="97" t="str">
        <f>INDEX('State '!$A$1:$C$62,MATCH($I95,'State '!$B:$B,0),3)</f>
        <v>South Central</v>
      </c>
      <c r="M95" s="97" t="str">
        <f>INDEX('State '!$A$1:$C$62,MATCH($J95,'State '!$B:$B,0),3)</f>
        <v>South Central</v>
      </c>
      <c r="N95" s="97"/>
      <c r="O95" s="145"/>
      <c r="P95" s="111">
        <v>34</v>
      </c>
      <c r="Q95" s="108">
        <v>2000</v>
      </c>
      <c r="R95" s="100">
        <v>42</v>
      </c>
      <c r="S95" s="101" t="s">
        <v>135</v>
      </c>
      <c r="T95" s="97" t="s">
        <v>381</v>
      </c>
      <c r="U95" s="97" t="s">
        <v>2281</v>
      </c>
      <c r="V95" s="97" t="s">
        <v>2175</v>
      </c>
      <c r="W95" s="79" t="s">
        <v>2832</v>
      </c>
      <c r="X95" s="79" t="s">
        <v>2827</v>
      </c>
      <c r="Y95" s="137" t="s">
        <v>2777</v>
      </c>
      <c r="Z95" s="15"/>
    </row>
    <row r="96" spans="1:16384" s="17" customFormat="1" ht="131.44999999999999" customHeight="1" x14ac:dyDescent="0.2">
      <c r="A96" s="96">
        <v>45621</v>
      </c>
      <c r="B96" s="79" t="s">
        <v>3508</v>
      </c>
      <c r="C96" s="79" t="s">
        <v>3569</v>
      </c>
      <c r="D96" s="79" t="s">
        <v>140</v>
      </c>
      <c r="E96" s="79" t="s">
        <v>389</v>
      </c>
      <c r="F96" s="60"/>
      <c r="G96" s="61">
        <v>2026</v>
      </c>
      <c r="H96" s="97" t="s">
        <v>429</v>
      </c>
      <c r="I96" s="97" t="str">
        <f t="shared" si="10"/>
        <v>TX</v>
      </c>
      <c r="J96" s="97" t="str">
        <f t="shared" si="11"/>
        <v>LA</v>
      </c>
      <c r="K96" s="104" t="str">
        <f t="shared" ref="K96" si="13">IF($L96=$M96,L96,CONCATENATE($L96,", ",IF(ISBLANK(N96),"",CONCATENATE(N96,", ")),$M96))</f>
        <v>South Central</v>
      </c>
      <c r="L96" s="97" t="str">
        <f>INDEX('State '!$A$1:$C$62,MATCH($I96,'State '!$B:$B,0),3)</f>
        <v>South Central</v>
      </c>
      <c r="M96" s="97" t="str">
        <f>INDEX('State '!$A$1:$C$62,MATCH($J96,'State '!$B:$B,0),3)</f>
        <v>South Central</v>
      </c>
      <c r="N96" s="97"/>
      <c r="O96" s="145">
        <v>72</v>
      </c>
      <c r="P96" s="158"/>
      <c r="Q96" s="146">
        <v>467</v>
      </c>
      <c r="R96" s="98"/>
      <c r="S96" s="97" t="s">
        <v>135</v>
      </c>
      <c r="T96" s="97" t="s">
        <v>381</v>
      </c>
      <c r="U96" s="97" t="s">
        <v>3509</v>
      </c>
      <c r="V96" s="97" t="s">
        <v>2178</v>
      </c>
      <c r="W96" s="79" t="s">
        <v>3510</v>
      </c>
      <c r="X96" s="79" t="s">
        <v>3511</v>
      </c>
      <c r="Y96" s="254" t="s">
        <v>3554</v>
      </c>
      <c r="Z96"/>
    </row>
    <row r="97" spans="1:16384" s="17" customFormat="1" ht="135.6" customHeight="1" x14ac:dyDescent="0.2">
      <c r="A97" s="96">
        <v>45551</v>
      </c>
      <c r="B97" s="79" t="s">
        <v>3299</v>
      </c>
      <c r="C97" s="79" t="s">
        <v>2298</v>
      </c>
      <c r="D97" s="79" t="s">
        <v>140</v>
      </c>
      <c r="E97" s="79" t="s">
        <v>419</v>
      </c>
      <c r="F97" s="60"/>
      <c r="G97" s="61">
        <v>2025</v>
      </c>
      <c r="H97" s="97" t="s">
        <v>429</v>
      </c>
      <c r="I97" s="97" t="str">
        <f t="shared" si="10"/>
        <v>TX</v>
      </c>
      <c r="J97" s="97" t="str">
        <f t="shared" si="11"/>
        <v>LA</v>
      </c>
      <c r="K97" s="104" t="str">
        <f t="shared" ref="K97:K107" si="14">IF($L97=$M97,L97,CONCATENATE($L97,", ",IF(ISBLANK(N97),"",CONCATENATE(N97,", ")),$M97))</f>
        <v>South Central</v>
      </c>
      <c r="L97" s="97" t="str">
        <f>INDEX('State '!$A$1:$C$62,MATCH($I97,'State '!$B:$B,0),3)</f>
        <v>South Central</v>
      </c>
      <c r="M97" s="97" t="str">
        <f>INDEX('State '!$A$1:$C$62,MATCH($J97,'State '!$B:$B,0),3)</f>
        <v>South Central</v>
      </c>
      <c r="N97" s="97"/>
      <c r="O97" s="145">
        <v>92</v>
      </c>
      <c r="P97" s="158"/>
      <c r="Q97" s="146">
        <v>364</v>
      </c>
      <c r="R97" s="98"/>
      <c r="S97" s="97" t="s">
        <v>135</v>
      </c>
      <c r="T97" s="97" t="s">
        <v>381</v>
      </c>
      <c r="U97" s="97" t="s">
        <v>3441</v>
      </c>
      <c r="V97" s="97" t="s">
        <v>2178</v>
      </c>
      <c r="W97" s="79" t="s">
        <v>3393</v>
      </c>
      <c r="X97" s="79" t="s">
        <v>2827</v>
      </c>
      <c r="Y97" s="195"/>
      <c r="Z97"/>
    </row>
    <row r="98" spans="1:16384" s="17" customFormat="1" ht="25.5" x14ac:dyDescent="0.2">
      <c r="A98" s="96">
        <v>45576</v>
      </c>
      <c r="B98" s="80" t="s">
        <v>2956</v>
      </c>
      <c r="C98" s="80" t="s">
        <v>2025</v>
      </c>
      <c r="D98" s="80" t="s">
        <v>136</v>
      </c>
      <c r="E98" s="102" t="s">
        <v>2221</v>
      </c>
      <c r="F98" s="62"/>
      <c r="G98" s="110" t="s">
        <v>382</v>
      </c>
      <c r="H98" s="97" t="s">
        <v>1831</v>
      </c>
      <c r="I98" s="97" t="str">
        <f t="shared" si="10"/>
        <v>ND</v>
      </c>
      <c r="J98" s="97" t="str">
        <f t="shared" si="11"/>
        <v>MN</v>
      </c>
      <c r="K98" s="104" t="str">
        <f t="shared" si="14"/>
        <v>Mountain, Midwest</v>
      </c>
      <c r="L98" s="97" t="str">
        <f>INDEX('State '!$A$1:$C$62,MATCH($I98,'State '!$B:$B,0),3)</f>
        <v>Mountain</v>
      </c>
      <c r="M98" s="97" t="str">
        <f>INDEX('State '!$A$1:$C$62,MATCH($J98,'State '!$B:$B,0),3)</f>
        <v>Midwest</v>
      </c>
      <c r="N98" s="97"/>
      <c r="O98" s="145"/>
      <c r="P98" s="61">
        <v>330</v>
      </c>
      <c r="Q98" s="108">
        <v>600</v>
      </c>
      <c r="R98" s="63">
        <v>24</v>
      </c>
      <c r="S98" s="103" t="s">
        <v>135</v>
      </c>
      <c r="T98" s="104" t="s">
        <v>381</v>
      </c>
      <c r="U98" s="105"/>
      <c r="V98" s="97" t="s">
        <v>2178</v>
      </c>
      <c r="W98" s="79" t="s">
        <v>2957</v>
      </c>
      <c r="X98" s="79"/>
      <c r="Y98" s="195"/>
    </row>
    <row r="99" spans="1:16384" s="17" customFormat="1" ht="100.15" customHeight="1" x14ac:dyDescent="0.2">
      <c r="A99" s="96">
        <v>45531</v>
      </c>
      <c r="B99" s="80" t="s">
        <v>3570</v>
      </c>
      <c r="C99" s="80" t="s">
        <v>3571</v>
      </c>
      <c r="D99" s="80" t="s">
        <v>140</v>
      </c>
      <c r="E99" s="102" t="s">
        <v>137</v>
      </c>
      <c r="F99" s="62"/>
      <c r="G99" s="110">
        <v>2026</v>
      </c>
      <c r="H99" s="97" t="s">
        <v>7</v>
      </c>
      <c r="I99" s="97" t="str">
        <f t="shared" si="10"/>
        <v>PA</v>
      </c>
      <c r="J99" s="97" t="str">
        <f t="shared" si="11"/>
        <v>PA</v>
      </c>
      <c r="K99" s="104" t="str">
        <f t="shared" si="14"/>
        <v>Northeast</v>
      </c>
      <c r="L99" s="97" t="str">
        <f>INDEX('State '!$A$1:$C$62,MATCH($I99,'State '!$B:$B,0),3)</f>
        <v>Northeast</v>
      </c>
      <c r="M99" s="97" t="str">
        <f>INDEX('State '!$A$1:$C$62,MATCH($J99,'State '!$B:$B,0),3)</f>
        <v>Northeast</v>
      </c>
      <c r="N99" s="97"/>
      <c r="O99" s="145">
        <v>101</v>
      </c>
      <c r="P99" s="61">
        <v>19.5</v>
      </c>
      <c r="Q99" s="108">
        <v>190</v>
      </c>
      <c r="R99" s="63"/>
      <c r="S99" s="103" t="s">
        <v>138</v>
      </c>
      <c r="T99" s="104" t="s">
        <v>381</v>
      </c>
      <c r="U99" s="105" t="s">
        <v>3572</v>
      </c>
      <c r="V99" s="97" t="s">
        <v>2175</v>
      </c>
      <c r="W99" s="79" t="s">
        <v>3573</v>
      </c>
      <c r="X99" s="79"/>
      <c r="Y99" s="256" t="s">
        <v>3574</v>
      </c>
      <c r="Z99"/>
    </row>
    <row r="100" spans="1:16384" s="17" customFormat="1" ht="93.6" customHeight="1" x14ac:dyDescent="0.2">
      <c r="A100" s="96">
        <v>45672</v>
      </c>
      <c r="B100" s="80" t="s">
        <v>3643</v>
      </c>
      <c r="C100" s="80" t="s">
        <v>3644</v>
      </c>
      <c r="D100" s="80" t="s">
        <v>136</v>
      </c>
      <c r="E100" s="102" t="s">
        <v>389</v>
      </c>
      <c r="F100" s="62"/>
      <c r="G100" s="110">
        <v>2027</v>
      </c>
      <c r="H100" s="97" t="s">
        <v>6</v>
      </c>
      <c r="I100" s="97" t="str">
        <f t="shared" si="10"/>
        <v>TX</v>
      </c>
      <c r="J100" s="97" t="str">
        <f t="shared" si="11"/>
        <v>TX</v>
      </c>
      <c r="K100" s="104" t="str">
        <f t="shared" si="14"/>
        <v>South Central</v>
      </c>
      <c r="L100" s="97" t="str">
        <f>INDEX('State '!$A$1:$C$62,MATCH($I100,'State '!$B:$B,0),3)</f>
        <v>South Central</v>
      </c>
      <c r="M100" s="97" t="str">
        <f>INDEX('State '!$A$1:$C$62,MATCH($J100,'State '!$B:$B,0),3)</f>
        <v>South Central</v>
      </c>
      <c r="N100" s="97"/>
      <c r="O100" s="145">
        <v>1700</v>
      </c>
      <c r="P100" s="61">
        <v>216</v>
      </c>
      <c r="Q100" s="108">
        <v>1500</v>
      </c>
      <c r="R100" s="63" t="s">
        <v>3645</v>
      </c>
      <c r="S100" s="103" t="s">
        <v>138</v>
      </c>
      <c r="T100" s="104" t="s">
        <v>2601</v>
      </c>
      <c r="U100" s="105"/>
      <c r="V100" s="97" t="s">
        <v>2175</v>
      </c>
      <c r="W100" s="79" t="s">
        <v>3651</v>
      </c>
      <c r="X100" s="96" t="s">
        <v>3435</v>
      </c>
      <c r="Y100" s="239" t="s">
        <v>3432</v>
      </c>
      <c r="Z100" s="80"/>
      <c r="AA100" s="80"/>
      <c r="AB100" s="102"/>
      <c r="AC100" s="62"/>
      <c r="AD100" s="110"/>
      <c r="AE100" s="97"/>
      <c r="AF100" s="97"/>
      <c r="AG100" s="97"/>
      <c r="AH100" s="104"/>
      <c r="AI100" s="97"/>
      <c r="AJ100" s="97"/>
      <c r="AK100" s="97"/>
      <c r="AL100" s="145"/>
      <c r="AM100" s="61"/>
      <c r="AN100" s="108"/>
      <c r="AO100" s="63"/>
      <c r="AP100" s="103"/>
      <c r="AQ100" s="104"/>
      <c r="AR100" s="105"/>
      <c r="AS100" s="97"/>
      <c r="AT100" s="79"/>
      <c r="AU100" s="96"/>
      <c r="AV100" s="80"/>
      <c r="AW100" s="80"/>
      <c r="AX100" s="80"/>
      <c r="AY100" s="102"/>
      <c r="AZ100" s="62"/>
      <c r="BA100" s="110"/>
      <c r="BB100" s="97"/>
      <c r="BC100" s="97"/>
      <c r="BD100" s="97"/>
      <c r="BE100" s="104"/>
      <c r="BF100" s="97"/>
      <c r="BG100" s="97"/>
      <c r="BH100" s="97"/>
      <c r="BI100" s="145"/>
      <c r="BJ100" s="61"/>
      <c r="BK100" s="108"/>
      <c r="BL100" s="63"/>
      <c r="BM100" s="103"/>
      <c r="BN100" s="104"/>
      <c r="BO100" s="105"/>
      <c r="BP100" s="97"/>
      <c r="BQ100" s="79"/>
      <c r="BR100" s="96"/>
      <c r="BS100" s="80"/>
      <c r="BT100" s="80"/>
      <c r="BU100" s="80"/>
      <c r="BV100" s="102"/>
      <c r="BW100" s="62"/>
      <c r="BX100" s="110"/>
      <c r="BY100" s="97"/>
      <c r="BZ100" s="97"/>
      <c r="CA100" s="97"/>
      <c r="CB100" s="104"/>
      <c r="CC100" s="97"/>
      <c r="CD100" s="97"/>
      <c r="CE100" s="97"/>
      <c r="CF100" s="145"/>
      <c r="CG100" s="61"/>
      <c r="CH100" s="108"/>
      <c r="CI100" s="63"/>
      <c r="CJ100" s="103"/>
      <c r="CK100" s="104"/>
      <c r="CL100" s="105"/>
      <c r="CM100" s="97"/>
      <c r="CN100" s="79"/>
      <c r="CO100" s="96"/>
      <c r="CP100" s="80"/>
      <c r="CQ100" s="80"/>
      <c r="CR100" s="80"/>
      <c r="CS100" s="102"/>
      <c r="CT100" s="62"/>
      <c r="CU100" s="110"/>
      <c r="CV100" s="97"/>
      <c r="CW100" s="97"/>
      <c r="CX100" s="97"/>
      <c r="CY100" s="104"/>
      <c r="CZ100" s="97"/>
      <c r="DA100" s="97"/>
      <c r="DB100" s="97"/>
      <c r="DC100" s="145"/>
      <c r="DD100" s="61"/>
      <c r="DE100" s="108"/>
      <c r="DF100" s="63"/>
      <c r="DG100" s="103"/>
      <c r="DH100" s="104"/>
      <c r="DI100" s="105"/>
      <c r="DJ100" s="97"/>
      <c r="DK100" s="79"/>
      <c r="DL100" s="96"/>
      <c r="DM100" s="80"/>
      <c r="DN100" s="80"/>
      <c r="DO100" s="80"/>
      <c r="DP100" s="102"/>
      <c r="DQ100" s="62"/>
      <c r="DR100" s="110"/>
      <c r="DS100" s="97"/>
      <c r="DT100" s="97"/>
      <c r="DU100" s="97"/>
      <c r="DV100" s="104"/>
      <c r="DW100" s="97"/>
      <c r="DX100" s="97"/>
      <c r="DY100" s="97"/>
      <c r="DZ100" s="145"/>
      <c r="EA100" s="61"/>
      <c r="EB100" s="108"/>
      <c r="EC100" s="63"/>
      <c r="ED100" s="103"/>
      <c r="EE100" s="104"/>
      <c r="EF100" s="105"/>
      <c r="EG100" s="97"/>
      <c r="EH100" s="79"/>
      <c r="EI100" s="96"/>
      <c r="EJ100" s="80"/>
      <c r="EK100" s="80"/>
      <c r="EL100" s="80"/>
      <c r="EM100" s="102"/>
      <c r="EN100" s="62"/>
      <c r="EO100" s="110"/>
      <c r="EP100" s="97"/>
      <c r="EQ100" s="97"/>
      <c r="ER100" s="97"/>
      <c r="ES100" s="104"/>
      <c r="ET100" s="97"/>
      <c r="EU100" s="97"/>
      <c r="EV100" s="97"/>
      <c r="EW100" s="145"/>
      <c r="EX100" s="61"/>
      <c r="EY100" s="108"/>
      <c r="EZ100" s="63"/>
      <c r="FA100" s="103"/>
      <c r="FB100" s="104"/>
      <c r="FC100" s="105"/>
      <c r="FD100" s="97"/>
      <c r="FE100" s="79"/>
      <c r="FF100" s="96"/>
      <c r="FG100" s="80"/>
      <c r="FH100" s="80"/>
      <c r="FI100" s="80"/>
      <c r="FJ100" s="102"/>
      <c r="FK100" s="62"/>
      <c r="FL100" s="110"/>
      <c r="FM100" s="97"/>
      <c r="FN100" s="97"/>
      <c r="FO100" s="97"/>
      <c r="FP100" s="104"/>
      <c r="FQ100" s="97"/>
      <c r="FR100" s="97"/>
      <c r="FS100" s="97"/>
      <c r="FT100" s="145"/>
      <c r="FU100" s="61"/>
      <c r="FV100" s="108"/>
      <c r="FW100" s="63"/>
      <c r="FX100" s="103"/>
      <c r="FY100" s="104"/>
      <c r="FZ100" s="105"/>
      <c r="GA100" s="97"/>
      <c r="GB100" s="79"/>
      <c r="GC100" s="96"/>
      <c r="GD100" s="80"/>
      <c r="GE100" s="80"/>
      <c r="GF100" s="80"/>
      <c r="GG100" s="102"/>
      <c r="GH100" s="62"/>
      <c r="GI100" s="110"/>
      <c r="GJ100" s="97"/>
      <c r="GK100" s="97"/>
      <c r="GL100" s="97"/>
      <c r="GM100" s="104"/>
      <c r="GN100" s="97"/>
      <c r="GO100" s="97"/>
      <c r="GP100" s="97"/>
      <c r="GQ100" s="145"/>
      <c r="GR100" s="61"/>
      <c r="GS100" s="108"/>
      <c r="GT100" s="63"/>
      <c r="GU100" s="103"/>
      <c r="GV100" s="104"/>
      <c r="GW100" s="105"/>
      <c r="GX100" s="97"/>
      <c r="GY100" s="79"/>
      <c r="GZ100" s="96"/>
      <c r="HA100" s="80"/>
      <c r="HB100" s="80"/>
      <c r="HC100" s="80"/>
      <c r="HD100" s="102"/>
      <c r="HE100" s="62"/>
      <c r="HF100" s="110"/>
      <c r="HG100" s="97"/>
      <c r="HH100" s="97"/>
      <c r="HI100" s="97"/>
      <c r="HJ100" s="104"/>
      <c r="HK100" s="97"/>
      <c r="HL100" s="97"/>
      <c r="HM100" s="97"/>
      <c r="HN100" s="145"/>
      <c r="HO100" s="61"/>
      <c r="HP100" s="108"/>
      <c r="HQ100" s="63"/>
      <c r="HR100" s="103"/>
      <c r="HS100" s="104"/>
      <c r="HT100" s="105"/>
      <c r="HU100" s="97"/>
      <c r="HV100" s="79"/>
      <c r="HW100" s="96"/>
      <c r="HX100" s="80"/>
      <c r="HY100" s="80"/>
      <c r="HZ100" s="80"/>
      <c r="IA100" s="102"/>
      <c r="IB100" s="62"/>
      <c r="IC100" s="110"/>
      <c r="ID100" s="97"/>
      <c r="IE100" s="97"/>
      <c r="IF100" s="97"/>
      <c r="IG100" s="104"/>
      <c r="IH100" s="97"/>
      <c r="II100" s="97"/>
      <c r="IJ100" s="97"/>
      <c r="IK100" s="145"/>
      <c r="IL100" s="61"/>
      <c r="IM100" s="108"/>
      <c r="IN100" s="63"/>
      <c r="IO100" s="103"/>
      <c r="IP100" s="104"/>
      <c r="IQ100" s="105"/>
      <c r="IR100" s="97"/>
      <c r="IS100" s="79"/>
      <c r="IT100" s="96"/>
      <c r="IU100" s="80"/>
      <c r="IV100" s="80"/>
      <c r="IW100" s="80"/>
      <c r="IX100" s="102"/>
      <c r="IY100" s="62"/>
      <c r="IZ100" s="110"/>
      <c r="JA100" s="97"/>
      <c r="JB100" s="97"/>
      <c r="JC100" s="97"/>
      <c r="JD100" s="104"/>
      <c r="JE100" s="97"/>
      <c r="JF100" s="97"/>
      <c r="JG100" s="97"/>
      <c r="JH100" s="145"/>
      <c r="JI100" s="61"/>
      <c r="JJ100" s="108"/>
      <c r="JK100" s="63"/>
      <c r="JL100" s="103"/>
      <c r="JM100" s="104"/>
      <c r="JN100" s="105"/>
      <c r="JO100" s="97"/>
      <c r="JP100" s="79"/>
      <c r="JQ100" s="96"/>
      <c r="JR100" s="80"/>
      <c r="JS100" s="80"/>
      <c r="JT100" s="80"/>
      <c r="JU100" s="102"/>
      <c r="JV100" s="62"/>
      <c r="JW100" s="110"/>
      <c r="JX100" s="97"/>
      <c r="JY100" s="97"/>
      <c r="JZ100" s="97"/>
      <c r="KA100" s="104"/>
      <c r="KB100" s="97"/>
      <c r="KC100" s="97"/>
      <c r="KD100" s="97"/>
      <c r="KE100" s="145"/>
      <c r="KF100" s="61"/>
      <c r="KG100" s="108"/>
      <c r="KH100" s="63"/>
      <c r="KI100" s="103"/>
      <c r="KJ100" s="104"/>
      <c r="KK100" s="105"/>
      <c r="KL100" s="97"/>
      <c r="KM100" s="79"/>
      <c r="KN100" s="96"/>
      <c r="KO100" s="80"/>
      <c r="KP100" s="80"/>
      <c r="KQ100" s="80"/>
      <c r="KR100" s="102"/>
      <c r="KS100" s="62"/>
      <c r="KT100" s="110"/>
      <c r="KU100" s="97"/>
      <c r="KV100" s="97"/>
      <c r="KW100" s="97"/>
      <c r="KX100" s="104"/>
      <c r="KY100" s="97"/>
      <c r="KZ100" s="97"/>
      <c r="LA100" s="97"/>
      <c r="LB100" s="145"/>
      <c r="LC100" s="61"/>
      <c r="LD100" s="108"/>
      <c r="LE100" s="63"/>
      <c r="LF100" s="103"/>
      <c r="LG100" s="104"/>
      <c r="LH100" s="105"/>
      <c r="LI100" s="97"/>
      <c r="LJ100" s="79"/>
      <c r="LK100" s="96"/>
      <c r="LL100" s="80"/>
      <c r="LM100" s="80"/>
      <c r="LN100" s="80"/>
      <c r="LO100" s="102"/>
      <c r="LP100" s="62"/>
      <c r="LQ100" s="110"/>
      <c r="LR100" s="97"/>
      <c r="LS100" s="97"/>
      <c r="LT100" s="97"/>
      <c r="LU100" s="104"/>
      <c r="LV100" s="97"/>
      <c r="LW100" s="97"/>
      <c r="LX100" s="97"/>
      <c r="LY100" s="145"/>
      <c r="LZ100" s="61"/>
      <c r="MA100" s="108"/>
      <c r="MB100" s="63"/>
      <c r="MC100" s="103"/>
      <c r="MD100" s="104"/>
      <c r="ME100" s="105"/>
      <c r="MF100" s="97"/>
      <c r="MG100" s="79"/>
      <c r="MH100" s="96"/>
      <c r="MI100" s="80"/>
      <c r="MJ100" s="80"/>
      <c r="MK100" s="80"/>
      <c r="ML100" s="102"/>
      <c r="MM100" s="62"/>
      <c r="MN100" s="110"/>
      <c r="MO100" s="97"/>
      <c r="MP100" s="97"/>
      <c r="MQ100" s="97"/>
      <c r="MR100" s="104"/>
      <c r="MS100" s="97"/>
      <c r="MT100" s="97"/>
      <c r="MU100" s="97"/>
      <c r="MV100" s="145"/>
      <c r="MW100" s="61"/>
      <c r="MX100" s="108"/>
      <c r="MY100" s="63"/>
      <c r="MZ100" s="103"/>
      <c r="NA100" s="104"/>
      <c r="NB100" s="105"/>
      <c r="NC100" s="97"/>
      <c r="ND100" s="79"/>
      <c r="NE100" s="96"/>
      <c r="NF100" s="80"/>
      <c r="NG100" s="80"/>
      <c r="NH100" s="80"/>
      <c r="NI100" s="102"/>
      <c r="NJ100" s="62"/>
      <c r="NK100" s="110"/>
      <c r="NL100" s="97"/>
      <c r="NM100" s="97"/>
      <c r="NN100" s="97"/>
      <c r="NO100" s="104"/>
      <c r="NP100" s="97"/>
      <c r="NQ100" s="97"/>
      <c r="NR100" s="97"/>
      <c r="NS100" s="145"/>
      <c r="NT100" s="61"/>
      <c r="NU100" s="108"/>
      <c r="NV100" s="63"/>
      <c r="NW100" s="103"/>
      <c r="NX100" s="104"/>
      <c r="NY100" s="105"/>
      <c r="NZ100" s="97"/>
      <c r="OA100" s="79"/>
      <c r="OB100" s="96"/>
      <c r="OC100" s="80"/>
      <c r="OD100" s="80"/>
      <c r="OE100" s="80"/>
      <c r="OF100" s="102"/>
      <c r="OG100" s="62"/>
      <c r="OH100" s="110"/>
      <c r="OI100" s="97"/>
      <c r="OJ100" s="97"/>
      <c r="OK100" s="97"/>
      <c r="OL100" s="104"/>
      <c r="OM100" s="97"/>
      <c r="ON100" s="97"/>
      <c r="OO100" s="97"/>
      <c r="OP100" s="145"/>
      <c r="OQ100" s="61"/>
      <c r="OR100" s="108"/>
      <c r="OS100" s="63"/>
      <c r="OT100" s="103"/>
      <c r="OU100" s="104"/>
      <c r="OV100" s="105"/>
      <c r="OW100" s="97"/>
      <c r="OX100" s="79"/>
      <c r="OY100" s="96"/>
      <c r="OZ100" s="80"/>
      <c r="PA100" s="80"/>
      <c r="PB100" s="80"/>
      <c r="PC100" s="102"/>
      <c r="PD100" s="62"/>
      <c r="PE100" s="110"/>
      <c r="PF100" s="97"/>
      <c r="PG100" s="97"/>
      <c r="PH100" s="97"/>
      <c r="PI100" s="104"/>
      <c r="PJ100" s="97"/>
      <c r="PK100" s="97"/>
      <c r="PL100" s="97"/>
      <c r="PM100" s="145"/>
      <c r="PN100" s="61"/>
      <c r="PO100" s="108"/>
      <c r="PP100" s="63"/>
      <c r="PQ100" s="103"/>
      <c r="PR100" s="104"/>
      <c r="PS100" s="105"/>
      <c r="PT100" s="97"/>
      <c r="PU100" s="79"/>
      <c r="PV100" s="96"/>
      <c r="PW100" s="80"/>
      <c r="PX100" s="80"/>
      <c r="PY100" s="80"/>
      <c r="PZ100" s="102"/>
      <c r="QA100" s="62"/>
      <c r="QB100" s="110"/>
      <c r="QC100" s="97"/>
      <c r="QD100" s="97"/>
      <c r="QE100" s="97"/>
      <c r="QF100" s="104"/>
      <c r="QG100" s="97"/>
      <c r="QH100" s="97"/>
      <c r="QI100" s="97"/>
      <c r="QJ100" s="145"/>
      <c r="QK100" s="61"/>
      <c r="QL100" s="108"/>
      <c r="QM100" s="63"/>
      <c r="QN100" s="103"/>
      <c r="QO100" s="104"/>
      <c r="QP100" s="105"/>
      <c r="QQ100" s="97"/>
      <c r="QR100" s="79"/>
      <c r="QS100" s="96"/>
      <c r="QT100" s="80"/>
      <c r="QU100" s="80"/>
      <c r="QV100" s="80"/>
      <c r="QW100" s="102"/>
      <c r="QX100" s="62"/>
      <c r="QY100" s="110"/>
      <c r="QZ100" s="97"/>
      <c r="RA100" s="97"/>
      <c r="RB100" s="97"/>
      <c r="RC100" s="104"/>
      <c r="RD100" s="97"/>
      <c r="RE100" s="97"/>
      <c r="RF100" s="97"/>
      <c r="RG100" s="145"/>
      <c r="RH100" s="61"/>
      <c r="RI100" s="108"/>
      <c r="RJ100" s="63"/>
      <c r="RK100" s="103"/>
      <c r="RL100" s="104"/>
      <c r="RM100" s="105"/>
      <c r="RN100" s="97"/>
      <c r="RO100" s="79"/>
      <c r="RP100" s="96"/>
      <c r="RQ100" s="80"/>
      <c r="RR100" s="80"/>
      <c r="RS100" s="80"/>
      <c r="RT100" s="102"/>
      <c r="RU100" s="62"/>
      <c r="RV100" s="110"/>
      <c r="RW100" s="97"/>
      <c r="RX100" s="97"/>
      <c r="RY100" s="97"/>
      <c r="RZ100" s="104"/>
      <c r="SA100" s="97"/>
      <c r="SB100" s="97"/>
      <c r="SC100" s="97"/>
      <c r="SD100" s="145"/>
      <c r="SE100" s="61"/>
      <c r="SF100" s="108"/>
      <c r="SG100" s="63"/>
      <c r="SH100" s="103"/>
      <c r="SI100" s="104"/>
      <c r="SJ100" s="105"/>
      <c r="SK100" s="97"/>
      <c r="SL100" s="79"/>
      <c r="SM100" s="96"/>
      <c r="SN100" s="80"/>
      <c r="SO100" s="80"/>
      <c r="SP100" s="80"/>
      <c r="SQ100" s="102"/>
      <c r="SR100" s="62"/>
      <c r="SS100" s="110"/>
      <c r="ST100" s="97"/>
      <c r="SU100" s="97"/>
      <c r="SV100" s="97"/>
      <c r="SW100" s="104"/>
      <c r="SX100" s="97"/>
      <c r="SY100" s="97"/>
      <c r="SZ100" s="97"/>
      <c r="TA100" s="145"/>
      <c r="TB100" s="61"/>
      <c r="TC100" s="108"/>
      <c r="TD100" s="63"/>
      <c r="TE100" s="103"/>
      <c r="TF100" s="104"/>
      <c r="TG100" s="105"/>
      <c r="TH100" s="97"/>
      <c r="TI100" s="79"/>
      <c r="TJ100" s="96"/>
      <c r="TK100" s="80"/>
      <c r="TL100" s="80"/>
      <c r="TM100" s="80"/>
      <c r="TN100" s="102"/>
      <c r="TO100" s="62"/>
      <c r="TP100" s="110"/>
      <c r="TQ100" s="97"/>
      <c r="TR100" s="97"/>
      <c r="TS100" s="97"/>
      <c r="TT100" s="104"/>
      <c r="TU100" s="97"/>
      <c r="TV100" s="97"/>
      <c r="TW100" s="97"/>
      <c r="TX100" s="145"/>
      <c r="TY100" s="61"/>
      <c r="TZ100" s="108"/>
      <c r="UA100" s="63"/>
      <c r="UB100" s="103"/>
      <c r="UC100" s="104"/>
      <c r="UD100" s="105"/>
      <c r="UE100" s="97"/>
      <c r="UF100" s="79"/>
      <c r="UG100" s="96"/>
      <c r="UH100" s="80"/>
      <c r="UI100" s="80"/>
      <c r="UJ100" s="80"/>
      <c r="UK100" s="102"/>
      <c r="UL100" s="62"/>
      <c r="UM100" s="110"/>
      <c r="UN100" s="97"/>
      <c r="UO100" s="97"/>
      <c r="UP100" s="97"/>
      <c r="UQ100" s="104"/>
      <c r="UR100" s="97"/>
      <c r="US100" s="97"/>
      <c r="UT100" s="97"/>
      <c r="UU100" s="145"/>
      <c r="UV100" s="61"/>
      <c r="UW100" s="108"/>
      <c r="UX100" s="63"/>
      <c r="UY100" s="103"/>
      <c r="UZ100" s="104"/>
      <c r="VA100" s="105"/>
      <c r="VB100" s="97"/>
      <c r="VC100" s="79"/>
      <c r="VD100" s="96"/>
      <c r="VE100" s="80"/>
      <c r="VF100" s="80"/>
      <c r="VG100" s="80"/>
      <c r="VH100" s="102"/>
      <c r="VI100" s="62"/>
      <c r="VJ100" s="110"/>
      <c r="VK100" s="97"/>
      <c r="VL100" s="97"/>
      <c r="VM100" s="97"/>
      <c r="VN100" s="104"/>
      <c r="VO100" s="97"/>
      <c r="VP100" s="97"/>
      <c r="VQ100" s="97"/>
      <c r="VR100" s="145"/>
      <c r="VS100" s="61"/>
      <c r="VT100" s="108"/>
      <c r="VU100" s="63"/>
      <c r="VV100" s="103"/>
      <c r="VW100" s="104"/>
      <c r="VX100" s="105"/>
      <c r="VY100" s="97"/>
      <c r="VZ100" s="79"/>
      <c r="WA100" s="96"/>
      <c r="WB100" s="80"/>
      <c r="WC100" s="80"/>
      <c r="WD100" s="80"/>
      <c r="WE100" s="102"/>
      <c r="WF100" s="62"/>
      <c r="WG100" s="110"/>
      <c r="WH100" s="97"/>
      <c r="WI100" s="97"/>
      <c r="WJ100" s="97"/>
      <c r="WK100" s="104"/>
      <c r="WL100" s="97"/>
      <c r="WM100" s="97"/>
      <c r="WN100" s="97"/>
      <c r="WO100" s="145"/>
      <c r="WP100" s="61"/>
      <c r="WQ100" s="108"/>
      <c r="WR100" s="63"/>
      <c r="WS100" s="103"/>
      <c r="WT100" s="104"/>
      <c r="WU100" s="105"/>
      <c r="WV100" s="97"/>
      <c r="WW100" s="79"/>
      <c r="WX100" s="96"/>
      <c r="WY100" s="80"/>
      <c r="WZ100" s="80"/>
      <c r="XA100" s="80"/>
      <c r="XB100" s="102"/>
      <c r="XC100" s="62"/>
      <c r="XD100" s="110"/>
      <c r="XE100" s="97"/>
      <c r="XF100" s="97"/>
      <c r="XG100" s="97"/>
      <c r="XH100" s="104"/>
      <c r="XI100" s="97"/>
      <c r="XJ100" s="97"/>
      <c r="XK100" s="97"/>
      <c r="XL100" s="145"/>
      <c r="XM100" s="61"/>
      <c r="XN100" s="108"/>
      <c r="XO100" s="63"/>
      <c r="XP100" s="103"/>
      <c r="XQ100" s="104"/>
      <c r="XR100" s="105"/>
      <c r="XS100" s="97"/>
      <c r="XT100" s="79"/>
      <c r="XU100" s="96"/>
      <c r="XV100" s="80"/>
      <c r="XW100" s="80"/>
      <c r="XX100" s="80"/>
      <c r="XY100" s="102"/>
      <c r="XZ100" s="62"/>
      <c r="YA100" s="110"/>
      <c r="YB100" s="97"/>
      <c r="YC100" s="97"/>
      <c r="YD100" s="97"/>
      <c r="YE100" s="104"/>
      <c r="YF100" s="97"/>
      <c r="YG100" s="97"/>
      <c r="YH100" s="97"/>
      <c r="YI100" s="145"/>
      <c r="YJ100" s="61"/>
      <c r="YK100" s="108"/>
      <c r="YL100" s="63"/>
      <c r="YM100" s="103"/>
      <c r="YN100" s="104"/>
      <c r="YO100" s="105"/>
      <c r="YP100" s="97"/>
      <c r="YQ100" s="79"/>
      <c r="YR100" s="96"/>
      <c r="YS100" s="80"/>
      <c r="YT100" s="80"/>
      <c r="YU100" s="80"/>
      <c r="YV100" s="102"/>
      <c r="YW100" s="62"/>
      <c r="YX100" s="110"/>
      <c r="YY100" s="97"/>
      <c r="YZ100" s="97"/>
      <c r="ZA100" s="97"/>
      <c r="ZB100" s="104"/>
      <c r="ZC100" s="97"/>
      <c r="ZD100" s="97"/>
      <c r="ZE100" s="97"/>
      <c r="ZF100" s="145"/>
      <c r="ZG100" s="61"/>
      <c r="ZH100" s="108"/>
      <c r="ZI100" s="63"/>
      <c r="ZJ100" s="103"/>
      <c r="ZK100" s="104"/>
      <c r="ZL100" s="105"/>
      <c r="ZM100" s="97"/>
      <c r="ZN100" s="79"/>
      <c r="ZO100" s="96"/>
      <c r="ZP100" s="80"/>
      <c r="ZQ100" s="80"/>
      <c r="ZR100" s="80"/>
      <c r="ZS100" s="102"/>
      <c r="ZT100" s="62"/>
      <c r="ZU100" s="110"/>
      <c r="ZV100" s="97"/>
      <c r="ZW100" s="97"/>
      <c r="ZX100" s="97"/>
      <c r="ZY100" s="104"/>
      <c r="ZZ100" s="97"/>
      <c r="AAA100" s="97"/>
      <c r="AAB100" s="97"/>
      <c r="AAC100" s="145"/>
      <c r="AAD100" s="61"/>
      <c r="AAE100" s="108"/>
      <c r="AAF100" s="63"/>
      <c r="AAG100" s="103"/>
      <c r="AAH100" s="104"/>
      <c r="AAI100" s="105"/>
      <c r="AAJ100" s="97"/>
      <c r="AAK100" s="79"/>
      <c r="AAL100" s="96"/>
      <c r="AAM100" s="80"/>
      <c r="AAN100" s="80"/>
      <c r="AAO100" s="80"/>
      <c r="AAP100" s="102"/>
      <c r="AAQ100" s="62"/>
      <c r="AAR100" s="110"/>
      <c r="AAS100" s="97"/>
      <c r="AAT100" s="97"/>
      <c r="AAU100" s="97"/>
      <c r="AAV100" s="104"/>
      <c r="AAW100" s="97"/>
      <c r="AAX100" s="97"/>
      <c r="AAY100" s="97"/>
      <c r="AAZ100" s="145"/>
      <c r="ABA100" s="61"/>
      <c r="ABB100" s="108"/>
      <c r="ABC100" s="63"/>
      <c r="ABD100" s="103"/>
      <c r="ABE100" s="104"/>
      <c r="ABF100" s="105"/>
      <c r="ABG100" s="97"/>
      <c r="ABH100" s="79"/>
      <c r="ABI100" s="96"/>
      <c r="ABJ100" s="80"/>
      <c r="ABK100" s="80"/>
      <c r="ABL100" s="80"/>
      <c r="ABM100" s="102"/>
      <c r="ABN100" s="62"/>
      <c r="ABO100" s="110"/>
      <c r="ABP100" s="97"/>
      <c r="ABQ100" s="97"/>
      <c r="ABR100" s="97"/>
      <c r="ABS100" s="104"/>
      <c r="ABT100" s="97"/>
      <c r="ABU100" s="97"/>
      <c r="ABV100" s="97"/>
      <c r="ABW100" s="145"/>
      <c r="ABX100" s="61"/>
      <c r="ABY100" s="108"/>
      <c r="ABZ100" s="63"/>
      <c r="ACA100" s="103"/>
      <c r="ACB100" s="104"/>
      <c r="ACC100" s="105"/>
      <c r="ACD100" s="97"/>
      <c r="ACE100" s="79"/>
      <c r="ACF100" s="96"/>
      <c r="ACG100" s="80"/>
      <c r="ACH100" s="80"/>
      <c r="ACI100" s="80"/>
      <c r="ACJ100" s="102"/>
      <c r="ACK100" s="62"/>
      <c r="ACL100" s="110"/>
      <c r="ACM100" s="97"/>
      <c r="ACN100" s="97"/>
      <c r="ACO100" s="97"/>
      <c r="ACP100" s="104"/>
      <c r="ACQ100" s="97"/>
      <c r="ACR100" s="97"/>
      <c r="ACS100" s="97"/>
      <c r="ACT100" s="145"/>
      <c r="ACU100" s="61"/>
      <c r="ACV100" s="108"/>
      <c r="ACW100" s="63"/>
      <c r="ACX100" s="103"/>
      <c r="ACY100" s="104"/>
      <c r="ACZ100" s="105"/>
      <c r="ADA100" s="97"/>
      <c r="ADB100" s="79"/>
      <c r="ADC100" s="96"/>
      <c r="ADD100" s="80"/>
      <c r="ADE100" s="80"/>
      <c r="ADF100" s="80"/>
      <c r="ADG100" s="102"/>
      <c r="ADH100" s="62"/>
      <c r="ADI100" s="110"/>
      <c r="ADJ100" s="97"/>
      <c r="ADK100" s="97"/>
      <c r="ADL100" s="97"/>
      <c r="ADM100" s="104"/>
      <c r="ADN100" s="97"/>
      <c r="ADO100" s="97"/>
      <c r="ADP100" s="97"/>
      <c r="ADQ100" s="145"/>
      <c r="ADR100" s="61"/>
      <c r="ADS100" s="108"/>
      <c r="ADT100" s="63"/>
      <c r="ADU100" s="103"/>
      <c r="ADV100" s="104"/>
      <c r="ADW100" s="105"/>
      <c r="ADX100" s="97"/>
      <c r="ADY100" s="79"/>
      <c r="ADZ100" s="96"/>
      <c r="AEA100" s="80"/>
      <c r="AEB100" s="80"/>
      <c r="AEC100" s="80"/>
      <c r="AED100" s="102"/>
      <c r="AEE100" s="62"/>
      <c r="AEF100" s="110"/>
      <c r="AEG100" s="97"/>
      <c r="AEH100" s="97"/>
      <c r="AEI100" s="97"/>
      <c r="AEJ100" s="104"/>
      <c r="AEK100" s="97"/>
      <c r="AEL100" s="97"/>
      <c r="AEM100" s="97"/>
      <c r="AEN100" s="145"/>
      <c r="AEO100" s="61"/>
      <c r="AEP100" s="108"/>
      <c r="AEQ100" s="63"/>
      <c r="AER100" s="103"/>
      <c r="AES100" s="104"/>
      <c r="AET100" s="105"/>
      <c r="AEU100" s="97"/>
      <c r="AEV100" s="79"/>
      <c r="AEW100" s="96"/>
      <c r="AEX100" s="80"/>
      <c r="AEY100" s="80"/>
      <c r="AEZ100" s="80"/>
      <c r="AFA100" s="102"/>
      <c r="AFB100" s="62"/>
      <c r="AFC100" s="110"/>
      <c r="AFD100" s="97"/>
      <c r="AFE100" s="97"/>
      <c r="AFF100" s="97"/>
      <c r="AFG100" s="104"/>
      <c r="AFH100" s="97"/>
      <c r="AFI100" s="97"/>
      <c r="AFJ100" s="97"/>
      <c r="AFK100" s="145"/>
      <c r="AFL100" s="61"/>
      <c r="AFM100" s="108"/>
      <c r="AFN100" s="63"/>
      <c r="AFO100" s="103"/>
      <c r="AFP100" s="104"/>
      <c r="AFQ100" s="105"/>
      <c r="AFR100" s="97"/>
      <c r="AFS100" s="79"/>
      <c r="AFT100" s="96"/>
      <c r="AFU100" s="80"/>
      <c r="AFV100" s="80"/>
      <c r="AFW100" s="80"/>
      <c r="AFX100" s="102"/>
      <c r="AFY100" s="62"/>
      <c r="AFZ100" s="110"/>
      <c r="AGA100" s="97"/>
      <c r="AGB100" s="97"/>
      <c r="AGC100" s="97"/>
      <c r="AGD100" s="104"/>
      <c r="AGE100" s="97"/>
      <c r="AGF100" s="97"/>
      <c r="AGG100" s="97"/>
      <c r="AGH100" s="145"/>
      <c r="AGI100" s="61"/>
      <c r="AGJ100" s="108"/>
      <c r="AGK100" s="63"/>
      <c r="AGL100" s="103"/>
      <c r="AGM100" s="104"/>
      <c r="AGN100" s="105"/>
      <c r="AGO100" s="97"/>
      <c r="AGP100" s="79"/>
      <c r="AGQ100" s="96"/>
      <c r="AGR100" s="80"/>
      <c r="AGS100" s="80"/>
      <c r="AGT100" s="80"/>
      <c r="AGU100" s="102"/>
      <c r="AGV100" s="62"/>
      <c r="AGW100" s="110"/>
      <c r="AGX100" s="97"/>
      <c r="AGY100" s="97"/>
      <c r="AGZ100" s="97"/>
      <c r="AHA100" s="104"/>
      <c r="AHB100" s="97"/>
      <c r="AHC100" s="97"/>
      <c r="AHD100" s="97"/>
      <c r="AHE100" s="145"/>
      <c r="AHF100" s="61"/>
      <c r="AHG100" s="108"/>
      <c r="AHH100" s="63"/>
      <c r="AHI100" s="103"/>
      <c r="AHJ100" s="104"/>
      <c r="AHK100" s="105"/>
      <c r="AHL100" s="97"/>
      <c r="AHM100" s="79"/>
      <c r="AHN100" s="96"/>
      <c r="AHO100" s="80"/>
      <c r="AHP100" s="80"/>
      <c r="AHQ100" s="80"/>
      <c r="AHR100" s="102"/>
      <c r="AHS100" s="62"/>
      <c r="AHT100" s="110"/>
      <c r="AHU100" s="97"/>
      <c r="AHV100" s="97"/>
      <c r="AHW100" s="97"/>
      <c r="AHX100" s="104"/>
      <c r="AHY100" s="97"/>
      <c r="AHZ100" s="97"/>
      <c r="AIA100" s="97"/>
      <c r="AIB100" s="145"/>
      <c r="AIC100" s="61"/>
      <c r="AID100" s="108"/>
      <c r="AIE100" s="63"/>
      <c r="AIF100" s="103"/>
      <c r="AIG100" s="104"/>
      <c r="AIH100" s="105"/>
      <c r="AII100" s="97"/>
      <c r="AIJ100" s="79"/>
      <c r="AIK100" s="96"/>
      <c r="AIL100" s="80"/>
      <c r="AIM100" s="80"/>
      <c r="AIN100" s="80"/>
      <c r="AIO100" s="102"/>
      <c r="AIP100" s="62"/>
      <c r="AIQ100" s="110"/>
      <c r="AIR100" s="97"/>
      <c r="AIS100" s="97"/>
      <c r="AIT100" s="97"/>
      <c r="AIU100" s="104"/>
      <c r="AIV100" s="97"/>
      <c r="AIW100" s="97"/>
      <c r="AIX100" s="97"/>
      <c r="AIY100" s="145"/>
      <c r="AIZ100" s="61"/>
      <c r="AJA100" s="108"/>
      <c r="AJB100" s="63"/>
      <c r="AJC100" s="103"/>
      <c r="AJD100" s="104"/>
      <c r="AJE100" s="105"/>
      <c r="AJF100" s="97"/>
      <c r="AJG100" s="79"/>
      <c r="AJH100" s="96"/>
      <c r="AJI100" s="80"/>
      <c r="AJJ100" s="80"/>
      <c r="AJK100" s="80"/>
      <c r="AJL100" s="102"/>
      <c r="AJM100" s="62"/>
      <c r="AJN100" s="110"/>
      <c r="AJO100" s="97"/>
      <c r="AJP100" s="97"/>
      <c r="AJQ100" s="97"/>
      <c r="AJR100" s="104"/>
      <c r="AJS100" s="97"/>
      <c r="AJT100" s="97"/>
      <c r="AJU100" s="97"/>
      <c r="AJV100" s="145"/>
      <c r="AJW100" s="61"/>
      <c r="AJX100" s="108"/>
      <c r="AJY100" s="63"/>
      <c r="AJZ100" s="103"/>
      <c r="AKA100" s="104"/>
      <c r="AKB100" s="105"/>
      <c r="AKC100" s="97"/>
      <c r="AKD100" s="79"/>
      <c r="AKE100" s="96"/>
      <c r="AKF100" s="80"/>
      <c r="AKG100" s="80"/>
      <c r="AKH100" s="80"/>
      <c r="AKI100" s="102"/>
      <c r="AKJ100" s="62"/>
      <c r="AKK100" s="110"/>
      <c r="AKL100" s="97"/>
      <c r="AKM100" s="97"/>
      <c r="AKN100" s="97"/>
      <c r="AKO100" s="104"/>
      <c r="AKP100" s="97"/>
      <c r="AKQ100" s="97"/>
      <c r="AKR100" s="97"/>
      <c r="AKS100" s="145"/>
      <c r="AKT100" s="61"/>
      <c r="AKU100" s="108"/>
      <c r="AKV100" s="63"/>
      <c r="AKW100" s="103"/>
      <c r="AKX100" s="104"/>
      <c r="AKY100" s="105"/>
      <c r="AKZ100" s="97"/>
      <c r="ALA100" s="79"/>
      <c r="ALB100" s="96"/>
      <c r="ALC100" s="80"/>
      <c r="ALD100" s="80"/>
      <c r="ALE100" s="80"/>
      <c r="ALF100" s="102"/>
      <c r="ALG100" s="62"/>
      <c r="ALH100" s="110"/>
      <c r="ALI100" s="97"/>
      <c r="ALJ100" s="97"/>
      <c r="ALK100" s="97"/>
      <c r="ALL100" s="104"/>
      <c r="ALM100" s="97"/>
      <c r="ALN100" s="97"/>
      <c r="ALO100" s="97"/>
      <c r="ALP100" s="145"/>
      <c r="ALQ100" s="61"/>
      <c r="ALR100" s="108"/>
      <c r="ALS100" s="63"/>
      <c r="ALT100" s="103"/>
      <c r="ALU100" s="104"/>
      <c r="ALV100" s="105"/>
      <c r="ALW100" s="97"/>
      <c r="ALX100" s="79"/>
      <c r="ALY100" s="96"/>
      <c r="ALZ100" s="80"/>
      <c r="AMA100" s="80"/>
      <c r="AMB100" s="80"/>
      <c r="AMC100" s="102"/>
      <c r="AMD100" s="62"/>
      <c r="AME100" s="110"/>
      <c r="AMF100" s="97"/>
      <c r="AMG100" s="97"/>
      <c r="AMH100" s="97"/>
      <c r="AMI100" s="104"/>
      <c r="AMJ100" s="97"/>
      <c r="AMK100" s="97"/>
      <c r="AML100" s="97"/>
      <c r="AMM100" s="145"/>
      <c r="AMN100" s="61"/>
      <c r="AMO100" s="108"/>
      <c r="AMP100" s="63"/>
      <c r="AMQ100" s="103"/>
      <c r="AMR100" s="104"/>
      <c r="AMS100" s="105"/>
      <c r="AMT100" s="97"/>
      <c r="AMU100" s="79"/>
      <c r="AMV100" s="96"/>
      <c r="AMW100" s="80"/>
      <c r="AMX100" s="80"/>
      <c r="AMY100" s="80"/>
      <c r="AMZ100" s="102"/>
      <c r="ANA100" s="62"/>
      <c r="ANB100" s="110"/>
      <c r="ANC100" s="97"/>
      <c r="AND100" s="97"/>
      <c r="ANE100" s="97"/>
      <c r="ANF100" s="104"/>
      <c r="ANG100" s="97"/>
      <c r="ANH100" s="97"/>
      <c r="ANI100" s="97"/>
      <c r="ANJ100" s="145"/>
      <c r="ANK100" s="61"/>
      <c r="ANL100" s="108"/>
      <c r="ANM100" s="63"/>
      <c r="ANN100" s="103"/>
      <c r="ANO100" s="104"/>
      <c r="ANP100" s="105"/>
      <c r="ANQ100" s="97"/>
      <c r="ANR100" s="79"/>
      <c r="ANS100" s="96"/>
      <c r="ANT100" s="80"/>
      <c r="ANU100" s="80"/>
      <c r="ANV100" s="80"/>
      <c r="ANW100" s="102"/>
      <c r="ANX100" s="62"/>
      <c r="ANY100" s="110"/>
      <c r="ANZ100" s="97"/>
      <c r="AOA100" s="97"/>
      <c r="AOB100" s="97"/>
      <c r="AOC100" s="104"/>
      <c r="AOD100" s="97"/>
      <c r="AOE100" s="97"/>
      <c r="AOF100" s="97"/>
      <c r="AOG100" s="145"/>
      <c r="AOH100" s="61"/>
      <c r="AOI100" s="108"/>
      <c r="AOJ100" s="63"/>
      <c r="AOK100" s="103"/>
      <c r="AOL100" s="104"/>
      <c r="AOM100" s="105"/>
      <c r="AON100" s="97"/>
      <c r="AOO100" s="79"/>
      <c r="AOP100" s="96"/>
      <c r="AOQ100" s="80"/>
      <c r="AOR100" s="80"/>
      <c r="AOS100" s="80"/>
      <c r="AOT100" s="102"/>
      <c r="AOU100" s="62"/>
      <c r="AOV100" s="110"/>
      <c r="AOW100" s="97"/>
      <c r="AOX100" s="97"/>
      <c r="AOY100" s="97"/>
      <c r="AOZ100" s="104"/>
      <c r="APA100" s="97"/>
      <c r="APB100" s="97"/>
      <c r="APC100" s="97"/>
      <c r="APD100" s="145"/>
      <c r="APE100" s="61"/>
      <c r="APF100" s="108"/>
      <c r="APG100" s="63"/>
      <c r="APH100" s="103"/>
      <c r="API100" s="104"/>
      <c r="APJ100" s="105"/>
      <c r="APK100" s="97"/>
      <c r="APL100" s="79"/>
      <c r="APM100" s="96"/>
      <c r="APN100" s="80"/>
      <c r="APO100" s="80"/>
      <c r="APP100" s="80"/>
      <c r="APQ100" s="102"/>
      <c r="APR100" s="62"/>
      <c r="APS100" s="110"/>
      <c r="APT100" s="97"/>
      <c r="APU100" s="97"/>
      <c r="APV100" s="97"/>
      <c r="APW100" s="104"/>
      <c r="APX100" s="97"/>
      <c r="APY100" s="97"/>
      <c r="APZ100" s="97"/>
      <c r="AQA100" s="145"/>
      <c r="AQB100" s="61"/>
      <c r="AQC100" s="108"/>
      <c r="AQD100" s="63"/>
      <c r="AQE100" s="103"/>
      <c r="AQF100" s="104"/>
      <c r="AQG100" s="105"/>
      <c r="AQH100" s="97"/>
      <c r="AQI100" s="79"/>
      <c r="AQJ100" s="96"/>
      <c r="AQK100" s="80"/>
      <c r="AQL100" s="80"/>
      <c r="AQM100" s="80"/>
      <c r="AQN100" s="102"/>
      <c r="AQO100" s="62"/>
      <c r="AQP100" s="110"/>
      <c r="AQQ100" s="97"/>
      <c r="AQR100" s="97"/>
      <c r="AQS100" s="97"/>
      <c r="AQT100" s="104"/>
      <c r="AQU100" s="97"/>
      <c r="AQV100" s="97"/>
      <c r="AQW100" s="97"/>
      <c r="AQX100" s="145"/>
      <c r="AQY100" s="61"/>
      <c r="AQZ100" s="108"/>
      <c r="ARA100" s="63"/>
      <c r="ARB100" s="103"/>
      <c r="ARC100" s="104"/>
      <c r="ARD100" s="105"/>
      <c r="ARE100" s="97"/>
      <c r="ARF100" s="79"/>
      <c r="ARG100" s="96"/>
      <c r="ARH100" s="80"/>
      <c r="ARI100" s="80"/>
      <c r="ARJ100" s="80"/>
      <c r="ARK100" s="102"/>
      <c r="ARL100" s="62"/>
      <c r="ARM100" s="110"/>
      <c r="ARN100" s="97"/>
      <c r="ARO100" s="97"/>
      <c r="ARP100" s="97"/>
      <c r="ARQ100" s="104"/>
      <c r="ARR100" s="97"/>
      <c r="ARS100" s="97"/>
      <c r="ART100" s="97"/>
      <c r="ARU100" s="145"/>
      <c r="ARV100" s="61"/>
      <c r="ARW100" s="108"/>
      <c r="ARX100" s="63"/>
      <c r="ARY100" s="103"/>
      <c r="ARZ100" s="104"/>
      <c r="ASA100" s="105"/>
      <c r="ASB100" s="97"/>
      <c r="ASC100" s="79"/>
      <c r="ASD100" s="96"/>
      <c r="ASE100" s="80"/>
      <c r="ASF100" s="80"/>
      <c r="ASG100" s="80"/>
      <c r="ASH100" s="102"/>
      <c r="ASI100" s="62"/>
      <c r="ASJ100" s="110"/>
      <c r="ASK100" s="97"/>
      <c r="ASL100" s="97"/>
      <c r="ASM100" s="97"/>
      <c r="ASN100" s="104"/>
      <c r="ASO100" s="97"/>
      <c r="ASP100" s="97"/>
      <c r="ASQ100" s="97"/>
      <c r="ASR100" s="145"/>
      <c r="ASS100" s="61"/>
      <c r="AST100" s="108"/>
      <c r="ASU100" s="63"/>
      <c r="ASV100" s="103"/>
      <c r="ASW100" s="104"/>
      <c r="ASX100" s="105"/>
      <c r="ASY100" s="97"/>
      <c r="ASZ100" s="79"/>
      <c r="ATA100" s="96"/>
      <c r="ATB100" s="80"/>
      <c r="ATC100" s="80"/>
      <c r="ATD100" s="80"/>
      <c r="ATE100" s="102"/>
      <c r="ATF100" s="62"/>
      <c r="ATG100" s="110"/>
      <c r="ATH100" s="97"/>
      <c r="ATI100" s="97"/>
      <c r="ATJ100" s="97"/>
      <c r="ATK100" s="104"/>
      <c r="ATL100" s="97"/>
      <c r="ATM100" s="97"/>
      <c r="ATN100" s="97"/>
      <c r="ATO100" s="145"/>
      <c r="ATP100" s="61"/>
      <c r="ATQ100" s="108"/>
      <c r="ATR100" s="63"/>
      <c r="ATS100" s="103"/>
      <c r="ATT100" s="104"/>
      <c r="ATU100" s="105"/>
      <c r="ATV100" s="97"/>
      <c r="ATW100" s="79"/>
      <c r="ATX100" s="96"/>
      <c r="ATY100" s="80"/>
      <c r="ATZ100" s="80"/>
      <c r="AUA100" s="80"/>
      <c r="AUB100" s="102"/>
      <c r="AUC100" s="62"/>
      <c r="AUD100" s="110"/>
      <c r="AUE100" s="97"/>
      <c r="AUF100" s="97"/>
      <c r="AUG100" s="97"/>
      <c r="AUH100" s="104"/>
      <c r="AUI100" s="97"/>
      <c r="AUJ100" s="97"/>
      <c r="AUK100" s="97"/>
      <c r="AUL100" s="145"/>
      <c r="AUM100" s="61"/>
      <c r="AUN100" s="108"/>
      <c r="AUO100" s="63"/>
      <c r="AUP100" s="103"/>
      <c r="AUQ100" s="104"/>
      <c r="AUR100" s="105"/>
      <c r="AUS100" s="97"/>
      <c r="AUT100" s="79"/>
      <c r="AUU100" s="96"/>
      <c r="AUV100" s="80"/>
      <c r="AUW100" s="80"/>
      <c r="AUX100" s="80"/>
      <c r="AUY100" s="102"/>
      <c r="AUZ100" s="62"/>
      <c r="AVA100" s="110"/>
      <c r="AVB100" s="97"/>
      <c r="AVC100" s="97"/>
      <c r="AVD100" s="97"/>
      <c r="AVE100" s="104"/>
      <c r="AVF100" s="97"/>
      <c r="AVG100" s="97"/>
      <c r="AVH100" s="97"/>
      <c r="AVI100" s="145"/>
      <c r="AVJ100" s="61"/>
      <c r="AVK100" s="108"/>
      <c r="AVL100" s="63"/>
      <c r="AVM100" s="103"/>
      <c r="AVN100" s="104"/>
      <c r="AVO100" s="105"/>
      <c r="AVP100" s="97"/>
      <c r="AVQ100" s="79"/>
      <c r="AVR100" s="96"/>
      <c r="AVS100" s="80"/>
      <c r="AVT100" s="80"/>
      <c r="AVU100" s="80"/>
      <c r="AVV100" s="102"/>
      <c r="AVW100" s="62"/>
      <c r="AVX100" s="110"/>
      <c r="AVY100" s="97"/>
      <c r="AVZ100" s="97"/>
      <c r="AWA100" s="97"/>
      <c r="AWB100" s="104"/>
      <c r="AWC100" s="97"/>
      <c r="AWD100" s="97"/>
      <c r="AWE100" s="97"/>
      <c r="AWF100" s="145"/>
      <c r="AWG100" s="61"/>
      <c r="AWH100" s="108"/>
      <c r="AWI100" s="63"/>
      <c r="AWJ100" s="103"/>
      <c r="AWK100" s="104"/>
      <c r="AWL100" s="105"/>
      <c r="AWM100" s="97"/>
      <c r="AWN100" s="79"/>
      <c r="AWO100" s="96"/>
      <c r="AWP100" s="80"/>
      <c r="AWQ100" s="80"/>
      <c r="AWR100" s="80"/>
      <c r="AWS100" s="102"/>
      <c r="AWT100" s="62"/>
      <c r="AWU100" s="110"/>
      <c r="AWV100" s="97"/>
      <c r="AWW100" s="97"/>
      <c r="AWX100" s="97"/>
      <c r="AWY100" s="104"/>
      <c r="AWZ100" s="97"/>
      <c r="AXA100" s="97"/>
      <c r="AXB100" s="97"/>
      <c r="AXC100" s="145"/>
      <c r="AXD100" s="61"/>
      <c r="AXE100" s="108"/>
      <c r="AXF100" s="63"/>
      <c r="AXG100" s="103"/>
      <c r="AXH100" s="104"/>
      <c r="AXI100" s="105"/>
      <c r="AXJ100" s="97"/>
      <c r="AXK100" s="79"/>
      <c r="AXL100" s="96"/>
      <c r="AXM100" s="80"/>
      <c r="AXN100" s="80"/>
      <c r="AXO100" s="80"/>
      <c r="AXP100" s="102"/>
      <c r="AXQ100" s="62"/>
      <c r="AXR100" s="110"/>
      <c r="AXS100" s="97"/>
      <c r="AXT100" s="97"/>
      <c r="AXU100" s="97"/>
      <c r="AXV100" s="104"/>
      <c r="AXW100" s="97"/>
      <c r="AXX100" s="97"/>
      <c r="AXY100" s="97"/>
      <c r="AXZ100" s="145"/>
      <c r="AYA100" s="61"/>
      <c r="AYB100" s="108"/>
      <c r="AYC100" s="63"/>
      <c r="AYD100" s="103"/>
      <c r="AYE100" s="104"/>
      <c r="AYF100" s="105"/>
      <c r="AYG100" s="97"/>
      <c r="AYH100" s="79"/>
      <c r="AYI100" s="96"/>
      <c r="AYJ100" s="80"/>
      <c r="AYK100" s="80"/>
      <c r="AYL100" s="80"/>
      <c r="AYM100" s="102"/>
      <c r="AYN100" s="62"/>
      <c r="AYO100" s="110"/>
      <c r="AYP100" s="97"/>
      <c r="AYQ100" s="97"/>
      <c r="AYR100" s="97"/>
      <c r="AYS100" s="104"/>
      <c r="AYT100" s="97"/>
      <c r="AYU100" s="97"/>
      <c r="AYV100" s="97"/>
      <c r="AYW100" s="145"/>
      <c r="AYX100" s="61"/>
      <c r="AYY100" s="108"/>
      <c r="AYZ100" s="63"/>
      <c r="AZA100" s="103"/>
      <c r="AZB100" s="104"/>
      <c r="AZC100" s="105"/>
      <c r="AZD100" s="97"/>
      <c r="AZE100" s="79"/>
      <c r="AZF100" s="96"/>
      <c r="AZG100" s="80"/>
      <c r="AZH100" s="80"/>
      <c r="AZI100" s="80"/>
      <c r="AZJ100" s="102"/>
      <c r="AZK100" s="62"/>
      <c r="AZL100" s="110"/>
      <c r="AZM100" s="97"/>
      <c r="AZN100" s="97"/>
      <c r="AZO100" s="97"/>
      <c r="AZP100" s="104"/>
      <c r="AZQ100" s="97"/>
      <c r="AZR100" s="97"/>
      <c r="AZS100" s="97"/>
      <c r="AZT100" s="145"/>
      <c r="AZU100" s="61"/>
      <c r="AZV100" s="108"/>
      <c r="AZW100" s="63"/>
      <c r="AZX100" s="103"/>
      <c r="AZY100" s="104"/>
      <c r="AZZ100" s="105"/>
      <c r="BAA100" s="97"/>
      <c r="BAB100" s="79"/>
      <c r="BAC100" s="96"/>
      <c r="BAD100" s="80"/>
      <c r="BAE100" s="80"/>
      <c r="BAF100" s="80"/>
      <c r="BAG100" s="102"/>
      <c r="BAH100" s="62"/>
      <c r="BAI100" s="110"/>
      <c r="BAJ100" s="97"/>
      <c r="BAK100" s="97"/>
      <c r="BAL100" s="97"/>
      <c r="BAM100" s="104"/>
      <c r="BAN100" s="97"/>
      <c r="BAO100" s="97"/>
      <c r="BAP100" s="97"/>
      <c r="BAQ100" s="145"/>
      <c r="BAR100" s="61"/>
      <c r="BAS100" s="108"/>
      <c r="BAT100" s="63"/>
      <c r="BAU100" s="103"/>
      <c r="BAV100" s="104"/>
      <c r="BAW100" s="105"/>
      <c r="BAX100" s="97"/>
      <c r="BAY100" s="79"/>
      <c r="BAZ100" s="96"/>
      <c r="BBA100" s="80"/>
      <c r="BBB100" s="80"/>
      <c r="BBC100" s="80"/>
      <c r="BBD100" s="102"/>
      <c r="BBE100" s="62"/>
      <c r="BBF100" s="110"/>
      <c r="BBG100" s="97"/>
      <c r="BBH100" s="97"/>
      <c r="BBI100" s="97"/>
      <c r="BBJ100" s="104"/>
      <c r="BBK100" s="97"/>
      <c r="BBL100" s="97"/>
      <c r="BBM100" s="97"/>
      <c r="BBN100" s="145"/>
      <c r="BBO100" s="61"/>
      <c r="BBP100" s="108"/>
      <c r="BBQ100" s="63"/>
      <c r="BBR100" s="103"/>
      <c r="BBS100" s="104"/>
      <c r="BBT100" s="105"/>
      <c r="BBU100" s="97"/>
      <c r="BBV100" s="79"/>
      <c r="BBW100" s="96"/>
      <c r="BBX100" s="80"/>
      <c r="BBY100" s="80"/>
      <c r="BBZ100" s="80"/>
      <c r="BCA100" s="102"/>
      <c r="BCB100" s="62"/>
      <c r="BCC100" s="110"/>
      <c r="BCD100" s="97"/>
      <c r="BCE100" s="97"/>
      <c r="BCF100" s="97"/>
      <c r="BCG100" s="104"/>
      <c r="BCH100" s="97"/>
      <c r="BCI100" s="97"/>
      <c r="BCJ100" s="97"/>
      <c r="BCK100" s="145"/>
      <c r="BCL100" s="61"/>
      <c r="BCM100" s="108"/>
      <c r="BCN100" s="63"/>
      <c r="BCO100" s="103"/>
      <c r="BCP100" s="104"/>
      <c r="BCQ100" s="105"/>
      <c r="BCR100" s="97"/>
      <c r="BCS100" s="79"/>
      <c r="BCT100" s="96"/>
      <c r="BCU100" s="80"/>
      <c r="BCV100" s="80"/>
      <c r="BCW100" s="80"/>
      <c r="BCX100" s="102"/>
      <c r="BCY100" s="62"/>
      <c r="BCZ100" s="110"/>
      <c r="BDA100" s="97"/>
      <c r="BDB100" s="97"/>
      <c r="BDC100" s="97"/>
      <c r="BDD100" s="104"/>
      <c r="BDE100" s="97"/>
      <c r="BDF100" s="97"/>
      <c r="BDG100" s="97"/>
      <c r="BDH100" s="145"/>
      <c r="BDI100" s="61"/>
      <c r="BDJ100" s="108"/>
      <c r="BDK100" s="63"/>
      <c r="BDL100" s="103"/>
      <c r="BDM100" s="104"/>
      <c r="BDN100" s="105"/>
      <c r="BDO100" s="97"/>
      <c r="BDP100" s="79"/>
      <c r="BDQ100" s="96"/>
      <c r="BDR100" s="80"/>
      <c r="BDS100" s="80"/>
      <c r="BDT100" s="80"/>
      <c r="BDU100" s="102"/>
      <c r="BDV100" s="62"/>
      <c r="BDW100" s="110"/>
      <c r="BDX100" s="97"/>
      <c r="BDY100" s="97"/>
      <c r="BDZ100" s="97"/>
      <c r="BEA100" s="104"/>
      <c r="BEB100" s="97"/>
      <c r="BEC100" s="97"/>
      <c r="BED100" s="97"/>
      <c r="BEE100" s="145"/>
      <c r="BEF100" s="61"/>
      <c r="BEG100" s="108"/>
      <c r="BEH100" s="63"/>
      <c r="BEI100" s="103"/>
      <c r="BEJ100" s="104"/>
      <c r="BEK100" s="105"/>
      <c r="BEL100" s="97"/>
      <c r="BEM100" s="79"/>
      <c r="BEN100" s="96"/>
      <c r="BEO100" s="80"/>
      <c r="BEP100" s="80"/>
      <c r="BEQ100" s="80"/>
      <c r="BER100" s="102"/>
      <c r="BES100" s="62"/>
      <c r="BET100" s="110"/>
      <c r="BEU100" s="97"/>
      <c r="BEV100" s="97"/>
      <c r="BEW100" s="97"/>
      <c r="BEX100" s="104"/>
      <c r="BEY100" s="97"/>
      <c r="BEZ100" s="97"/>
      <c r="BFA100" s="97"/>
      <c r="BFB100" s="145"/>
      <c r="BFC100" s="61"/>
      <c r="BFD100" s="108"/>
      <c r="BFE100" s="63"/>
      <c r="BFF100" s="103"/>
      <c r="BFG100" s="104"/>
      <c r="BFH100" s="105"/>
      <c r="BFI100" s="97"/>
      <c r="BFJ100" s="79"/>
      <c r="BFK100" s="96"/>
      <c r="BFL100" s="80"/>
      <c r="BFM100" s="80"/>
      <c r="BFN100" s="80"/>
      <c r="BFO100" s="102"/>
      <c r="BFP100" s="62"/>
      <c r="BFQ100" s="110"/>
      <c r="BFR100" s="97"/>
      <c r="BFS100" s="97"/>
      <c r="BFT100" s="97"/>
      <c r="BFU100" s="104"/>
      <c r="BFV100" s="97"/>
      <c r="BFW100" s="97"/>
      <c r="BFX100" s="97"/>
      <c r="BFY100" s="145"/>
      <c r="BFZ100" s="61"/>
      <c r="BGA100" s="108"/>
      <c r="BGB100" s="63"/>
      <c r="BGC100" s="103"/>
      <c r="BGD100" s="104"/>
      <c r="BGE100" s="105"/>
      <c r="BGF100" s="97"/>
      <c r="BGG100" s="79"/>
      <c r="BGH100" s="96"/>
      <c r="BGI100" s="80"/>
      <c r="BGJ100" s="80"/>
      <c r="BGK100" s="80"/>
      <c r="BGL100" s="102"/>
      <c r="BGM100" s="62"/>
      <c r="BGN100" s="110"/>
      <c r="BGO100" s="97"/>
      <c r="BGP100" s="97"/>
      <c r="BGQ100" s="97"/>
      <c r="BGR100" s="104"/>
      <c r="BGS100" s="97"/>
      <c r="BGT100" s="97"/>
      <c r="BGU100" s="97"/>
      <c r="BGV100" s="145"/>
      <c r="BGW100" s="61"/>
      <c r="BGX100" s="108"/>
      <c r="BGY100" s="63"/>
      <c r="BGZ100" s="103"/>
      <c r="BHA100" s="104"/>
      <c r="BHB100" s="105"/>
      <c r="BHC100" s="97"/>
      <c r="BHD100" s="79"/>
      <c r="BHE100" s="96"/>
      <c r="BHF100" s="80"/>
      <c r="BHG100" s="80"/>
      <c r="BHH100" s="80"/>
      <c r="BHI100" s="102"/>
      <c r="BHJ100" s="62"/>
      <c r="BHK100" s="110"/>
      <c r="BHL100" s="97"/>
      <c r="BHM100" s="97"/>
      <c r="BHN100" s="97"/>
      <c r="BHO100" s="104"/>
      <c r="BHP100" s="97"/>
      <c r="BHQ100" s="97"/>
      <c r="BHR100" s="97"/>
      <c r="BHS100" s="145"/>
      <c r="BHT100" s="61"/>
      <c r="BHU100" s="108"/>
      <c r="BHV100" s="63"/>
      <c r="BHW100" s="103"/>
      <c r="BHX100" s="104"/>
      <c r="BHY100" s="105"/>
      <c r="BHZ100" s="97"/>
      <c r="BIA100" s="79"/>
      <c r="BIB100" s="96"/>
      <c r="BIC100" s="80"/>
      <c r="BID100" s="80"/>
      <c r="BIE100" s="80"/>
      <c r="BIF100" s="102"/>
      <c r="BIG100" s="62"/>
      <c r="BIH100" s="110"/>
      <c r="BII100" s="97"/>
      <c r="BIJ100" s="97"/>
      <c r="BIK100" s="97"/>
      <c r="BIL100" s="104"/>
      <c r="BIM100" s="97"/>
      <c r="BIN100" s="97"/>
      <c r="BIO100" s="97"/>
      <c r="BIP100" s="145"/>
      <c r="BIQ100" s="61"/>
      <c r="BIR100" s="108"/>
      <c r="BIS100" s="63"/>
      <c r="BIT100" s="103"/>
      <c r="BIU100" s="104"/>
      <c r="BIV100" s="105"/>
      <c r="BIW100" s="97"/>
      <c r="BIX100" s="79"/>
      <c r="BIY100" s="96"/>
      <c r="BIZ100" s="80"/>
      <c r="BJA100" s="80"/>
      <c r="BJB100" s="80"/>
      <c r="BJC100" s="102"/>
      <c r="BJD100" s="62"/>
      <c r="BJE100" s="110"/>
      <c r="BJF100" s="97"/>
      <c r="BJG100" s="97"/>
      <c r="BJH100" s="97"/>
      <c r="BJI100" s="104"/>
      <c r="BJJ100" s="97"/>
      <c r="BJK100" s="97"/>
      <c r="BJL100" s="97"/>
      <c r="BJM100" s="145"/>
      <c r="BJN100" s="61"/>
      <c r="BJO100" s="108"/>
      <c r="BJP100" s="63"/>
      <c r="BJQ100" s="103"/>
      <c r="BJR100" s="104"/>
      <c r="BJS100" s="105"/>
      <c r="BJT100" s="97"/>
      <c r="BJU100" s="79"/>
      <c r="BJV100" s="96"/>
      <c r="BJW100" s="80"/>
      <c r="BJX100" s="80"/>
      <c r="BJY100" s="80"/>
      <c r="BJZ100" s="102"/>
      <c r="BKA100" s="62"/>
      <c r="BKB100" s="110"/>
      <c r="BKC100" s="97"/>
      <c r="BKD100" s="97"/>
      <c r="BKE100" s="97"/>
      <c r="BKF100" s="104"/>
      <c r="BKG100" s="97"/>
      <c r="BKH100" s="97"/>
      <c r="BKI100" s="97"/>
      <c r="BKJ100" s="145"/>
      <c r="BKK100" s="61"/>
      <c r="BKL100" s="108"/>
      <c r="BKM100" s="63"/>
      <c r="BKN100" s="103"/>
      <c r="BKO100" s="104"/>
      <c r="BKP100" s="105"/>
      <c r="BKQ100" s="97"/>
      <c r="BKR100" s="79"/>
      <c r="BKS100" s="96"/>
      <c r="BKT100" s="80"/>
      <c r="BKU100" s="80"/>
      <c r="BKV100" s="80"/>
      <c r="BKW100" s="102"/>
      <c r="BKX100" s="62"/>
      <c r="BKY100" s="110"/>
      <c r="BKZ100" s="97"/>
      <c r="BLA100" s="97"/>
      <c r="BLB100" s="97"/>
      <c r="BLC100" s="104"/>
      <c r="BLD100" s="97"/>
      <c r="BLE100" s="97"/>
      <c r="BLF100" s="97"/>
      <c r="BLG100" s="145"/>
      <c r="BLH100" s="61"/>
      <c r="BLI100" s="108"/>
      <c r="BLJ100" s="63"/>
      <c r="BLK100" s="103"/>
      <c r="BLL100" s="104"/>
      <c r="BLM100" s="105"/>
      <c r="BLN100" s="97"/>
      <c r="BLO100" s="79"/>
      <c r="BLP100" s="96"/>
      <c r="BLQ100" s="80"/>
      <c r="BLR100" s="80"/>
      <c r="BLS100" s="80"/>
      <c r="BLT100" s="102"/>
      <c r="BLU100" s="62"/>
      <c r="BLV100" s="110"/>
      <c r="BLW100" s="97"/>
      <c r="BLX100" s="97"/>
      <c r="BLY100" s="97"/>
      <c r="BLZ100" s="104"/>
      <c r="BMA100" s="97"/>
      <c r="BMB100" s="97"/>
      <c r="BMC100" s="97"/>
      <c r="BMD100" s="145"/>
      <c r="BME100" s="61"/>
      <c r="BMF100" s="108"/>
      <c r="BMG100" s="63"/>
      <c r="BMH100" s="103"/>
      <c r="BMI100" s="104"/>
      <c r="BMJ100" s="105"/>
      <c r="BMK100" s="97"/>
      <c r="BML100" s="79"/>
      <c r="BMM100" s="96"/>
      <c r="BMN100" s="80"/>
      <c r="BMO100" s="80"/>
      <c r="BMP100" s="80"/>
      <c r="BMQ100" s="102"/>
      <c r="BMR100" s="62"/>
      <c r="BMS100" s="110"/>
      <c r="BMT100" s="97"/>
      <c r="BMU100" s="97"/>
      <c r="BMV100" s="97"/>
      <c r="BMW100" s="104"/>
      <c r="BMX100" s="97"/>
      <c r="BMY100" s="97"/>
      <c r="BMZ100" s="97"/>
      <c r="BNA100" s="145"/>
      <c r="BNB100" s="61"/>
      <c r="BNC100" s="108"/>
      <c r="BND100" s="63"/>
      <c r="BNE100" s="103"/>
      <c r="BNF100" s="104"/>
      <c r="BNG100" s="105"/>
      <c r="BNH100" s="97"/>
      <c r="BNI100" s="79"/>
      <c r="BNJ100" s="96"/>
      <c r="BNK100" s="80"/>
      <c r="BNL100" s="80"/>
      <c r="BNM100" s="80"/>
      <c r="BNN100" s="102"/>
      <c r="BNO100" s="62"/>
      <c r="BNP100" s="110"/>
      <c r="BNQ100" s="97"/>
      <c r="BNR100" s="97"/>
      <c r="BNS100" s="97"/>
      <c r="BNT100" s="104"/>
      <c r="BNU100" s="97"/>
      <c r="BNV100" s="97"/>
      <c r="BNW100" s="97"/>
      <c r="BNX100" s="145"/>
      <c r="BNY100" s="61"/>
      <c r="BNZ100" s="108"/>
      <c r="BOA100" s="63"/>
      <c r="BOB100" s="103"/>
      <c r="BOC100" s="104"/>
      <c r="BOD100" s="105"/>
      <c r="BOE100" s="97"/>
      <c r="BOF100" s="79"/>
      <c r="BOG100" s="96"/>
      <c r="BOH100" s="80"/>
      <c r="BOI100" s="80"/>
      <c r="BOJ100" s="80"/>
      <c r="BOK100" s="102"/>
      <c r="BOL100" s="62"/>
      <c r="BOM100" s="110"/>
      <c r="BON100" s="97"/>
      <c r="BOO100" s="97"/>
      <c r="BOP100" s="97"/>
      <c r="BOQ100" s="104"/>
      <c r="BOR100" s="97"/>
      <c r="BOS100" s="97"/>
      <c r="BOT100" s="97"/>
      <c r="BOU100" s="145"/>
      <c r="BOV100" s="61"/>
      <c r="BOW100" s="108"/>
      <c r="BOX100" s="63"/>
      <c r="BOY100" s="103"/>
      <c r="BOZ100" s="104"/>
      <c r="BPA100" s="105"/>
      <c r="BPB100" s="97"/>
      <c r="BPC100" s="79"/>
      <c r="BPD100" s="96"/>
      <c r="BPE100" s="80"/>
      <c r="BPF100" s="80"/>
      <c r="BPG100" s="80"/>
      <c r="BPH100" s="102"/>
      <c r="BPI100" s="62"/>
      <c r="BPJ100" s="110"/>
      <c r="BPK100" s="97"/>
      <c r="BPL100" s="97"/>
      <c r="BPM100" s="97"/>
      <c r="BPN100" s="104"/>
      <c r="BPO100" s="97"/>
      <c r="BPP100" s="97"/>
      <c r="BPQ100" s="97"/>
      <c r="BPR100" s="145"/>
      <c r="BPS100" s="61"/>
      <c r="BPT100" s="108"/>
      <c r="BPU100" s="63"/>
      <c r="BPV100" s="103"/>
      <c r="BPW100" s="104"/>
      <c r="BPX100" s="105"/>
      <c r="BPY100" s="97"/>
      <c r="BPZ100" s="79"/>
      <c r="BQA100" s="96"/>
      <c r="BQB100" s="80"/>
      <c r="BQC100" s="80"/>
      <c r="BQD100" s="80"/>
      <c r="BQE100" s="102"/>
      <c r="BQF100" s="62"/>
      <c r="BQG100" s="110"/>
      <c r="BQH100" s="97"/>
      <c r="BQI100" s="97"/>
      <c r="BQJ100" s="97"/>
      <c r="BQK100" s="104"/>
      <c r="BQL100" s="97"/>
      <c r="BQM100" s="97"/>
      <c r="BQN100" s="97"/>
      <c r="BQO100" s="145"/>
      <c r="BQP100" s="61"/>
      <c r="BQQ100" s="108"/>
      <c r="BQR100" s="63"/>
      <c r="BQS100" s="103"/>
      <c r="BQT100" s="104"/>
      <c r="BQU100" s="105"/>
      <c r="BQV100" s="97"/>
      <c r="BQW100" s="79"/>
      <c r="BQX100" s="96"/>
      <c r="BQY100" s="80"/>
      <c r="BQZ100" s="80"/>
      <c r="BRA100" s="80"/>
      <c r="BRB100" s="102"/>
      <c r="BRC100" s="62"/>
      <c r="BRD100" s="110"/>
      <c r="BRE100" s="97"/>
      <c r="BRF100" s="97"/>
      <c r="BRG100" s="97"/>
      <c r="BRH100" s="104"/>
      <c r="BRI100" s="97"/>
      <c r="BRJ100" s="97"/>
      <c r="BRK100" s="97"/>
      <c r="BRL100" s="145"/>
      <c r="BRM100" s="61"/>
      <c r="BRN100" s="108"/>
      <c r="BRO100" s="63"/>
      <c r="BRP100" s="103"/>
      <c r="BRQ100" s="104"/>
      <c r="BRR100" s="105"/>
      <c r="BRS100" s="97"/>
      <c r="BRT100" s="79"/>
      <c r="BRU100" s="96"/>
      <c r="BRV100" s="80"/>
      <c r="BRW100" s="80"/>
      <c r="BRX100" s="80"/>
      <c r="BRY100" s="102"/>
      <c r="BRZ100" s="62"/>
      <c r="BSA100" s="110"/>
      <c r="BSB100" s="97"/>
      <c r="BSC100" s="97"/>
      <c r="BSD100" s="97"/>
      <c r="BSE100" s="104"/>
      <c r="BSF100" s="97"/>
      <c r="BSG100" s="97"/>
      <c r="BSH100" s="97"/>
      <c r="BSI100" s="145"/>
      <c r="BSJ100" s="61"/>
      <c r="BSK100" s="108"/>
      <c r="BSL100" s="63"/>
      <c r="BSM100" s="103"/>
      <c r="BSN100" s="104"/>
      <c r="BSO100" s="105"/>
      <c r="BSP100" s="97"/>
      <c r="BSQ100" s="79"/>
      <c r="BSR100" s="96"/>
      <c r="BSS100" s="80"/>
      <c r="BST100" s="80"/>
      <c r="BSU100" s="80"/>
      <c r="BSV100" s="102"/>
      <c r="BSW100" s="62"/>
      <c r="BSX100" s="110"/>
      <c r="BSY100" s="97"/>
      <c r="BSZ100" s="97"/>
      <c r="BTA100" s="97"/>
      <c r="BTB100" s="104"/>
      <c r="BTC100" s="97"/>
      <c r="BTD100" s="97"/>
      <c r="BTE100" s="97"/>
      <c r="BTF100" s="145"/>
      <c r="BTG100" s="61"/>
      <c r="BTH100" s="108"/>
      <c r="BTI100" s="63"/>
      <c r="BTJ100" s="103"/>
      <c r="BTK100" s="104"/>
      <c r="BTL100" s="105"/>
      <c r="BTM100" s="97"/>
      <c r="BTN100" s="79"/>
      <c r="BTO100" s="96"/>
      <c r="BTP100" s="80"/>
      <c r="BTQ100" s="80"/>
      <c r="BTR100" s="80"/>
      <c r="BTS100" s="102"/>
      <c r="BTT100" s="62"/>
      <c r="BTU100" s="110"/>
      <c r="BTV100" s="97"/>
      <c r="BTW100" s="97"/>
      <c r="BTX100" s="97"/>
      <c r="BTY100" s="104"/>
      <c r="BTZ100" s="97"/>
      <c r="BUA100" s="97"/>
      <c r="BUB100" s="97"/>
      <c r="BUC100" s="145"/>
      <c r="BUD100" s="61"/>
      <c r="BUE100" s="108"/>
      <c r="BUF100" s="63"/>
      <c r="BUG100" s="103"/>
      <c r="BUH100" s="104"/>
      <c r="BUI100" s="105"/>
      <c r="BUJ100" s="97"/>
      <c r="BUK100" s="79"/>
      <c r="BUL100" s="96"/>
      <c r="BUM100" s="80"/>
      <c r="BUN100" s="80"/>
      <c r="BUO100" s="80"/>
      <c r="BUP100" s="102"/>
      <c r="BUQ100" s="62"/>
      <c r="BUR100" s="110"/>
      <c r="BUS100" s="97"/>
      <c r="BUT100" s="97"/>
      <c r="BUU100" s="97"/>
      <c r="BUV100" s="104"/>
      <c r="BUW100" s="97"/>
      <c r="BUX100" s="97"/>
      <c r="BUY100" s="97"/>
      <c r="BUZ100" s="145"/>
      <c r="BVA100" s="61"/>
      <c r="BVB100" s="108"/>
      <c r="BVC100" s="63"/>
      <c r="BVD100" s="103"/>
      <c r="BVE100" s="104"/>
      <c r="BVF100" s="105"/>
      <c r="BVG100" s="97"/>
      <c r="BVH100" s="79"/>
      <c r="BVI100" s="96"/>
      <c r="BVJ100" s="80"/>
      <c r="BVK100" s="80"/>
      <c r="BVL100" s="80"/>
      <c r="BVM100" s="102"/>
      <c r="BVN100" s="62"/>
      <c r="BVO100" s="110"/>
      <c r="BVP100" s="97"/>
      <c r="BVQ100" s="97"/>
      <c r="BVR100" s="97"/>
      <c r="BVS100" s="104"/>
      <c r="BVT100" s="97"/>
      <c r="BVU100" s="97"/>
      <c r="BVV100" s="97"/>
      <c r="BVW100" s="145"/>
      <c r="BVX100" s="61"/>
      <c r="BVY100" s="108"/>
      <c r="BVZ100" s="63"/>
      <c r="BWA100" s="103"/>
      <c r="BWB100" s="104"/>
      <c r="BWC100" s="105"/>
      <c r="BWD100" s="97"/>
      <c r="BWE100" s="79"/>
      <c r="BWF100" s="96"/>
      <c r="BWG100" s="80"/>
      <c r="BWH100" s="80"/>
      <c r="BWI100" s="80"/>
      <c r="BWJ100" s="102"/>
      <c r="BWK100" s="62"/>
      <c r="BWL100" s="110"/>
      <c r="BWM100" s="97"/>
      <c r="BWN100" s="97"/>
      <c r="BWO100" s="97"/>
      <c r="BWP100" s="104"/>
      <c r="BWQ100" s="97"/>
      <c r="BWR100" s="97"/>
      <c r="BWS100" s="97"/>
      <c r="BWT100" s="145"/>
      <c r="BWU100" s="61"/>
      <c r="BWV100" s="108"/>
      <c r="BWW100" s="63"/>
      <c r="BWX100" s="103"/>
      <c r="BWY100" s="104"/>
      <c r="BWZ100" s="105"/>
      <c r="BXA100" s="97"/>
      <c r="BXB100" s="79"/>
      <c r="BXC100" s="96"/>
      <c r="BXD100" s="80"/>
      <c r="BXE100" s="80"/>
      <c r="BXF100" s="80"/>
      <c r="BXG100" s="102"/>
      <c r="BXH100" s="62"/>
      <c r="BXI100" s="110"/>
      <c r="BXJ100" s="97"/>
      <c r="BXK100" s="97"/>
      <c r="BXL100" s="97"/>
      <c r="BXM100" s="104"/>
      <c r="BXN100" s="97"/>
      <c r="BXO100" s="97"/>
      <c r="BXP100" s="97"/>
      <c r="BXQ100" s="145"/>
      <c r="BXR100" s="61"/>
      <c r="BXS100" s="108"/>
      <c r="BXT100" s="63"/>
      <c r="BXU100" s="103"/>
      <c r="BXV100" s="104"/>
      <c r="BXW100" s="105"/>
      <c r="BXX100" s="97"/>
      <c r="BXY100" s="79"/>
      <c r="BXZ100" s="96"/>
      <c r="BYA100" s="80"/>
      <c r="BYB100" s="80"/>
      <c r="BYC100" s="80"/>
      <c r="BYD100" s="102"/>
      <c r="BYE100" s="62"/>
      <c r="BYF100" s="110"/>
      <c r="BYG100" s="97"/>
      <c r="BYH100" s="97"/>
      <c r="BYI100" s="97"/>
      <c r="BYJ100" s="104"/>
      <c r="BYK100" s="97"/>
      <c r="BYL100" s="97"/>
      <c r="BYM100" s="97"/>
      <c r="BYN100" s="145"/>
      <c r="BYO100" s="61"/>
      <c r="BYP100" s="108"/>
      <c r="BYQ100" s="63"/>
      <c r="BYR100" s="103"/>
      <c r="BYS100" s="104"/>
      <c r="BYT100" s="105"/>
      <c r="BYU100" s="97"/>
      <c r="BYV100" s="79"/>
      <c r="BYW100" s="96"/>
      <c r="BYX100" s="80"/>
      <c r="BYY100" s="80"/>
      <c r="BYZ100" s="80"/>
      <c r="BZA100" s="102"/>
      <c r="BZB100" s="62"/>
      <c r="BZC100" s="110"/>
      <c r="BZD100" s="97"/>
      <c r="BZE100" s="97"/>
      <c r="BZF100" s="97"/>
      <c r="BZG100" s="104"/>
      <c r="BZH100" s="97"/>
      <c r="BZI100" s="97"/>
      <c r="BZJ100" s="97"/>
      <c r="BZK100" s="145"/>
      <c r="BZL100" s="61"/>
      <c r="BZM100" s="108"/>
      <c r="BZN100" s="63"/>
      <c r="BZO100" s="103"/>
      <c r="BZP100" s="104"/>
      <c r="BZQ100" s="105"/>
      <c r="BZR100" s="97"/>
      <c r="BZS100" s="79"/>
      <c r="BZT100" s="96"/>
      <c r="BZU100" s="80"/>
      <c r="BZV100" s="80"/>
      <c r="BZW100" s="80"/>
      <c r="BZX100" s="102"/>
      <c r="BZY100" s="62"/>
      <c r="BZZ100" s="110"/>
      <c r="CAA100" s="97"/>
      <c r="CAB100" s="97"/>
      <c r="CAC100" s="97"/>
      <c r="CAD100" s="104"/>
      <c r="CAE100" s="97"/>
      <c r="CAF100" s="97"/>
      <c r="CAG100" s="97"/>
      <c r="CAH100" s="145"/>
      <c r="CAI100" s="61"/>
      <c r="CAJ100" s="108"/>
      <c r="CAK100" s="63"/>
      <c r="CAL100" s="103"/>
      <c r="CAM100" s="104"/>
      <c r="CAN100" s="105"/>
      <c r="CAO100" s="97"/>
      <c r="CAP100" s="79"/>
      <c r="CAQ100" s="96"/>
      <c r="CAR100" s="80"/>
      <c r="CAS100" s="80"/>
      <c r="CAT100" s="80"/>
      <c r="CAU100" s="102"/>
      <c r="CAV100" s="62"/>
      <c r="CAW100" s="110"/>
      <c r="CAX100" s="97"/>
      <c r="CAY100" s="97"/>
      <c r="CAZ100" s="97"/>
      <c r="CBA100" s="104"/>
      <c r="CBB100" s="97"/>
      <c r="CBC100" s="97"/>
      <c r="CBD100" s="97"/>
      <c r="CBE100" s="145"/>
      <c r="CBF100" s="61"/>
      <c r="CBG100" s="108"/>
      <c r="CBH100" s="63"/>
      <c r="CBI100" s="103"/>
      <c r="CBJ100" s="104"/>
      <c r="CBK100" s="105"/>
      <c r="CBL100" s="97"/>
      <c r="CBM100" s="79"/>
      <c r="CBN100" s="96"/>
      <c r="CBO100" s="80"/>
      <c r="CBP100" s="80"/>
      <c r="CBQ100" s="80"/>
      <c r="CBR100" s="102"/>
      <c r="CBS100" s="62"/>
      <c r="CBT100" s="110"/>
      <c r="CBU100" s="97"/>
      <c r="CBV100" s="97"/>
      <c r="CBW100" s="97"/>
      <c r="CBX100" s="104"/>
      <c r="CBY100" s="97"/>
      <c r="CBZ100" s="97"/>
      <c r="CCA100" s="97"/>
      <c r="CCB100" s="145"/>
      <c r="CCC100" s="61"/>
      <c r="CCD100" s="108"/>
      <c r="CCE100" s="63"/>
      <c r="CCF100" s="103"/>
      <c r="CCG100" s="104"/>
      <c r="CCH100" s="105"/>
      <c r="CCI100" s="97"/>
      <c r="CCJ100" s="79"/>
      <c r="CCK100" s="96"/>
      <c r="CCL100" s="80"/>
      <c r="CCM100" s="80"/>
      <c r="CCN100" s="80"/>
      <c r="CCO100" s="102"/>
      <c r="CCP100" s="62"/>
      <c r="CCQ100" s="110"/>
      <c r="CCR100" s="97"/>
      <c r="CCS100" s="97"/>
      <c r="CCT100" s="97"/>
      <c r="CCU100" s="104"/>
      <c r="CCV100" s="97"/>
      <c r="CCW100" s="97"/>
      <c r="CCX100" s="97"/>
      <c r="CCY100" s="145"/>
      <c r="CCZ100" s="61"/>
      <c r="CDA100" s="108"/>
      <c r="CDB100" s="63"/>
      <c r="CDC100" s="103"/>
      <c r="CDD100" s="104"/>
      <c r="CDE100" s="105"/>
      <c r="CDF100" s="97"/>
      <c r="CDG100" s="79"/>
      <c r="CDH100" s="96"/>
      <c r="CDI100" s="80"/>
      <c r="CDJ100" s="80"/>
      <c r="CDK100" s="80"/>
      <c r="CDL100" s="102"/>
      <c r="CDM100" s="62"/>
      <c r="CDN100" s="110"/>
      <c r="CDO100" s="97"/>
      <c r="CDP100" s="97"/>
      <c r="CDQ100" s="97"/>
      <c r="CDR100" s="104"/>
      <c r="CDS100" s="97"/>
      <c r="CDT100" s="97"/>
      <c r="CDU100" s="97"/>
      <c r="CDV100" s="145"/>
      <c r="CDW100" s="61"/>
      <c r="CDX100" s="108"/>
      <c r="CDY100" s="63"/>
      <c r="CDZ100" s="103"/>
      <c r="CEA100" s="104"/>
      <c r="CEB100" s="105"/>
      <c r="CEC100" s="97"/>
      <c r="CED100" s="79"/>
      <c r="CEE100" s="96"/>
      <c r="CEF100" s="80"/>
      <c r="CEG100" s="80"/>
      <c r="CEH100" s="80"/>
      <c r="CEI100" s="102"/>
      <c r="CEJ100" s="62"/>
      <c r="CEK100" s="110"/>
      <c r="CEL100" s="97"/>
      <c r="CEM100" s="97"/>
      <c r="CEN100" s="97"/>
      <c r="CEO100" s="104"/>
      <c r="CEP100" s="97"/>
      <c r="CEQ100" s="97"/>
      <c r="CER100" s="97"/>
      <c r="CES100" s="145"/>
      <c r="CET100" s="61"/>
      <c r="CEU100" s="108"/>
      <c r="CEV100" s="63"/>
      <c r="CEW100" s="103"/>
      <c r="CEX100" s="104"/>
      <c r="CEY100" s="105"/>
      <c r="CEZ100" s="97"/>
      <c r="CFA100" s="79"/>
      <c r="CFB100" s="96"/>
      <c r="CFC100" s="80"/>
      <c r="CFD100" s="80"/>
      <c r="CFE100" s="80"/>
      <c r="CFF100" s="102"/>
      <c r="CFG100" s="62"/>
      <c r="CFH100" s="110"/>
      <c r="CFI100" s="97"/>
      <c r="CFJ100" s="97"/>
      <c r="CFK100" s="97"/>
      <c r="CFL100" s="104"/>
      <c r="CFM100" s="97"/>
      <c r="CFN100" s="97"/>
      <c r="CFO100" s="97"/>
      <c r="CFP100" s="145"/>
      <c r="CFQ100" s="61"/>
      <c r="CFR100" s="108"/>
      <c r="CFS100" s="63"/>
      <c r="CFT100" s="103"/>
      <c r="CFU100" s="104"/>
      <c r="CFV100" s="105"/>
      <c r="CFW100" s="97"/>
      <c r="CFX100" s="79"/>
      <c r="CFY100" s="96"/>
      <c r="CFZ100" s="80"/>
      <c r="CGA100" s="80"/>
      <c r="CGB100" s="80"/>
      <c r="CGC100" s="102"/>
      <c r="CGD100" s="62"/>
      <c r="CGE100" s="110"/>
      <c r="CGF100" s="97"/>
      <c r="CGG100" s="97"/>
      <c r="CGH100" s="97"/>
      <c r="CGI100" s="104"/>
      <c r="CGJ100" s="97"/>
      <c r="CGK100" s="97"/>
      <c r="CGL100" s="97"/>
      <c r="CGM100" s="145"/>
      <c r="CGN100" s="61"/>
      <c r="CGO100" s="108"/>
      <c r="CGP100" s="63"/>
      <c r="CGQ100" s="103"/>
      <c r="CGR100" s="104"/>
      <c r="CGS100" s="105"/>
      <c r="CGT100" s="97"/>
      <c r="CGU100" s="79"/>
      <c r="CGV100" s="96"/>
      <c r="CGW100" s="80"/>
      <c r="CGX100" s="80"/>
      <c r="CGY100" s="80"/>
      <c r="CGZ100" s="102"/>
      <c r="CHA100" s="62"/>
      <c r="CHB100" s="110"/>
      <c r="CHC100" s="97"/>
      <c r="CHD100" s="97"/>
      <c r="CHE100" s="97"/>
      <c r="CHF100" s="104"/>
      <c r="CHG100" s="97"/>
      <c r="CHH100" s="97"/>
      <c r="CHI100" s="97"/>
      <c r="CHJ100" s="145"/>
      <c r="CHK100" s="61"/>
      <c r="CHL100" s="108"/>
      <c r="CHM100" s="63"/>
      <c r="CHN100" s="103"/>
      <c r="CHO100" s="104"/>
      <c r="CHP100" s="105"/>
      <c r="CHQ100" s="97"/>
      <c r="CHR100" s="79"/>
      <c r="CHS100" s="96"/>
      <c r="CHT100" s="80"/>
      <c r="CHU100" s="80"/>
      <c r="CHV100" s="80"/>
      <c r="CHW100" s="102"/>
      <c r="CHX100" s="62"/>
      <c r="CHY100" s="110"/>
      <c r="CHZ100" s="97"/>
      <c r="CIA100" s="97"/>
      <c r="CIB100" s="97"/>
      <c r="CIC100" s="104"/>
      <c r="CID100" s="97"/>
      <c r="CIE100" s="97"/>
      <c r="CIF100" s="97"/>
      <c r="CIG100" s="145"/>
      <c r="CIH100" s="61"/>
      <c r="CII100" s="108"/>
      <c r="CIJ100" s="63"/>
      <c r="CIK100" s="103"/>
      <c r="CIL100" s="104"/>
      <c r="CIM100" s="105"/>
      <c r="CIN100" s="97"/>
      <c r="CIO100" s="79"/>
      <c r="CIP100" s="96"/>
      <c r="CIQ100" s="80"/>
      <c r="CIR100" s="80"/>
      <c r="CIS100" s="80"/>
      <c r="CIT100" s="102"/>
      <c r="CIU100" s="62"/>
      <c r="CIV100" s="110"/>
      <c r="CIW100" s="97"/>
      <c r="CIX100" s="97"/>
      <c r="CIY100" s="97"/>
      <c r="CIZ100" s="104"/>
      <c r="CJA100" s="97"/>
      <c r="CJB100" s="97"/>
      <c r="CJC100" s="97"/>
      <c r="CJD100" s="145"/>
      <c r="CJE100" s="61"/>
      <c r="CJF100" s="108"/>
      <c r="CJG100" s="63"/>
      <c r="CJH100" s="103"/>
      <c r="CJI100" s="104"/>
      <c r="CJJ100" s="105"/>
      <c r="CJK100" s="97"/>
      <c r="CJL100" s="79"/>
      <c r="CJM100" s="96"/>
      <c r="CJN100" s="80"/>
      <c r="CJO100" s="80"/>
      <c r="CJP100" s="80"/>
      <c r="CJQ100" s="102"/>
      <c r="CJR100" s="62"/>
      <c r="CJS100" s="110"/>
      <c r="CJT100" s="97"/>
      <c r="CJU100" s="97"/>
      <c r="CJV100" s="97"/>
      <c r="CJW100" s="104"/>
      <c r="CJX100" s="97"/>
      <c r="CJY100" s="97"/>
      <c r="CJZ100" s="97"/>
      <c r="CKA100" s="145"/>
      <c r="CKB100" s="61"/>
      <c r="CKC100" s="108"/>
      <c r="CKD100" s="63"/>
      <c r="CKE100" s="103"/>
      <c r="CKF100" s="104"/>
      <c r="CKG100" s="105"/>
      <c r="CKH100" s="97"/>
      <c r="CKI100" s="79"/>
      <c r="CKJ100" s="96"/>
      <c r="CKK100" s="80"/>
      <c r="CKL100" s="80"/>
      <c r="CKM100" s="80"/>
      <c r="CKN100" s="102"/>
      <c r="CKO100" s="62"/>
      <c r="CKP100" s="110"/>
      <c r="CKQ100" s="97"/>
      <c r="CKR100" s="97"/>
      <c r="CKS100" s="97"/>
      <c r="CKT100" s="104"/>
      <c r="CKU100" s="97"/>
      <c r="CKV100" s="97"/>
      <c r="CKW100" s="97"/>
      <c r="CKX100" s="145"/>
      <c r="CKY100" s="61"/>
      <c r="CKZ100" s="108"/>
      <c r="CLA100" s="63"/>
      <c r="CLB100" s="103"/>
      <c r="CLC100" s="104"/>
      <c r="CLD100" s="105"/>
      <c r="CLE100" s="97"/>
      <c r="CLF100" s="79"/>
      <c r="CLG100" s="96"/>
      <c r="CLH100" s="80"/>
      <c r="CLI100" s="80"/>
      <c r="CLJ100" s="80"/>
      <c r="CLK100" s="102"/>
      <c r="CLL100" s="62"/>
      <c r="CLM100" s="110"/>
      <c r="CLN100" s="97"/>
      <c r="CLO100" s="97"/>
      <c r="CLP100" s="97"/>
      <c r="CLQ100" s="104"/>
      <c r="CLR100" s="97"/>
      <c r="CLS100" s="97"/>
      <c r="CLT100" s="97"/>
      <c r="CLU100" s="145"/>
      <c r="CLV100" s="61"/>
      <c r="CLW100" s="108"/>
      <c r="CLX100" s="63"/>
      <c r="CLY100" s="103"/>
      <c r="CLZ100" s="104"/>
      <c r="CMA100" s="105"/>
      <c r="CMB100" s="97"/>
      <c r="CMC100" s="79"/>
      <c r="CMD100" s="96"/>
      <c r="CME100" s="80"/>
      <c r="CMF100" s="80"/>
      <c r="CMG100" s="80"/>
      <c r="CMH100" s="102"/>
      <c r="CMI100" s="62"/>
      <c r="CMJ100" s="110"/>
      <c r="CMK100" s="97"/>
      <c r="CML100" s="97"/>
      <c r="CMM100" s="97"/>
      <c r="CMN100" s="104"/>
      <c r="CMO100" s="97"/>
      <c r="CMP100" s="97"/>
      <c r="CMQ100" s="97"/>
      <c r="CMR100" s="145"/>
      <c r="CMS100" s="61"/>
      <c r="CMT100" s="108"/>
      <c r="CMU100" s="63"/>
      <c r="CMV100" s="103"/>
      <c r="CMW100" s="104"/>
      <c r="CMX100" s="105"/>
      <c r="CMY100" s="97"/>
      <c r="CMZ100" s="79"/>
      <c r="CNA100" s="96"/>
      <c r="CNB100" s="80"/>
      <c r="CNC100" s="80"/>
      <c r="CND100" s="80"/>
      <c r="CNE100" s="102"/>
      <c r="CNF100" s="62"/>
      <c r="CNG100" s="110"/>
      <c r="CNH100" s="97"/>
      <c r="CNI100" s="97"/>
      <c r="CNJ100" s="97"/>
      <c r="CNK100" s="104"/>
      <c r="CNL100" s="97"/>
      <c r="CNM100" s="97"/>
      <c r="CNN100" s="97"/>
      <c r="CNO100" s="145"/>
      <c r="CNP100" s="61"/>
      <c r="CNQ100" s="108"/>
      <c r="CNR100" s="63"/>
      <c r="CNS100" s="103"/>
      <c r="CNT100" s="104"/>
      <c r="CNU100" s="105"/>
      <c r="CNV100" s="97"/>
      <c r="CNW100" s="79"/>
      <c r="CNX100" s="96"/>
      <c r="CNY100" s="80"/>
      <c r="CNZ100" s="80"/>
      <c r="COA100" s="80"/>
      <c r="COB100" s="102"/>
      <c r="COC100" s="62"/>
      <c r="COD100" s="110"/>
      <c r="COE100" s="97"/>
      <c r="COF100" s="97"/>
      <c r="COG100" s="97"/>
      <c r="COH100" s="104"/>
      <c r="COI100" s="97"/>
      <c r="COJ100" s="97"/>
      <c r="COK100" s="97"/>
      <c r="COL100" s="145"/>
      <c r="COM100" s="61"/>
      <c r="CON100" s="108"/>
      <c r="COO100" s="63"/>
      <c r="COP100" s="103"/>
      <c r="COQ100" s="104"/>
      <c r="COR100" s="105"/>
      <c r="COS100" s="97"/>
      <c r="COT100" s="79"/>
      <c r="COU100" s="96"/>
      <c r="COV100" s="80"/>
      <c r="COW100" s="80"/>
      <c r="COX100" s="80"/>
      <c r="COY100" s="102"/>
      <c r="COZ100" s="62"/>
      <c r="CPA100" s="110"/>
      <c r="CPB100" s="97"/>
      <c r="CPC100" s="97"/>
      <c r="CPD100" s="97"/>
      <c r="CPE100" s="104"/>
      <c r="CPF100" s="97"/>
      <c r="CPG100" s="97"/>
      <c r="CPH100" s="97"/>
      <c r="CPI100" s="145"/>
      <c r="CPJ100" s="61"/>
      <c r="CPK100" s="108"/>
      <c r="CPL100" s="63"/>
      <c r="CPM100" s="103"/>
      <c r="CPN100" s="104"/>
      <c r="CPO100" s="105"/>
      <c r="CPP100" s="97"/>
      <c r="CPQ100" s="79"/>
      <c r="CPR100" s="96"/>
      <c r="CPS100" s="80"/>
      <c r="CPT100" s="80"/>
      <c r="CPU100" s="80"/>
      <c r="CPV100" s="102"/>
      <c r="CPW100" s="62"/>
      <c r="CPX100" s="110"/>
      <c r="CPY100" s="97"/>
      <c r="CPZ100" s="97"/>
      <c r="CQA100" s="97"/>
      <c r="CQB100" s="104"/>
      <c r="CQC100" s="97"/>
      <c r="CQD100" s="97"/>
      <c r="CQE100" s="97"/>
      <c r="CQF100" s="145"/>
      <c r="CQG100" s="61"/>
      <c r="CQH100" s="108"/>
      <c r="CQI100" s="63"/>
      <c r="CQJ100" s="103"/>
      <c r="CQK100" s="104"/>
      <c r="CQL100" s="105"/>
      <c r="CQM100" s="97"/>
      <c r="CQN100" s="79"/>
      <c r="CQO100" s="96"/>
      <c r="CQP100" s="80"/>
      <c r="CQQ100" s="80"/>
      <c r="CQR100" s="80"/>
      <c r="CQS100" s="102"/>
      <c r="CQT100" s="62"/>
      <c r="CQU100" s="110"/>
      <c r="CQV100" s="97"/>
      <c r="CQW100" s="97"/>
      <c r="CQX100" s="97"/>
      <c r="CQY100" s="104"/>
      <c r="CQZ100" s="97"/>
      <c r="CRA100" s="97"/>
      <c r="CRB100" s="97"/>
      <c r="CRC100" s="145"/>
      <c r="CRD100" s="61"/>
      <c r="CRE100" s="108"/>
      <c r="CRF100" s="63"/>
      <c r="CRG100" s="103"/>
      <c r="CRH100" s="104"/>
      <c r="CRI100" s="105"/>
      <c r="CRJ100" s="97"/>
      <c r="CRK100" s="79"/>
      <c r="CRL100" s="96"/>
      <c r="CRM100" s="80"/>
      <c r="CRN100" s="80"/>
      <c r="CRO100" s="80"/>
      <c r="CRP100" s="102"/>
      <c r="CRQ100" s="62"/>
      <c r="CRR100" s="110"/>
      <c r="CRS100" s="97"/>
      <c r="CRT100" s="97"/>
      <c r="CRU100" s="97"/>
      <c r="CRV100" s="104"/>
      <c r="CRW100" s="97"/>
      <c r="CRX100" s="97"/>
      <c r="CRY100" s="97"/>
      <c r="CRZ100" s="145"/>
      <c r="CSA100" s="61"/>
      <c r="CSB100" s="108"/>
      <c r="CSC100" s="63"/>
      <c r="CSD100" s="103"/>
      <c r="CSE100" s="104"/>
      <c r="CSF100" s="105"/>
      <c r="CSG100" s="97"/>
      <c r="CSH100" s="79"/>
      <c r="CSI100" s="96"/>
      <c r="CSJ100" s="80"/>
      <c r="CSK100" s="80"/>
      <c r="CSL100" s="80"/>
      <c r="CSM100" s="102"/>
      <c r="CSN100" s="62"/>
      <c r="CSO100" s="110"/>
      <c r="CSP100" s="97"/>
      <c r="CSQ100" s="97"/>
      <c r="CSR100" s="97"/>
      <c r="CSS100" s="104"/>
      <c r="CST100" s="97"/>
      <c r="CSU100" s="97"/>
      <c r="CSV100" s="97"/>
      <c r="CSW100" s="145"/>
      <c r="CSX100" s="61"/>
      <c r="CSY100" s="108"/>
      <c r="CSZ100" s="63"/>
      <c r="CTA100" s="103"/>
      <c r="CTB100" s="104"/>
      <c r="CTC100" s="105"/>
      <c r="CTD100" s="97"/>
      <c r="CTE100" s="79"/>
      <c r="CTF100" s="96"/>
      <c r="CTG100" s="80"/>
      <c r="CTH100" s="80"/>
      <c r="CTI100" s="80"/>
      <c r="CTJ100" s="102"/>
      <c r="CTK100" s="62"/>
      <c r="CTL100" s="110"/>
      <c r="CTM100" s="97"/>
      <c r="CTN100" s="97"/>
      <c r="CTO100" s="97"/>
      <c r="CTP100" s="104"/>
      <c r="CTQ100" s="97"/>
      <c r="CTR100" s="97"/>
      <c r="CTS100" s="97"/>
      <c r="CTT100" s="145"/>
      <c r="CTU100" s="61"/>
      <c r="CTV100" s="108"/>
      <c r="CTW100" s="63"/>
      <c r="CTX100" s="103"/>
      <c r="CTY100" s="104"/>
      <c r="CTZ100" s="105"/>
      <c r="CUA100" s="97"/>
      <c r="CUB100" s="79"/>
      <c r="CUC100" s="96"/>
      <c r="CUD100" s="80"/>
      <c r="CUE100" s="80"/>
      <c r="CUF100" s="80"/>
      <c r="CUG100" s="102"/>
      <c r="CUH100" s="62"/>
      <c r="CUI100" s="110"/>
      <c r="CUJ100" s="97"/>
      <c r="CUK100" s="97"/>
      <c r="CUL100" s="97"/>
      <c r="CUM100" s="104"/>
      <c r="CUN100" s="97"/>
      <c r="CUO100" s="97"/>
      <c r="CUP100" s="97"/>
      <c r="CUQ100" s="145"/>
      <c r="CUR100" s="61"/>
      <c r="CUS100" s="108"/>
      <c r="CUT100" s="63"/>
      <c r="CUU100" s="103"/>
      <c r="CUV100" s="104"/>
      <c r="CUW100" s="105"/>
      <c r="CUX100" s="97"/>
      <c r="CUY100" s="79"/>
      <c r="CUZ100" s="96"/>
      <c r="CVA100" s="80"/>
      <c r="CVB100" s="80"/>
      <c r="CVC100" s="80"/>
      <c r="CVD100" s="102"/>
      <c r="CVE100" s="62"/>
      <c r="CVF100" s="110"/>
      <c r="CVG100" s="97"/>
      <c r="CVH100" s="97"/>
      <c r="CVI100" s="97"/>
      <c r="CVJ100" s="104"/>
      <c r="CVK100" s="97"/>
      <c r="CVL100" s="97"/>
      <c r="CVM100" s="97"/>
      <c r="CVN100" s="145"/>
      <c r="CVO100" s="61"/>
      <c r="CVP100" s="108"/>
      <c r="CVQ100" s="63"/>
      <c r="CVR100" s="103"/>
      <c r="CVS100" s="104"/>
      <c r="CVT100" s="105"/>
      <c r="CVU100" s="97"/>
      <c r="CVV100" s="79"/>
      <c r="CVW100" s="96"/>
      <c r="CVX100" s="80"/>
      <c r="CVY100" s="80"/>
      <c r="CVZ100" s="80"/>
      <c r="CWA100" s="102"/>
      <c r="CWB100" s="62"/>
      <c r="CWC100" s="110"/>
      <c r="CWD100" s="97"/>
      <c r="CWE100" s="97"/>
      <c r="CWF100" s="97"/>
      <c r="CWG100" s="104"/>
      <c r="CWH100" s="97"/>
      <c r="CWI100" s="97"/>
      <c r="CWJ100" s="97"/>
      <c r="CWK100" s="145"/>
      <c r="CWL100" s="61"/>
      <c r="CWM100" s="108"/>
      <c r="CWN100" s="63"/>
      <c r="CWO100" s="103"/>
      <c r="CWP100" s="104"/>
      <c r="CWQ100" s="105"/>
      <c r="CWR100" s="97"/>
      <c r="CWS100" s="79"/>
      <c r="CWT100" s="96"/>
      <c r="CWU100" s="80"/>
      <c r="CWV100" s="80"/>
      <c r="CWW100" s="80"/>
      <c r="CWX100" s="102"/>
      <c r="CWY100" s="62"/>
      <c r="CWZ100" s="110"/>
      <c r="CXA100" s="97"/>
      <c r="CXB100" s="97"/>
      <c r="CXC100" s="97"/>
      <c r="CXD100" s="104"/>
      <c r="CXE100" s="97"/>
      <c r="CXF100" s="97"/>
      <c r="CXG100" s="97"/>
      <c r="CXH100" s="145"/>
      <c r="CXI100" s="61"/>
      <c r="CXJ100" s="108"/>
      <c r="CXK100" s="63"/>
      <c r="CXL100" s="103"/>
      <c r="CXM100" s="104"/>
      <c r="CXN100" s="105"/>
      <c r="CXO100" s="97"/>
      <c r="CXP100" s="79"/>
      <c r="CXQ100" s="96"/>
      <c r="CXR100" s="80"/>
      <c r="CXS100" s="80"/>
      <c r="CXT100" s="80"/>
      <c r="CXU100" s="102"/>
      <c r="CXV100" s="62"/>
      <c r="CXW100" s="110"/>
      <c r="CXX100" s="97"/>
      <c r="CXY100" s="97"/>
      <c r="CXZ100" s="97"/>
      <c r="CYA100" s="104"/>
      <c r="CYB100" s="97"/>
      <c r="CYC100" s="97"/>
      <c r="CYD100" s="97"/>
      <c r="CYE100" s="145"/>
      <c r="CYF100" s="61"/>
      <c r="CYG100" s="108"/>
      <c r="CYH100" s="63"/>
      <c r="CYI100" s="103"/>
      <c r="CYJ100" s="104"/>
      <c r="CYK100" s="105"/>
      <c r="CYL100" s="97"/>
      <c r="CYM100" s="79"/>
      <c r="CYN100" s="96"/>
      <c r="CYO100" s="80"/>
      <c r="CYP100" s="80"/>
      <c r="CYQ100" s="80"/>
      <c r="CYR100" s="102"/>
      <c r="CYS100" s="62"/>
      <c r="CYT100" s="110"/>
      <c r="CYU100" s="97"/>
      <c r="CYV100" s="97"/>
      <c r="CYW100" s="97"/>
      <c r="CYX100" s="104"/>
      <c r="CYY100" s="97"/>
      <c r="CYZ100" s="97"/>
      <c r="CZA100" s="97"/>
      <c r="CZB100" s="145"/>
      <c r="CZC100" s="61"/>
      <c r="CZD100" s="108"/>
      <c r="CZE100" s="63"/>
      <c r="CZF100" s="103"/>
      <c r="CZG100" s="104"/>
      <c r="CZH100" s="105"/>
      <c r="CZI100" s="97"/>
      <c r="CZJ100" s="79"/>
      <c r="CZK100" s="96"/>
      <c r="CZL100" s="80"/>
      <c r="CZM100" s="80"/>
      <c r="CZN100" s="80"/>
      <c r="CZO100" s="102"/>
      <c r="CZP100" s="62"/>
      <c r="CZQ100" s="110"/>
      <c r="CZR100" s="97"/>
      <c r="CZS100" s="97"/>
      <c r="CZT100" s="97"/>
      <c r="CZU100" s="104"/>
      <c r="CZV100" s="97"/>
      <c r="CZW100" s="97"/>
      <c r="CZX100" s="97"/>
      <c r="CZY100" s="145"/>
      <c r="CZZ100" s="61"/>
      <c r="DAA100" s="108"/>
      <c r="DAB100" s="63"/>
      <c r="DAC100" s="103"/>
      <c r="DAD100" s="104"/>
      <c r="DAE100" s="105"/>
      <c r="DAF100" s="97"/>
      <c r="DAG100" s="79"/>
      <c r="DAH100" s="96"/>
      <c r="DAI100" s="80"/>
      <c r="DAJ100" s="80"/>
      <c r="DAK100" s="80"/>
      <c r="DAL100" s="102"/>
      <c r="DAM100" s="62"/>
      <c r="DAN100" s="110"/>
      <c r="DAO100" s="97"/>
      <c r="DAP100" s="97"/>
      <c r="DAQ100" s="97"/>
      <c r="DAR100" s="104"/>
      <c r="DAS100" s="97"/>
      <c r="DAT100" s="97"/>
      <c r="DAU100" s="97"/>
      <c r="DAV100" s="145"/>
      <c r="DAW100" s="61"/>
      <c r="DAX100" s="108"/>
      <c r="DAY100" s="63"/>
      <c r="DAZ100" s="103"/>
      <c r="DBA100" s="104"/>
      <c r="DBB100" s="105"/>
      <c r="DBC100" s="97"/>
      <c r="DBD100" s="79"/>
      <c r="DBE100" s="96"/>
      <c r="DBF100" s="80"/>
      <c r="DBG100" s="80"/>
      <c r="DBH100" s="80"/>
      <c r="DBI100" s="102"/>
      <c r="DBJ100" s="62"/>
      <c r="DBK100" s="110"/>
      <c r="DBL100" s="97"/>
      <c r="DBM100" s="97"/>
      <c r="DBN100" s="97"/>
      <c r="DBO100" s="104"/>
      <c r="DBP100" s="97"/>
      <c r="DBQ100" s="97"/>
      <c r="DBR100" s="97"/>
      <c r="DBS100" s="145"/>
      <c r="DBT100" s="61"/>
      <c r="DBU100" s="108"/>
      <c r="DBV100" s="63"/>
      <c r="DBW100" s="103"/>
      <c r="DBX100" s="104"/>
      <c r="DBY100" s="105"/>
      <c r="DBZ100" s="97"/>
      <c r="DCA100" s="79"/>
      <c r="DCB100" s="96"/>
      <c r="DCC100" s="80"/>
      <c r="DCD100" s="80"/>
      <c r="DCE100" s="80"/>
      <c r="DCF100" s="102"/>
      <c r="DCG100" s="62"/>
      <c r="DCH100" s="110"/>
      <c r="DCI100" s="97"/>
      <c r="DCJ100" s="97"/>
      <c r="DCK100" s="97"/>
      <c r="DCL100" s="104"/>
      <c r="DCM100" s="97"/>
      <c r="DCN100" s="97"/>
      <c r="DCO100" s="97"/>
      <c r="DCP100" s="145"/>
      <c r="DCQ100" s="61"/>
      <c r="DCR100" s="108"/>
      <c r="DCS100" s="63"/>
      <c r="DCT100" s="103"/>
      <c r="DCU100" s="104"/>
      <c r="DCV100" s="105"/>
      <c r="DCW100" s="97"/>
      <c r="DCX100" s="79"/>
      <c r="DCY100" s="96"/>
      <c r="DCZ100" s="80"/>
      <c r="DDA100" s="80"/>
      <c r="DDB100" s="80"/>
      <c r="DDC100" s="102"/>
      <c r="DDD100" s="62"/>
      <c r="DDE100" s="110"/>
      <c r="DDF100" s="97"/>
      <c r="DDG100" s="97"/>
      <c r="DDH100" s="97"/>
      <c r="DDI100" s="104"/>
      <c r="DDJ100" s="97"/>
      <c r="DDK100" s="97"/>
      <c r="DDL100" s="97"/>
      <c r="DDM100" s="145"/>
      <c r="DDN100" s="61"/>
      <c r="DDO100" s="108"/>
      <c r="DDP100" s="63"/>
      <c r="DDQ100" s="103"/>
      <c r="DDR100" s="104"/>
      <c r="DDS100" s="105"/>
      <c r="DDT100" s="97"/>
      <c r="DDU100" s="79"/>
      <c r="DDV100" s="96"/>
      <c r="DDW100" s="80"/>
      <c r="DDX100" s="80"/>
      <c r="DDY100" s="80"/>
      <c r="DDZ100" s="102"/>
      <c r="DEA100" s="62"/>
      <c r="DEB100" s="110"/>
      <c r="DEC100" s="97"/>
      <c r="DED100" s="97"/>
      <c r="DEE100" s="97"/>
      <c r="DEF100" s="104"/>
      <c r="DEG100" s="97"/>
      <c r="DEH100" s="97"/>
      <c r="DEI100" s="97"/>
      <c r="DEJ100" s="145"/>
      <c r="DEK100" s="61"/>
      <c r="DEL100" s="108"/>
      <c r="DEM100" s="63"/>
      <c r="DEN100" s="103"/>
      <c r="DEO100" s="104"/>
      <c r="DEP100" s="105"/>
      <c r="DEQ100" s="97"/>
      <c r="DER100" s="79"/>
      <c r="DES100" s="96"/>
      <c r="DET100" s="80"/>
      <c r="DEU100" s="80"/>
      <c r="DEV100" s="80"/>
      <c r="DEW100" s="102"/>
      <c r="DEX100" s="62"/>
      <c r="DEY100" s="110"/>
      <c r="DEZ100" s="97"/>
      <c r="DFA100" s="97"/>
      <c r="DFB100" s="97"/>
      <c r="DFC100" s="104"/>
      <c r="DFD100" s="97"/>
      <c r="DFE100" s="97"/>
      <c r="DFF100" s="97"/>
      <c r="DFG100" s="145"/>
      <c r="DFH100" s="61"/>
      <c r="DFI100" s="108"/>
      <c r="DFJ100" s="63"/>
      <c r="DFK100" s="103"/>
      <c r="DFL100" s="104"/>
      <c r="DFM100" s="105"/>
      <c r="DFN100" s="97"/>
      <c r="DFO100" s="79"/>
      <c r="DFP100" s="96"/>
      <c r="DFQ100" s="80"/>
      <c r="DFR100" s="80"/>
      <c r="DFS100" s="80"/>
      <c r="DFT100" s="102"/>
      <c r="DFU100" s="62"/>
      <c r="DFV100" s="110"/>
      <c r="DFW100" s="97"/>
      <c r="DFX100" s="97"/>
      <c r="DFY100" s="97"/>
      <c r="DFZ100" s="104"/>
      <c r="DGA100" s="97"/>
      <c r="DGB100" s="97"/>
      <c r="DGC100" s="97"/>
      <c r="DGD100" s="145"/>
      <c r="DGE100" s="61"/>
      <c r="DGF100" s="108"/>
      <c r="DGG100" s="63"/>
      <c r="DGH100" s="103"/>
      <c r="DGI100" s="104"/>
      <c r="DGJ100" s="105"/>
      <c r="DGK100" s="97"/>
      <c r="DGL100" s="79"/>
      <c r="DGM100" s="96"/>
      <c r="DGN100" s="80"/>
      <c r="DGO100" s="80"/>
      <c r="DGP100" s="80"/>
      <c r="DGQ100" s="102"/>
      <c r="DGR100" s="62"/>
      <c r="DGS100" s="110"/>
      <c r="DGT100" s="97"/>
      <c r="DGU100" s="97"/>
      <c r="DGV100" s="97"/>
      <c r="DGW100" s="104"/>
      <c r="DGX100" s="97"/>
      <c r="DGY100" s="97"/>
      <c r="DGZ100" s="97"/>
      <c r="DHA100" s="145"/>
      <c r="DHB100" s="61"/>
      <c r="DHC100" s="108"/>
      <c r="DHD100" s="63"/>
      <c r="DHE100" s="103"/>
      <c r="DHF100" s="104"/>
      <c r="DHG100" s="105"/>
      <c r="DHH100" s="97"/>
      <c r="DHI100" s="79"/>
      <c r="DHJ100" s="96"/>
      <c r="DHK100" s="80"/>
      <c r="DHL100" s="80"/>
      <c r="DHM100" s="80"/>
      <c r="DHN100" s="102"/>
      <c r="DHO100" s="62"/>
      <c r="DHP100" s="110"/>
      <c r="DHQ100" s="97"/>
      <c r="DHR100" s="97"/>
      <c r="DHS100" s="97"/>
      <c r="DHT100" s="104"/>
      <c r="DHU100" s="97"/>
      <c r="DHV100" s="97"/>
      <c r="DHW100" s="97"/>
      <c r="DHX100" s="145"/>
      <c r="DHY100" s="61"/>
      <c r="DHZ100" s="108"/>
      <c r="DIA100" s="63"/>
      <c r="DIB100" s="103"/>
      <c r="DIC100" s="104"/>
      <c r="DID100" s="105"/>
      <c r="DIE100" s="97"/>
      <c r="DIF100" s="79"/>
      <c r="DIG100" s="96"/>
      <c r="DIH100" s="80"/>
      <c r="DII100" s="80"/>
      <c r="DIJ100" s="80"/>
      <c r="DIK100" s="102"/>
      <c r="DIL100" s="62"/>
      <c r="DIM100" s="110"/>
      <c r="DIN100" s="97"/>
      <c r="DIO100" s="97"/>
      <c r="DIP100" s="97"/>
      <c r="DIQ100" s="104"/>
      <c r="DIR100" s="97"/>
      <c r="DIS100" s="97"/>
      <c r="DIT100" s="97"/>
      <c r="DIU100" s="145"/>
      <c r="DIV100" s="61"/>
      <c r="DIW100" s="108"/>
      <c r="DIX100" s="63"/>
      <c r="DIY100" s="103"/>
      <c r="DIZ100" s="104"/>
      <c r="DJA100" s="105"/>
      <c r="DJB100" s="97"/>
      <c r="DJC100" s="79"/>
      <c r="DJD100" s="96"/>
      <c r="DJE100" s="80"/>
      <c r="DJF100" s="80"/>
      <c r="DJG100" s="80"/>
      <c r="DJH100" s="102"/>
      <c r="DJI100" s="62"/>
      <c r="DJJ100" s="110"/>
      <c r="DJK100" s="97"/>
      <c r="DJL100" s="97"/>
      <c r="DJM100" s="97"/>
      <c r="DJN100" s="104"/>
      <c r="DJO100" s="97"/>
      <c r="DJP100" s="97"/>
      <c r="DJQ100" s="97"/>
      <c r="DJR100" s="145"/>
      <c r="DJS100" s="61"/>
      <c r="DJT100" s="108"/>
      <c r="DJU100" s="63"/>
      <c r="DJV100" s="103"/>
      <c r="DJW100" s="104"/>
      <c r="DJX100" s="105"/>
      <c r="DJY100" s="97"/>
      <c r="DJZ100" s="79"/>
      <c r="DKA100" s="96"/>
      <c r="DKB100" s="80"/>
      <c r="DKC100" s="80"/>
      <c r="DKD100" s="80"/>
      <c r="DKE100" s="102"/>
      <c r="DKF100" s="62"/>
      <c r="DKG100" s="110"/>
      <c r="DKH100" s="97"/>
      <c r="DKI100" s="97"/>
      <c r="DKJ100" s="97"/>
      <c r="DKK100" s="104"/>
      <c r="DKL100" s="97"/>
      <c r="DKM100" s="97"/>
      <c r="DKN100" s="97"/>
      <c r="DKO100" s="145"/>
      <c r="DKP100" s="61"/>
      <c r="DKQ100" s="108"/>
      <c r="DKR100" s="63"/>
      <c r="DKS100" s="103"/>
      <c r="DKT100" s="104"/>
      <c r="DKU100" s="105"/>
      <c r="DKV100" s="97"/>
      <c r="DKW100" s="79"/>
      <c r="DKX100" s="96"/>
      <c r="DKY100" s="80"/>
      <c r="DKZ100" s="80"/>
      <c r="DLA100" s="80"/>
      <c r="DLB100" s="102"/>
      <c r="DLC100" s="62"/>
      <c r="DLD100" s="110"/>
      <c r="DLE100" s="97"/>
      <c r="DLF100" s="97"/>
      <c r="DLG100" s="97"/>
      <c r="DLH100" s="104"/>
      <c r="DLI100" s="97"/>
      <c r="DLJ100" s="97"/>
      <c r="DLK100" s="97"/>
      <c r="DLL100" s="145"/>
      <c r="DLM100" s="61"/>
      <c r="DLN100" s="108"/>
      <c r="DLO100" s="63"/>
      <c r="DLP100" s="103"/>
      <c r="DLQ100" s="104"/>
      <c r="DLR100" s="105"/>
      <c r="DLS100" s="97"/>
      <c r="DLT100" s="79"/>
      <c r="DLU100" s="96"/>
      <c r="DLV100" s="80"/>
      <c r="DLW100" s="80"/>
      <c r="DLX100" s="80"/>
      <c r="DLY100" s="102"/>
      <c r="DLZ100" s="62"/>
      <c r="DMA100" s="110"/>
      <c r="DMB100" s="97"/>
      <c r="DMC100" s="97"/>
      <c r="DMD100" s="97"/>
      <c r="DME100" s="104"/>
      <c r="DMF100" s="97"/>
      <c r="DMG100" s="97"/>
      <c r="DMH100" s="97"/>
      <c r="DMI100" s="145"/>
      <c r="DMJ100" s="61"/>
      <c r="DMK100" s="108"/>
      <c r="DML100" s="63"/>
      <c r="DMM100" s="103"/>
      <c r="DMN100" s="104"/>
      <c r="DMO100" s="105"/>
      <c r="DMP100" s="97"/>
      <c r="DMQ100" s="79"/>
      <c r="DMR100" s="96"/>
      <c r="DMS100" s="80"/>
      <c r="DMT100" s="80"/>
      <c r="DMU100" s="80"/>
      <c r="DMV100" s="102"/>
      <c r="DMW100" s="62"/>
      <c r="DMX100" s="110"/>
      <c r="DMY100" s="97"/>
      <c r="DMZ100" s="97"/>
      <c r="DNA100" s="97"/>
      <c r="DNB100" s="104"/>
      <c r="DNC100" s="97"/>
      <c r="DND100" s="97"/>
      <c r="DNE100" s="97"/>
      <c r="DNF100" s="145"/>
      <c r="DNG100" s="61"/>
      <c r="DNH100" s="108"/>
      <c r="DNI100" s="63"/>
      <c r="DNJ100" s="103"/>
      <c r="DNK100" s="104"/>
      <c r="DNL100" s="105"/>
      <c r="DNM100" s="97"/>
      <c r="DNN100" s="79"/>
      <c r="DNO100" s="96"/>
      <c r="DNP100" s="80"/>
      <c r="DNQ100" s="80"/>
      <c r="DNR100" s="80"/>
      <c r="DNS100" s="102"/>
      <c r="DNT100" s="62"/>
      <c r="DNU100" s="110"/>
      <c r="DNV100" s="97"/>
      <c r="DNW100" s="97"/>
      <c r="DNX100" s="97"/>
      <c r="DNY100" s="104"/>
      <c r="DNZ100" s="97"/>
      <c r="DOA100" s="97"/>
      <c r="DOB100" s="97"/>
      <c r="DOC100" s="145"/>
      <c r="DOD100" s="61"/>
      <c r="DOE100" s="108"/>
      <c r="DOF100" s="63"/>
      <c r="DOG100" s="103"/>
      <c r="DOH100" s="104"/>
      <c r="DOI100" s="105"/>
      <c r="DOJ100" s="97"/>
      <c r="DOK100" s="79"/>
      <c r="DOL100" s="96"/>
      <c r="DOM100" s="80"/>
      <c r="DON100" s="80"/>
      <c r="DOO100" s="80"/>
      <c r="DOP100" s="102"/>
      <c r="DOQ100" s="62"/>
      <c r="DOR100" s="110"/>
      <c r="DOS100" s="97"/>
      <c r="DOT100" s="97"/>
      <c r="DOU100" s="97"/>
      <c r="DOV100" s="104"/>
      <c r="DOW100" s="97"/>
      <c r="DOX100" s="97"/>
      <c r="DOY100" s="97"/>
      <c r="DOZ100" s="145"/>
      <c r="DPA100" s="61"/>
      <c r="DPB100" s="108"/>
      <c r="DPC100" s="63"/>
      <c r="DPD100" s="103"/>
      <c r="DPE100" s="104"/>
      <c r="DPF100" s="105"/>
      <c r="DPG100" s="97"/>
      <c r="DPH100" s="79"/>
      <c r="DPI100" s="96"/>
      <c r="DPJ100" s="80"/>
      <c r="DPK100" s="80"/>
      <c r="DPL100" s="80"/>
      <c r="DPM100" s="102"/>
      <c r="DPN100" s="62"/>
      <c r="DPO100" s="110"/>
      <c r="DPP100" s="97"/>
      <c r="DPQ100" s="97"/>
      <c r="DPR100" s="97"/>
      <c r="DPS100" s="104"/>
      <c r="DPT100" s="97"/>
      <c r="DPU100" s="97"/>
      <c r="DPV100" s="97"/>
      <c r="DPW100" s="145"/>
      <c r="DPX100" s="61"/>
      <c r="DPY100" s="108"/>
      <c r="DPZ100" s="63"/>
      <c r="DQA100" s="103"/>
      <c r="DQB100" s="104"/>
      <c r="DQC100" s="105"/>
      <c r="DQD100" s="97"/>
      <c r="DQE100" s="79"/>
      <c r="DQF100" s="96"/>
      <c r="DQG100" s="80"/>
      <c r="DQH100" s="80"/>
      <c r="DQI100" s="80"/>
      <c r="DQJ100" s="102"/>
      <c r="DQK100" s="62"/>
      <c r="DQL100" s="110"/>
      <c r="DQM100" s="97"/>
      <c r="DQN100" s="97"/>
      <c r="DQO100" s="97"/>
      <c r="DQP100" s="104"/>
      <c r="DQQ100" s="97"/>
      <c r="DQR100" s="97"/>
      <c r="DQS100" s="97"/>
      <c r="DQT100" s="145"/>
      <c r="DQU100" s="61"/>
      <c r="DQV100" s="108"/>
      <c r="DQW100" s="63"/>
      <c r="DQX100" s="103"/>
      <c r="DQY100" s="104"/>
      <c r="DQZ100" s="105"/>
      <c r="DRA100" s="97"/>
      <c r="DRB100" s="79"/>
      <c r="DRC100" s="96"/>
      <c r="DRD100" s="80"/>
      <c r="DRE100" s="80"/>
      <c r="DRF100" s="80"/>
      <c r="DRG100" s="102"/>
      <c r="DRH100" s="62"/>
      <c r="DRI100" s="110"/>
      <c r="DRJ100" s="97"/>
      <c r="DRK100" s="97"/>
      <c r="DRL100" s="97"/>
      <c r="DRM100" s="104"/>
      <c r="DRN100" s="97"/>
      <c r="DRO100" s="97"/>
      <c r="DRP100" s="97"/>
      <c r="DRQ100" s="145"/>
      <c r="DRR100" s="61"/>
      <c r="DRS100" s="108"/>
      <c r="DRT100" s="63"/>
      <c r="DRU100" s="103"/>
      <c r="DRV100" s="104"/>
      <c r="DRW100" s="105"/>
      <c r="DRX100" s="97"/>
      <c r="DRY100" s="79"/>
      <c r="DRZ100" s="96"/>
      <c r="DSA100" s="80"/>
      <c r="DSB100" s="80"/>
      <c r="DSC100" s="80"/>
      <c r="DSD100" s="102"/>
      <c r="DSE100" s="62"/>
      <c r="DSF100" s="110"/>
      <c r="DSG100" s="97"/>
      <c r="DSH100" s="97"/>
      <c r="DSI100" s="97"/>
      <c r="DSJ100" s="104"/>
      <c r="DSK100" s="97"/>
      <c r="DSL100" s="97"/>
      <c r="DSM100" s="97"/>
      <c r="DSN100" s="145"/>
      <c r="DSO100" s="61"/>
      <c r="DSP100" s="108"/>
      <c r="DSQ100" s="63"/>
      <c r="DSR100" s="103"/>
      <c r="DSS100" s="104"/>
      <c r="DST100" s="105"/>
      <c r="DSU100" s="97"/>
      <c r="DSV100" s="79"/>
      <c r="DSW100" s="96"/>
      <c r="DSX100" s="80"/>
      <c r="DSY100" s="80"/>
      <c r="DSZ100" s="80"/>
      <c r="DTA100" s="102"/>
      <c r="DTB100" s="62"/>
      <c r="DTC100" s="110"/>
      <c r="DTD100" s="97"/>
      <c r="DTE100" s="97"/>
      <c r="DTF100" s="97"/>
      <c r="DTG100" s="104"/>
      <c r="DTH100" s="97"/>
      <c r="DTI100" s="97"/>
      <c r="DTJ100" s="97"/>
      <c r="DTK100" s="145"/>
      <c r="DTL100" s="61"/>
      <c r="DTM100" s="108"/>
      <c r="DTN100" s="63"/>
      <c r="DTO100" s="103"/>
      <c r="DTP100" s="104"/>
      <c r="DTQ100" s="105"/>
      <c r="DTR100" s="97"/>
      <c r="DTS100" s="79"/>
      <c r="DTT100" s="96"/>
      <c r="DTU100" s="80"/>
      <c r="DTV100" s="80"/>
      <c r="DTW100" s="80"/>
      <c r="DTX100" s="102"/>
      <c r="DTY100" s="62"/>
      <c r="DTZ100" s="110"/>
      <c r="DUA100" s="97"/>
      <c r="DUB100" s="97"/>
      <c r="DUC100" s="97"/>
      <c r="DUD100" s="104"/>
      <c r="DUE100" s="97"/>
      <c r="DUF100" s="97"/>
      <c r="DUG100" s="97"/>
      <c r="DUH100" s="145"/>
      <c r="DUI100" s="61"/>
      <c r="DUJ100" s="108"/>
      <c r="DUK100" s="63"/>
      <c r="DUL100" s="103"/>
      <c r="DUM100" s="104"/>
      <c r="DUN100" s="105"/>
      <c r="DUO100" s="97"/>
      <c r="DUP100" s="79"/>
      <c r="DUQ100" s="96"/>
      <c r="DUR100" s="80"/>
      <c r="DUS100" s="80"/>
      <c r="DUT100" s="80"/>
      <c r="DUU100" s="102"/>
      <c r="DUV100" s="62"/>
      <c r="DUW100" s="110"/>
      <c r="DUX100" s="97"/>
      <c r="DUY100" s="97"/>
      <c r="DUZ100" s="97"/>
      <c r="DVA100" s="104"/>
      <c r="DVB100" s="97"/>
      <c r="DVC100" s="97"/>
      <c r="DVD100" s="97"/>
      <c r="DVE100" s="145"/>
      <c r="DVF100" s="61"/>
      <c r="DVG100" s="108"/>
      <c r="DVH100" s="63"/>
      <c r="DVI100" s="103"/>
      <c r="DVJ100" s="104"/>
      <c r="DVK100" s="105"/>
      <c r="DVL100" s="97"/>
      <c r="DVM100" s="79"/>
      <c r="DVN100" s="96"/>
      <c r="DVO100" s="80"/>
      <c r="DVP100" s="80"/>
      <c r="DVQ100" s="80"/>
      <c r="DVR100" s="102"/>
      <c r="DVS100" s="62"/>
      <c r="DVT100" s="110"/>
      <c r="DVU100" s="97"/>
      <c r="DVV100" s="97"/>
      <c r="DVW100" s="97"/>
      <c r="DVX100" s="104"/>
      <c r="DVY100" s="97"/>
      <c r="DVZ100" s="97"/>
      <c r="DWA100" s="97"/>
      <c r="DWB100" s="145"/>
      <c r="DWC100" s="61"/>
      <c r="DWD100" s="108"/>
      <c r="DWE100" s="63"/>
      <c r="DWF100" s="103"/>
      <c r="DWG100" s="104"/>
      <c r="DWH100" s="105"/>
      <c r="DWI100" s="97"/>
      <c r="DWJ100" s="79"/>
      <c r="DWK100" s="96"/>
      <c r="DWL100" s="80"/>
      <c r="DWM100" s="80"/>
      <c r="DWN100" s="80"/>
      <c r="DWO100" s="102"/>
      <c r="DWP100" s="62"/>
      <c r="DWQ100" s="110"/>
      <c r="DWR100" s="97"/>
      <c r="DWS100" s="97"/>
      <c r="DWT100" s="97"/>
      <c r="DWU100" s="104"/>
      <c r="DWV100" s="97"/>
      <c r="DWW100" s="97"/>
      <c r="DWX100" s="97"/>
      <c r="DWY100" s="145"/>
      <c r="DWZ100" s="61"/>
      <c r="DXA100" s="108"/>
      <c r="DXB100" s="63"/>
      <c r="DXC100" s="103"/>
      <c r="DXD100" s="104"/>
      <c r="DXE100" s="105"/>
      <c r="DXF100" s="97"/>
      <c r="DXG100" s="79"/>
      <c r="DXH100" s="96"/>
      <c r="DXI100" s="80"/>
      <c r="DXJ100" s="80"/>
      <c r="DXK100" s="80"/>
      <c r="DXL100" s="102"/>
      <c r="DXM100" s="62"/>
      <c r="DXN100" s="110"/>
      <c r="DXO100" s="97"/>
      <c r="DXP100" s="97"/>
      <c r="DXQ100" s="97"/>
      <c r="DXR100" s="104"/>
      <c r="DXS100" s="97"/>
      <c r="DXT100" s="97"/>
      <c r="DXU100" s="97"/>
      <c r="DXV100" s="145"/>
      <c r="DXW100" s="61"/>
      <c r="DXX100" s="108"/>
      <c r="DXY100" s="63"/>
      <c r="DXZ100" s="103"/>
      <c r="DYA100" s="104"/>
      <c r="DYB100" s="105"/>
      <c r="DYC100" s="97"/>
      <c r="DYD100" s="79"/>
      <c r="DYE100" s="96"/>
      <c r="DYF100" s="80"/>
      <c r="DYG100" s="80"/>
      <c r="DYH100" s="80"/>
      <c r="DYI100" s="102"/>
      <c r="DYJ100" s="62"/>
      <c r="DYK100" s="110"/>
      <c r="DYL100" s="97"/>
      <c r="DYM100" s="97"/>
      <c r="DYN100" s="97"/>
      <c r="DYO100" s="104"/>
      <c r="DYP100" s="97"/>
      <c r="DYQ100" s="97"/>
      <c r="DYR100" s="97"/>
      <c r="DYS100" s="145"/>
      <c r="DYT100" s="61"/>
      <c r="DYU100" s="108"/>
      <c r="DYV100" s="63"/>
      <c r="DYW100" s="103"/>
      <c r="DYX100" s="104"/>
      <c r="DYY100" s="105"/>
      <c r="DYZ100" s="97"/>
      <c r="DZA100" s="79"/>
      <c r="DZB100" s="96"/>
      <c r="DZC100" s="80"/>
      <c r="DZD100" s="80"/>
      <c r="DZE100" s="80"/>
      <c r="DZF100" s="102"/>
      <c r="DZG100" s="62"/>
      <c r="DZH100" s="110"/>
      <c r="DZI100" s="97"/>
      <c r="DZJ100" s="97"/>
      <c r="DZK100" s="97"/>
      <c r="DZL100" s="104"/>
      <c r="DZM100" s="97"/>
      <c r="DZN100" s="97"/>
      <c r="DZO100" s="97"/>
      <c r="DZP100" s="145"/>
      <c r="DZQ100" s="61"/>
      <c r="DZR100" s="108"/>
      <c r="DZS100" s="63"/>
      <c r="DZT100" s="103"/>
      <c r="DZU100" s="104"/>
      <c r="DZV100" s="105"/>
      <c r="DZW100" s="97"/>
      <c r="DZX100" s="79"/>
      <c r="DZY100" s="96"/>
      <c r="DZZ100" s="80"/>
      <c r="EAA100" s="80"/>
      <c r="EAB100" s="80"/>
      <c r="EAC100" s="102"/>
      <c r="EAD100" s="62"/>
      <c r="EAE100" s="110"/>
      <c r="EAF100" s="97"/>
      <c r="EAG100" s="97"/>
      <c r="EAH100" s="97"/>
      <c r="EAI100" s="104"/>
      <c r="EAJ100" s="97"/>
      <c r="EAK100" s="97"/>
      <c r="EAL100" s="97"/>
      <c r="EAM100" s="145"/>
      <c r="EAN100" s="61"/>
      <c r="EAO100" s="108"/>
      <c r="EAP100" s="63"/>
      <c r="EAQ100" s="103"/>
      <c r="EAR100" s="104"/>
      <c r="EAS100" s="105"/>
      <c r="EAT100" s="97"/>
      <c r="EAU100" s="79"/>
      <c r="EAV100" s="96"/>
      <c r="EAW100" s="80"/>
      <c r="EAX100" s="80"/>
      <c r="EAY100" s="80"/>
      <c r="EAZ100" s="102"/>
      <c r="EBA100" s="62"/>
      <c r="EBB100" s="110"/>
      <c r="EBC100" s="97"/>
      <c r="EBD100" s="97"/>
      <c r="EBE100" s="97"/>
      <c r="EBF100" s="104"/>
      <c r="EBG100" s="97"/>
      <c r="EBH100" s="97"/>
      <c r="EBI100" s="97"/>
      <c r="EBJ100" s="145"/>
      <c r="EBK100" s="61"/>
      <c r="EBL100" s="108"/>
      <c r="EBM100" s="63"/>
      <c r="EBN100" s="103"/>
      <c r="EBO100" s="104"/>
      <c r="EBP100" s="105"/>
      <c r="EBQ100" s="97"/>
      <c r="EBR100" s="79"/>
      <c r="EBS100" s="96"/>
      <c r="EBT100" s="80"/>
      <c r="EBU100" s="80"/>
      <c r="EBV100" s="80"/>
      <c r="EBW100" s="102"/>
      <c r="EBX100" s="62"/>
      <c r="EBY100" s="110"/>
      <c r="EBZ100" s="97"/>
      <c r="ECA100" s="97"/>
      <c r="ECB100" s="97"/>
      <c r="ECC100" s="104"/>
      <c r="ECD100" s="97"/>
      <c r="ECE100" s="97"/>
      <c r="ECF100" s="97"/>
      <c r="ECG100" s="145"/>
      <c r="ECH100" s="61"/>
      <c r="ECI100" s="108"/>
      <c r="ECJ100" s="63"/>
      <c r="ECK100" s="103"/>
      <c r="ECL100" s="104"/>
      <c r="ECM100" s="105"/>
      <c r="ECN100" s="97"/>
      <c r="ECO100" s="79"/>
      <c r="ECP100" s="96"/>
      <c r="ECQ100" s="80"/>
      <c r="ECR100" s="80"/>
      <c r="ECS100" s="80"/>
      <c r="ECT100" s="102"/>
      <c r="ECU100" s="62"/>
      <c r="ECV100" s="110"/>
      <c r="ECW100" s="97"/>
      <c r="ECX100" s="97"/>
      <c r="ECY100" s="97"/>
      <c r="ECZ100" s="104"/>
      <c r="EDA100" s="97"/>
      <c r="EDB100" s="97"/>
      <c r="EDC100" s="97"/>
      <c r="EDD100" s="145"/>
      <c r="EDE100" s="61"/>
      <c r="EDF100" s="108"/>
      <c r="EDG100" s="63"/>
      <c r="EDH100" s="103"/>
      <c r="EDI100" s="104"/>
      <c r="EDJ100" s="105"/>
      <c r="EDK100" s="97"/>
      <c r="EDL100" s="79"/>
      <c r="EDM100" s="96"/>
      <c r="EDN100" s="80"/>
      <c r="EDO100" s="80"/>
      <c r="EDP100" s="80"/>
      <c r="EDQ100" s="102"/>
      <c r="EDR100" s="62"/>
      <c r="EDS100" s="110"/>
      <c r="EDT100" s="97"/>
      <c r="EDU100" s="97"/>
      <c r="EDV100" s="97"/>
      <c r="EDW100" s="104"/>
      <c r="EDX100" s="97"/>
      <c r="EDY100" s="97"/>
      <c r="EDZ100" s="97"/>
      <c r="EEA100" s="145"/>
      <c r="EEB100" s="61"/>
      <c r="EEC100" s="108"/>
      <c r="EED100" s="63"/>
      <c r="EEE100" s="103"/>
      <c r="EEF100" s="104"/>
      <c r="EEG100" s="105"/>
      <c r="EEH100" s="97"/>
      <c r="EEI100" s="79"/>
      <c r="EEJ100" s="96"/>
      <c r="EEK100" s="80"/>
      <c r="EEL100" s="80"/>
      <c r="EEM100" s="80"/>
      <c r="EEN100" s="102"/>
      <c r="EEO100" s="62"/>
      <c r="EEP100" s="110"/>
      <c r="EEQ100" s="97"/>
      <c r="EER100" s="97"/>
      <c r="EES100" s="97"/>
      <c r="EET100" s="104"/>
      <c r="EEU100" s="97"/>
      <c r="EEV100" s="97"/>
      <c r="EEW100" s="97"/>
      <c r="EEX100" s="145"/>
      <c r="EEY100" s="61"/>
      <c r="EEZ100" s="108"/>
      <c r="EFA100" s="63"/>
      <c r="EFB100" s="103"/>
      <c r="EFC100" s="104"/>
      <c r="EFD100" s="105"/>
      <c r="EFE100" s="97"/>
      <c r="EFF100" s="79"/>
      <c r="EFG100" s="96"/>
      <c r="EFH100" s="80"/>
      <c r="EFI100" s="80"/>
      <c r="EFJ100" s="80"/>
      <c r="EFK100" s="102"/>
      <c r="EFL100" s="62"/>
      <c r="EFM100" s="110"/>
      <c r="EFN100" s="97"/>
      <c r="EFO100" s="97"/>
      <c r="EFP100" s="97"/>
      <c r="EFQ100" s="104"/>
      <c r="EFR100" s="97"/>
      <c r="EFS100" s="97"/>
      <c r="EFT100" s="97"/>
      <c r="EFU100" s="145"/>
      <c r="EFV100" s="61"/>
      <c r="EFW100" s="108"/>
      <c r="EFX100" s="63"/>
      <c r="EFY100" s="103"/>
      <c r="EFZ100" s="104"/>
      <c r="EGA100" s="105"/>
      <c r="EGB100" s="97"/>
      <c r="EGC100" s="79"/>
      <c r="EGD100" s="96"/>
      <c r="EGE100" s="80"/>
      <c r="EGF100" s="80"/>
      <c r="EGG100" s="80"/>
      <c r="EGH100" s="102"/>
      <c r="EGI100" s="62"/>
      <c r="EGJ100" s="110"/>
      <c r="EGK100" s="97"/>
      <c r="EGL100" s="97"/>
      <c r="EGM100" s="97"/>
      <c r="EGN100" s="104"/>
      <c r="EGO100" s="97"/>
      <c r="EGP100" s="97"/>
      <c r="EGQ100" s="97"/>
      <c r="EGR100" s="145"/>
      <c r="EGS100" s="61"/>
      <c r="EGT100" s="108"/>
      <c r="EGU100" s="63"/>
      <c r="EGV100" s="103"/>
      <c r="EGW100" s="104"/>
      <c r="EGX100" s="105"/>
      <c r="EGY100" s="97"/>
      <c r="EGZ100" s="79"/>
      <c r="EHA100" s="96"/>
      <c r="EHB100" s="80"/>
      <c r="EHC100" s="80"/>
      <c r="EHD100" s="80"/>
      <c r="EHE100" s="102"/>
      <c r="EHF100" s="62"/>
      <c r="EHG100" s="110"/>
      <c r="EHH100" s="97"/>
      <c r="EHI100" s="97"/>
      <c r="EHJ100" s="97"/>
      <c r="EHK100" s="104"/>
      <c r="EHL100" s="97"/>
      <c r="EHM100" s="97"/>
      <c r="EHN100" s="97"/>
      <c r="EHO100" s="145"/>
      <c r="EHP100" s="61"/>
      <c r="EHQ100" s="108"/>
      <c r="EHR100" s="63"/>
      <c r="EHS100" s="103"/>
      <c r="EHT100" s="104"/>
      <c r="EHU100" s="105"/>
      <c r="EHV100" s="97"/>
      <c r="EHW100" s="79"/>
      <c r="EHX100" s="96"/>
      <c r="EHY100" s="80"/>
      <c r="EHZ100" s="80"/>
      <c r="EIA100" s="80"/>
      <c r="EIB100" s="102"/>
      <c r="EIC100" s="62"/>
      <c r="EID100" s="110"/>
      <c r="EIE100" s="97"/>
      <c r="EIF100" s="97"/>
      <c r="EIG100" s="97"/>
      <c r="EIH100" s="104"/>
      <c r="EII100" s="97"/>
      <c r="EIJ100" s="97"/>
      <c r="EIK100" s="97"/>
      <c r="EIL100" s="145"/>
      <c r="EIM100" s="61"/>
      <c r="EIN100" s="108"/>
      <c r="EIO100" s="63"/>
      <c r="EIP100" s="103"/>
      <c r="EIQ100" s="104"/>
      <c r="EIR100" s="105"/>
      <c r="EIS100" s="97"/>
      <c r="EIT100" s="79"/>
      <c r="EIU100" s="96"/>
      <c r="EIV100" s="80"/>
      <c r="EIW100" s="80"/>
      <c r="EIX100" s="80"/>
      <c r="EIY100" s="102"/>
      <c r="EIZ100" s="62"/>
      <c r="EJA100" s="110"/>
      <c r="EJB100" s="97"/>
      <c r="EJC100" s="97"/>
      <c r="EJD100" s="97"/>
      <c r="EJE100" s="104"/>
      <c r="EJF100" s="97"/>
      <c r="EJG100" s="97"/>
      <c r="EJH100" s="97"/>
      <c r="EJI100" s="145"/>
      <c r="EJJ100" s="61"/>
      <c r="EJK100" s="108"/>
      <c r="EJL100" s="63"/>
      <c r="EJM100" s="103"/>
      <c r="EJN100" s="104"/>
      <c r="EJO100" s="105"/>
      <c r="EJP100" s="97"/>
      <c r="EJQ100" s="79"/>
      <c r="EJR100" s="96"/>
      <c r="EJS100" s="80"/>
      <c r="EJT100" s="80"/>
      <c r="EJU100" s="80"/>
      <c r="EJV100" s="102"/>
      <c r="EJW100" s="62"/>
      <c r="EJX100" s="110"/>
      <c r="EJY100" s="97"/>
      <c r="EJZ100" s="97"/>
      <c r="EKA100" s="97"/>
      <c r="EKB100" s="104"/>
      <c r="EKC100" s="97"/>
      <c r="EKD100" s="97"/>
      <c r="EKE100" s="97"/>
      <c r="EKF100" s="145"/>
      <c r="EKG100" s="61"/>
      <c r="EKH100" s="108"/>
      <c r="EKI100" s="63"/>
      <c r="EKJ100" s="103"/>
      <c r="EKK100" s="104"/>
      <c r="EKL100" s="105"/>
      <c r="EKM100" s="97"/>
      <c r="EKN100" s="79"/>
      <c r="EKO100" s="96"/>
      <c r="EKP100" s="80"/>
      <c r="EKQ100" s="80"/>
      <c r="EKR100" s="80"/>
      <c r="EKS100" s="102"/>
      <c r="EKT100" s="62"/>
      <c r="EKU100" s="110"/>
      <c r="EKV100" s="97"/>
      <c r="EKW100" s="97"/>
      <c r="EKX100" s="97"/>
      <c r="EKY100" s="104"/>
      <c r="EKZ100" s="97"/>
      <c r="ELA100" s="97"/>
      <c r="ELB100" s="97"/>
      <c r="ELC100" s="145"/>
      <c r="ELD100" s="61"/>
      <c r="ELE100" s="108"/>
      <c r="ELF100" s="63"/>
      <c r="ELG100" s="103"/>
      <c r="ELH100" s="104"/>
      <c r="ELI100" s="105"/>
      <c r="ELJ100" s="97"/>
      <c r="ELK100" s="79"/>
      <c r="ELL100" s="96"/>
      <c r="ELM100" s="80"/>
      <c r="ELN100" s="80"/>
      <c r="ELO100" s="80"/>
      <c r="ELP100" s="102"/>
      <c r="ELQ100" s="62"/>
      <c r="ELR100" s="110"/>
      <c r="ELS100" s="97"/>
      <c r="ELT100" s="97"/>
      <c r="ELU100" s="97"/>
      <c r="ELV100" s="104"/>
      <c r="ELW100" s="97"/>
      <c r="ELX100" s="97"/>
      <c r="ELY100" s="97"/>
      <c r="ELZ100" s="145"/>
      <c r="EMA100" s="61"/>
      <c r="EMB100" s="108"/>
      <c r="EMC100" s="63"/>
      <c r="EMD100" s="103"/>
      <c r="EME100" s="104"/>
      <c r="EMF100" s="105"/>
      <c r="EMG100" s="97"/>
      <c r="EMH100" s="79"/>
      <c r="EMI100" s="96"/>
      <c r="EMJ100" s="80"/>
      <c r="EMK100" s="80"/>
      <c r="EML100" s="80"/>
      <c r="EMM100" s="102"/>
      <c r="EMN100" s="62"/>
      <c r="EMO100" s="110"/>
      <c r="EMP100" s="97"/>
      <c r="EMQ100" s="97"/>
      <c r="EMR100" s="97"/>
      <c r="EMS100" s="104"/>
      <c r="EMT100" s="97"/>
      <c r="EMU100" s="97"/>
      <c r="EMV100" s="97"/>
      <c r="EMW100" s="145"/>
      <c r="EMX100" s="61"/>
      <c r="EMY100" s="108"/>
      <c r="EMZ100" s="63"/>
      <c r="ENA100" s="103"/>
      <c r="ENB100" s="104"/>
      <c r="ENC100" s="105"/>
      <c r="END100" s="97"/>
      <c r="ENE100" s="79"/>
      <c r="ENF100" s="96"/>
      <c r="ENG100" s="80"/>
      <c r="ENH100" s="80"/>
      <c r="ENI100" s="80"/>
      <c r="ENJ100" s="102"/>
      <c r="ENK100" s="62"/>
      <c r="ENL100" s="110"/>
      <c r="ENM100" s="97"/>
      <c r="ENN100" s="97"/>
      <c r="ENO100" s="97"/>
      <c r="ENP100" s="104"/>
      <c r="ENQ100" s="97"/>
      <c r="ENR100" s="97"/>
      <c r="ENS100" s="97"/>
      <c r="ENT100" s="145"/>
      <c r="ENU100" s="61"/>
      <c r="ENV100" s="108"/>
      <c r="ENW100" s="63"/>
      <c r="ENX100" s="103"/>
      <c r="ENY100" s="104"/>
      <c r="ENZ100" s="105"/>
      <c r="EOA100" s="97"/>
      <c r="EOB100" s="79"/>
      <c r="EOC100" s="96"/>
      <c r="EOD100" s="80"/>
      <c r="EOE100" s="80"/>
      <c r="EOF100" s="80"/>
      <c r="EOG100" s="102"/>
      <c r="EOH100" s="62"/>
      <c r="EOI100" s="110"/>
      <c r="EOJ100" s="97"/>
      <c r="EOK100" s="97"/>
      <c r="EOL100" s="97"/>
      <c r="EOM100" s="104"/>
      <c r="EON100" s="97"/>
      <c r="EOO100" s="97"/>
      <c r="EOP100" s="97"/>
      <c r="EOQ100" s="145"/>
      <c r="EOR100" s="61"/>
      <c r="EOS100" s="108"/>
      <c r="EOT100" s="63"/>
      <c r="EOU100" s="103"/>
      <c r="EOV100" s="104"/>
      <c r="EOW100" s="105"/>
      <c r="EOX100" s="97"/>
      <c r="EOY100" s="79"/>
      <c r="EOZ100" s="96"/>
      <c r="EPA100" s="80"/>
      <c r="EPB100" s="80"/>
      <c r="EPC100" s="80"/>
      <c r="EPD100" s="102"/>
      <c r="EPE100" s="62"/>
      <c r="EPF100" s="110"/>
      <c r="EPG100" s="97"/>
      <c r="EPH100" s="97"/>
      <c r="EPI100" s="97"/>
      <c r="EPJ100" s="104"/>
      <c r="EPK100" s="97"/>
      <c r="EPL100" s="97"/>
      <c r="EPM100" s="97"/>
      <c r="EPN100" s="145"/>
      <c r="EPO100" s="61"/>
      <c r="EPP100" s="108"/>
      <c r="EPQ100" s="63"/>
      <c r="EPR100" s="103"/>
      <c r="EPS100" s="104"/>
      <c r="EPT100" s="105"/>
      <c r="EPU100" s="97"/>
      <c r="EPV100" s="79"/>
      <c r="EPW100" s="96"/>
      <c r="EPX100" s="80"/>
      <c r="EPY100" s="80"/>
      <c r="EPZ100" s="80"/>
      <c r="EQA100" s="102"/>
      <c r="EQB100" s="62"/>
      <c r="EQC100" s="110"/>
      <c r="EQD100" s="97"/>
      <c r="EQE100" s="97"/>
      <c r="EQF100" s="97"/>
      <c r="EQG100" s="104"/>
      <c r="EQH100" s="97"/>
      <c r="EQI100" s="97"/>
      <c r="EQJ100" s="97"/>
      <c r="EQK100" s="145"/>
      <c r="EQL100" s="61"/>
      <c r="EQM100" s="108"/>
      <c r="EQN100" s="63"/>
      <c r="EQO100" s="103"/>
      <c r="EQP100" s="104"/>
      <c r="EQQ100" s="105"/>
      <c r="EQR100" s="97"/>
      <c r="EQS100" s="79"/>
      <c r="EQT100" s="96"/>
      <c r="EQU100" s="80"/>
      <c r="EQV100" s="80"/>
      <c r="EQW100" s="80"/>
      <c r="EQX100" s="102"/>
      <c r="EQY100" s="62"/>
      <c r="EQZ100" s="110"/>
      <c r="ERA100" s="97"/>
      <c r="ERB100" s="97"/>
      <c r="ERC100" s="97"/>
      <c r="ERD100" s="104"/>
      <c r="ERE100" s="97"/>
      <c r="ERF100" s="97"/>
      <c r="ERG100" s="97"/>
      <c r="ERH100" s="145"/>
      <c r="ERI100" s="61"/>
      <c r="ERJ100" s="108"/>
      <c r="ERK100" s="63"/>
      <c r="ERL100" s="103"/>
      <c r="ERM100" s="104"/>
      <c r="ERN100" s="105"/>
      <c r="ERO100" s="97"/>
      <c r="ERP100" s="79"/>
      <c r="ERQ100" s="96"/>
      <c r="ERR100" s="80"/>
      <c r="ERS100" s="80"/>
      <c r="ERT100" s="80"/>
      <c r="ERU100" s="102"/>
      <c r="ERV100" s="62"/>
      <c r="ERW100" s="110"/>
      <c r="ERX100" s="97"/>
      <c r="ERY100" s="97"/>
      <c r="ERZ100" s="97"/>
      <c r="ESA100" s="104"/>
      <c r="ESB100" s="97"/>
      <c r="ESC100" s="97"/>
      <c r="ESD100" s="97"/>
      <c r="ESE100" s="145"/>
      <c r="ESF100" s="61"/>
      <c r="ESG100" s="108"/>
      <c r="ESH100" s="63"/>
      <c r="ESI100" s="103"/>
      <c r="ESJ100" s="104"/>
      <c r="ESK100" s="105"/>
      <c r="ESL100" s="97"/>
      <c r="ESM100" s="79"/>
      <c r="ESN100" s="96"/>
      <c r="ESO100" s="80"/>
      <c r="ESP100" s="80"/>
      <c r="ESQ100" s="80"/>
      <c r="ESR100" s="102"/>
      <c r="ESS100" s="62"/>
      <c r="EST100" s="110"/>
      <c r="ESU100" s="97"/>
      <c r="ESV100" s="97"/>
      <c r="ESW100" s="97"/>
      <c r="ESX100" s="104"/>
      <c r="ESY100" s="97"/>
      <c r="ESZ100" s="97"/>
      <c r="ETA100" s="97"/>
      <c r="ETB100" s="145"/>
      <c r="ETC100" s="61"/>
      <c r="ETD100" s="108"/>
      <c r="ETE100" s="63"/>
      <c r="ETF100" s="103"/>
      <c r="ETG100" s="104"/>
      <c r="ETH100" s="105"/>
      <c r="ETI100" s="97"/>
      <c r="ETJ100" s="79"/>
      <c r="ETK100" s="96"/>
      <c r="ETL100" s="80"/>
      <c r="ETM100" s="80"/>
      <c r="ETN100" s="80"/>
      <c r="ETO100" s="102"/>
      <c r="ETP100" s="62"/>
      <c r="ETQ100" s="110"/>
      <c r="ETR100" s="97"/>
      <c r="ETS100" s="97"/>
      <c r="ETT100" s="97"/>
      <c r="ETU100" s="104"/>
      <c r="ETV100" s="97"/>
      <c r="ETW100" s="97"/>
      <c r="ETX100" s="97"/>
      <c r="ETY100" s="145"/>
      <c r="ETZ100" s="61"/>
      <c r="EUA100" s="108"/>
      <c r="EUB100" s="63"/>
      <c r="EUC100" s="103"/>
      <c r="EUD100" s="104"/>
      <c r="EUE100" s="105"/>
      <c r="EUF100" s="97"/>
      <c r="EUG100" s="79"/>
      <c r="EUH100" s="96"/>
      <c r="EUI100" s="80"/>
      <c r="EUJ100" s="80"/>
      <c r="EUK100" s="80"/>
      <c r="EUL100" s="102"/>
      <c r="EUM100" s="62"/>
      <c r="EUN100" s="110"/>
      <c r="EUO100" s="97"/>
      <c r="EUP100" s="97"/>
      <c r="EUQ100" s="97"/>
      <c r="EUR100" s="104"/>
      <c r="EUS100" s="97"/>
      <c r="EUT100" s="97"/>
      <c r="EUU100" s="97"/>
      <c r="EUV100" s="145"/>
      <c r="EUW100" s="61"/>
      <c r="EUX100" s="108"/>
      <c r="EUY100" s="63"/>
      <c r="EUZ100" s="103"/>
      <c r="EVA100" s="104"/>
      <c r="EVB100" s="105"/>
      <c r="EVC100" s="97"/>
      <c r="EVD100" s="79"/>
      <c r="EVE100" s="96"/>
      <c r="EVF100" s="80"/>
      <c r="EVG100" s="80"/>
      <c r="EVH100" s="80"/>
      <c r="EVI100" s="102"/>
      <c r="EVJ100" s="62"/>
      <c r="EVK100" s="110"/>
      <c r="EVL100" s="97"/>
      <c r="EVM100" s="97"/>
      <c r="EVN100" s="97"/>
      <c r="EVO100" s="104"/>
      <c r="EVP100" s="97"/>
      <c r="EVQ100" s="97"/>
      <c r="EVR100" s="97"/>
      <c r="EVS100" s="145"/>
      <c r="EVT100" s="61"/>
      <c r="EVU100" s="108"/>
      <c r="EVV100" s="63"/>
      <c r="EVW100" s="103"/>
      <c r="EVX100" s="104"/>
      <c r="EVY100" s="105"/>
      <c r="EVZ100" s="97"/>
      <c r="EWA100" s="79"/>
      <c r="EWB100" s="96"/>
      <c r="EWC100" s="80"/>
      <c r="EWD100" s="80"/>
      <c r="EWE100" s="80"/>
      <c r="EWF100" s="102"/>
      <c r="EWG100" s="62"/>
      <c r="EWH100" s="110"/>
      <c r="EWI100" s="97"/>
      <c r="EWJ100" s="97"/>
      <c r="EWK100" s="97"/>
      <c r="EWL100" s="104"/>
      <c r="EWM100" s="97"/>
      <c r="EWN100" s="97"/>
      <c r="EWO100" s="97"/>
      <c r="EWP100" s="145"/>
      <c r="EWQ100" s="61"/>
      <c r="EWR100" s="108"/>
      <c r="EWS100" s="63"/>
      <c r="EWT100" s="103"/>
      <c r="EWU100" s="104"/>
      <c r="EWV100" s="105"/>
      <c r="EWW100" s="97"/>
      <c r="EWX100" s="79"/>
      <c r="EWY100" s="96"/>
      <c r="EWZ100" s="80"/>
      <c r="EXA100" s="80"/>
      <c r="EXB100" s="80"/>
      <c r="EXC100" s="102"/>
      <c r="EXD100" s="62"/>
      <c r="EXE100" s="110"/>
      <c r="EXF100" s="97"/>
      <c r="EXG100" s="97"/>
      <c r="EXH100" s="97"/>
      <c r="EXI100" s="104"/>
      <c r="EXJ100" s="97"/>
      <c r="EXK100" s="97"/>
      <c r="EXL100" s="97"/>
      <c r="EXM100" s="145"/>
      <c r="EXN100" s="61"/>
      <c r="EXO100" s="108"/>
      <c r="EXP100" s="63"/>
      <c r="EXQ100" s="103"/>
      <c r="EXR100" s="104"/>
      <c r="EXS100" s="105"/>
      <c r="EXT100" s="97"/>
      <c r="EXU100" s="79"/>
      <c r="EXV100" s="96"/>
      <c r="EXW100" s="80"/>
      <c r="EXX100" s="80"/>
      <c r="EXY100" s="80"/>
      <c r="EXZ100" s="102"/>
      <c r="EYA100" s="62"/>
      <c r="EYB100" s="110"/>
      <c r="EYC100" s="97"/>
      <c r="EYD100" s="97"/>
      <c r="EYE100" s="97"/>
      <c r="EYF100" s="104"/>
      <c r="EYG100" s="97"/>
      <c r="EYH100" s="97"/>
      <c r="EYI100" s="97"/>
      <c r="EYJ100" s="145"/>
      <c r="EYK100" s="61"/>
      <c r="EYL100" s="108"/>
      <c r="EYM100" s="63"/>
      <c r="EYN100" s="103"/>
      <c r="EYO100" s="104"/>
      <c r="EYP100" s="105"/>
      <c r="EYQ100" s="97"/>
      <c r="EYR100" s="79"/>
      <c r="EYS100" s="96"/>
      <c r="EYT100" s="80"/>
      <c r="EYU100" s="80"/>
      <c r="EYV100" s="80"/>
      <c r="EYW100" s="102"/>
      <c r="EYX100" s="62"/>
      <c r="EYY100" s="110"/>
      <c r="EYZ100" s="97"/>
      <c r="EZA100" s="97"/>
      <c r="EZB100" s="97"/>
      <c r="EZC100" s="104"/>
      <c r="EZD100" s="97"/>
      <c r="EZE100" s="97"/>
      <c r="EZF100" s="97"/>
      <c r="EZG100" s="145"/>
      <c r="EZH100" s="61"/>
      <c r="EZI100" s="108"/>
      <c r="EZJ100" s="63"/>
      <c r="EZK100" s="103"/>
      <c r="EZL100" s="104"/>
      <c r="EZM100" s="105"/>
      <c r="EZN100" s="97"/>
      <c r="EZO100" s="79"/>
      <c r="EZP100" s="96"/>
      <c r="EZQ100" s="80"/>
      <c r="EZR100" s="80"/>
      <c r="EZS100" s="80"/>
      <c r="EZT100" s="102"/>
      <c r="EZU100" s="62"/>
      <c r="EZV100" s="110"/>
      <c r="EZW100" s="97"/>
      <c r="EZX100" s="97"/>
      <c r="EZY100" s="97"/>
      <c r="EZZ100" s="104"/>
      <c r="FAA100" s="97"/>
      <c r="FAB100" s="97"/>
      <c r="FAC100" s="97"/>
      <c r="FAD100" s="145"/>
      <c r="FAE100" s="61"/>
      <c r="FAF100" s="108"/>
      <c r="FAG100" s="63"/>
      <c r="FAH100" s="103"/>
      <c r="FAI100" s="104"/>
      <c r="FAJ100" s="105"/>
      <c r="FAK100" s="97"/>
      <c r="FAL100" s="79"/>
      <c r="FAM100" s="96"/>
      <c r="FAN100" s="80"/>
      <c r="FAO100" s="80"/>
      <c r="FAP100" s="80"/>
      <c r="FAQ100" s="102"/>
      <c r="FAR100" s="62"/>
      <c r="FAS100" s="110"/>
      <c r="FAT100" s="97"/>
      <c r="FAU100" s="97"/>
      <c r="FAV100" s="97"/>
      <c r="FAW100" s="104"/>
      <c r="FAX100" s="97"/>
      <c r="FAY100" s="97"/>
      <c r="FAZ100" s="97"/>
      <c r="FBA100" s="145"/>
      <c r="FBB100" s="61"/>
      <c r="FBC100" s="108"/>
      <c r="FBD100" s="63"/>
      <c r="FBE100" s="103"/>
      <c r="FBF100" s="104"/>
      <c r="FBG100" s="105"/>
      <c r="FBH100" s="97"/>
      <c r="FBI100" s="79"/>
      <c r="FBJ100" s="96"/>
      <c r="FBK100" s="80"/>
      <c r="FBL100" s="80"/>
      <c r="FBM100" s="80"/>
      <c r="FBN100" s="102"/>
      <c r="FBO100" s="62"/>
      <c r="FBP100" s="110"/>
      <c r="FBQ100" s="97"/>
      <c r="FBR100" s="97"/>
      <c r="FBS100" s="97"/>
      <c r="FBT100" s="104"/>
      <c r="FBU100" s="97"/>
      <c r="FBV100" s="97"/>
      <c r="FBW100" s="97"/>
      <c r="FBX100" s="145"/>
      <c r="FBY100" s="61"/>
      <c r="FBZ100" s="108"/>
      <c r="FCA100" s="63"/>
      <c r="FCB100" s="103"/>
      <c r="FCC100" s="104"/>
      <c r="FCD100" s="105"/>
      <c r="FCE100" s="97"/>
      <c r="FCF100" s="79"/>
      <c r="FCG100" s="96"/>
      <c r="FCH100" s="80"/>
      <c r="FCI100" s="80"/>
      <c r="FCJ100" s="80"/>
      <c r="FCK100" s="102"/>
      <c r="FCL100" s="62"/>
      <c r="FCM100" s="110"/>
      <c r="FCN100" s="97"/>
      <c r="FCO100" s="97"/>
      <c r="FCP100" s="97"/>
      <c r="FCQ100" s="104"/>
      <c r="FCR100" s="97"/>
      <c r="FCS100" s="97"/>
      <c r="FCT100" s="97"/>
      <c r="FCU100" s="145"/>
      <c r="FCV100" s="61"/>
      <c r="FCW100" s="108"/>
      <c r="FCX100" s="63"/>
      <c r="FCY100" s="103"/>
      <c r="FCZ100" s="104"/>
      <c r="FDA100" s="105"/>
      <c r="FDB100" s="97"/>
      <c r="FDC100" s="79"/>
      <c r="FDD100" s="96"/>
      <c r="FDE100" s="80"/>
      <c r="FDF100" s="80"/>
      <c r="FDG100" s="80"/>
      <c r="FDH100" s="102"/>
      <c r="FDI100" s="62"/>
      <c r="FDJ100" s="110"/>
      <c r="FDK100" s="97"/>
      <c r="FDL100" s="97"/>
      <c r="FDM100" s="97"/>
      <c r="FDN100" s="104"/>
      <c r="FDO100" s="97"/>
      <c r="FDP100" s="97"/>
      <c r="FDQ100" s="97"/>
      <c r="FDR100" s="145"/>
      <c r="FDS100" s="61"/>
      <c r="FDT100" s="108"/>
      <c r="FDU100" s="63"/>
      <c r="FDV100" s="103"/>
      <c r="FDW100" s="104"/>
      <c r="FDX100" s="105"/>
      <c r="FDY100" s="97"/>
      <c r="FDZ100" s="79"/>
      <c r="FEA100" s="96"/>
      <c r="FEB100" s="80"/>
      <c r="FEC100" s="80"/>
      <c r="FED100" s="80"/>
      <c r="FEE100" s="102"/>
      <c r="FEF100" s="62"/>
      <c r="FEG100" s="110"/>
      <c r="FEH100" s="97"/>
      <c r="FEI100" s="97"/>
      <c r="FEJ100" s="97"/>
      <c r="FEK100" s="104"/>
      <c r="FEL100" s="97"/>
      <c r="FEM100" s="97"/>
      <c r="FEN100" s="97"/>
      <c r="FEO100" s="145"/>
      <c r="FEP100" s="61"/>
      <c r="FEQ100" s="108"/>
      <c r="FER100" s="63"/>
      <c r="FES100" s="103"/>
      <c r="FET100" s="104"/>
      <c r="FEU100" s="105"/>
      <c r="FEV100" s="97"/>
      <c r="FEW100" s="79"/>
      <c r="FEX100" s="96"/>
      <c r="FEY100" s="80"/>
      <c r="FEZ100" s="80"/>
      <c r="FFA100" s="80"/>
      <c r="FFB100" s="102"/>
      <c r="FFC100" s="62"/>
      <c r="FFD100" s="110"/>
      <c r="FFE100" s="97"/>
      <c r="FFF100" s="97"/>
      <c r="FFG100" s="97"/>
      <c r="FFH100" s="104"/>
      <c r="FFI100" s="97"/>
      <c r="FFJ100" s="97"/>
      <c r="FFK100" s="97"/>
      <c r="FFL100" s="145"/>
      <c r="FFM100" s="61"/>
      <c r="FFN100" s="108"/>
      <c r="FFO100" s="63"/>
      <c r="FFP100" s="103"/>
      <c r="FFQ100" s="104"/>
      <c r="FFR100" s="105"/>
      <c r="FFS100" s="97"/>
      <c r="FFT100" s="79"/>
      <c r="FFU100" s="96"/>
      <c r="FFV100" s="80"/>
      <c r="FFW100" s="80"/>
      <c r="FFX100" s="80"/>
      <c r="FFY100" s="102"/>
      <c r="FFZ100" s="62"/>
      <c r="FGA100" s="110"/>
      <c r="FGB100" s="97"/>
      <c r="FGC100" s="97"/>
      <c r="FGD100" s="97"/>
      <c r="FGE100" s="104"/>
      <c r="FGF100" s="97"/>
      <c r="FGG100" s="97"/>
      <c r="FGH100" s="97"/>
      <c r="FGI100" s="145"/>
      <c r="FGJ100" s="61"/>
      <c r="FGK100" s="108"/>
      <c r="FGL100" s="63"/>
      <c r="FGM100" s="103"/>
      <c r="FGN100" s="104"/>
      <c r="FGO100" s="105"/>
      <c r="FGP100" s="97"/>
      <c r="FGQ100" s="79"/>
      <c r="FGR100" s="96"/>
      <c r="FGS100" s="80"/>
      <c r="FGT100" s="80"/>
      <c r="FGU100" s="80"/>
      <c r="FGV100" s="102"/>
      <c r="FGW100" s="62"/>
      <c r="FGX100" s="110"/>
      <c r="FGY100" s="97"/>
      <c r="FGZ100" s="97"/>
      <c r="FHA100" s="97"/>
      <c r="FHB100" s="104"/>
      <c r="FHC100" s="97"/>
      <c r="FHD100" s="97"/>
      <c r="FHE100" s="97"/>
      <c r="FHF100" s="145"/>
      <c r="FHG100" s="61"/>
      <c r="FHH100" s="108"/>
      <c r="FHI100" s="63"/>
      <c r="FHJ100" s="103"/>
      <c r="FHK100" s="104"/>
      <c r="FHL100" s="105"/>
      <c r="FHM100" s="97"/>
      <c r="FHN100" s="79"/>
      <c r="FHO100" s="96"/>
      <c r="FHP100" s="80"/>
      <c r="FHQ100" s="80"/>
      <c r="FHR100" s="80"/>
      <c r="FHS100" s="102"/>
      <c r="FHT100" s="62"/>
      <c r="FHU100" s="110"/>
      <c r="FHV100" s="97"/>
      <c r="FHW100" s="97"/>
      <c r="FHX100" s="97"/>
      <c r="FHY100" s="104"/>
      <c r="FHZ100" s="97"/>
      <c r="FIA100" s="97"/>
      <c r="FIB100" s="97"/>
      <c r="FIC100" s="145"/>
      <c r="FID100" s="61"/>
      <c r="FIE100" s="108"/>
      <c r="FIF100" s="63"/>
      <c r="FIG100" s="103"/>
      <c r="FIH100" s="104"/>
      <c r="FII100" s="105"/>
      <c r="FIJ100" s="97"/>
      <c r="FIK100" s="79"/>
      <c r="FIL100" s="96"/>
      <c r="FIM100" s="80"/>
      <c r="FIN100" s="80"/>
      <c r="FIO100" s="80"/>
      <c r="FIP100" s="102"/>
      <c r="FIQ100" s="62"/>
      <c r="FIR100" s="110"/>
      <c r="FIS100" s="97"/>
      <c r="FIT100" s="97"/>
      <c r="FIU100" s="97"/>
      <c r="FIV100" s="104"/>
      <c r="FIW100" s="97"/>
      <c r="FIX100" s="97"/>
      <c r="FIY100" s="97"/>
      <c r="FIZ100" s="145"/>
      <c r="FJA100" s="61"/>
      <c r="FJB100" s="108"/>
      <c r="FJC100" s="63"/>
      <c r="FJD100" s="103"/>
      <c r="FJE100" s="104"/>
      <c r="FJF100" s="105"/>
      <c r="FJG100" s="97"/>
      <c r="FJH100" s="79"/>
      <c r="FJI100" s="96"/>
      <c r="FJJ100" s="80"/>
      <c r="FJK100" s="80"/>
      <c r="FJL100" s="80"/>
      <c r="FJM100" s="102"/>
      <c r="FJN100" s="62"/>
      <c r="FJO100" s="110"/>
      <c r="FJP100" s="97"/>
      <c r="FJQ100" s="97"/>
      <c r="FJR100" s="97"/>
      <c r="FJS100" s="104"/>
      <c r="FJT100" s="97"/>
      <c r="FJU100" s="97"/>
      <c r="FJV100" s="97"/>
      <c r="FJW100" s="145"/>
      <c r="FJX100" s="61"/>
      <c r="FJY100" s="108"/>
      <c r="FJZ100" s="63"/>
      <c r="FKA100" s="103"/>
      <c r="FKB100" s="104"/>
      <c r="FKC100" s="105"/>
      <c r="FKD100" s="97"/>
      <c r="FKE100" s="79"/>
      <c r="FKF100" s="96"/>
      <c r="FKG100" s="80"/>
      <c r="FKH100" s="80"/>
      <c r="FKI100" s="80"/>
      <c r="FKJ100" s="102"/>
      <c r="FKK100" s="62"/>
      <c r="FKL100" s="110"/>
      <c r="FKM100" s="97"/>
      <c r="FKN100" s="97"/>
      <c r="FKO100" s="97"/>
      <c r="FKP100" s="104"/>
      <c r="FKQ100" s="97"/>
      <c r="FKR100" s="97"/>
      <c r="FKS100" s="97"/>
      <c r="FKT100" s="145"/>
      <c r="FKU100" s="61"/>
      <c r="FKV100" s="108"/>
      <c r="FKW100" s="63"/>
      <c r="FKX100" s="103"/>
      <c r="FKY100" s="104"/>
      <c r="FKZ100" s="105"/>
      <c r="FLA100" s="97"/>
      <c r="FLB100" s="79"/>
      <c r="FLC100" s="96"/>
      <c r="FLD100" s="80"/>
      <c r="FLE100" s="80"/>
      <c r="FLF100" s="80"/>
      <c r="FLG100" s="102"/>
      <c r="FLH100" s="62"/>
      <c r="FLI100" s="110"/>
      <c r="FLJ100" s="97"/>
      <c r="FLK100" s="97"/>
      <c r="FLL100" s="97"/>
      <c r="FLM100" s="104"/>
      <c r="FLN100" s="97"/>
      <c r="FLO100" s="97"/>
      <c r="FLP100" s="97"/>
      <c r="FLQ100" s="145"/>
      <c r="FLR100" s="61"/>
      <c r="FLS100" s="108"/>
      <c r="FLT100" s="63"/>
      <c r="FLU100" s="103"/>
      <c r="FLV100" s="104"/>
      <c r="FLW100" s="105"/>
      <c r="FLX100" s="97"/>
      <c r="FLY100" s="79"/>
      <c r="FLZ100" s="96"/>
      <c r="FMA100" s="80"/>
      <c r="FMB100" s="80"/>
      <c r="FMC100" s="80"/>
      <c r="FMD100" s="102"/>
      <c r="FME100" s="62"/>
      <c r="FMF100" s="110"/>
      <c r="FMG100" s="97"/>
      <c r="FMH100" s="97"/>
      <c r="FMI100" s="97"/>
      <c r="FMJ100" s="104"/>
      <c r="FMK100" s="97"/>
      <c r="FML100" s="97"/>
      <c r="FMM100" s="97"/>
      <c r="FMN100" s="145"/>
      <c r="FMO100" s="61"/>
      <c r="FMP100" s="108"/>
      <c r="FMQ100" s="63"/>
      <c r="FMR100" s="103"/>
      <c r="FMS100" s="104"/>
      <c r="FMT100" s="105"/>
      <c r="FMU100" s="97"/>
      <c r="FMV100" s="79"/>
      <c r="FMW100" s="96"/>
      <c r="FMX100" s="80"/>
      <c r="FMY100" s="80"/>
      <c r="FMZ100" s="80"/>
      <c r="FNA100" s="102"/>
      <c r="FNB100" s="62"/>
      <c r="FNC100" s="110"/>
      <c r="FND100" s="97"/>
      <c r="FNE100" s="97"/>
      <c r="FNF100" s="97"/>
      <c r="FNG100" s="104"/>
      <c r="FNH100" s="97"/>
      <c r="FNI100" s="97"/>
      <c r="FNJ100" s="97"/>
      <c r="FNK100" s="145"/>
      <c r="FNL100" s="61"/>
      <c r="FNM100" s="108"/>
      <c r="FNN100" s="63"/>
      <c r="FNO100" s="103"/>
      <c r="FNP100" s="104"/>
      <c r="FNQ100" s="105"/>
      <c r="FNR100" s="97"/>
      <c r="FNS100" s="79"/>
      <c r="FNT100" s="96"/>
      <c r="FNU100" s="80"/>
      <c r="FNV100" s="80"/>
      <c r="FNW100" s="80"/>
      <c r="FNX100" s="102"/>
      <c r="FNY100" s="62"/>
      <c r="FNZ100" s="110"/>
      <c r="FOA100" s="97"/>
      <c r="FOB100" s="97"/>
      <c r="FOC100" s="97"/>
      <c r="FOD100" s="104"/>
      <c r="FOE100" s="97"/>
      <c r="FOF100" s="97"/>
      <c r="FOG100" s="97"/>
      <c r="FOH100" s="145"/>
      <c r="FOI100" s="61"/>
      <c r="FOJ100" s="108"/>
      <c r="FOK100" s="63"/>
      <c r="FOL100" s="103"/>
      <c r="FOM100" s="104"/>
      <c r="FON100" s="105"/>
      <c r="FOO100" s="97"/>
      <c r="FOP100" s="79"/>
      <c r="FOQ100" s="96"/>
      <c r="FOR100" s="80"/>
      <c r="FOS100" s="80"/>
      <c r="FOT100" s="80"/>
      <c r="FOU100" s="102"/>
      <c r="FOV100" s="62"/>
      <c r="FOW100" s="110"/>
      <c r="FOX100" s="97"/>
      <c r="FOY100" s="97"/>
      <c r="FOZ100" s="97"/>
      <c r="FPA100" s="104"/>
      <c r="FPB100" s="97"/>
      <c r="FPC100" s="97"/>
      <c r="FPD100" s="97"/>
      <c r="FPE100" s="145"/>
      <c r="FPF100" s="61"/>
      <c r="FPG100" s="108"/>
      <c r="FPH100" s="63"/>
      <c r="FPI100" s="103"/>
      <c r="FPJ100" s="104"/>
      <c r="FPK100" s="105"/>
      <c r="FPL100" s="97"/>
      <c r="FPM100" s="79"/>
      <c r="FPN100" s="96"/>
      <c r="FPO100" s="80"/>
      <c r="FPP100" s="80"/>
      <c r="FPQ100" s="80"/>
      <c r="FPR100" s="102"/>
      <c r="FPS100" s="62"/>
      <c r="FPT100" s="110"/>
      <c r="FPU100" s="97"/>
      <c r="FPV100" s="97"/>
      <c r="FPW100" s="97"/>
      <c r="FPX100" s="104"/>
      <c r="FPY100" s="97"/>
      <c r="FPZ100" s="97"/>
      <c r="FQA100" s="97"/>
      <c r="FQB100" s="145"/>
      <c r="FQC100" s="61"/>
      <c r="FQD100" s="108"/>
      <c r="FQE100" s="63"/>
      <c r="FQF100" s="103"/>
      <c r="FQG100" s="104"/>
      <c r="FQH100" s="105"/>
      <c r="FQI100" s="97"/>
      <c r="FQJ100" s="79"/>
      <c r="FQK100" s="96"/>
      <c r="FQL100" s="80"/>
      <c r="FQM100" s="80"/>
      <c r="FQN100" s="80"/>
      <c r="FQO100" s="102"/>
      <c r="FQP100" s="62"/>
      <c r="FQQ100" s="110"/>
      <c r="FQR100" s="97"/>
      <c r="FQS100" s="97"/>
      <c r="FQT100" s="97"/>
      <c r="FQU100" s="104"/>
      <c r="FQV100" s="97"/>
      <c r="FQW100" s="97"/>
      <c r="FQX100" s="97"/>
      <c r="FQY100" s="145"/>
      <c r="FQZ100" s="61"/>
      <c r="FRA100" s="108"/>
      <c r="FRB100" s="63"/>
      <c r="FRC100" s="103"/>
      <c r="FRD100" s="104"/>
      <c r="FRE100" s="105"/>
      <c r="FRF100" s="97"/>
      <c r="FRG100" s="79"/>
      <c r="FRH100" s="96"/>
      <c r="FRI100" s="80"/>
      <c r="FRJ100" s="80"/>
      <c r="FRK100" s="80"/>
      <c r="FRL100" s="102"/>
      <c r="FRM100" s="62"/>
      <c r="FRN100" s="110"/>
      <c r="FRO100" s="97"/>
      <c r="FRP100" s="97"/>
      <c r="FRQ100" s="97"/>
      <c r="FRR100" s="104"/>
      <c r="FRS100" s="97"/>
      <c r="FRT100" s="97"/>
      <c r="FRU100" s="97"/>
      <c r="FRV100" s="145"/>
      <c r="FRW100" s="61"/>
      <c r="FRX100" s="108"/>
      <c r="FRY100" s="63"/>
      <c r="FRZ100" s="103"/>
      <c r="FSA100" s="104"/>
      <c r="FSB100" s="105"/>
      <c r="FSC100" s="97"/>
      <c r="FSD100" s="79"/>
      <c r="FSE100" s="96"/>
      <c r="FSF100" s="80"/>
      <c r="FSG100" s="80"/>
      <c r="FSH100" s="80"/>
      <c r="FSI100" s="102"/>
      <c r="FSJ100" s="62"/>
      <c r="FSK100" s="110"/>
      <c r="FSL100" s="97"/>
      <c r="FSM100" s="97"/>
      <c r="FSN100" s="97"/>
      <c r="FSO100" s="104"/>
      <c r="FSP100" s="97"/>
      <c r="FSQ100" s="97"/>
      <c r="FSR100" s="97"/>
      <c r="FSS100" s="145"/>
      <c r="FST100" s="61"/>
      <c r="FSU100" s="108"/>
      <c r="FSV100" s="63"/>
      <c r="FSW100" s="103"/>
      <c r="FSX100" s="104"/>
      <c r="FSY100" s="105"/>
      <c r="FSZ100" s="97"/>
      <c r="FTA100" s="79"/>
      <c r="FTB100" s="96"/>
      <c r="FTC100" s="80"/>
      <c r="FTD100" s="80"/>
      <c r="FTE100" s="80"/>
      <c r="FTF100" s="102"/>
      <c r="FTG100" s="62"/>
      <c r="FTH100" s="110"/>
      <c r="FTI100" s="97"/>
      <c r="FTJ100" s="97"/>
      <c r="FTK100" s="97"/>
      <c r="FTL100" s="104"/>
      <c r="FTM100" s="97"/>
      <c r="FTN100" s="97"/>
      <c r="FTO100" s="97"/>
      <c r="FTP100" s="145"/>
      <c r="FTQ100" s="61"/>
      <c r="FTR100" s="108"/>
      <c r="FTS100" s="63"/>
      <c r="FTT100" s="103"/>
      <c r="FTU100" s="104"/>
      <c r="FTV100" s="105"/>
      <c r="FTW100" s="97"/>
      <c r="FTX100" s="79"/>
      <c r="FTY100" s="96"/>
      <c r="FTZ100" s="80"/>
      <c r="FUA100" s="80"/>
      <c r="FUB100" s="80"/>
      <c r="FUC100" s="102"/>
      <c r="FUD100" s="62"/>
      <c r="FUE100" s="110"/>
      <c r="FUF100" s="97"/>
      <c r="FUG100" s="97"/>
      <c r="FUH100" s="97"/>
      <c r="FUI100" s="104"/>
      <c r="FUJ100" s="97"/>
      <c r="FUK100" s="97"/>
      <c r="FUL100" s="97"/>
      <c r="FUM100" s="145"/>
      <c r="FUN100" s="61"/>
      <c r="FUO100" s="108"/>
      <c r="FUP100" s="63"/>
      <c r="FUQ100" s="103"/>
      <c r="FUR100" s="104"/>
      <c r="FUS100" s="105"/>
      <c r="FUT100" s="97"/>
      <c r="FUU100" s="79"/>
      <c r="FUV100" s="96"/>
      <c r="FUW100" s="80"/>
      <c r="FUX100" s="80"/>
      <c r="FUY100" s="80"/>
      <c r="FUZ100" s="102"/>
      <c r="FVA100" s="62"/>
      <c r="FVB100" s="110"/>
      <c r="FVC100" s="97"/>
      <c r="FVD100" s="97"/>
      <c r="FVE100" s="97"/>
      <c r="FVF100" s="104"/>
      <c r="FVG100" s="97"/>
      <c r="FVH100" s="97"/>
      <c r="FVI100" s="97"/>
      <c r="FVJ100" s="145"/>
      <c r="FVK100" s="61"/>
      <c r="FVL100" s="108"/>
      <c r="FVM100" s="63"/>
      <c r="FVN100" s="103"/>
      <c r="FVO100" s="104"/>
      <c r="FVP100" s="105"/>
      <c r="FVQ100" s="97"/>
      <c r="FVR100" s="79"/>
      <c r="FVS100" s="96"/>
      <c r="FVT100" s="80"/>
      <c r="FVU100" s="80"/>
      <c r="FVV100" s="80"/>
      <c r="FVW100" s="102"/>
      <c r="FVX100" s="62"/>
      <c r="FVY100" s="110"/>
      <c r="FVZ100" s="97"/>
      <c r="FWA100" s="97"/>
      <c r="FWB100" s="97"/>
      <c r="FWC100" s="104"/>
      <c r="FWD100" s="97"/>
      <c r="FWE100" s="97"/>
      <c r="FWF100" s="97"/>
      <c r="FWG100" s="145"/>
      <c r="FWH100" s="61"/>
      <c r="FWI100" s="108"/>
      <c r="FWJ100" s="63"/>
      <c r="FWK100" s="103"/>
      <c r="FWL100" s="104"/>
      <c r="FWM100" s="105"/>
      <c r="FWN100" s="97"/>
      <c r="FWO100" s="79"/>
      <c r="FWP100" s="96"/>
      <c r="FWQ100" s="80"/>
      <c r="FWR100" s="80"/>
      <c r="FWS100" s="80"/>
      <c r="FWT100" s="102"/>
      <c r="FWU100" s="62"/>
      <c r="FWV100" s="110"/>
      <c r="FWW100" s="97"/>
      <c r="FWX100" s="97"/>
      <c r="FWY100" s="97"/>
      <c r="FWZ100" s="104"/>
      <c r="FXA100" s="97"/>
      <c r="FXB100" s="97"/>
      <c r="FXC100" s="97"/>
      <c r="FXD100" s="145"/>
      <c r="FXE100" s="61"/>
      <c r="FXF100" s="108"/>
      <c r="FXG100" s="63"/>
      <c r="FXH100" s="103"/>
      <c r="FXI100" s="104"/>
      <c r="FXJ100" s="105"/>
      <c r="FXK100" s="97"/>
      <c r="FXL100" s="79"/>
      <c r="FXM100" s="96"/>
      <c r="FXN100" s="80"/>
      <c r="FXO100" s="80"/>
      <c r="FXP100" s="80"/>
      <c r="FXQ100" s="102"/>
      <c r="FXR100" s="62"/>
      <c r="FXS100" s="110"/>
      <c r="FXT100" s="97"/>
      <c r="FXU100" s="97"/>
      <c r="FXV100" s="97"/>
      <c r="FXW100" s="104"/>
      <c r="FXX100" s="97"/>
      <c r="FXY100" s="97"/>
      <c r="FXZ100" s="97"/>
      <c r="FYA100" s="145"/>
      <c r="FYB100" s="61"/>
      <c r="FYC100" s="108"/>
      <c r="FYD100" s="63"/>
      <c r="FYE100" s="103"/>
      <c r="FYF100" s="104"/>
      <c r="FYG100" s="105"/>
      <c r="FYH100" s="97"/>
      <c r="FYI100" s="79"/>
      <c r="FYJ100" s="96"/>
      <c r="FYK100" s="80"/>
      <c r="FYL100" s="80"/>
      <c r="FYM100" s="80"/>
      <c r="FYN100" s="102"/>
      <c r="FYO100" s="62"/>
      <c r="FYP100" s="110"/>
      <c r="FYQ100" s="97"/>
      <c r="FYR100" s="97"/>
      <c r="FYS100" s="97"/>
      <c r="FYT100" s="104"/>
      <c r="FYU100" s="97"/>
      <c r="FYV100" s="97"/>
      <c r="FYW100" s="97"/>
      <c r="FYX100" s="145"/>
      <c r="FYY100" s="61"/>
      <c r="FYZ100" s="108"/>
      <c r="FZA100" s="63"/>
      <c r="FZB100" s="103"/>
      <c r="FZC100" s="104"/>
      <c r="FZD100" s="105"/>
      <c r="FZE100" s="97"/>
      <c r="FZF100" s="79"/>
      <c r="FZG100" s="96"/>
      <c r="FZH100" s="80"/>
      <c r="FZI100" s="80"/>
      <c r="FZJ100" s="80"/>
      <c r="FZK100" s="102"/>
      <c r="FZL100" s="62"/>
      <c r="FZM100" s="110"/>
      <c r="FZN100" s="97"/>
      <c r="FZO100" s="97"/>
      <c r="FZP100" s="97"/>
      <c r="FZQ100" s="104"/>
      <c r="FZR100" s="97"/>
      <c r="FZS100" s="97"/>
      <c r="FZT100" s="97"/>
      <c r="FZU100" s="145"/>
      <c r="FZV100" s="61"/>
      <c r="FZW100" s="108"/>
      <c r="FZX100" s="63"/>
      <c r="FZY100" s="103"/>
      <c r="FZZ100" s="104"/>
      <c r="GAA100" s="105"/>
      <c r="GAB100" s="97"/>
      <c r="GAC100" s="79"/>
      <c r="GAD100" s="96"/>
      <c r="GAE100" s="80"/>
      <c r="GAF100" s="80"/>
      <c r="GAG100" s="80"/>
      <c r="GAH100" s="102"/>
      <c r="GAI100" s="62"/>
      <c r="GAJ100" s="110"/>
      <c r="GAK100" s="97"/>
      <c r="GAL100" s="97"/>
      <c r="GAM100" s="97"/>
      <c r="GAN100" s="104"/>
      <c r="GAO100" s="97"/>
      <c r="GAP100" s="97"/>
      <c r="GAQ100" s="97"/>
      <c r="GAR100" s="145"/>
      <c r="GAS100" s="61"/>
      <c r="GAT100" s="108"/>
      <c r="GAU100" s="63"/>
      <c r="GAV100" s="103"/>
      <c r="GAW100" s="104"/>
      <c r="GAX100" s="105"/>
      <c r="GAY100" s="97"/>
      <c r="GAZ100" s="79"/>
      <c r="GBA100" s="96"/>
      <c r="GBB100" s="80"/>
      <c r="GBC100" s="80"/>
      <c r="GBD100" s="80"/>
      <c r="GBE100" s="102"/>
      <c r="GBF100" s="62"/>
      <c r="GBG100" s="110"/>
      <c r="GBH100" s="97"/>
      <c r="GBI100" s="97"/>
      <c r="GBJ100" s="97"/>
      <c r="GBK100" s="104"/>
      <c r="GBL100" s="97"/>
      <c r="GBM100" s="97"/>
      <c r="GBN100" s="97"/>
      <c r="GBO100" s="145"/>
      <c r="GBP100" s="61"/>
      <c r="GBQ100" s="108"/>
      <c r="GBR100" s="63"/>
      <c r="GBS100" s="103"/>
      <c r="GBT100" s="104"/>
      <c r="GBU100" s="105"/>
      <c r="GBV100" s="97"/>
      <c r="GBW100" s="79"/>
      <c r="GBX100" s="96"/>
      <c r="GBY100" s="80"/>
      <c r="GBZ100" s="80"/>
      <c r="GCA100" s="80"/>
      <c r="GCB100" s="102"/>
      <c r="GCC100" s="62"/>
      <c r="GCD100" s="110"/>
      <c r="GCE100" s="97"/>
      <c r="GCF100" s="97"/>
      <c r="GCG100" s="97"/>
      <c r="GCH100" s="104"/>
      <c r="GCI100" s="97"/>
      <c r="GCJ100" s="97"/>
      <c r="GCK100" s="97"/>
      <c r="GCL100" s="145"/>
      <c r="GCM100" s="61"/>
      <c r="GCN100" s="108"/>
      <c r="GCO100" s="63"/>
      <c r="GCP100" s="103"/>
      <c r="GCQ100" s="104"/>
      <c r="GCR100" s="105"/>
      <c r="GCS100" s="97"/>
      <c r="GCT100" s="79"/>
      <c r="GCU100" s="96"/>
      <c r="GCV100" s="80"/>
      <c r="GCW100" s="80"/>
      <c r="GCX100" s="80"/>
      <c r="GCY100" s="102"/>
      <c r="GCZ100" s="62"/>
      <c r="GDA100" s="110"/>
      <c r="GDB100" s="97"/>
      <c r="GDC100" s="97"/>
      <c r="GDD100" s="97"/>
      <c r="GDE100" s="104"/>
      <c r="GDF100" s="97"/>
      <c r="GDG100" s="97"/>
      <c r="GDH100" s="97"/>
      <c r="GDI100" s="145"/>
      <c r="GDJ100" s="61"/>
      <c r="GDK100" s="108"/>
      <c r="GDL100" s="63"/>
      <c r="GDM100" s="103"/>
      <c r="GDN100" s="104"/>
      <c r="GDO100" s="105"/>
      <c r="GDP100" s="97"/>
      <c r="GDQ100" s="79"/>
      <c r="GDR100" s="96"/>
      <c r="GDS100" s="80"/>
      <c r="GDT100" s="80"/>
      <c r="GDU100" s="80"/>
      <c r="GDV100" s="102"/>
      <c r="GDW100" s="62"/>
      <c r="GDX100" s="110"/>
      <c r="GDY100" s="97"/>
      <c r="GDZ100" s="97"/>
      <c r="GEA100" s="97"/>
      <c r="GEB100" s="104"/>
      <c r="GEC100" s="97"/>
      <c r="GED100" s="97"/>
      <c r="GEE100" s="97"/>
      <c r="GEF100" s="145"/>
      <c r="GEG100" s="61"/>
      <c r="GEH100" s="108"/>
      <c r="GEI100" s="63"/>
      <c r="GEJ100" s="103"/>
      <c r="GEK100" s="104"/>
      <c r="GEL100" s="105"/>
      <c r="GEM100" s="97"/>
      <c r="GEN100" s="79"/>
      <c r="GEO100" s="96"/>
      <c r="GEP100" s="80"/>
      <c r="GEQ100" s="80"/>
      <c r="GER100" s="80"/>
      <c r="GES100" s="102"/>
      <c r="GET100" s="62"/>
      <c r="GEU100" s="110"/>
      <c r="GEV100" s="97"/>
      <c r="GEW100" s="97"/>
      <c r="GEX100" s="97"/>
      <c r="GEY100" s="104"/>
      <c r="GEZ100" s="97"/>
      <c r="GFA100" s="97"/>
      <c r="GFB100" s="97"/>
      <c r="GFC100" s="145"/>
      <c r="GFD100" s="61"/>
      <c r="GFE100" s="108"/>
      <c r="GFF100" s="63"/>
      <c r="GFG100" s="103"/>
      <c r="GFH100" s="104"/>
      <c r="GFI100" s="105"/>
      <c r="GFJ100" s="97"/>
      <c r="GFK100" s="79"/>
      <c r="GFL100" s="96"/>
      <c r="GFM100" s="80"/>
      <c r="GFN100" s="80"/>
      <c r="GFO100" s="80"/>
      <c r="GFP100" s="102"/>
      <c r="GFQ100" s="62"/>
      <c r="GFR100" s="110"/>
      <c r="GFS100" s="97"/>
      <c r="GFT100" s="97"/>
      <c r="GFU100" s="97"/>
      <c r="GFV100" s="104"/>
      <c r="GFW100" s="97"/>
      <c r="GFX100" s="97"/>
      <c r="GFY100" s="97"/>
      <c r="GFZ100" s="145"/>
      <c r="GGA100" s="61"/>
      <c r="GGB100" s="108"/>
      <c r="GGC100" s="63"/>
      <c r="GGD100" s="103"/>
      <c r="GGE100" s="104"/>
      <c r="GGF100" s="105"/>
      <c r="GGG100" s="97"/>
      <c r="GGH100" s="79"/>
      <c r="GGI100" s="96"/>
      <c r="GGJ100" s="80"/>
      <c r="GGK100" s="80"/>
      <c r="GGL100" s="80"/>
      <c r="GGM100" s="102"/>
      <c r="GGN100" s="62"/>
      <c r="GGO100" s="110"/>
      <c r="GGP100" s="97"/>
      <c r="GGQ100" s="97"/>
      <c r="GGR100" s="97"/>
      <c r="GGS100" s="104"/>
      <c r="GGT100" s="97"/>
      <c r="GGU100" s="97"/>
      <c r="GGV100" s="97"/>
      <c r="GGW100" s="145"/>
      <c r="GGX100" s="61"/>
      <c r="GGY100" s="108"/>
      <c r="GGZ100" s="63"/>
      <c r="GHA100" s="103"/>
      <c r="GHB100" s="104"/>
      <c r="GHC100" s="105"/>
      <c r="GHD100" s="97"/>
      <c r="GHE100" s="79"/>
      <c r="GHF100" s="96"/>
      <c r="GHG100" s="80"/>
      <c r="GHH100" s="80"/>
      <c r="GHI100" s="80"/>
      <c r="GHJ100" s="102"/>
      <c r="GHK100" s="62"/>
      <c r="GHL100" s="110"/>
      <c r="GHM100" s="97"/>
      <c r="GHN100" s="97"/>
      <c r="GHO100" s="97"/>
      <c r="GHP100" s="104"/>
      <c r="GHQ100" s="97"/>
      <c r="GHR100" s="97"/>
      <c r="GHS100" s="97"/>
      <c r="GHT100" s="145"/>
      <c r="GHU100" s="61"/>
      <c r="GHV100" s="108"/>
      <c r="GHW100" s="63"/>
      <c r="GHX100" s="103"/>
      <c r="GHY100" s="104"/>
      <c r="GHZ100" s="105"/>
      <c r="GIA100" s="97"/>
      <c r="GIB100" s="79"/>
      <c r="GIC100" s="96"/>
      <c r="GID100" s="80"/>
      <c r="GIE100" s="80"/>
      <c r="GIF100" s="80"/>
      <c r="GIG100" s="102"/>
      <c r="GIH100" s="62"/>
      <c r="GII100" s="110"/>
      <c r="GIJ100" s="97"/>
      <c r="GIK100" s="97"/>
      <c r="GIL100" s="97"/>
      <c r="GIM100" s="104"/>
      <c r="GIN100" s="97"/>
      <c r="GIO100" s="97"/>
      <c r="GIP100" s="97"/>
      <c r="GIQ100" s="145"/>
      <c r="GIR100" s="61"/>
      <c r="GIS100" s="108"/>
      <c r="GIT100" s="63"/>
      <c r="GIU100" s="103"/>
      <c r="GIV100" s="104"/>
      <c r="GIW100" s="105"/>
      <c r="GIX100" s="97"/>
      <c r="GIY100" s="79"/>
      <c r="GIZ100" s="96"/>
      <c r="GJA100" s="80"/>
      <c r="GJB100" s="80"/>
      <c r="GJC100" s="80"/>
      <c r="GJD100" s="102"/>
      <c r="GJE100" s="62"/>
      <c r="GJF100" s="110"/>
      <c r="GJG100" s="97"/>
      <c r="GJH100" s="97"/>
      <c r="GJI100" s="97"/>
      <c r="GJJ100" s="104"/>
      <c r="GJK100" s="97"/>
      <c r="GJL100" s="97"/>
      <c r="GJM100" s="97"/>
      <c r="GJN100" s="145"/>
      <c r="GJO100" s="61"/>
      <c r="GJP100" s="108"/>
      <c r="GJQ100" s="63"/>
      <c r="GJR100" s="103"/>
      <c r="GJS100" s="104"/>
      <c r="GJT100" s="105"/>
      <c r="GJU100" s="97"/>
      <c r="GJV100" s="79"/>
      <c r="GJW100" s="96"/>
      <c r="GJX100" s="80"/>
      <c r="GJY100" s="80"/>
      <c r="GJZ100" s="80"/>
      <c r="GKA100" s="102"/>
      <c r="GKB100" s="62"/>
      <c r="GKC100" s="110"/>
      <c r="GKD100" s="97"/>
      <c r="GKE100" s="97"/>
      <c r="GKF100" s="97"/>
      <c r="GKG100" s="104"/>
      <c r="GKH100" s="97"/>
      <c r="GKI100" s="97"/>
      <c r="GKJ100" s="97"/>
      <c r="GKK100" s="145"/>
      <c r="GKL100" s="61"/>
      <c r="GKM100" s="108"/>
      <c r="GKN100" s="63"/>
      <c r="GKO100" s="103"/>
      <c r="GKP100" s="104"/>
      <c r="GKQ100" s="105"/>
      <c r="GKR100" s="97"/>
      <c r="GKS100" s="79"/>
      <c r="GKT100" s="96"/>
      <c r="GKU100" s="80"/>
      <c r="GKV100" s="80"/>
      <c r="GKW100" s="80"/>
      <c r="GKX100" s="102"/>
      <c r="GKY100" s="62"/>
      <c r="GKZ100" s="110"/>
      <c r="GLA100" s="97"/>
      <c r="GLB100" s="97"/>
      <c r="GLC100" s="97"/>
      <c r="GLD100" s="104"/>
      <c r="GLE100" s="97"/>
      <c r="GLF100" s="97"/>
      <c r="GLG100" s="97"/>
      <c r="GLH100" s="145"/>
      <c r="GLI100" s="61"/>
      <c r="GLJ100" s="108"/>
      <c r="GLK100" s="63"/>
      <c r="GLL100" s="103"/>
      <c r="GLM100" s="104"/>
      <c r="GLN100" s="105"/>
      <c r="GLO100" s="97"/>
      <c r="GLP100" s="79"/>
      <c r="GLQ100" s="96"/>
      <c r="GLR100" s="80"/>
      <c r="GLS100" s="80"/>
      <c r="GLT100" s="80"/>
      <c r="GLU100" s="102"/>
      <c r="GLV100" s="62"/>
      <c r="GLW100" s="110"/>
      <c r="GLX100" s="97"/>
      <c r="GLY100" s="97"/>
      <c r="GLZ100" s="97"/>
      <c r="GMA100" s="104"/>
      <c r="GMB100" s="97"/>
      <c r="GMC100" s="97"/>
      <c r="GMD100" s="97"/>
      <c r="GME100" s="145"/>
      <c r="GMF100" s="61"/>
      <c r="GMG100" s="108"/>
      <c r="GMH100" s="63"/>
      <c r="GMI100" s="103"/>
      <c r="GMJ100" s="104"/>
      <c r="GMK100" s="105"/>
      <c r="GML100" s="97"/>
      <c r="GMM100" s="79"/>
      <c r="GMN100" s="96"/>
      <c r="GMO100" s="80"/>
      <c r="GMP100" s="80"/>
      <c r="GMQ100" s="80"/>
      <c r="GMR100" s="102"/>
      <c r="GMS100" s="62"/>
      <c r="GMT100" s="110"/>
      <c r="GMU100" s="97"/>
      <c r="GMV100" s="97"/>
      <c r="GMW100" s="97"/>
      <c r="GMX100" s="104"/>
      <c r="GMY100" s="97"/>
      <c r="GMZ100" s="97"/>
      <c r="GNA100" s="97"/>
      <c r="GNB100" s="145"/>
      <c r="GNC100" s="61"/>
      <c r="GND100" s="108"/>
      <c r="GNE100" s="63"/>
      <c r="GNF100" s="103"/>
      <c r="GNG100" s="104"/>
      <c r="GNH100" s="105"/>
      <c r="GNI100" s="97"/>
      <c r="GNJ100" s="79"/>
      <c r="GNK100" s="96"/>
      <c r="GNL100" s="80"/>
      <c r="GNM100" s="80"/>
      <c r="GNN100" s="80"/>
      <c r="GNO100" s="102"/>
      <c r="GNP100" s="62"/>
      <c r="GNQ100" s="110"/>
      <c r="GNR100" s="97"/>
      <c r="GNS100" s="97"/>
      <c r="GNT100" s="97"/>
      <c r="GNU100" s="104"/>
      <c r="GNV100" s="97"/>
      <c r="GNW100" s="97"/>
      <c r="GNX100" s="97"/>
      <c r="GNY100" s="145"/>
      <c r="GNZ100" s="61"/>
      <c r="GOA100" s="108"/>
      <c r="GOB100" s="63"/>
      <c r="GOC100" s="103"/>
      <c r="GOD100" s="104"/>
      <c r="GOE100" s="105"/>
      <c r="GOF100" s="97"/>
      <c r="GOG100" s="79"/>
      <c r="GOH100" s="96"/>
      <c r="GOI100" s="80"/>
      <c r="GOJ100" s="80"/>
      <c r="GOK100" s="80"/>
      <c r="GOL100" s="102"/>
      <c r="GOM100" s="62"/>
      <c r="GON100" s="110"/>
      <c r="GOO100" s="97"/>
      <c r="GOP100" s="97"/>
      <c r="GOQ100" s="97"/>
      <c r="GOR100" s="104"/>
      <c r="GOS100" s="97"/>
      <c r="GOT100" s="97"/>
      <c r="GOU100" s="97"/>
      <c r="GOV100" s="145"/>
      <c r="GOW100" s="61"/>
      <c r="GOX100" s="108"/>
      <c r="GOY100" s="63"/>
      <c r="GOZ100" s="103"/>
      <c r="GPA100" s="104"/>
      <c r="GPB100" s="105"/>
      <c r="GPC100" s="97"/>
      <c r="GPD100" s="79"/>
      <c r="GPE100" s="96"/>
      <c r="GPF100" s="80"/>
      <c r="GPG100" s="80"/>
      <c r="GPH100" s="80"/>
      <c r="GPI100" s="102"/>
      <c r="GPJ100" s="62"/>
      <c r="GPK100" s="110"/>
      <c r="GPL100" s="97"/>
      <c r="GPM100" s="97"/>
      <c r="GPN100" s="97"/>
      <c r="GPO100" s="104"/>
      <c r="GPP100" s="97"/>
      <c r="GPQ100" s="97"/>
      <c r="GPR100" s="97"/>
      <c r="GPS100" s="145"/>
      <c r="GPT100" s="61"/>
      <c r="GPU100" s="108"/>
      <c r="GPV100" s="63"/>
      <c r="GPW100" s="103"/>
      <c r="GPX100" s="104"/>
      <c r="GPY100" s="105"/>
      <c r="GPZ100" s="97"/>
      <c r="GQA100" s="79"/>
      <c r="GQB100" s="96"/>
      <c r="GQC100" s="80"/>
      <c r="GQD100" s="80"/>
      <c r="GQE100" s="80"/>
      <c r="GQF100" s="102"/>
      <c r="GQG100" s="62"/>
      <c r="GQH100" s="110"/>
      <c r="GQI100" s="97"/>
      <c r="GQJ100" s="97"/>
      <c r="GQK100" s="97"/>
      <c r="GQL100" s="104"/>
      <c r="GQM100" s="97"/>
      <c r="GQN100" s="97"/>
      <c r="GQO100" s="97"/>
      <c r="GQP100" s="145"/>
      <c r="GQQ100" s="61"/>
      <c r="GQR100" s="108"/>
      <c r="GQS100" s="63"/>
      <c r="GQT100" s="103"/>
      <c r="GQU100" s="104"/>
      <c r="GQV100" s="105"/>
      <c r="GQW100" s="97"/>
      <c r="GQX100" s="79"/>
      <c r="GQY100" s="96"/>
      <c r="GQZ100" s="80"/>
      <c r="GRA100" s="80"/>
      <c r="GRB100" s="80"/>
      <c r="GRC100" s="102"/>
      <c r="GRD100" s="62"/>
      <c r="GRE100" s="110"/>
      <c r="GRF100" s="97"/>
      <c r="GRG100" s="97"/>
      <c r="GRH100" s="97"/>
      <c r="GRI100" s="104"/>
      <c r="GRJ100" s="97"/>
      <c r="GRK100" s="97"/>
      <c r="GRL100" s="97"/>
      <c r="GRM100" s="145"/>
      <c r="GRN100" s="61"/>
      <c r="GRO100" s="108"/>
      <c r="GRP100" s="63"/>
      <c r="GRQ100" s="103"/>
      <c r="GRR100" s="104"/>
      <c r="GRS100" s="105"/>
      <c r="GRT100" s="97"/>
      <c r="GRU100" s="79"/>
      <c r="GRV100" s="96"/>
      <c r="GRW100" s="80"/>
      <c r="GRX100" s="80"/>
      <c r="GRY100" s="80"/>
      <c r="GRZ100" s="102"/>
      <c r="GSA100" s="62"/>
      <c r="GSB100" s="110"/>
      <c r="GSC100" s="97"/>
      <c r="GSD100" s="97"/>
      <c r="GSE100" s="97"/>
      <c r="GSF100" s="104"/>
      <c r="GSG100" s="97"/>
      <c r="GSH100" s="97"/>
      <c r="GSI100" s="97"/>
      <c r="GSJ100" s="145"/>
      <c r="GSK100" s="61"/>
      <c r="GSL100" s="108"/>
      <c r="GSM100" s="63"/>
      <c r="GSN100" s="103"/>
      <c r="GSO100" s="104"/>
      <c r="GSP100" s="105"/>
      <c r="GSQ100" s="97"/>
      <c r="GSR100" s="79"/>
      <c r="GSS100" s="96"/>
      <c r="GST100" s="80"/>
      <c r="GSU100" s="80"/>
      <c r="GSV100" s="80"/>
      <c r="GSW100" s="102"/>
      <c r="GSX100" s="62"/>
      <c r="GSY100" s="110"/>
      <c r="GSZ100" s="97"/>
      <c r="GTA100" s="97"/>
      <c r="GTB100" s="97"/>
      <c r="GTC100" s="104"/>
      <c r="GTD100" s="97"/>
      <c r="GTE100" s="97"/>
      <c r="GTF100" s="97"/>
      <c r="GTG100" s="145"/>
      <c r="GTH100" s="61"/>
      <c r="GTI100" s="108"/>
      <c r="GTJ100" s="63"/>
      <c r="GTK100" s="103"/>
      <c r="GTL100" s="104"/>
      <c r="GTM100" s="105"/>
      <c r="GTN100" s="97"/>
      <c r="GTO100" s="79"/>
      <c r="GTP100" s="96"/>
      <c r="GTQ100" s="80"/>
      <c r="GTR100" s="80"/>
      <c r="GTS100" s="80"/>
      <c r="GTT100" s="102"/>
      <c r="GTU100" s="62"/>
      <c r="GTV100" s="110"/>
      <c r="GTW100" s="97"/>
      <c r="GTX100" s="97"/>
      <c r="GTY100" s="97"/>
      <c r="GTZ100" s="104"/>
      <c r="GUA100" s="97"/>
      <c r="GUB100" s="97"/>
      <c r="GUC100" s="97"/>
      <c r="GUD100" s="145"/>
      <c r="GUE100" s="61"/>
      <c r="GUF100" s="108"/>
      <c r="GUG100" s="63"/>
      <c r="GUH100" s="103"/>
      <c r="GUI100" s="104"/>
      <c r="GUJ100" s="105"/>
      <c r="GUK100" s="97"/>
      <c r="GUL100" s="79"/>
      <c r="GUM100" s="96"/>
      <c r="GUN100" s="80"/>
      <c r="GUO100" s="80"/>
      <c r="GUP100" s="80"/>
      <c r="GUQ100" s="102"/>
      <c r="GUR100" s="62"/>
      <c r="GUS100" s="110"/>
      <c r="GUT100" s="97"/>
      <c r="GUU100" s="97"/>
      <c r="GUV100" s="97"/>
      <c r="GUW100" s="104"/>
      <c r="GUX100" s="97"/>
      <c r="GUY100" s="97"/>
      <c r="GUZ100" s="97"/>
      <c r="GVA100" s="145"/>
      <c r="GVB100" s="61"/>
      <c r="GVC100" s="108"/>
      <c r="GVD100" s="63"/>
      <c r="GVE100" s="103"/>
      <c r="GVF100" s="104"/>
      <c r="GVG100" s="105"/>
      <c r="GVH100" s="97"/>
      <c r="GVI100" s="79"/>
      <c r="GVJ100" s="96"/>
      <c r="GVK100" s="80"/>
      <c r="GVL100" s="80"/>
      <c r="GVM100" s="80"/>
      <c r="GVN100" s="102"/>
      <c r="GVO100" s="62"/>
      <c r="GVP100" s="110"/>
      <c r="GVQ100" s="97"/>
      <c r="GVR100" s="97"/>
      <c r="GVS100" s="97"/>
      <c r="GVT100" s="104"/>
      <c r="GVU100" s="97"/>
      <c r="GVV100" s="97"/>
      <c r="GVW100" s="97"/>
      <c r="GVX100" s="145"/>
      <c r="GVY100" s="61"/>
      <c r="GVZ100" s="108"/>
      <c r="GWA100" s="63"/>
      <c r="GWB100" s="103"/>
      <c r="GWC100" s="104"/>
      <c r="GWD100" s="105"/>
      <c r="GWE100" s="97"/>
      <c r="GWF100" s="79"/>
      <c r="GWG100" s="96"/>
      <c r="GWH100" s="80"/>
      <c r="GWI100" s="80"/>
      <c r="GWJ100" s="80"/>
      <c r="GWK100" s="102"/>
      <c r="GWL100" s="62"/>
      <c r="GWM100" s="110"/>
      <c r="GWN100" s="97"/>
      <c r="GWO100" s="97"/>
      <c r="GWP100" s="97"/>
      <c r="GWQ100" s="104"/>
      <c r="GWR100" s="97"/>
      <c r="GWS100" s="97"/>
      <c r="GWT100" s="97"/>
      <c r="GWU100" s="145"/>
      <c r="GWV100" s="61"/>
      <c r="GWW100" s="108"/>
      <c r="GWX100" s="63"/>
      <c r="GWY100" s="103"/>
      <c r="GWZ100" s="104"/>
      <c r="GXA100" s="105"/>
      <c r="GXB100" s="97"/>
      <c r="GXC100" s="79"/>
      <c r="GXD100" s="96"/>
      <c r="GXE100" s="80"/>
      <c r="GXF100" s="80"/>
      <c r="GXG100" s="80"/>
      <c r="GXH100" s="102"/>
      <c r="GXI100" s="62"/>
      <c r="GXJ100" s="110"/>
      <c r="GXK100" s="97"/>
      <c r="GXL100" s="97"/>
      <c r="GXM100" s="97"/>
      <c r="GXN100" s="104"/>
      <c r="GXO100" s="97"/>
      <c r="GXP100" s="97"/>
      <c r="GXQ100" s="97"/>
      <c r="GXR100" s="145"/>
      <c r="GXS100" s="61"/>
      <c r="GXT100" s="108"/>
      <c r="GXU100" s="63"/>
      <c r="GXV100" s="103"/>
      <c r="GXW100" s="104"/>
      <c r="GXX100" s="105"/>
      <c r="GXY100" s="97"/>
      <c r="GXZ100" s="79"/>
      <c r="GYA100" s="96"/>
      <c r="GYB100" s="80"/>
      <c r="GYC100" s="80"/>
      <c r="GYD100" s="80"/>
      <c r="GYE100" s="102"/>
      <c r="GYF100" s="62"/>
      <c r="GYG100" s="110"/>
      <c r="GYH100" s="97"/>
      <c r="GYI100" s="97"/>
      <c r="GYJ100" s="97"/>
      <c r="GYK100" s="104"/>
      <c r="GYL100" s="97"/>
      <c r="GYM100" s="97"/>
      <c r="GYN100" s="97"/>
      <c r="GYO100" s="145"/>
      <c r="GYP100" s="61"/>
      <c r="GYQ100" s="108"/>
      <c r="GYR100" s="63"/>
      <c r="GYS100" s="103"/>
      <c r="GYT100" s="104"/>
      <c r="GYU100" s="105"/>
      <c r="GYV100" s="97"/>
      <c r="GYW100" s="79"/>
      <c r="GYX100" s="96"/>
      <c r="GYY100" s="80"/>
      <c r="GYZ100" s="80"/>
      <c r="GZA100" s="80"/>
      <c r="GZB100" s="102"/>
      <c r="GZC100" s="62"/>
      <c r="GZD100" s="110"/>
      <c r="GZE100" s="97"/>
      <c r="GZF100" s="97"/>
      <c r="GZG100" s="97"/>
      <c r="GZH100" s="104"/>
      <c r="GZI100" s="97"/>
      <c r="GZJ100" s="97"/>
      <c r="GZK100" s="97"/>
      <c r="GZL100" s="145"/>
      <c r="GZM100" s="61"/>
      <c r="GZN100" s="108"/>
      <c r="GZO100" s="63"/>
      <c r="GZP100" s="103"/>
      <c r="GZQ100" s="104"/>
      <c r="GZR100" s="105"/>
      <c r="GZS100" s="97"/>
      <c r="GZT100" s="79"/>
      <c r="GZU100" s="96"/>
      <c r="GZV100" s="80"/>
      <c r="GZW100" s="80"/>
      <c r="GZX100" s="80"/>
      <c r="GZY100" s="102"/>
      <c r="GZZ100" s="62"/>
      <c r="HAA100" s="110"/>
      <c r="HAB100" s="97"/>
      <c r="HAC100" s="97"/>
      <c r="HAD100" s="97"/>
      <c r="HAE100" s="104"/>
      <c r="HAF100" s="97"/>
      <c r="HAG100" s="97"/>
      <c r="HAH100" s="97"/>
      <c r="HAI100" s="145"/>
      <c r="HAJ100" s="61"/>
      <c r="HAK100" s="108"/>
      <c r="HAL100" s="63"/>
      <c r="HAM100" s="103"/>
      <c r="HAN100" s="104"/>
      <c r="HAO100" s="105"/>
      <c r="HAP100" s="97"/>
      <c r="HAQ100" s="79"/>
      <c r="HAR100" s="96"/>
      <c r="HAS100" s="80"/>
      <c r="HAT100" s="80"/>
      <c r="HAU100" s="80"/>
      <c r="HAV100" s="102"/>
      <c r="HAW100" s="62"/>
      <c r="HAX100" s="110"/>
      <c r="HAY100" s="97"/>
      <c r="HAZ100" s="97"/>
      <c r="HBA100" s="97"/>
      <c r="HBB100" s="104"/>
      <c r="HBC100" s="97"/>
      <c r="HBD100" s="97"/>
      <c r="HBE100" s="97"/>
      <c r="HBF100" s="145"/>
      <c r="HBG100" s="61"/>
      <c r="HBH100" s="108"/>
      <c r="HBI100" s="63"/>
      <c r="HBJ100" s="103"/>
      <c r="HBK100" s="104"/>
      <c r="HBL100" s="105"/>
      <c r="HBM100" s="97"/>
      <c r="HBN100" s="79"/>
      <c r="HBO100" s="96"/>
      <c r="HBP100" s="80"/>
      <c r="HBQ100" s="80"/>
      <c r="HBR100" s="80"/>
      <c r="HBS100" s="102"/>
      <c r="HBT100" s="62"/>
      <c r="HBU100" s="110"/>
      <c r="HBV100" s="97"/>
      <c r="HBW100" s="97"/>
      <c r="HBX100" s="97"/>
      <c r="HBY100" s="104"/>
      <c r="HBZ100" s="97"/>
      <c r="HCA100" s="97"/>
      <c r="HCB100" s="97"/>
      <c r="HCC100" s="145"/>
      <c r="HCD100" s="61"/>
      <c r="HCE100" s="108"/>
      <c r="HCF100" s="63"/>
      <c r="HCG100" s="103"/>
      <c r="HCH100" s="104"/>
      <c r="HCI100" s="105"/>
      <c r="HCJ100" s="97"/>
      <c r="HCK100" s="79"/>
      <c r="HCL100" s="96"/>
      <c r="HCM100" s="80"/>
      <c r="HCN100" s="80"/>
      <c r="HCO100" s="80"/>
      <c r="HCP100" s="102"/>
      <c r="HCQ100" s="62"/>
      <c r="HCR100" s="110"/>
      <c r="HCS100" s="97"/>
      <c r="HCT100" s="97"/>
      <c r="HCU100" s="97"/>
      <c r="HCV100" s="104"/>
      <c r="HCW100" s="97"/>
      <c r="HCX100" s="97"/>
      <c r="HCY100" s="97"/>
      <c r="HCZ100" s="145"/>
      <c r="HDA100" s="61"/>
      <c r="HDB100" s="108"/>
      <c r="HDC100" s="63"/>
      <c r="HDD100" s="103"/>
      <c r="HDE100" s="104"/>
      <c r="HDF100" s="105"/>
      <c r="HDG100" s="97"/>
      <c r="HDH100" s="79"/>
      <c r="HDI100" s="96"/>
      <c r="HDJ100" s="80"/>
      <c r="HDK100" s="80"/>
      <c r="HDL100" s="80"/>
      <c r="HDM100" s="102"/>
      <c r="HDN100" s="62"/>
      <c r="HDO100" s="110"/>
      <c r="HDP100" s="97"/>
      <c r="HDQ100" s="97"/>
      <c r="HDR100" s="97"/>
      <c r="HDS100" s="104"/>
      <c r="HDT100" s="97"/>
      <c r="HDU100" s="97"/>
      <c r="HDV100" s="97"/>
      <c r="HDW100" s="145"/>
      <c r="HDX100" s="61"/>
      <c r="HDY100" s="108"/>
      <c r="HDZ100" s="63"/>
      <c r="HEA100" s="103"/>
      <c r="HEB100" s="104"/>
      <c r="HEC100" s="105"/>
      <c r="HED100" s="97"/>
      <c r="HEE100" s="79"/>
      <c r="HEF100" s="96"/>
      <c r="HEG100" s="80"/>
      <c r="HEH100" s="80"/>
      <c r="HEI100" s="80"/>
      <c r="HEJ100" s="102"/>
      <c r="HEK100" s="62"/>
      <c r="HEL100" s="110"/>
      <c r="HEM100" s="97"/>
      <c r="HEN100" s="97"/>
      <c r="HEO100" s="97"/>
      <c r="HEP100" s="104"/>
      <c r="HEQ100" s="97"/>
      <c r="HER100" s="97"/>
      <c r="HES100" s="97"/>
      <c r="HET100" s="145"/>
      <c r="HEU100" s="61"/>
      <c r="HEV100" s="108"/>
      <c r="HEW100" s="63"/>
      <c r="HEX100" s="103"/>
      <c r="HEY100" s="104"/>
      <c r="HEZ100" s="105"/>
      <c r="HFA100" s="97"/>
      <c r="HFB100" s="79"/>
      <c r="HFC100" s="96"/>
      <c r="HFD100" s="80"/>
      <c r="HFE100" s="80"/>
      <c r="HFF100" s="80"/>
      <c r="HFG100" s="102"/>
      <c r="HFH100" s="62"/>
      <c r="HFI100" s="110"/>
      <c r="HFJ100" s="97"/>
      <c r="HFK100" s="97"/>
      <c r="HFL100" s="97"/>
      <c r="HFM100" s="104"/>
      <c r="HFN100" s="97"/>
      <c r="HFO100" s="97"/>
      <c r="HFP100" s="97"/>
      <c r="HFQ100" s="145"/>
      <c r="HFR100" s="61"/>
      <c r="HFS100" s="108"/>
      <c r="HFT100" s="63"/>
      <c r="HFU100" s="103"/>
      <c r="HFV100" s="104"/>
      <c r="HFW100" s="105"/>
      <c r="HFX100" s="97"/>
      <c r="HFY100" s="79"/>
      <c r="HFZ100" s="96"/>
      <c r="HGA100" s="80"/>
      <c r="HGB100" s="80"/>
      <c r="HGC100" s="80"/>
      <c r="HGD100" s="102"/>
      <c r="HGE100" s="62"/>
      <c r="HGF100" s="110"/>
      <c r="HGG100" s="97"/>
      <c r="HGH100" s="97"/>
      <c r="HGI100" s="97"/>
      <c r="HGJ100" s="104"/>
      <c r="HGK100" s="97"/>
      <c r="HGL100" s="97"/>
      <c r="HGM100" s="97"/>
      <c r="HGN100" s="145"/>
      <c r="HGO100" s="61"/>
      <c r="HGP100" s="108"/>
      <c r="HGQ100" s="63"/>
      <c r="HGR100" s="103"/>
      <c r="HGS100" s="104"/>
      <c r="HGT100" s="105"/>
      <c r="HGU100" s="97"/>
      <c r="HGV100" s="79"/>
      <c r="HGW100" s="96"/>
      <c r="HGX100" s="80"/>
      <c r="HGY100" s="80"/>
      <c r="HGZ100" s="80"/>
      <c r="HHA100" s="102"/>
      <c r="HHB100" s="62"/>
      <c r="HHC100" s="110"/>
      <c r="HHD100" s="97"/>
      <c r="HHE100" s="97"/>
      <c r="HHF100" s="97"/>
      <c r="HHG100" s="104"/>
      <c r="HHH100" s="97"/>
      <c r="HHI100" s="97"/>
      <c r="HHJ100" s="97"/>
      <c r="HHK100" s="145"/>
      <c r="HHL100" s="61"/>
      <c r="HHM100" s="108"/>
      <c r="HHN100" s="63"/>
      <c r="HHO100" s="103"/>
      <c r="HHP100" s="104"/>
      <c r="HHQ100" s="105"/>
      <c r="HHR100" s="97"/>
      <c r="HHS100" s="79"/>
      <c r="HHT100" s="96"/>
      <c r="HHU100" s="80"/>
      <c r="HHV100" s="80"/>
      <c r="HHW100" s="80"/>
      <c r="HHX100" s="102"/>
      <c r="HHY100" s="62"/>
      <c r="HHZ100" s="110"/>
      <c r="HIA100" s="97"/>
      <c r="HIB100" s="97"/>
      <c r="HIC100" s="97"/>
      <c r="HID100" s="104"/>
      <c r="HIE100" s="97"/>
      <c r="HIF100" s="97"/>
      <c r="HIG100" s="97"/>
      <c r="HIH100" s="145"/>
      <c r="HII100" s="61"/>
      <c r="HIJ100" s="108"/>
      <c r="HIK100" s="63"/>
      <c r="HIL100" s="103"/>
      <c r="HIM100" s="104"/>
      <c r="HIN100" s="105"/>
      <c r="HIO100" s="97"/>
      <c r="HIP100" s="79"/>
      <c r="HIQ100" s="96"/>
      <c r="HIR100" s="80"/>
      <c r="HIS100" s="80"/>
      <c r="HIT100" s="80"/>
      <c r="HIU100" s="102"/>
      <c r="HIV100" s="62"/>
      <c r="HIW100" s="110"/>
      <c r="HIX100" s="97"/>
      <c r="HIY100" s="97"/>
      <c r="HIZ100" s="97"/>
      <c r="HJA100" s="104"/>
      <c r="HJB100" s="97"/>
      <c r="HJC100" s="97"/>
      <c r="HJD100" s="97"/>
      <c r="HJE100" s="145"/>
      <c r="HJF100" s="61"/>
      <c r="HJG100" s="108"/>
      <c r="HJH100" s="63"/>
      <c r="HJI100" s="103"/>
      <c r="HJJ100" s="104"/>
      <c r="HJK100" s="105"/>
      <c r="HJL100" s="97"/>
      <c r="HJM100" s="79"/>
      <c r="HJN100" s="96"/>
      <c r="HJO100" s="80"/>
      <c r="HJP100" s="80"/>
      <c r="HJQ100" s="80"/>
      <c r="HJR100" s="102"/>
      <c r="HJS100" s="62"/>
      <c r="HJT100" s="110"/>
      <c r="HJU100" s="97"/>
      <c r="HJV100" s="97"/>
      <c r="HJW100" s="97"/>
      <c r="HJX100" s="104"/>
      <c r="HJY100" s="97"/>
      <c r="HJZ100" s="97"/>
      <c r="HKA100" s="97"/>
      <c r="HKB100" s="145"/>
      <c r="HKC100" s="61"/>
      <c r="HKD100" s="108"/>
      <c r="HKE100" s="63"/>
      <c r="HKF100" s="103"/>
      <c r="HKG100" s="104"/>
      <c r="HKH100" s="105"/>
      <c r="HKI100" s="97"/>
      <c r="HKJ100" s="79"/>
      <c r="HKK100" s="96"/>
      <c r="HKL100" s="80"/>
      <c r="HKM100" s="80"/>
      <c r="HKN100" s="80"/>
      <c r="HKO100" s="102"/>
      <c r="HKP100" s="62"/>
      <c r="HKQ100" s="110"/>
      <c r="HKR100" s="97"/>
      <c r="HKS100" s="97"/>
      <c r="HKT100" s="97"/>
      <c r="HKU100" s="104"/>
      <c r="HKV100" s="97"/>
      <c r="HKW100" s="97"/>
      <c r="HKX100" s="97"/>
      <c r="HKY100" s="145"/>
      <c r="HKZ100" s="61"/>
      <c r="HLA100" s="108"/>
      <c r="HLB100" s="63"/>
      <c r="HLC100" s="103"/>
      <c r="HLD100" s="104"/>
      <c r="HLE100" s="105"/>
      <c r="HLF100" s="97"/>
      <c r="HLG100" s="79"/>
      <c r="HLH100" s="96"/>
      <c r="HLI100" s="80"/>
      <c r="HLJ100" s="80"/>
      <c r="HLK100" s="80"/>
      <c r="HLL100" s="102"/>
      <c r="HLM100" s="62"/>
      <c r="HLN100" s="110"/>
      <c r="HLO100" s="97"/>
      <c r="HLP100" s="97"/>
      <c r="HLQ100" s="97"/>
      <c r="HLR100" s="104"/>
      <c r="HLS100" s="97"/>
      <c r="HLT100" s="97"/>
      <c r="HLU100" s="97"/>
      <c r="HLV100" s="145"/>
      <c r="HLW100" s="61"/>
      <c r="HLX100" s="108"/>
      <c r="HLY100" s="63"/>
      <c r="HLZ100" s="103"/>
      <c r="HMA100" s="104"/>
      <c r="HMB100" s="105"/>
      <c r="HMC100" s="97"/>
      <c r="HMD100" s="79"/>
      <c r="HME100" s="96"/>
      <c r="HMF100" s="80"/>
      <c r="HMG100" s="80"/>
      <c r="HMH100" s="80"/>
      <c r="HMI100" s="102"/>
      <c r="HMJ100" s="62"/>
      <c r="HMK100" s="110"/>
      <c r="HML100" s="97"/>
      <c r="HMM100" s="97"/>
      <c r="HMN100" s="97"/>
      <c r="HMO100" s="104"/>
      <c r="HMP100" s="97"/>
      <c r="HMQ100" s="97"/>
      <c r="HMR100" s="97"/>
      <c r="HMS100" s="145"/>
      <c r="HMT100" s="61"/>
      <c r="HMU100" s="108"/>
      <c r="HMV100" s="63"/>
      <c r="HMW100" s="103"/>
      <c r="HMX100" s="104"/>
      <c r="HMY100" s="105"/>
      <c r="HMZ100" s="97"/>
      <c r="HNA100" s="79"/>
      <c r="HNB100" s="96"/>
      <c r="HNC100" s="80"/>
      <c r="HND100" s="80"/>
      <c r="HNE100" s="80"/>
      <c r="HNF100" s="102"/>
      <c r="HNG100" s="62"/>
      <c r="HNH100" s="110"/>
      <c r="HNI100" s="97"/>
      <c r="HNJ100" s="97"/>
      <c r="HNK100" s="97"/>
      <c r="HNL100" s="104"/>
      <c r="HNM100" s="97"/>
      <c r="HNN100" s="97"/>
      <c r="HNO100" s="97"/>
      <c r="HNP100" s="145"/>
      <c r="HNQ100" s="61"/>
      <c r="HNR100" s="108"/>
      <c r="HNS100" s="63"/>
      <c r="HNT100" s="103"/>
      <c r="HNU100" s="104"/>
      <c r="HNV100" s="105"/>
      <c r="HNW100" s="97"/>
      <c r="HNX100" s="79"/>
      <c r="HNY100" s="96"/>
      <c r="HNZ100" s="80"/>
      <c r="HOA100" s="80"/>
      <c r="HOB100" s="80"/>
      <c r="HOC100" s="102"/>
      <c r="HOD100" s="62"/>
      <c r="HOE100" s="110"/>
      <c r="HOF100" s="97"/>
      <c r="HOG100" s="97"/>
      <c r="HOH100" s="97"/>
      <c r="HOI100" s="104"/>
      <c r="HOJ100" s="97"/>
      <c r="HOK100" s="97"/>
      <c r="HOL100" s="97"/>
      <c r="HOM100" s="145"/>
      <c r="HON100" s="61"/>
      <c r="HOO100" s="108"/>
      <c r="HOP100" s="63"/>
      <c r="HOQ100" s="103"/>
      <c r="HOR100" s="104"/>
      <c r="HOS100" s="105"/>
      <c r="HOT100" s="97"/>
      <c r="HOU100" s="79"/>
      <c r="HOV100" s="96"/>
      <c r="HOW100" s="80"/>
      <c r="HOX100" s="80"/>
      <c r="HOY100" s="80"/>
      <c r="HOZ100" s="102"/>
      <c r="HPA100" s="62"/>
      <c r="HPB100" s="110"/>
      <c r="HPC100" s="97"/>
      <c r="HPD100" s="97"/>
      <c r="HPE100" s="97"/>
      <c r="HPF100" s="104"/>
      <c r="HPG100" s="97"/>
      <c r="HPH100" s="97"/>
      <c r="HPI100" s="97"/>
      <c r="HPJ100" s="145"/>
      <c r="HPK100" s="61"/>
      <c r="HPL100" s="108"/>
      <c r="HPM100" s="63"/>
      <c r="HPN100" s="103"/>
      <c r="HPO100" s="104"/>
      <c r="HPP100" s="105"/>
      <c r="HPQ100" s="97"/>
      <c r="HPR100" s="79"/>
      <c r="HPS100" s="96"/>
      <c r="HPT100" s="80"/>
      <c r="HPU100" s="80"/>
      <c r="HPV100" s="80"/>
      <c r="HPW100" s="102"/>
      <c r="HPX100" s="62"/>
      <c r="HPY100" s="110"/>
      <c r="HPZ100" s="97"/>
      <c r="HQA100" s="97"/>
      <c r="HQB100" s="97"/>
      <c r="HQC100" s="104"/>
      <c r="HQD100" s="97"/>
      <c r="HQE100" s="97"/>
      <c r="HQF100" s="97"/>
      <c r="HQG100" s="145"/>
      <c r="HQH100" s="61"/>
      <c r="HQI100" s="108"/>
      <c r="HQJ100" s="63"/>
      <c r="HQK100" s="103"/>
      <c r="HQL100" s="104"/>
      <c r="HQM100" s="105"/>
      <c r="HQN100" s="97"/>
      <c r="HQO100" s="79"/>
      <c r="HQP100" s="96"/>
      <c r="HQQ100" s="80"/>
      <c r="HQR100" s="80"/>
      <c r="HQS100" s="80"/>
      <c r="HQT100" s="102"/>
      <c r="HQU100" s="62"/>
      <c r="HQV100" s="110"/>
      <c r="HQW100" s="97"/>
      <c r="HQX100" s="97"/>
      <c r="HQY100" s="97"/>
      <c r="HQZ100" s="104"/>
      <c r="HRA100" s="97"/>
      <c r="HRB100" s="97"/>
      <c r="HRC100" s="97"/>
      <c r="HRD100" s="145"/>
      <c r="HRE100" s="61"/>
      <c r="HRF100" s="108"/>
      <c r="HRG100" s="63"/>
      <c r="HRH100" s="103"/>
      <c r="HRI100" s="104"/>
      <c r="HRJ100" s="105"/>
      <c r="HRK100" s="97"/>
      <c r="HRL100" s="79"/>
      <c r="HRM100" s="96"/>
      <c r="HRN100" s="80"/>
      <c r="HRO100" s="80"/>
      <c r="HRP100" s="80"/>
      <c r="HRQ100" s="102"/>
      <c r="HRR100" s="62"/>
      <c r="HRS100" s="110"/>
      <c r="HRT100" s="97"/>
      <c r="HRU100" s="97"/>
      <c r="HRV100" s="97"/>
      <c r="HRW100" s="104"/>
      <c r="HRX100" s="97"/>
      <c r="HRY100" s="97"/>
      <c r="HRZ100" s="97"/>
      <c r="HSA100" s="145"/>
      <c r="HSB100" s="61"/>
      <c r="HSC100" s="108"/>
      <c r="HSD100" s="63"/>
      <c r="HSE100" s="103"/>
      <c r="HSF100" s="104"/>
      <c r="HSG100" s="105"/>
      <c r="HSH100" s="97"/>
      <c r="HSI100" s="79"/>
      <c r="HSJ100" s="96"/>
      <c r="HSK100" s="80"/>
      <c r="HSL100" s="80"/>
      <c r="HSM100" s="80"/>
      <c r="HSN100" s="102"/>
      <c r="HSO100" s="62"/>
      <c r="HSP100" s="110"/>
      <c r="HSQ100" s="97"/>
      <c r="HSR100" s="97"/>
      <c r="HSS100" s="97"/>
      <c r="HST100" s="104"/>
      <c r="HSU100" s="97"/>
      <c r="HSV100" s="97"/>
      <c r="HSW100" s="97"/>
      <c r="HSX100" s="145"/>
      <c r="HSY100" s="61"/>
      <c r="HSZ100" s="108"/>
      <c r="HTA100" s="63"/>
      <c r="HTB100" s="103"/>
      <c r="HTC100" s="104"/>
      <c r="HTD100" s="105"/>
      <c r="HTE100" s="97"/>
      <c r="HTF100" s="79"/>
      <c r="HTG100" s="96"/>
      <c r="HTH100" s="80"/>
      <c r="HTI100" s="80"/>
      <c r="HTJ100" s="80"/>
      <c r="HTK100" s="102"/>
      <c r="HTL100" s="62"/>
      <c r="HTM100" s="110"/>
      <c r="HTN100" s="97"/>
      <c r="HTO100" s="97"/>
      <c r="HTP100" s="97"/>
      <c r="HTQ100" s="104"/>
      <c r="HTR100" s="97"/>
      <c r="HTS100" s="97"/>
      <c r="HTT100" s="97"/>
      <c r="HTU100" s="145"/>
      <c r="HTV100" s="61"/>
      <c r="HTW100" s="108"/>
      <c r="HTX100" s="63"/>
      <c r="HTY100" s="103"/>
      <c r="HTZ100" s="104"/>
      <c r="HUA100" s="105"/>
      <c r="HUB100" s="97"/>
      <c r="HUC100" s="79"/>
      <c r="HUD100" s="96"/>
      <c r="HUE100" s="80"/>
      <c r="HUF100" s="80"/>
      <c r="HUG100" s="80"/>
      <c r="HUH100" s="102"/>
      <c r="HUI100" s="62"/>
      <c r="HUJ100" s="110"/>
      <c r="HUK100" s="97"/>
      <c r="HUL100" s="97"/>
      <c r="HUM100" s="97"/>
      <c r="HUN100" s="104"/>
      <c r="HUO100" s="97"/>
      <c r="HUP100" s="97"/>
      <c r="HUQ100" s="97"/>
      <c r="HUR100" s="145"/>
      <c r="HUS100" s="61"/>
      <c r="HUT100" s="108"/>
      <c r="HUU100" s="63"/>
      <c r="HUV100" s="103"/>
      <c r="HUW100" s="104"/>
      <c r="HUX100" s="105"/>
      <c r="HUY100" s="97"/>
      <c r="HUZ100" s="79"/>
      <c r="HVA100" s="96"/>
      <c r="HVB100" s="80"/>
      <c r="HVC100" s="80"/>
      <c r="HVD100" s="80"/>
      <c r="HVE100" s="102"/>
      <c r="HVF100" s="62"/>
      <c r="HVG100" s="110"/>
      <c r="HVH100" s="97"/>
      <c r="HVI100" s="97"/>
      <c r="HVJ100" s="97"/>
      <c r="HVK100" s="104"/>
      <c r="HVL100" s="97"/>
      <c r="HVM100" s="97"/>
      <c r="HVN100" s="97"/>
      <c r="HVO100" s="145"/>
      <c r="HVP100" s="61"/>
      <c r="HVQ100" s="108"/>
      <c r="HVR100" s="63"/>
      <c r="HVS100" s="103"/>
      <c r="HVT100" s="104"/>
      <c r="HVU100" s="105"/>
      <c r="HVV100" s="97"/>
      <c r="HVW100" s="79"/>
      <c r="HVX100" s="96"/>
      <c r="HVY100" s="80"/>
      <c r="HVZ100" s="80"/>
      <c r="HWA100" s="80"/>
      <c r="HWB100" s="102"/>
      <c r="HWC100" s="62"/>
      <c r="HWD100" s="110"/>
      <c r="HWE100" s="97"/>
      <c r="HWF100" s="97"/>
      <c r="HWG100" s="97"/>
      <c r="HWH100" s="104"/>
      <c r="HWI100" s="97"/>
      <c r="HWJ100" s="97"/>
      <c r="HWK100" s="97"/>
      <c r="HWL100" s="145"/>
      <c r="HWM100" s="61"/>
      <c r="HWN100" s="108"/>
      <c r="HWO100" s="63"/>
      <c r="HWP100" s="103"/>
      <c r="HWQ100" s="104"/>
      <c r="HWR100" s="105"/>
      <c r="HWS100" s="97"/>
      <c r="HWT100" s="79"/>
      <c r="HWU100" s="96"/>
      <c r="HWV100" s="80"/>
      <c r="HWW100" s="80"/>
      <c r="HWX100" s="80"/>
      <c r="HWY100" s="102"/>
      <c r="HWZ100" s="62"/>
      <c r="HXA100" s="110"/>
      <c r="HXB100" s="97"/>
      <c r="HXC100" s="97"/>
      <c r="HXD100" s="97"/>
      <c r="HXE100" s="104"/>
      <c r="HXF100" s="97"/>
      <c r="HXG100" s="97"/>
      <c r="HXH100" s="97"/>
      <c r="HXI100" s="145"/>
      <c r="HXJ100" s="61"/>
      <c r="HXK100" s="108"/>
      <c r="HXL100" s="63"/>
      <c r="HXM100" s="103"/>
      <c r="HXN100" s="104"/>
      <c r="HXO100" s="105"/>
      <c r="HXP100" s="97"/>
      <c r="HXQ100" s="79"/>
      <c r="HXR100" s="96"/>
      <c r="HXS100" s="80"/>
      <c r="HXT100" s="80"/>
      <c r="HXU100" s="80"/>
      <c r="HXV100" s="102"/>
      <c r="HXW100" s="62"/>
      <c r="HXX100" s="110"/>
      <c r="HXY100" s="97"/>
      <c r="HXZ100" s="97"/>
      <c r="HYA100" s="97"/>
      <c r="HYB100" s="104"/>
      <c r="HYC100" s="97"/>
      <c r="HYD100" s="97"/>
      <c r="HYE100" s="97"/>
      <c r="HYF100" s="145"/>
      <c r="HYG100" s="61"/>
      <c r="HYH100" s="108"/>
      <c r="HYI100" s="63"/>
      <c r="HYJ100" s="103"/>
      <c r="HYK100" s="104"/>
      <c r="HYL100" s="105"/>
      <c r="HYM100" s="97"/>
      <c r="HYN100" s="79"/>
      <c r="HYO100" s="96"/>
      <c r="HYP100" s="80"/>
      <c r="HYQ100" s="80"/>
      <c r="HYR100" s="80"/>
      <c r="HYS100" s="102"/>
      <c r="HYT100" s="62"/>
      <c r="HYU100" s="110"/>
      <c r="HYV100" s="97"/>
      <c r="HYW100" s="97"/>
      <c r="HYX100" s="97"/>
      <c r="HYY100" s="104"/>
      <c r="HYZ100" s="97"/>
      <c r="HZA100" s="97"/>
      <c r="HZB100" s="97"/>
      <c r="HZC100" s="145"/>
      <c r="HZD100" s="61"/>
      <c r="HZE100" s="108"/>
      <c r="HZF100" s="63"/>
      <c r="HZG100" s="103"/>
      <c r="HZH100" s="104"/>
      <c r="HZI100" s="105"/>
      <c r="HZJ100" s="97"/>
      <c r="HZK100" s="79"/>
      <c r="HZL100" s="96"/>
      <c r="HZM100" s="80"/>
      <c r="HZN100" s="80"/>
      <c r="HZO100" s="80"/>
      <c r="HZP100" s="102"/>
      <c r="HZQ100" s="62"/>
      <c r="HZR100" s="110"/>
      <c r="HZS100" s="97"/>
      <c r="HZT100" s="97"/>
      <c r="HZU100" s="97"/>
      <c r="HZV100" s="104"/>
      <c r="HZW100" s="97"/>
      <c r="HZX100" s="97"/>
      <c r="HZY100" s="97"/>
      <c r="HZZ100" s="145"/>
      <c r="IAA100" s="61"/>
      <c r="IAB100" s="108"/>
      <c r="IAC100" s="63"/>
      <c r="IAD100" s="103"/>
      <c r="IAE100" s="104"/>
      <c r="IAF100" s="105"/>
      <c r="IAG100" s="97"/>
      <c r="IAH100" s="79"/>
      <c r="IAI100" s="96"/>
      <c r="IAJ100" s="80"/>
      <c r="IAK100" s="80"/>
      <c r="IAL100" s="80"/>
      <c r="IAM100" s="102"/>
      <c r="IAN100" s="62"/>
      <c r="IAO100" s="110"/>
      <c r="IAP100" s="97"/>
      <c r="IAQ100" s="97"/>
      <c r="IAR100" s="97"/>
      <c r="IAS100" s="104"/>
      <c r="IAT100" s="97"/>
      <c r="IAU100" s="97"/>
      <c r="IAV100" s="97"/>
      <c r="IAW100" s="145"/>
      <c r="IAX100" s="61"/>
      <c r="IAY100" s="108"/>
      <c r="IAZ100" s="63"/>
      <c r="IBA100" s="103"/>
      <c r="IBB100" s="104"/>
      <c r="IBC100" s="105"/>
      <c r="IBD100" s="97"/>
      <c r="IBE100" s="79"/>
      <c r="IBF100" s="96"/>
      <c r="IBG100" s="80"/>
      <c r="IBH100" s="80"/>
      <c r="IBI100" s="80"/>
      <c r="IBJ100" s="102"/>
      <c r="IBK100" s="62"/>
      <c r="IBL100" s="110"/>
      <c r="IBM100" s="97"/>
      <c r="IBN100" s="97"/>
      <c r="IBO100" s="97"/>
      <c r="IBP100" s="104"/>
      <c r="IBQ100" s="97"/>
      <c r="IBR100" s="97"/>
      <c r="IBS100" s="97"/>
      <c r="IBT100" s="145"/>
      <c r="IBU100" s="61"/>
      <c r="IBV100" s="108"/>
      <c r="IBW100" s="63"/>
      <c r="IBX100" s="103"/>
      <c r="IBY100" s="104"/>
      <c r="IBZ100" s="105"/>
      <c r="ICA100" s="97"/>
      <c r="ICB100" s="79"/>
      <c r="ICC100" s="96"/>
      <c r="ICD100" s="80"/>
      <c r="ICE100" s="80"/>
      <c r="ICF100" s="80"/>
      <c r="ICG100" s="102"/>
      <c r="ICH100" s="62"/>
      <c r="ICI100" s="110"/>
      <c r="ICJ100" s="97"/>
      <c r="ICK100" s="97"/>
      <c r="ICL100" s="97"/>
      <c r="ICM100" s="104"/>
      <c r="ICN100" s="97"/>
      <c r="ICO100" s="97"/>
      <c r="ICP100" s="97"/>
      <c r="ICQ100" s="145"/>
      <c r="ICR100" s="61"/>
      <c r="ICS100" s="108"/>
      <c r="ICT100" s="63"/>
      <c r="ICU100" s="103"/>
      <c r="ICV100" s="104"/>
      <c r="ICW100" s="105"/>
      <c r="ICX100" s="97"/>
      <c r="ICY100" s="79"/>
      <c r="ICZ100" s="96"/>
      <c r="IDA100" s="80"/>
      <c r="IDB100" s="80"/>
      <c r="IDC100" s="80"/>
      <c r="IDD100" s="102"/>
      <c r="IDE100" s="62"/>
      <c r="IDF100" s="110"/>
      <c r="IDG100" s="97"/>
      <c r="IDH100" s="97"/>
      <c r="IDI100" s="97"/>
      <c r="IDJ100" s="104"/>
      <c r="IDK100" s="97"/>
      <c r="IDL100" s="97"/>
      <c r="IDM100" s="97"/>
      <c r="IDN100" s="145"/>
      <c r="IDO100" s="61"/>
      <c r="IDP100" s="108"/>
      <c r="IDQ100" s="63"/>
      <c r="IDR100" s="103"/>
      <c r="IDS100" s="104"/>
      <c r="IDT100" s="105"/>
      <c r="IDU100" s="97"/>
      <c r="IDV100" s="79"/>
      <c r="IDW100" s="96"/>
      <c r="IDX100" s="80"/>
      <c r="IDY100" s="80"/>
      <c r="IDZ100" s="80"/>
      <c r="IEA100" s="102"/>
      <c r="IEB100" s="62"/>
      <c r="IEC100" s="110"/>
      <c r="IED100" s="97"/>
      <c r="IEE100" s="97"/>
      <c r="IEF100" s="97"/>
      <c r="IEG100" s="104"/>
      <c r="IEH100" s="97"/>
      <c r="IEI100" s="97"/>
      <c r="IEJ100" s="97"/>
      <c r="IEK100" s="145"/>
      <c r="IEL100" s="61"/>
      <c r="IEM100" s="108"/>
      <c r="IEN100" s="63"/>
      <c r="IEO100" s="103"/>
      <c r="IEP100" s="104"/>
      <c r="IEQ100" s="105"/>
      <c r="IER100" s="97"/>
      <c r="IES100" s="79"/>
      <c r="IET100" s="96"/>
      <c r="IEU100" s="80"/>
      <c r="IEV100" s="80"/>
      <c r="IEW100" s="80"/>
      <c r="IEX100" s="102"/>
      <c r="IEY100" s="62"/>
      <c r="IEZ100" s="110"/>
      <c r="IFA100" s="97"/>
      <c r="IFB100" s="97"/>
      <c r="IFC100" s="97"/>
      <c r="IFD100" s="104"/>
      <c r="IFE100" s="97"/>
      <c r="IFF100" s="97"/>
      <c r="IFG100" s="97"/>
      <c r="IFH100" s="145"/>
      <c r="IFI100" s="61"/>
      <c r="IFJ100" s="108"/>
      <c r="IFK100" s="63"/>
      <c r="IFL100" s="103"/>
      <c r="IFM100" s="104"/>
      <c r="IFN100" s="105"/>
      <c r="IFO100" s="97"/>
      <c r="IFP100" s="79"/>
      <c r="IFQ100" s="96"/>
      <c r="IFR100" s="80"/>
      <c r="IFS100" s="80"/>
      <c r="IFT100" s="80"/>
      <c r="IFU100" s="102"/>
      <c r="IFV100" s="62"/>
      <c r="IFW100" s="110"/>
      <c r="IFX100" s="97"/>
      <c r="IFY100" s="97"/>
      <c r="IFZ100" s="97"/>
      <c r="IGA100" s="104"/>
      <c r="IGB100" s="97"/>
      <c r="IGC100" s="97"/>
      <c r="IGD100" s="97"/>
      <c r="IGE100" s="145"/>
      <c r="IGF100" s="61"/>
      <c r="IGG100" s="108"/>
      <c r="IGH100" s="63"/>
      <c r="IGI100" s="103"/>
      <c r="IGJ100" s="104"/>
      <c r="IGK100" s="105"/>
      <c r="IGL100" s="97"/>
      <c r="IGM100" s="79"/>
      <c r="IGN100" s="96"/>
      <c r="IGO100" s="80"/>
      <c r="IGP100" s="80"/>
      <c r="IGQ100" s="80"/>
      <c r="IGR100" s="102"/>
      <c r="IGS100" s="62"/>
      <c r="IGT100" s="110"/>
      <c r="IGU100" s="97"/>
      <c r="IGV100" s="97"/>
      <c r="IGW100" s="97"/>
      <c r="IGX100" s="104"/>
      <c r="IGY100" s="97"/>
      <c r="IGZ100" s="97"/>
      <c r="IHA100" s="97"/>
      <c r="IHB100" s="145"/>
      <c r="IHC100" s="61"/>
      <c r="IHD100" s="108"/>
      <c r="IHE100" s="63"/>
      <c r="IHF100" s="103"/>
      <c r="IHG100" s="104"/>
      <c r="IHH100" s="105"/>
      <c r="IHI100" s="97"/>
      <c r="IHJ100" s="79"/>
      <c r="IHK100" s="96"/>
      <c r="IHL100" s="80"/>
      <c r="IHM100" s="80"/>
      <c r="IHN100" s="80"/>
      <c r="IHO100" s="102"/>
      <c r="IHP100" s="62"/>
      <c r="IHQ100" s="110"/>
      <c r="IHR100" s="97"/>
      <c r="IHS100" s="97"/>
      <c r="IHT100" s="97"/>
      <c r="IHU100" s="104"/>
      <c r="IHV100" s="97"/>
      <c r="IHW100" s="97"/>
      <c r="IHX100" s="97"/>
      <c r="IHY100" s="145"/>
      <c r="IHZ100" s="61"/>
      <c r="IIA100" s="108"/>
      <c r="IIB100" s="63"/>
      <c r="IIC100" s="103"/>
      <c r="IID100" s="104"/>
      <c r="IIE100" s="105"/>
      <c r="IIF100" s="97"/>
      <c r="IIG100" s="79"/>
      <c r="IIH100" s="96"/>
      <c r="III100" s="80"/>
      <c r="IIJ100" s="80"/>
      <c r="IIK100" s="80"/>
      <c r="IIL100" s="102"/>
      <c r="IIM100" s="62"/>
      <c r="IIN100" s="110"/>
      <c r="IIO100" s="97"/>
      <c r="IIP100" s="97"/>
      <c r="IIQ100" s="97"/>
      <c r="IIR100" s="104"/>
      <c r="IIS100" s="97"/>
      <c r="IIT100" s="97"/>
      <c r="IIU100" s="97"/>
      <c r="IIV100" s="145"/>
      <c r="IIW100" s="61"/>
      <c r="IIX100" s="108"/>
      <c r="IIY100" s="63"/>
      <c r="IIZ100" s="103"/>
      <c r="IJA100" s="104"/>
      <c r="IJB100" s="105"/>
      <c r="IJC100" s="97"/>
      <c r="IJD100" s="79"/>
      <c r="IJE100" s="96"/>
      <c r="IJF100" s="80"/>
      <c r="IJG100" s="80"/>
      <c r="IJH100" s="80"/>
      <c r="IJI100" s="102"/>
      <c r="IJJ100" s="62"/>
      <c r="IJK100" s="110"/>
      <c r="IJL100" s="97"/>
      <c r="IJM100" s="97"/>
      <c r="IJN100" s="97"/>
      <c r="IJO100" s="104"/>
      <c r="IJP100" s="97"/>
      <c r="IJQ100" s="97"/>
      <c r="IJR100" s="97"/>
      <c r="IJS100" s="145"/>
      <c r="IJT100" s="61"/>
      <c r="IJU100" s="108"/>
      <c r="IJV100" s="63"/>
      <c r="IJW100" s="103"/>
      <c r="IJX100" s="104"/>
      <c r="IJY100" s="105"/>
      <c r="IJZ100" s="97"/>
      <c r="IKA100" s="79"/>
      <c r="IKB100" s="96"/>
      <c r="IKC100" s="80"/>
      <c r="IKD100" s="80"/>
      <c r="IKE100" s="80"/>
      <c r="IKF100" s="102"/>
      <c r="IKG100" s="62"/>
      <c r="IKH100" s="110"/>
      <c r="IKI100" s="97"/>
      <c r="IKJ100" s="97"/>
      <c r="IKK100" s="97"/>
      <c r="IKL100" s="104"/>
      <c r="IKM100" s="97"/>
      <c r="IKN100" s="97"/>
      <c r="IKO100" s="97"/>
      <c r="IKP100" s="145"/>
      <c r="IKQ100" s="61"/>
      <c r="IKR100" s="108"/>
      <c r="IKS100" s="63"/>
      <c r="IKT100" s="103"/>
      <c r="IKU100" s="104"/>
      <c r="IKV100" s="105"/>
      <c r="IKW100" s="97"/>
      <c r="IKX100" s="79"/>
      <c r="IKY100" s="96"/>
      <c r="IKZ100" s="80"/>
      <c r="ILA100" s="80"/>
      <c r="ILB100" s="80"/>
      <c r="ILC100" s="102"/>
      <c r="ILD100" s="62"/>
      <c r="ILE100" s="110"/>
      <c r="ILF100" s="97"/>
      <c r="ILG100" s="97"/>
      <c r="ILH100" s="97"/>
      <c r="ILI100" s="104"/>
      <c r="ILJ100" s="97"/>
      <c r="ILK100" s="97"/>
      <c r="ILL100" s="97"/>
      <c r="ILM100" s="145"/>
      <c r="ILN100" s="61"/>
      <c r="ILO100" s="108"/>
      <c r="ILP100" s="63"/>
      <c r="ILQ100" s="103"/>
      <c r="ILR100" s="104"/>
      <c r="ILS100" s="105"/>
      <c r="ILT100" s="97"/>
      <c r="ILU100" s="79"/>
      <c r="ILV100" s="96"/>
      <c r="ILW100" s="80"/>
      <c r="ILX100" s="80"/>
      <c r="ILY100" s="80"/>
      <c r="ILZ100" s="102"/>
      <c r="IMA100" s="62"/>
      <c r="IMB100" s="110"/>
      <c r="IMC100" s="97"/>
      <c r="IMD100" s="97"/>
      <c r="IME100" s="97"/>
      <c r="IMF100" s="104"/>
      <c r="IMG100" s="97"/>
      <c r="IMH100" s="97"/>
      <c r="IMI100" s="97"/>
      <c r="IMJ100" s="145"/>
      <c r="IMK100" s="61"/>
      <c r="IML100" s="108"/>
      <c r="IMM100" s="63"/>
      <c r="IMN100" s="103"/>
      <c r="IMO100" s="104"/>
      <c r="IMP100" s="105"/>
      <c r="IMQ100" s="97"/>
      <c r="IMR100" s="79"/>
      <c r="IMS100" s="96"/>
      <c r="IMT100" s="80"/>
      <c r="IMU100" s="80"/>
      <c r="IMV100" s="80"/>
      <c r="IMW100" s="102"/>
      <c r="IMX100" s="62"/>
      <c r="IMY100" s="110"/>
      <c r="IMZ100" s="97"/>
      <c r="INA100" s="97"/>
      <c r="INB100" s="97"/>
      <c r="INC100" s="104"/>
      <c r="IND100" s="97"/>
      <c r="INE100" s="97"/>
      <c r="INF100" s="97"/>
      <c r="ING100" s="145"/>
      <c r="INH100" s="61"/>
      <c r="INI100" s="108"/>
      <c r="INJ100" s="63"/>
      <c r="INK100" s="103"/>
      <c r="INL100" s="104"/>
      <c r="INM100" s="105"/>
      <c r="INN100" s="97"/>
      <c r="INO100" s="79"/>
      <c r="INP100" s="96"/>
      <c r="INQ100" s="80"/>
      <c r="INR100" s="80"/>
      <c r="INS100" s="80"/>
      <c r="INT100" s="102"/>
      <c r="INU100" s="62"/>
      <c r="INV100" s="110"/>
      <c r="INW100" s="97"/>
      <c r="INX100" s="97"/>
      <c r="INY100" s="97"/>
      <c r="INZ100" s="104"/>
      <c r="IOA100" s="97"/>
      <c r="IOB100" s="97"/>
      <c r="IOC100" s="97"/>
      <c r="IOD100" s="145"/>
      <c r="IOE100" s="61"/>
      <c r="IOF100" s="108"/>
      <c r="IOG100" s="63"/>
      <c r="IOH100" s="103"/>
      <c r="IOI100" s="104"/>
      <c r="IOJ100" s="105"/>
      <c r="IOK100" s="97"/>
      <c r="IOL100" s="79"/>
      <c r="IOM100" s="96"/>
      <c r="ION100" s="80"/>
      <c r="IOO100" s="80"/>
      <c r="IOP100" s="80"/>
      <c r="IOQ100" s="102"/>
      <c r="IOR100" s="62"/>
      <c r="IOS100" s="110"/>
      <c r="IOT100" s="97"/>
      <c r="IOU100" s="97"/>
      <c r="IOV100" s="97"/>
      <c r="IOW100" s="104"/>
      <c r="IOX100" s="97"/>
      <c r="IOY100" s="97"/>
      <c r="IOZ100" s="97"/>
      <c r="IPA100" s="145"/>
      <c r="IPB100" s="61"/>
      <c r="IPC100" s="108"/>
      <c r="IPD100" s="63"/>
      <c r="IPE100" s="103"/>
      <c r="IPF100" s="104"/>
      <c r="IPG100" s="105"/>
      <c r="IPH100" s="97"/>
      <c r="IPI100" s="79"/>
      <c r="IPJ100" s="96"/>
      <c r="IPK100" s="80"/>
      <c r="IPL100" s="80"/>
      <c r="IPM100" s="80"/>
      <c r="IPN100" s="102"/>
      <c r="IPO100" s="62"/>
      <c r="IPP100" s="110"/>
      <c r="IPQ100" s="97"/>
      <c r="IPR100" s="97"/>
      <c r="IPS100" s="97"/>
      <c r="IPT100" s="104"/>
      <c r="IPU100" s="97"/>
      <c r="IPV100" s="97"/>
      <c r="IPW100" s="97"/>
      <c r="IPX100" s="145"/>
      <c r="IPY100" s="61"/>
      <c r="IPZ100" s="108"/>
      <c r="IQA100" s="63"/>
      <c r="IQB100" s="103"/>
      <c r="IQC100" s="104"/>
      <c r="IQD100" s="105"/>
      <c r="IQE100" s="97"/>
      <c r="IQF100" s="79"/>
      <c r="IQG100" s="96"/>
      <c r="IQH100" s="80"/>
      <c r="IQI100" s="80"/>
      <c r="IQJ100" s="80"/>
      <c r="IQK100" s="102"/>
      <c r="IQL100" s="62"/>
      <c r="IQM100" s="110"/>
      <c r="IQN100" s="97"/>
      <c r="IQO100" s="97"/>
      <c r="IQP100" s="97"/>
      <c r="IQQ100" s="104"/>
      <c r="IQR100" s="97"/>
      <c r="IQS100" s="97"/>
      <c r="IQT100" s="97"/>
      <c r="IQU100" s="145"/>
      <c r="IQV100" s="61"/>
      <c r="IQW100" s="108"/>
      <c r="IQX100" s="63"/>
      <c r="IQY100" s="103"/>
      <c r="IQZ100" s="104"/>
      <c r="IRA100" s="105"/>
      <c r="IRB100" s="97"/>
      <c r="IRC100" s="79"/>
      <c r="IRD100" s="96"/>
      <c r="IRE100" s="80"/>
      <c r="IRF100" s="80"/>
      <c r="IRG100" s="80"/>
      <c r="IRH100" s="102"/>
      <c r="IRI100" s="62"/>
      <c r="IRJ100" s="110"/>
      <c r="IRK100" s="97"/>
      <c r="IRL100" s="97"/>
      <c r="IRM100" s="97"/>
      <c r="IRN100" s="104"/>
      <c r="IRO100" s="97"/>
      <c r="IRP100" s="97"/>
      <c r="IRQ100" s="97"/>
      <c r="IRR100" s="145"/>
      <c r="IRS100" s="61"/>
      <c r="IRT100" s="108"/>
      <c r="IRU100" s="63"/>
      <c r="IRV100" s="103"/>
      <c r="IRW100" s="104"/>
      <c r="IRX100" s="105"/>
      <c r="IRY100" s="97"/>
      <c r="IRZ100" s="79"/>
      <c r="ISA100" s="96"/>
      <c r="ISB100" s="80"/>
      <c r="ISC100" s="80"/>
      <c r="ISD100" s="80"/>
      <c r="ISE100" s="102"/>
      <c r="ISF100" s="62"/>
      <c r="ISG100" s="110"/>
      <c r="ISH100" s="97"/>
      <c r="ISI100" s="97"/>
      <c r="ISJ100" s="97"/>
      <c r="ISK100" s="104"/>
      <c r="ISL100" s="97"/>
      <c r="ISM100" s="97"/>
      <c r="ISN100" s="97"/>
      <c r="ISO100" s="145"/>
      <c r="ISP100" s="61"/>
      <c r="ISQ100" s="108"/>
      <c r="ISR100" s="63"/>
      <c r="ISS100" s="103"/>
      <c r="IST100" s="104"/>
      <c r="ISU100" s="105"/>
      <c r="ISV100" s="97"/>
      <c r="ISW100" s="79"/>
      <c r="ISX100" s="96"/>
      <c r="ISY100" s="80"/>
      <c r="ISZ100" s="80"/>
      <c r="ITA100" s="80"/>
      <c r="ITB100" s="102"/>
      <c r="ITC100" s="62"/>
      <c r="ITD100" s="110"/>
      <c r="ITE100" s="97"/>
      <c r="ITF100" s="97"/>
      <c r="ITG100" s="97"/>
      <c r="ITH100" s="104"/>
      <c r="ITI100" s="97"/>
      <c r="ITJ100" s="97"/>
      <c r="ITK100" s="97"/>
      <c r="ITL100" s="145"/>
      <c r="ITM100" s="61"/>
      <c r="ITN100" s="108"/>
      <c r="ITO100" s="63"/>
      <c r="ITP100" s="103"/>
      <c r="ITQ100" s="104"/>
      <c r="ITR100" s="105"/>
      <c r="ITS100" s="97"/>
      <c r="ITT100" s="79"/>
      <c r="ITU100" s="96"/>
      <c r="ITV100" s="80"/>
      <c r="ITW100" s="80"/>
      <c r="ITX100" s="80"/>
      <c r="ITY100" s="102"/>
      <c r="ITZ100" s="62"/>
      <c r="IUA100" s="110"/>
      <c r="IUB100" s="97"/>
      <c r="IUC100" s="97"/>
      <c r="IUD100" s="97"/>
      <c r="IUE100" s="104"/>
      <c r="IUF100" s="97"/>
      <c r="IUG100" s="97"/>
      <c r="IUH100" s="97"/>
      <c r="IUI100" s="145"/>
      <c r="IUJ100" s="61"/>
      <c r="IUK100" s="108"/>
      <c r="IUL100" s="63"/>
      <c r="IUM100" s="103"/>
      <c r="IUN100" s="104"/>
      <c r="IUO100" s="105"/>
      <c r="IUP100" s="97"/>
      <c r="IUQ100" s="79"/>
      <c r="IUR100" s="96"/>
      <c r="IUS100" s="80"/>
      <c r="IUT100" s="80"/>
      <c r="IUU100" s="80"/>
      <c r="IUV100" s="102"/>
      <c r="IUW100" s="62"/>
      <c r="IUX100" s="110"/>
      <c r="IUY100" s="97"/>
      <c r="IUZ100" s="97"/>
      <c r="IVA100" s="97"/>
      <c r="IVB100" s="104"/>
      <c r="IVC100" s="97"/>
      <c r="IVD100" s="97"/>
      <c r="IVE100" s="97"/>
      <c r="IVF100" s="145"/>
      <c r="IVG100" s="61"/>
      <c r="IVH100" s="108"/>
      <c r="IVI100" s="63"/>
      <c r="IVJ100" s="103"/>
      <c r="IVK100" s="104"/>
      <c r="IVL100" s="105"/>
      <c r="IVM100" s="97"/>
      <c r="IVN100" s="79"/>
      <c r="IVO100" s="96"/>
      <c r="IVP100" s="80"/>
      <c r="IVQ100" s="80"/>
      <c r="IVR100" s="80"/>
      <c r="IVS100" s="102"/>
      <c r="IVT100" s="62"/>
      <c r="IVU100" s="110"/>
      <c r="IVV100" s="97"/>
      <c r="IVW100" s="97"/>
      <c r="IVX100" s="97"/>
      <c r="IVY100" s="104"/>
      <c r="IVZ100" s="97"/>
      <c r="IWA100" s="97"/>
      <c r="IWB100" s="97"/>
      <c r="IWC100" s="145"/>
      <c r="IWD100" s="61"/>
      <c r="IWE100" s="108"/>
      <c r="IWF100" s="63"/>
      <c r="IWG100" s="103"/>
      <c r="IWH100" s="104"/>
      <c r="IWI100" s="105"/>
      <c r="IWJ100" s="97"/>
      <c r="IWK100" s="79"/>
      <c r="IWL100" s="96"/>
      <c r="IWM100" s="80"/>
      <c r="IWN100" s="80"/>
      <c r="IWO100" s="80"/>
      <c r="IWP100" s="102"/>
      <c r="IWQ100" s="62"/>
      <c r="IWR100" s="110"/>
      <c r="IWS100" s="97"/>
      <c r="IWT100" s="97"/>
      <c r="IWU100" s="97"/>
      <c r="IWV100" s="104"/>
      <c r="IWW100" s="97"/>
      <c r="IWX100" s="97"/>
      <c r="IWY100" s="97"/>
      <c r="IWZ100" s="145"/>
      <c r="IXA100" s="61"/>
      <c r="IXB100" s="108"/>
      <c r="IXC100" s="63"/>
      <c r="IXD100" s="103"/>
      <c r="IXE100" s="104"/>
      <c r="IXF100" s="105"/>
      <c r="IXG100" s="97"/>
      <c r="IXH100" s="79"/>
      <c r="IXI100" s="96"/>
      <c r="IXJ100" s="80"/>
      <c r="IXK100" s="80"/>
      <c r="IXL100" s="80"/>
      <c r="IXM100" s="102"/>
      <c r="IXN100" s="62"/>
      <c r="IXO100" s="110"/>
      <c r="IXP100" s="97"/>
      <c r="IXQ100" s="97"/>
      <c r="IXR100" s="97"/>
      <c r="IXS100" s="104"/>
      <c r="IXT100" s="97"/>
      <c r="IXU100" s="97"/>
      <c r="IXV100" s="97"/>
      <c r="IXW100" s="145"/>
      <c r="IXX100" s="61"/>
      <c r="IXY100" s="108"/>
      <c r="IXZ100" s="63"/>
      <c r="IYA100" s="103"/>
      <c r="IYB100" s="104"/>
      <c r="IYC100" s="105"/>
      <c r="IYD100" s="97"/>
      <c r="IYE100" s="79"/>
      <c r="IYF100" s="96"/>
      <c r="IYG100" s="80"/>
      <c r="IYH100" s="80"/>
      <c r="IYI100" s="80"/>
      <c r="IYJ100" s="102"/>
      <c r="IYK100" s="62"/>
      <c r="IYL100" s="110"/>
      <c r="IYM100" s="97"/>
      <c r="IYN100" s="97"/>
      <c r="IYO100" s="97"/>
      <c r="IYP100" s="104"/>
      <c r="IYQ100" s="97"/>
      <c r="IYR100" s="97"/>
      <c r="IYS100" s="97"/>
      <c r="IYT100" s="145"/>
      <c r="IYU100" s="61"/>
      <c r="IYV100" s="108"/>
      <c r="IYW100" s="63"/>
      <c r="IYX100" s="103"/>
      <c r="IYY100" s="104"/>
      <c r="IYZ100" s="105"/>
      <c r="IZA100" s="97"/>
      <c r="IZB100" s="79"/>
      <c r="IZC100" s="96"/>
      <c r="IZD100" s="80"/>
      <c r="IZE100" s="80"/>
      <c r="IZF100" s="80"/>
      <c r="IZG100" s="102"/>
      <c r="IZH100" s="62"/>
      <c r="IZI100" s="110"/>
      <c r="IZJ100" s="97"/>
      <c r="IZK100" s="97"/>
      <c r="IZL100" s="97"/>
      <c r="IZM100" s="104"/>
      <c r="IZN100" s="97"/>
      <c r="IZO100" s="97"/>
      <c r="IZP100" s="97"/>
      <c r="IZQ100" s="145"/>
      <c r="IZR100" s="61"/>
      <c r="IZS100" s="108"/>
      <c r="IZT100" s="63"/>
      <c r="IZU100" s="103"/>
      <c r="IZV100" s="104"/>
      <c r="IZW100" s="105"/>
      <c r="IZX100" s="97"/>
      <c r="IZY100" s="79"/>
      <c r="IZZ100" s="96"/>
      <c r="JAA100" s="80"/>
      <c r="JAB100" s="80"/>
      <c r="JAC100" s="80"/>
      <c r="JAD100" s="102"/>
      <c r="JAE100" s="62"/>
      <c r="JAF100" s="110"/>
      <c r="JAG100" s="97"/>
      <c r="JAH100" s="97"/>
      <c r="JAI100" s="97"/>
      <c r="JAJ100" s="104"/>
      <c r="JAK100" s="97"/>
      <c r="JAL100" s="97"/>
      <c r="JAM100" s="97"/>
      <c r="JAN100" s="145"/>
      <c r="JAO100" s="61"/>
      <c r="JAP100" s="108"/>
      <c r="JAQ100" s="63"/>
      <c r="JAR100" s="103"/>
      <c r="JAS100" s="104"/>
      <c r="JAT100" s="105"/>
      <c r="JAU100" s="97"/>
      <c r="JAV100" s="79"/>
      <c r="JAW100" s="96"/>
      <c r="JAX100" s="80"/>
      <c r="JAY100" s="80"/>
      <c r="JAZ100" s="80"/>
      <c r="JBA100" s="102"/>
      <c r="JBB100" s="62"/>
      <c r="JBC100" s="110"/>
      <c r="JBD100" s="97"/>
      <c r="JBE100" s="97"/>
      <c r="JBF100" s="97"/>
      <c r="JBG100" s="104"/>
      <c r="JBH100" s="97"/>
      <c r="JBI100" s="97"/>
      <c r="JBJ100" s="97"/>
      <c r="JBK100" s="145"/>
      <c r="JBL100" s="61"/>
      <c r="JBM100" s="108"/>
      <c r="JBN100" s="63"/>
      <c r="JBO100" s="103"/>
      <c r="JBP100" s="104"/>
      <c r="JBQ100" s="105"/>
      <c r="JBR100" s="97"/>
      <c r="JBS100" s="79"/>
      <c r="JBT100" s="96"/>
      <c r="JBU100" s="80"/>
      <c r="JBV100" s="80"/>
      <c r="JBW100" s="80"/>
      <c r="JBX100" s="102"/>
      <c r="JBY100" s="62"/>
      <c r="JBZ100" s="110"/>
      <c r="JCA100" s="97"/>
      <c r="JCB100" s="97"/>
      <c r="JCC100" s="97"/>
      <c r="JCD100" s="104"/>
      <c r="JCE100" s="97"/>
      <c r="JCF100" s="97"/>
      <c r="JCG100" s="97"/>
      <c r="JCH100" s="145"/>
      <c r="JCI100" s="61"/>
      <c r="JCJ100" s="108"/>
      <c r="JCK100" s="63"/>
      <c r="JCL100" s="103"/>
      <c r="JCM100" s="104"/>
      <c r="JCN100" s="105"/>
      <c r="JCO100" s="97"/>
      <c r="JCP100" s="79"/>
      <c r="JCQ100" s="96"/>
      <c r="JCR100" s="80"/>
      <c r="JCS100" s="80"/>
      <c r="JCT100" s="80"/>
      <c r="JCU100" s="102"/>
      <c r="JCV100" s="62"/>
      <c r="JCW100" s="110"/>
      <c r="JCX100" s="97"/>
      <c r="JCY100" s="97"/>
      <c r="JCZ100" s="97"/>
      <c r="JDA100" s="104"/>
      <c r="JDB100" s="97"/>
      <c r="JDC100" s="97"/>
      <c r="JDD100" s="97"/>
      <c r="JDE100" s="145"/>
      <c r="JDF100" s="61"/>
      <c r="JDG100" s="108"/>
      <c r="JDH100" s="63"/>
      <c r="JDI100" s="103"/>
      <c r="JDJ100" s="104"/>
      <c r="JDK100" s="105"/>
      <c r="JDL100" s="97"/>
      <c r="JDM100" s="79"/>
      <c r="JDN100" s="96"/>
      <c r="JDO100" s="80"/>
      <c r="JDP100" s="80"/>
      <c r="JDQ100" s="80"/>
      <c r="JDR100" s="102"/>
      <c r="JDS100" s="62"/>
      <c r="JDT100" s="110"/>
      <c r="JDU100" s="97"/>
      <c r="JDV100" s="97"/>
      <c r="JDW100" s="97"/>
      <c r="JDX100" s="104"/>
      <c r="JDY100" s="97"/>
      <c r="JDZ100" s="97"/>
      <c r="JEA100" s="97"/>
      <c r="JEB100" s="145"/>
      <c r="JEC100" s="61"/>
      <c r="JED100" s="108"/>
      <c r="JEE100" s="63"/>
      <c r="JEF100" s="103"/>
      <c r="JEG100" s="104"/>
      <c r="JEH100" s="105"/>
      <c r="JEI100" s="97"/>
      <c r="JEJ100" s="79"/>
      <c r="JEK100" s="96"/>
      <c r="JEL100" s="80"/>
      <c r="JEM100" s="80"/>
      <c r="JEN100" s="80"/>
      <c r="JEO100" s="102"/>
      <c r="JEP100" s="62"/>
      <c r="JEQ100" s="110"/>
      <c r="JER100" s="97"/>
      <c r="JES100" s="97"/>
      <c r="JET100" s="97"/>
      <c r="JEU100" s="104"/>
      <c r="JEV100" s="97"/>
      <c r="JEW100" s="97"/>
      <c r="JEX100" s="97"/>
      <c r="JEY100" s="145"/>
      <c r="JEZ100" s="61"/>
      <c r="JFA100" s="108"/>
      <c r="JFB100" s="63"/>
      <c r="JFC100" s="103"/>
      <c r="JFD100" s="104"/>
      <c r="JFE100" s="105"/>
      <c r="JFF100" s="97"/>
      <c r="JFG100" s="79"/>
      <c r="JFH100" s="96"/>
      <c r="JFI100" s="80"/>
      <c r="JFJ100" s="80"/>
      <c r="JFK100" s="80"/>
      <c r="JFL100" s="102"/>
      <c r="JFM100" s="62"/>
      <c r="JFN100" s="110"/>
      <c r="JFO100" s="97"/>
      <c r="JFP100" s="97"/>
      <c r="JFQ100" s="97"/>
      <c r="JFR100" s="104"/>
      <c r="JFS100" s="97"/>
      <c r="JFT100" s="97"/>
      <c r="JFU100" s="97"/>
      <c r="JFV100" s="145"/>
      <c r="JFW100" s="61"/>
      <c r="JFX100" s="108"/>
      <c r="JFY100" s="63"/>
      <c r="JFZ100" s="103"/>
      <c r="JGA100" s="104"/>
      <c r="JGB100" s="105"/>
      <c r="JGC100" s="97"/>
      <c r="JGD100" s="79"/>
      <c r="JGE100" s="96"/>
      <c r="JGF100" s="80"/>
      <c r="JGG100" s="80"/>
      <c r="JGH100" s="80"/>
      <c r="JGI100" s="102"/>
      <c r="JGJ100" s="62"/>
      <c r="JGK100" s="110"/>
      <c r="JGL100" s="97"/>
      <c r="JGM100" s="97"/>
      <c r="JGN100" s="97"/>
      <c r="JGO100" s="104"/>
      <c r="JGP100" s="97"/>
      <c r="JGQ100" s="97"/>
      <c r="JGR100" s="97"/>
      <c r="JGS100" s="145"/>
      <c r="JGT100" s="61"/>
      <c r="JGU100" s="108"/>
      <c r="JGV100" s="63"/>
      <c r="JGW100" s="103"/>
      <c r="JGX100" s="104"/>
      <c r="JGY100" s="105"/>
      <c r="JGZ100" s="97"/>
      <c r="JHA100" s="79"/>
      <c r="JHB100" s="96"/>
      <c r="JHC100" s="80"/>
      <c r="JHD100" s="80"/>
      <c r="JHE100" s="80"/>
      <c r="JHF100" s="102"/>
      <c r="JHG100" s="62"/>
      <c r="JHH100" s="110"/>
      <c r="JHI100" s="97"/>
      <c r="JHJ100" s="97"/>
      <c r="JHK100" s="97"/>
      <c r="JHL100" s="104"/>
      <c r="JHM100" s="97"/>
      <c r="JHN100" s="97"/>
      <c r="JHO100" s="97"/>
      <c r="JHP100" s="145"/>
      <c r="JHQ100" s="61"/>
      <c r="JHR100" s="108"/>
      <c r="JHS100" s="63"/>
      <c r="JHT100" s="103"/>
      <c r="JHU100" s="104"/>
      <c r="JHV100" s="105"/>
      <c r="JHW100" s="97"/>
      <c r="JHX100" s="79"/>
      <c r="JHY100" s="96"/>
      <c r="JHZ100" s="80"/>
      <c r="JIA100" s="80"/>
      <c r="JIB100" s="80"/>
      <c r="JIC100" s="102"/>
      <c r="JID100" s="62"/>
      <c r="JIE100" s="110"/>
      <c r="JIF100" s="97"/>
      <c r="JIG100" s="97"/>
      <c r="JIH100" s="97"/>
      <c r="JII100" s="104"/>
      <c r="JIJ100" s="97"/>
      <c r="JIK100" s="97"/>
      <c r="JIL100" s="97"/>
      <c r="JIM100" s="145"/>
      <c r="JIN100" s="61"/>
      <c r="JIO100" s="108"/>
      <c r="JIP100" s="63"/>
      <c r="JIQ100" s="103"/>
      <c r="JIR100" s="104"/>
      <c r="JIS100" s="105"/>
      <c r="JIT100" s="97"/>
      <c r="JIU100" s="79"/>
      <c r="JIV100" s="96"/>
      <c r="JIW100" s="80"/>
      <c r="JIX100" s="80"/>
      <c r="JIY100" s="80"/>
      <c r="JIZ100" s="102"/>
      <c r="JJA100" s="62"/>
      <c r="JJB100" s="110"/>
      <c r="JJC100" s="97"/>
      <c r="JJD100" s="97"/>
      <c r="JJE100" s="97"/>
      <c r="JJF100" s="104"/>
      <c r="JJG100" s="97"/>
      <c r="JJH100" s="97"/>
      <c r="JJI100" s="97"/>
      <c r="JJJ100" s="145"/>
      <c r="JJK100" s="61"/>
      <c r="JJL100" s="108"/>
      <c r="JJM100" s="63"/>
      <c r="JJN100" s="103"/>
      <c r="JJO100" s="104"/>
      <c r="JJP100" s="105"/>
      <c r="JJQ100" s="97"/>
      <c r="JJR100" s="79"/>
      <c r="JJS100" s="96"/>
      <c r="JJT100" s="80"/>
      <c r="JJU100" s="80"/>
      <c r="JJV100" s="80"/>
      <c r="JJW100" s="102"/>
      <c r="JJX100" s="62"/>
      <c r="JJY100" s="110"/>
      <c r="JJZ100" s="97"/>
      <c r="JKA100" s="97"/>
      <c r="JKB100" s="97"/>
      <c r="JKC100" s="104"/>
      <c r="JKD100" s="97"/>
      <c r="JKE100" s="97"/>
      <c r="JKF100" s="97"/>
      <c r="JKG100" s="145"/>
      <c r="JKH100" s="61"/>
      <c r="JKI100" s="108"/>
      <c r="JKJ100" s="63"/>
      <c r="JKK100" s="103"/>
      <c r="JKL100" s="104"/>
      <c r="JKM100" s="105"/>
      <c r="JKN100" s="97"/>
      <c r="JKO100" s="79"/>
      <c r="JKP100" s="96"/>
      <c r="JKQ100" s="80"/>
      <c r="JKR100" s="80"/>
      <c r="JKS100" s="80"/>
      <c r="JKT100" s="102"/>
      <c r="JKU100" s="62"/>
      <c r="JKV100" s="110"/>
      <c r="JKW100" s="97"/>
      <c r="JKX100" s="97"/>
      <c r="JKY100" s="97"/>
      <c r="JKZ100" s="104"/>
      <c r="JLA100" s="97"/>
      <c r="JLB100" s="97"/>
      <c r="JLC100" s="97"/>
      <c r="JLD100" s="145"/>
      <c r="JLE100" s="61"/>
      <c r="JLF100" s="108"/>
      <c r="JLG100" s="63"/>
      <c r="JLH100" s="103"/>
      <c r="JLI100" s="104"/>
      <c r="JLJ100" s="105"/>
      <c r="JLK100" s="97"/>
      <c r="JLL100" s="79"/>
      <c r="JLM100" s="96"/>
      <c r="JLN100" s="80"/>
      <c r="JLO100" s="80"/>
      <c r="JLP100" s="80"/>
      <c r="JLQ100" s="102"/>
      <c r="JLR100" s="62"/>
      <c r="JLS100" s="110"/>
      <c r="JLT100" s="97"/>
      <c r="JLU100" s="97"/>
      <c r="JLV100" s="97"/>
      <c r="JLW100" s="104"/>
      <c r="JLX100" s="97"/>
      <c r="JLY100" s="97"/>
      <c r="JLZ100" s="97"/>
      <c r="JMA100" s="145"/>
      <c r="JMB100" s="61"/>
      <c r="JMC100" s="108"/>
      <c r="JMD100" s="63"/>
      <c r="JME100" s="103"/>
      <c r="JMF100" s="104"/>
      <c r="JMG100" s="105"/>
      <c r="JMH100" s="97"/>
      <c r="JMI100" s="79"/>
      <c r="JMJ100" s="96"/>
      <c r="JMK100" s="80"/>
      <c r="JML100" s="80"/>
      <c r="JMM100" s="80"/>
      <c r="JMN100" s="102"/>
      <c r="JMO100" s="62"/>
      <c r="JMP100" s="110"/>
      <c r="JMQ100" s="97"/>
      <c r="JMR100" s="97"/>
      <c r="JMS100" s="97"/>
      <c r="JMT100" s="104"/>
      <c r="JMU100" s="97"/>
      <c r="JMV100" s="97"/>
      <c r="JMW100" s="97"/>
      <c r="JMX100" s="145"/>
      <c r="JMY100" s="61"/>
      <c r="JMZ100" s="108"/>
      <c r="JNA100" s="63"/>
      <c r="JNB100" s="103"/>
      <c r="JNC100" s="104"/>
      <c r="JND100" s="105"/>
      <c r="JNE100" s="97"/>
      <c r="JNF100" s="79"/>
      <c r="JNG100" s="96"/>
      <c r="JNH100" s="80"/>
      <c r="JNI100" s="80"/>
      <c r="JNJ100" s="80"/>
      <c r="JNK100" s="102"/>
      <c r="JNL100" s="62"/>
      <c r="JNM100" s="110"/>
      <c r="JNN100" s="97"/>
      <c r="JNO100" s="97"/>
      <c r="JNP100" s="97"/>
      <c r="JNQ100" s="104"/>
      <c r="JNR100" s="97"/>
      <c r="JNS100" s="97"/>
      <c r="JNT100" s="97"/>
      <c r="JNU100" s="145"/>
      <c r="JNV100" s="61"/>
      <c r="JNW100" s="108"/>
      <c r="JNX100" s="63"/>
      <c r="JNY100" s="103"/>
      <c r="JNZ100" s="104"/>
      <c r="JOA100" s="105"/>
      <c r="JOB100" s="97"/>
      <c r="JOC100" s="79"/>
      <c r="JOD100" s="96"/>
      <c r="JOE100" s="80"/>
      <c r="JOF100" s="80"/>
      <c r="JOG100" s="80"/>
      <c r="JOH100" s="102"/>
      <c r="JOI100" s="62"/>
      <c r="JOJ100" s="110"/>
      <c r="JOK100" s="97"/>
      <c r="JOL100" s="97"/>
      <c r="JOM100" s="97"/>
      <c r="JON100" s="104"/>
      <c r="JOO100" s="97"/>
      <c r="JOP100" s="97"/>
      <c r="JOQ100" s="97"/>
      <c r="JOR100" s="145"/>
      <c r="JOS100" s="61"/>
      <c r="JOT100" s="108"/>
      <c r="JOU100" s="63"/>
      <c r="JOV100" s="103"/>
      <c r="JOW100" s="104"/>
      <c r="JOX100" s="105"/>
      <c r="JOY100" s="97"/>
      <c r="JOZ100" s="79"/>
      <c r="JPA100" s="96"/>
      <c r="JPB100" s="80"/>
      <c r="JPC100" s="80"/>
      <c r="JPD100" s="80"/>
      <c r="JPE100" s="102"/>
      <c r="JPF100" s="62"/>
      <c r="JPG100" s="110"/>
      <c r="JPH100" s="97"/>
      <c r="JPI100" s="97"/>
      <c r="JPJ100" s="97"/>
      <c r="JPK100" s="104"/>
      <c r="JPL100" s="97"/>
      <c r="JPM100" s="97"/>
      <c r="JPN100" s="97"/>
      <c r="JPO100" s="145"/>
      <c r="JPP100" s="61"/>
      <c r="JPQ100" s="108"/>
      <c r="JPR100" s="63"/>
      <c r="JPS100" s="103"/>
      <c r="JPT100" s="104"/>
      <c r="JPU100" s="105"/>
      <c r="JPV100" s="97"/>
      <c r="JPW100" s="79"/>
      <c r="JPX100" s="96"/>
      <c r="JPY100" s="80"/>
      <c r="JPZ100" s="80"/>
      <c r="JQA100" s="80"/>
      <c r="JQB100" s="102"/>
      <c r="JQC100" s="62"/>
      <c r="JQD100" s="110"/>
      <c r="JQE100" s="97"/>
      <c r="JQF100" s="97"/>
      <c r="JQG100" s="97"/>
      <c r="JQH100" s="104"/>
      <c r="JQI100" s="97"/>
      <c r="JQJ100" s="97"/>
      <c r="JQK100" s="97"/>
      <c r="JQL100" s="145"/>
      <c r="JQM100" s="61"/>
      <c r="JQN100" s="108"/>
      <c r="JQO100" s="63"/>
      <c r="JQP100" s="103"/>
      <c r="JQQ100" s="104"/>
      <c r="JQR100" s="105"/>
      <c r="JQS100" s="97"/>
      <c r="JQT100" s="79"/>
      <c r="JQU100" s="96"/>
      <c r="JQV100" s="80"/>
      <c r="JQW100" s="80"/>
      <c r="JQX100" s="80"/>
      <c r="JQY100" s="102"/>
      <c r="JQZ100" s="62"/>
      <c r="JRA100" s="110"/>
      <c r="JRB100" s="97"/>
      <c r="JRC100" s="97"/>
      <c r="JRD100" s="97"/>
      <c r="JRE100" s="104"/>
      <c r="JRF100" s="97"/>
      <c r="JRG100" s="97"/>
      <c r="JRH100" s="97"/>
      <c r="JRI100" s="145"/>
      <c r="JRJ100" s="61"/>
      <c r="JRK100" s="108"/>
      <c r="JRL100" s="63"/>
      <c r="JRM100" s="103"/>
      <c r="JRN100" s="104"/>
      <c r="JRO100" s="105"/>
      <c r="JRP100" s="97"/>
      <c r="JRQ100" s="79"/>
      <c r="JRR100" s="96"/>
      <c r="JRS100" s="80"/>
      <c r="JRT100" s="80"/>
      <c r="JRU100" s="80"/>
      <c r="JRV100" s="102"/>
      <c r="JRW100" s="62"/>
      <c r="JRX100" s="110"/>
      <c r="JRY100" s="97"/>
      <c r="JRZ100" s="97"/>
      <c r="JSA100" s="97"/>
      <c r="JSB100" s="104"/>
      <c r="JSC100" s="97"/>
      <c r="JSD100" s="97"/>
      <c r="JSE100" s="97"/>
      <c r="JSF100" s="145"/>
      <c r="JSG100" s="61"/>
      <c r="JSH100" s="108"/>
      <c r="JSI100" s="63"/>
      <c r="JSJ100" s="103"/>
      <c r="JSK100" s="104"/>
      <c r="JSL100" s="105"/>
      <c r="JSM100" s="97"/>
      <c r="JSN100" s="79"/>
      <c r="JSO100" s="96"/>
      <c r="JSP100" s="80"/>
      <c r="JSQ100" s="80"/>
      <c r="JSR100" s="80"/>
      <c r="JSS100" s="102"/>
      <c r="JST100" s="62"/>
      <c r="JSU100" s="110"/>
      <c r="JSV100" s="97"/>
      <c r="JSW100" s="97"/>
      <c r="JSX100" s="97"/>
      <c r="JSY100" s="104"/>
      <c r="JSZ100" s="97"/>
      <c r="JTA100" s="97"/>
      <c r="JTB100" s="97"/>
      <c r="JTC100" s="145"/>
      <c r="JTD100" s="61"/>
      <c r="JTE100" s="108"/>
      <c r="JTF100" s="63"/>
      <c r="JTG100" s="103"/>
      <c r="JTH100" s="104"/>
      <c r="JTI100" s="105"/>
      <c r="JTJ100" s="97"/>
      <c r="JTK100" s="79"/>
      <c r="JTL100" s="96"/>
      <c r="JTM100" s="80"/>
      <c r="JTN100" s="80"/>
      <c r="JTO100" s="80"/>
      <c r="JTP100" s="102"/>
      <c r="JTQ100" s="62"/>
      <c r="JTR100" s="110"/>
      <c r="JTS100" s="97"/>
      <c r="JTT100" s="97"/>
      <c r="JTU100" s="97"/>
      <c r="JTV100" s="104"/>
      <c r="JTW100" s="97"/>
      <c r="JTX100" s="97"/>
      <c r="JTY100" s="97"/>
      <c r="JTZ100" s="145"/>
      <c r="JUA100" s="61"/>
      <c r="JUB100" s="108"/>
      <c r="JUC100" s="63"/>
      <c r="JUD100" s="103"/>
      <c r="JUE100" s="104"/>
      <c r="JUF100" s="105"/>
      <c r="JUG100" s="97"/>
      <c r="JUH100" s="79"/>
      <c r="JUI100" s="96"/>
      <c r="JUJ100" s="80"/>
      <c r="JUK100" s="80"/>
      <c r="JUL100" s="80"/>
      <c r="JUM100" s="102"/>
      <c r="JUN100" s="62"/>
      <c r="JUO100" s="110"/>
      <c r="JUP100" s="97"/>
      <c r="JUQ100" s="97"/>
      <c r="JUR100" s="97"/>
      <c r="JUS100" s="104"/>
      <c r="JUT100" s="97"/>
      <c r="JUU100" s="97"/>
      <c r="JUV100" s="97"/>
      <c r="JUW100" s="145"/>
      <c r="JUX100" s="61"/>
      <c r="JUY100" s="108"/>
      <c r="JUZ100" s="63"/>
      <c r="JVA100" s="103"/>
      <c r="JVB100" s="104"/>
      <c r="JVC100" s="105"/>
      <c r="JVD100" s="97"/>
      <c r="JVE100" s="79"/>
      <c r="JVF100" s="96"/>
      <c r="JVG100" s="80"/>
      <c r="JVH100" s="80"/>
      <c r="JVI100" s="80"/>
      <c r="JVJ100" s="102"/>
      <c r="JVK100" s="62"/>
      <c r="JVL100" s="110"/>
      <c r="JVM100" s="97"/>
      <c r="JVN100" s="97"/>
      <c r="JVO100" s="97"/>
      <c r="JVP100" s="104"/>
      <c r="JVQ100" s="97"/>
      <c r="JVR100" s="97"/>
      <c r="JVS100" s="97"/>
      <c r="JVT100" s="145"/>
      <c r="JVU100" s="61"/>
      <c r="JVV100" s="108"/>
      <c r="JVW100" s="63"/>
      <c r="JVX100" s="103"/>
      <c r="JVY100" s="104"/>
      <c r="JVZ100" s="105"/>
      <c r="JWA100" s="97"/>
      <c r="JWB100" s="79"/>
      <c r="JWC100" s="96"/>
      <c r="JWD100" s="80"/>
      <c r="JWE100" s="80"/>
      <c r="JWF100" s="80"/>
      <c r="JWG100" s="102"/>
      <c r="JWH100" s="62"/>
      <c r="JWI100" s="110"/>
      <c r="JWJ100" s="97"/>
      <c r="JWK100" s="97"/>
      <c r="JWL100" s="97"/>
      <c r="JWM100" s="104"/>
      <c r="JWN100" s="97"/>
      <c r="JWO100" s="97"/>
      <c r="JWP100" s="97"/>
      <c r="JWQ100" s="145"/>
      <c r="JWR100" s="61"/>
      <c r="JWS100" s="108"/>
      <c r="JWT100" s="63"/>
      <c r="JWU100" s="103"/>
      <c r="JWV100" s="104"/>
      <c r="JWW100" s="105"/>
      <c r="JWX100" s="97"/>
      <c r="JWY100" s="79"/>
      <c r="JWZ100" s="96"/>
      <c r="JXA100" s="80"/>
      <c r="JXB100" s="80"/>
      <c r="JXC100" s="80"/>
      <c r="JXD100" s="102"/>
      <c r="JXE100" s="62"/>
      <c r="JXF100" s="110"/>
      <c r="JXG100" s="97"/>
      <c r="JXH100" s="97"/>
      <c r="JXI100" s="97"/>
      <c r="JXJ100" s="104"/>
      <c r="JXK100" s="97"/>
      <c r="JXL100" s="97"/>
      <c r="JXM100" s="97"/>
      <c r="JXN100" s="145"/>
      <c r="JXO100" s="61"/>
      <c r="JXP100" s="108"/>
      <c r="JXQ100" s="63"/>
      <c r="JXR100" s="103"/>
      <c r="JXS100" s="104"/>
      <c r="JXT100" s="105"/>
      <c r="JXU100" s="97"/>
      <c r="JXV100" s="79"/>
      <c r="JXW100" s="96"/>
      <c r="JXX100" s="80"/>
      <c r="JXY100" s="80"/>
      <c r="JXZ100" s="80"/>
      <c r="JYA100" s="102"/>
      <c r="JYB100" s="62"/>
      <c r="JYC100" s="110"/>
      <c r="JYD100" s="97"/>
      <c r="JYE100" s="97"/>
      <c r="JYF100" s="97"/>
      <c r="JYG100" s="104"/>
      <c r="JYH100" s="97"/>
      <c r="JYI100" s="97"/>
      <c r="JYJ100" s="97"/>
      <c r="JYK100" s="145"/>
      <c r="JYL100" s="61"/>
      <c r="JYM100" s="108"/>
      <c r="JYN100" s="63"/>
      <c r="JYO100" s="103"/>
      <c r="JYP100" s="104"/>
      <c r="JYQ100" s="105"/>
      <c r="JYR100" s="97"/>
      <c r="JYS100" s="79"/>
      <c r="JYT100" s="96"/>
      <c r="JYU100" s="80"/>
      <c r="JYV100" s="80"/>
      <c r="JYW100" s="80"/>
      <c r="JYX100" s="102"/>
      <c r="JYY100" s="62"/>
      <c r="JYZ100" s="110"/>
      <c r="JZA100" s="97"/>
      <c r="JZB100" s="97"/>
      <c r="JZC100" s="97"/>
      <c r="JZD100" s="104"/>
      <c r="JZE100" s="97"/>
      <c r="JZF100" s="97"/>
      <c r="JZG100" s="97"/>
      <c r="JZH100" s="145"/>
      <c r="JZI100" s="61"/>
      <c r="JZJ100" s="108"/>
      <c r="JZK100" s="63"/>
      <c r="JZL100" s="103"/>
      <c r="JZM100" s="104"/>
      <c r="JZN100" s="105"/>
      <c r="JZO100" s="97"/>
      <c r="JZP100" s="79"/>
      <c r="JZQ100" s="96"/>
      <c r="JZR100" s="80"/>
      <c r="JZS100" s="80"/>
      <c r="JZT100" s="80"/>
      <c r="JZU100" s="102"/>
      <c r="JZV100" s="62"/>
      <c r="JZW100" s="110"/>
      <c r="JZX100" s="97"/>
      <c r="JZY100" s="97"/>
      <c r="JZZ100" s="97"/>
      <c r="KAA100" s="104"/>
      <c r="KAB100" s="97"/>
      <c r="KAC100" s="97"/>
      <c r="KAD100" s="97"/>
      <c r="KAE100" s="145"/>
      <c r="KAF100" s="61"/>
      <c r="KAG100" s="108"/>
      <c r="KAH100" s="63"/>
      <c r="KAI100" s="103"/>
      <c r="KAJ100" s="104"/>
      <c r="KAK100" s="105"/>
      <c r="KAL100" s="97"/>
      <c r="KAM100" s="79"/>
      <c r="KAN100" s="96"/>
      <c r="KAO100" s="80"/>
      <c r="KAP100" s="80"/>
      <c r="KAQ100" s="80"/>
      <c r="KAR100" s="102"/>
      <c r="KAS100" s="62"/>
      <c r="KAT100" s="110"/>
      <c r="KAU100" s="97"/>
      <c r="KAV100" s="97"/>
      <c r="KAW100" s="97"/>
      <c r="KAX100" s="104"/>
      <c r="KAY100" s="97"/>
      <c r="KAZ100" s="97"/>
      <c r="KBA100" s="97"/>
      <c r="KBB100" s="145"/>
      <c r="KBC100" s="61"/>
      <c r="KBD100" s="108"/>
      <c r="KBE100" s="63"/>
      <c r="KBF100" s="103"/>
      <c r="KBG100" s="104"/>
      <c r="KBH100" s="105"/>
      <c r="KBI100" s="97"/>
      <c r="KBJ100" s="79"/>
      <c r="KBK100" s="96"/>
      <c r="KBL100" s="80"/>
      <c r="KBM100" s="80"/>
      <c r="KBN100" s="80"/>
      <c r="KBO100" s="102"/>
      <c r="KBP100" s="62"/>
      <c r="KBQ100" s="110"/>
      <c r="KBR100" s="97"/>
      <c r="KBS100" s="97"/>
      <c r="KBT100" s="97"/>
      <c r="KBU100" s="104"/>
      <c r="KBV100" s="97"/>
      <c r="KBW100" s="97"/>
      <c r="KBX100" s="97"/>
      <c r="KBY100" s="145"/>
      <c r="KBZ100" s="61"/>
      <c r="KCA100" s="108"/>
      <c r="KCB100" s="63"/>
      <c r="KCC100" s="103"/>
      <c r="KCD100" s="104"/>
      <c r="KCE100" s="105"/>
      <c r="KCF100" s="97"/>
      <c r="KCG100" s="79"/>
      <c r="KCH100" s="96"/>
      <c r="KCI100" s="80"/>
      <c r="KCJ100" s="80"/>
      <c r="KCK100" s="80"/>
      <c r="KCL100" s="102"/>
      <c r="KCM100" s="62"/>
      <c r="KCN100" s="110"/>
      <c r="KCO100" s="97"/>
      <c r="KCP100" s="97"/>
      <c r="KCQ100" s="97"/>
      <c r="KCR100" s="104"/>
      <c r="KCS100" s="97"/>
      <c r="KCT100" s="97"/>
      <c r="KCU100" s="97"/>
      <c r="KCV100" s="145"/>
      <c r="KCW100" s="61"/>
      <c r="KCX100" s="108"/>
      <c r="KCY100" s="63"/>
      <c r="KCZ100" s="103"/>
      <c r="KDA100" s="104"/>
      <c r="KDB100" s="105"/>
      <c r="KDC100" s="97"/>
      <c r="KDD100" s="79"/>
      <c r="KDE100" s="96"/>
      <c r="KDF100" s="80"/>
      <c r="KDG100" s="80"/>
      <c r="KDH100" s="80"/>
      <c r="KDI100" s="102"/>
      <c r="KDJ100" s="62"/>
      <c r="KDK100" s="110"/>
      <c r="KDL100" s="97"/>
      <c r="KDM100" s="97"/>
      <c r="KDN100" s="97"/>
      <c r="KDO100" s="104"/>
      <c r="KDP100" s="97"/>
      <c r="KDQ100" s="97"/>
      <c r="KDR100" s="97"/>
      <c r="KDS100" s="145"/>
      <c r="KDT100" s="61"/>
      <c r="KDU100" s="108"/>
      <c r="KDV100" s="63"/>
      <c r="KDW100" s="103"/>
      <c r="KDX100" s="104"/>
      <c r="KDY100" s="105"/>
      <c r="KDZ100" s="97"/>
      <c r="KEA100" s="79"/>
      <c r="KEB100" s="96"/>
      <c r="KEC100" s="80"/>
      <c r="KED100" s="80"/>
      <c r="KEE100" s="80"/>
      <c r="KEF100" s="102"/>
      <c r="KEG100" s="62"/>
      <c r="KEH100" s="110"/>
      <c r="KEI100" s="97"/>
      <c r="KEJ100" s="97"/>
      <c r="KEK100" s="97"/>
      <c r="KEL100" s="104"/>
      <c r="KEM100" s="97"/>
      <c r="KEN100" s="97"/>
      <c r="KEO100" s="97"/>
      <c r="KEP100" s="145"/>
      <c r="KEQ100" s="61"/>
      <c r="KER100" s="108"/>
      <c r="KES100" s="63"/>
      <c r="KET100" s="103"/>
      <c r="KEU100" s="104"/>
      <c r="KEV100" s="105"/>
      <c r="KEW100" s="97"/>
      <c r="KEX100" s="79"/>
      <c r="KEY100" s="96"/>
      <c r="KEZ100" s="80"/>
      <c r="KFA100" s="80"/>
      <c r="KFB100" s="80"/>
      <c r="KFC100" s="102"/>
      <c r="KFD100" s="62"/>
      <c r="KFE100" s="110"/>
      <c r="KFF100" s="97"/>
      <c r="KFG100" s="97"/>
      <c r="KFH100" s="97"/>
      <c r="KFI100" s="104"/>
      <c r="KFJ100" s="97"/>
      <c r="KFK100" s="97"/>
      <c r="KFL100" s="97"/>
      <c r="KFM100" s="145"/>
      <c r="KFN100" s="61"/>
      <c r="KFO100" s="108"/>
      <c r="KFP100" s="63"/>
      <c r="KFQ100" s="103"/>
      <c r="KFR100" s="104"/>
      <c r="KFS100" s="105"/>
      <c r="KFT100" s="97"/>
      <c r="KFU100" s="79"/>
      <c r="KFV100" s="96"/>
      <c r="KFW100" s="80"/>
      <c r="KFX100" s="80"/>
      <c r="KFY100" s="80"/>
      <c r="KFZ100" s="102"/>
      <c r="KGA100" s="62"/>
      <c r="KGB100" s="110"/>
      <c r="KGC100" s="97"/>
      <c r="KGD100" s="97"/>
      <c r="KGE100" s="97"/>
      <c r="KGF100" s="104"/>
      <c r="KGG100" s="97"/>
      <c r="KGH100" s="97"/>
      <c r="KGI100" s="97"/>
      <c r="KGJ100" s="145"/>
      <c r="KGK100" s="61"/>
      <c r="KGL100" s="108"/>
      <c r="KGM100" s="63"/>
      <c r="KGN100" s="103"/>
      <c r="KGO100" s="104"/>
      <c r="KGP100" s="105"/>
      <c r="KGQ100" s="97"/>
      <c r="KGR100" s="79"/>
      <c r="KGS100" s="96"/>
      <c r="KGT100" s="80"/>
      <c r="KGU100" s="80"/>
      <c r="KGV100" s="80"/>
      <c r="KGW100" s="102"/>
      <c r="KGX100" s="62"/>
      <c r="KGY100" s="110"/>
      <c r="KGZ100" s="97"/>
      <c r="KHA100" s="97"/>
      <c r="KHB100" s="97"/>
      <c r="KHC100" s="104"/>
      <c r="KHD100" s="97"/>
      <c r="KHE100" s="97"/>
      <c r="KHF100" s="97"/>
      <c r="KHG100" s="145"/>
      <c r="KHH100" s="61"/>
      <c r="KHI100" s="108"/>
      <c r="KHJ100" s="63"/>
      <c r="KHK100" s="103"/>
      <c r="KHL100" s="104"/>
      <c r="KHM100" s="105"/>
      <c r="KHN100" s="97"/>
      <c r="KHO100" s="79"/>
      <c r="KHP100" s="96"/>
      <c r="KHQ100" s="80"/>
      <c r="KHR100" s="80"/>
      <c r="KHS100" s="80"/>
      <c r="KHT100" s="102"/>
      <c r="KHU100" s="62"/>
      <c r="KHV100" s="110"/>
      <c r="KHW100" s="97"/>
      <c r="KHX100" s="97"/>
      <c r="KHY100" s="97"/>
      <c r="KHZ100" s="104"/>
      <c r="KIA100" s="97"/>
      <c r="KIB100" s="97"/>
      <c r="KIC100" s="97"/>
      <c r="KID100" s="145"/>
      <c r="KIE100" s="61"/>
      <c r="KIF100" s="108"/>
      <c r="KIG100" s="63"/>
      <c r="KIH100" s="103"/>
      <c r="KII100" s="104"/>
      <c r="KIJ100" s="105"/>
      <c r="KIK100" s="97"/>
      <c r="KIL100" s="79"/>
      <c r="KIM100" s="96"/>
      <c r="KIN100" s="80"/>
      <c r="KIO100" s="80"/>
      <c r="KIP100" s="80"/>
      <c r="KIQ100" s="102"/>
      <c r="KIR100" s="62"/>
      <c r="KIS100" s="110"/>
      <c r="KIT100" s="97"/>
      <c r="KIU100" s="97"/>
      <c r="KIV100" s="97"/>
      <c r="KIW100" s="104"/>
      <c r="KIX100" s="97"/>
      <c r="KIY100" s="97"/>
      <c r="KIZ100" s="97"/>
      <c r="KJA100" s="145"/>
      <c r="KJB100" s="61"/>
      <c r="KJC100" s="108"/>
      <c r="KJD100" s="63"/>
      <c r="KJE100" s="103"/>
      <c r="KJF100" s="104"/>
      <c r="KJG100" s="105"/>
      <c r="KJH100" s="97"/>
      <c r="KJI100" s="79"/>
      <c r="KJJ100" s="96"/>
      <c r="KJK100" s="80"/>
      <c r="KJL100" s="80"/>
      <c r="KJM100" s="80"/>
      <c r="KJN100" s="102"/>
      <c r="KJO100" s="62"/>
      <c r="KJP100" s="110"/>
      <c r="KJQ100" s="97"/>
      <c r="KJR100" s="97"/>
      <c r="KJS100" s="97"/>
      <c r="KJT100" s="104"/>
      <c r="KJU100" s="97"/>
      <c r="KJV100" s="97"/>
      <c r="KJW100" s="97"/>
      <c r="KJX100" s="145"/>
      <c r="KJY100" s="61"/>
      <c r="KJZ100" s="108"/>
      <c r="KKA100" s="63"/>
      <c r="KKB100" s="103"/>
      <c r="KKC100" s="104"/>
      <c r="KKD100" s="105"/>
      <c r="KKE100" s="97"/>
      <c r="KKF100" s="79"/>
      <c r="KKG100" s="96"/>
      <c r="KKH100" s="80"/>
      <c r="KKI100" s="80"/>
      <c r="KKJ100" s="80"/>
      <c r="KKK100" s="102"/>
      <c r="KKL100" s="62"/>
      <c r="KKM100" s="110"/>
      <c r="KKN100" s="97"/>
      <c r="KKO100" s="97"/>
      <c r="KKP100" s="97"/>
      <c r="KKQ100" s="104"/>
      <c r="KKR100" s="97"/>
      <c r="KKS100" s="97"/>
      <c r="KKT100" s="97"/>
      <c r="KKU100" s="145"/>
      <c r="KKV100" s="61"/>
      <c r="KKW100" s="108"/>
      <c r="KKX100" s="63"/>
      <c r="KKY100" s="103"/>
      <c r="KKZ100" s="104"/>
      <c r="KLA100" s="105"/>
      <c r="KLB100" s="97"/>
      <c r="KLC100" s="79"/>
      <c r="KLD100" s="96"/>
      <c r="KLE100" s="80"/>
      <c r="KLF100" s="80"/>
      <c r="KLG100" s="80"/>
      <c r="KLH100" s="102"/>
      <c r="KLI100" s="62"/>
      <c r="KLJ100" s="110"/>
      <c r="KLK100" s="97"/>
      <c r="KLL100" s="97"/>
      <c r="KLM100" s="97"/>
      <c r="KLN100" s="104"/>
      <c r="KLO100" s="97"/>
      <c r="KLP100" s="97"/>
      <c r="KLQ100" s="97"/>
      <c r="KLR100" s="145"/>
      <c r="KLS100" s="61"/>
      <c r="KLT100" s="108"/>
      <c r="KLU100" s="63"/>
      <c r="KLV100" s="103"/>
      <c r="KLW100" s="104"/>
      <c r="KLX100" s="105"/>
      <c r="KLY100" s="97"/>
      <c r="KLZ100" s="79"/>
      <c r="KMA100" s="96"/>
      <c r="KMB100" s="80"/>
      <c r="KMC100" s="80"/>
      <c r="KMD100" s="80"/>
      <c r="KME100" s="102"/>
      <c r="KMF100" s="62"/>
      <c r="KMG100" s="110"/>
      <c r="KMH100" s="97"/>
      <c r="KMI100" s="97"/>
      <c r="KMJ100" s="97"/>
      <c r="KMK100" s="104"/>
      <c r="KML100" s="97"/>
      <c r="KMM100" s="97"/>
      <c r="KMN100" s="97"/>
      <c r="KMO100" s="145"/>
      <c r="KMP100" s="61"/>
      <c r="KMQ100" s="108"/>
      <c r="KMR100" s="63"/>
      <c r="KMS100" s="103"/>
      <c r="KMT100" s="104"/>
      <c r="KMU100" s="105"/>
      <c r="KMV100" s="97"/>
      <c r="KMW100" s="79"/>
      <c r="KMX100" s="96"/>
      <c r="KMY100" s="80"/>
      <c r="KMZ100" s="80"/>
      <c r="KNA100" s="80"/>
      <c r="KNB100" s="102"/>
      <c r="KNC100" s="62"/>
      <c r="KND100" s="110"/>
      <c r="KNE100" s="97"/>
      <c r="KNF100" s="97"/>
      <c r="KNG100" s="97"/>
      <c r="KNH100" s="104"/>
      <c r="KNI100" s="97"/>
      <c r="KNJ100" s="97"/>
      <c r="KNK100" s="97"/>
      <c r="KNL100" s="145"/>
      <c r="KNM100" s="61"/>
      <c r="KNN100" s="108"/>
      <c r="KNO100" s="63"/>
      <c r="KNP100" s="103"/>
      <c r="KNQ100" s="104"/>
      <c r="KNR100" s="105"/>
      <c r="KNS100" s="97"/>
      <c r="KNT100" s="79"/>
      <c r="KNU100" s="96"/>
      <c r="KNV100" s="80"/>
      <c r="KNW100" s="80"/>
      <c r="KNX100" s="80"/>
      <c r="KNY100" s="102"/>
      <c r="KNZ100" s="62"/>
      <c r="KOA100" s="110"/>
      <c r="KOB100" s="97"/>
      <c r="KOC100" s="97"/>
      <c r="KOD100" s="97"/>
      <c r="KOE100" s="104"/>
      <c r="KOF100" s="97"/>
      <c r="KOG100" s="97"/>
      <c r="KOH100" s="97"/>
      <c r="KOI100" s="145"/>
      <c r="KOJ100" s="61"/>
      <c r="KOK100" s="108"/>
      <c r="KOL100" s="63"/>
      <c r="KOM100" s="103"/>
      <c r="KON100" s="104"/>
      <c r="KOO100" s="105"/>
      <c r="KOP100" s="97"/>
      <c r="KOQ100" s="79"/>
      <c r="KOR100" s="96"/>
      <c r="KOS100" s="80"/>
      <c r="KOT100" s="80"/>
      <c r="KOU100" s="80"/>
      <c r="KOV100" s="102"/>
      <c r="KOW100" s="62"/>
      <c r="KOX100" s="110"/>
      <c r="KOY100" s="97"/>
      <c r="KOZ100" s="97"/>
      <c r="KPA100" s="97"/>
      <c r="KPB100" s="104"/>
      <c r="KPC100" s="97"/>
      <c r="KPD100" s="97"/>
      <c r="KPE100" s="97"/>
      <c r="KPF100" s="145"/>
      <c r="KPG100" s="61"/>
      <c r="KPH100" s="108"/>
      <c r="KPI100" s="63"/>
      <c r="KPJ100" s="103"/>
      <c r="KPK100" s="104"/>
      <c r="KPL100" s="105"/>
      <c r="KPM100" s="97"/>
      <c r="KPN100" s="79"/>
      <c r="KPO100" s="96"/>
      <c r="KPP100" s="80"/>
      <c r="KPQ100" s="80"/>
      <c r="KPR100" s="80"/>
      <c r="KPS100" s="102"/>
      <c r="KPT100" s="62"/>
      <c r="KPU100" s="110"/>
      <c r="KPV100" s="97"/>
      <c r="KPW100" s="97"/>
      <c r="KPX100" s="97"/>
      <c r="KPY100" s="104"/>
      <c r="KPZ100" s="97"/>
      <c r="KQA100" s="97"/>
      <c r="KQB100" s="97"/>
      <c r="KQC100" s="145"/>
      <c r="KQD100" s="61"/>
      <c r="KQE100" s="108"/>
      <c r="KQF100" s="63"/>
      <c r="KQG100" s="103"/>
      <c r="KQH100" s="104"/>
      <c r="KQI100" s="105"/>
      <c r="KQJ100" s="97"/>
      <c r="KQK100" s="79"/>
      <c r="KQL100" s="96"/>
      <c r="KQM100" s="80"/>
      <c r="KQN100" s="80"/>
      <c r="KQO100" s="80"/>
      <c r="KQP100" s="102"/>
      <c r="KQQ100" s="62"/>
      <c r="KQR100" s="110"/>
      <c r="KQS100" s="97"/>
      <c r="KQT100" s="97"/>
      <c r="KQU100" s="97"/>
      <c r="KQV100" s="104"/>
      <c r="KQW100" s="97"/>
      <c r="KQX100" s="97"/>
      <c r="KQY100" s="97"/>
      <c r="KQZ100" s="145"/>
      <c r="KRA100" s="61"/>
      <c r="KRB100" s="108"/>
      <c r="KRC100" s="63"/>
      <c r="KRD100" s="103"/>
      <c r="KRE100" s="104"/>
      <c r="KRF100" s="105"/>
      <c r="KRG100" s="97"/>
      <c r="KRH100" s="79"/>
      <c r="KRI100" s="96"/>
      <c r="KRJ100" s="80"/>
      <c r="KRK100" s="80"/>
      <c r="KRL100" s="80"/>
      <c r="KRM100" s="102"/>
      <c r="KRN100" s="62"/>
      <c r="KRO100" s="110"/>
      <c r="KRP100" s="97"/>
      <c r="KRQ100" s="97"/>
      <c r="KRR100" s="97"/>
      <c r="KRS100" s="104"/>
      <c r="KRT100" s="97"/>
      <c r="KRU100" s="97"/>
      <c r="KRV100" s="97"/>
      <c r="KRW100" s="145"/>
      <c r="KRX100" s="61"/>
      <c r="KRY100" s="108"/>
      <c r="KRZ100" s="63"/>
      <c r="KSA100" s="103"/>
      <c r="KSB100" s="104"/>
      <c r="KSC100" s="105"/>
      <c r="KSD100" s="97"/>
      <c r="KSE100" s="79"/>
      <c r="KSF100" s="96"/>
      <c r="KSG100" s="80"/>
      <c r="KSH100" s="80"/>
      <c r="KSI100" s="80"/>
      <c r="KSJ100" s="102"/>
      <c r="KSK100" s="62"/>
      <c r="KSL100" s="110"/>
      <c r="KSM100" s="97"/>
      <c r="KSN100" s="97"/>
      <c r="KSO100" s="97"/>
      <c r="KSP100" s="104"/>
      <c r="KSQ100" s="97"/>
      <c r="KSR100" s="97"/>
      <c r="KSS100" s="97"/>
      <c r="KST100" s="145"/>
      <c r="KSU100" s="61"/>
      <c r="KSV100" s="108"/>
      <c r="KSW100" s="63"/>
      <c r="KSX100" s="103"/>
      <c r="KSY100" s="104"/>
      <c r="KSZ100" s="105"/>
      <c r="KTA100" s="97"/>
      <c r="KTB100" s="79"/>
      <c r="KTC100" s="96"/>
      <c r="KTD100" s="80"/>
      <c r="KTE100" s="80"/>
      <c r="KTF100" s="80"/>
      <c r="KTG100" s="102"/>
      <c r="KTH100" s="62"/>
      <c r="KTI100" s="110"/>
      <c r="KTJ100" s="97"/>
      <c r="KTK100" s="97"/>
      <c r="KTL100" s="97"/>
      <c r="KTM100" s="104"/>
      <c r="KTN100" s="97"/>
      <c r="KTO100" s="97"/>
      <c r="KTP100" s="97"/>
      <c r="KTQ100" s="145"/>
      <c r="KTR100" s="61"/>
      <c r="KTS100" s="108"/>
      <c r="KTT100" s="63"/>
      <c r="KTU100" s="103"/>
      <c r="KTV100" s="104"/>
      <c r="KTW100" s="105"/>
      <c r="KTX100" s="97"/>
      <c r="KTY100" s="79"/>
      <c r="KTZ100" s="96"/>
      <c r="KUA100" s="80"/>
      <c r="KUB100" s="80"/>
      <c r="KUC100" s="80"/>
      <c r="KUD100" s="102"/>
      <c r="KUE100" s="62"/>
      <c r="KUF100" s="110"/>
      <c r="KUG100" s="97"/>
      <c r="KUH100" s="97"/>
      <c r="KUI100" s="97"/>
      <c r="KUJ100" s="104"/>
      <c r="KUK100" s="97"/>
      <c r="KUL100" s="97"/>
      <c r="KUM100" s="97"/>
      <c r="KUN100" s="145"/>
      <c r="KUO100" s="61"/>
      <c r="KUP100" s="108"/>
      <c r="KUQ100" s="63"/>
      <c r="KUR100" s="103"/>
      <c r="KUS100" s="104"/>
      <c r="KUT100" s="105"/>
      <c r="KUU100" s="97"/>
      <c r="KUV100" s="79"/>
      <c r="KUW100" s="96"/>
      <c r="KUX100" s="80"/>
      <c r="KUY100" s="80"/>
      <c r="KUZ100" s="80"/>
      <c r="KVA100" s="102"/>
      <c r="KVB100" s="62"/>
      <c r="KVC100" s="110"/>
      <c r="KVD100" s="97"/>
      <c r="KVE100" s="97"/>
      <c r="KVF100" s="97"/>
      <c r="KVG100" s="104"/>
      <c r="KVH100" s="97"/>
      <c r="KVI100" s="97"/>
      <c r="KVJ100" s="97"/>
      <c r="KVK100" s="145"/>
      <c r="KVL100" s="61"/>
      <c r="KVM100" s="108"/>
      <c r="KVN100" s="63"/>
      <c r="KVO100" s="103"/>
      <c r="KVP100" s="104"/>
      <c r="KVQ100" s="105"/>
      <c r="KVR100" s="97"/>
      <c r="KVS100" s="79"/>
      <c r="KVT100" s="96"/>
      <c r="KVU100" s="80"/>
      <c r="KVV100" s="80"/>
      <c r="KVW100" s="80"/>
      <c r="KVX100" s="102"/>
      <c r="KVY100" s="62"/>
      <c r="KVZ100" s="110"/>
      <c r="KWA100" s="97"/>
      <c r="KWB100" s="97"/>
      <c r="KWC100" s="97"/>
      <c r="KWD100" s="104"/>
      <c r="KWE100" s="97"/>
      <c r="KWF100" s="97"/>
      <c r="KWG100" s="97"/>
      <c r="KWH100" s="145"/>
      <c r="KWI100" s="61"/>
      <c r="KWJ100" s="108"/>
      <c r="KWK100" s="63"/>
      <c r="KWL100" s="103"/>
      <c r="KWM100" s="104"/>
      <c r="KWN100" s="105"/>
      <c r="KWO100" s="97"/>
      <c r="KWP100" s="79"/>
      <c r="KWQ100" s="96"/>
      <c r="KWR100" s="80"/>
      <c r="KWS100" s="80"/>
      <c r="KWT100" s="80"/>
      <c r="KWU100" s="102"/>
      <c r="KWV100" s="62"/>
      <c r="KWW100" s="110"/>
      <c r="KWX100" s="97"/>
      <c r="KWY100" s="97"/>
      <c r="KWZ100" s="97"/>
      <c r="KXA100" s="104"/>
      <c r="KXB100" s="97"/>
      <c r="KXC100" s="97"/>
      <c r="KXD100" s="97"/>
      <c r="KXE100" s="145"/>
      <c r="KXF100" s="61"/>
      <c r="KXG100" s="108"/>
      <c r="KXH100" s="63"/>
      <c r="KXI100" s="103"/>
      <c r="KXJ100" s="104"/>
      <c r="KXK100" s="105"/>
      <c r="KXL100" s="97"/>
      <c r="KXM100" s="79"/>
      <c r="KXN100" s="96"/>
      <c r="KXO100" s="80"/>
      <c r="KXP100" s="80"/>
      <c r="KXQ100" s="80"/>
      <c r="KXR100" s="102"/>
      <c r="KXS100" s="62"/>
      <c r="KXT100" s="110"/>
      <c r="KXU100" s="97"/>
      <c r="KXV100" s="97"/>
      <c r="KXW100" s="97"/>
      <c r="KXX100" s="104"/>
      <c r="KXY100" s="97"/>
      <c r="KXZ100" s="97"/>
      <c r="KYA100" s="97"/>
      <c r="KYB100" s="145"/>
      <c r="KYC100" s="61"/>
      <c r="KYD100" s="108"/>
      <c r="KYE100" s="63"/>
      <c r="KYF100" s="103"/>
      <c r="KYG100" s="104"/>
      <c r="KYH100" s="105"/>
      <c r="KYI100" s="97"/>
      <c r="KYJ100" s="79"/>
      <c r="KYK100" s="96"/>
      <c r="KYL100" s="80"/>
      <c r="KYM100" s="80"/>
      <c r="KYN100" s="80"/>
      <c r="KYO100" s="102"/>
      <c r="KYP100" s="62"/>
      <c r="KYQ100" s="110"/>
      <c r="KYR100" s="97"/>
      <c r="KYS100" s="97"/>
      <c r="KYT100" s="97"/>
      <c r="KYU100" s="104"/>
      <c r="KYV100" s="97"/>
      <c r="KYW100" s="97"/>
      <c r="KYX100" s="97"/>
      <c r="KYY100" s="145"/>
      <c r="KYZ100" s="61"/>
      <c r="KZA100" s="108"/>
      <c r="KZB100" s="63"/>
      <c r="KZC100" s="103"/>
      <c r="KZD100" s="104"/>
      <c r="KZE100" s="105"/>
      <c r="KZF100" s="97"/>
      <c r="KZG100" s="79"/>
      <c r="KZH100" s="96"/>
      <c r="KZI100" s="80"/>
      <c r="KZJ100" s="80"/>
      <c r="KZK100" s="80"/>
      <c r="KZL100" s="102"/>
      <c r="KZM100" s="62"/>
      <c r="KZN100" s="110"/>
      <c r="KZO100" s="97"/>
      <c r="KZP100" s="97"/>
      <c r="KZQ100" s="97"/>
      <c r="KZR100" s="104"/>
      <c r="KZS100" s="97"/>
      <c r="KZT100" s="97"/>
      <c r="KZU100" s="97"/>
      <c r="KZV100" s="145"/>
      <c r="KZW100" s="61"/>
      <c r="KZX100" s="108"/>
      <c r="KZY100" s="63"/>
      <c r="KZZ100" s="103"/>
      <c r="LAA100" s="104"/>
      <c r="LAB100" s="105"/>
      <c r="LAC100" s="97"/>
      <c r="LAD100" s="79"/>
      <c r="LAE100" s="96"/>
      <c r="LAF100" s="80"/>
      <c r="LAG100" s="80"/>
      <c r="LAH100" s="80"/>
      <c r="LAI100" s="102"/>
      <c r="LAJ100" s="62"/>
      <c r="LAK100" s="110"/>
      <c r="LAL100" s="97"/>
      <c r="LAM100" s="97"/>
      <c r="LAN100" s="97"/>
      <c r="LAO100" s="104"/>
      <c r="LAP100" s="97"/>
      <c r="LAQ100" s="97"/>
      <c r="LAR100" s="97"/>
      <c r="LAS100" s="145"/>
      <c r="LAT100" s="61"/>
      <c r="LAU100" s="108"/>
      <c r="LAV100" s="63"/>
      <c r="LAW100" s="103"/>
      <c r="LAX100" s="104"/>
      <c r="LAY100" s="105"/>
      <c r="LAZ100" s="97"/>
      <c r="LBA100" s="79"/>
      <c r="LBB100" s="96"/>
      <c r="LBC100" s="80"/>
      <c r="LBD100" s="80"/>
      <c r="LBE100" s="80"/>
      <c r="LBF100" s="102"/>
      <c r="LBG100" s="62"/>
      <c r="LBH100" s="110"/>
      <c r="LBI100" s="97"/>
      <c r="LBJ100" s="97"/>
      <c r="LBK100" s="97"/>
      <c r="LBL100" s="104"/>
      <c r="LBM100" s="97"/>
      <c r="LBN100" s="97"/>
      <c r="LBO100" s="97"/>
      <c r="LBP100" s="145"/>
      <c r="LBQ100" s="61"/>
      <c r="LBR100" s="108"/>
      <c r="LBS100" s="63"/>
      <c r="LBT100" s="103"/>
      <c r="LBU100" s="104"/>
      <c r="LBV100" s="105"/>
      <c r="LBW100" s="97"/>
      <c r="LBX100" s="79"/>
      <c r="LBY100" s="96"/>
      <c r="LBZ100" s="80"/>
      <c r="LCA100" s="80"/>
      <c r="LCB100" s="80"/>
      <c r="LCC100" s="102"/>
      <c r="LCD100" s="62"/>
      <c r="LCE100" s="110"/>
      <c r="LCF100" s="97"/>
      <c r="LCG100" s="97"/>
      <c r="LCH100" s="97"/>
      <c r="LCI100" s="104"/>
      <c r="LCJ100" s="97"/>
      <c r="LCK100" s="97"/>
      <c r="LCL100" s="97"/>
      <c r="LCM100" s="145"/>
      <c r="LCN100" s="61"/>
      <c r="LCO100" s="108"/>
      <c r="LCP100" s="63"/>
      <c r="LCQ100" s="103"/>
      <c r="LCR100" s="104"/>
      <c r="LCS100" s="105"/>
      <c r="LCT100" s="97"/>
      <c r="LCU100" s="79"/>
      <c r="LCV100" s="96"/>
      <c r="LCW100" s="80"/>
      <c r="LCX100" s="80"/>
      <c r="LCY100" s="80"/>
      <c r="LCZ100" s="102"/>
      <c r="LDA100" s="62"/>
      <c r="LDB100" s="110"/>
      <c r="LDC100" s="97"/>
      <c r="LDD100" s="97"/>
      <c r="LDE100" s="97"/>
      <c r="LDF100" s="104"/>
      <c r="LDG100" s="97"/>
      <c r="LDH100" s="97"/>
      <c r="LDI100" s="97"/>
      <c r="LDJ100" s="145"/>
      <c r="LDK100" s="61"/>
      <c r="LDL100" s="108"/>
      <c r="LDM100" s="63"/>
      <c r="LDN100" s="103"/>
      <c r="LDO100" s="104"/>
      <c r="LDP100" s="105"/>
      <c r="LDQ100" s="97"/>
      <c r="LDR100" s="79"/>
      <c r="LDS100" s="96"/>
      <c r="LDT100" s="80"/>
      <c r="LDU100" s="80"/>
      <c r="LDV100" s="80"/>
      <c r="LDW100" s="102"/>
      <c r="LDX100" s="62"/>
      <c r="LDY100" s="110"/>
      <c r="LDZ100" s="97"/>
      <c r="LEA100" s="97"/>
      <c r="LEB100" s="97"/>
      <c r="LEC100" s="104"/>
      <c r="LED100" s="97"/>
      <c r="LEE100" s="97"/>
      <c r="LEF100" s="97"/>
      <c r="LEG100" s="145"/>
      <c r="LEH100" s="61"/>
      <c r="LEI100" s="108"/>
      <c r="LEJ100" s="63"/>
      <c r="LEK100" s="103"/>
      <c r="LEL100" s="104"/>
      <c r="LEM100" s="105"/>
      <c r="LEN100" s="97"/>
      <c r="LEO100" s="79"/>
      <c r="LEP100" s="96"/>
      <c r="LEQ100" s="80"/>
      <c r="LER100" s="80"/>
      <c r="LES100" s="80"/>
      <c r="LET100" s="102"/>
      <c r="LEU100" s="62"/>
      <c r="LEV100" s="110"/>
      <c r="LEW100" s="97"/>
      <c r="LEX100" s="97"/>
      <c r="LEY100" s="97"/>
      <c r="LEZ100" s="104"/>
      <c r="LFA100" s="97"/>
      <c r="LFB100" s="97"/>
      <c r="LFC100" s="97"/>
      <c r="LFD100" s="145"/>
      <c r="LFE100" s="61"/>
      <c r="LFF100" s="108"/>
      <c r="LFG100" s="63"/>
      <c r="LFH100" s="103"/>
      <c r="LFI100" s="104"/>
      <c r="LFJ100" s="105"/>
      <c r="LFK100" s="97"/>
      <c r="LFL100" s="79"/>
      <c r="LFM100" s="96"/>
      <c r="LFN100" s="80"/>
      <c r="LFO100" s="80"/>
      <c r="LFP100" s="80"/>
      <c r="LFQ100" s="102"/>
      <c r="LFR100" s="62"/>
      <c r="LFS100" s="110"/>
      <c r="LFT100" s="97"/>
      <c r="LFU100" s="97"/>
      <c r="LFV100" s="97"/>
      <c r="LFW100" s="104"/>
      <c r="LFX100" s="97"/>
      <c r="LFY100" s="97"/>
      <c r="LFZ100" s="97"/>
      <c r="LGA100" s="145"/>
      <c r="LGB100" s="61"/>
      <c r="LGC100" s="108"/>
      <c r="LGD100" s="63"/>
      <c r="LGE100" s="103"/>
      <c r="LGF100" s="104"/>
      <c r="LGG100" s="105"/>
      <c r="LGH100" s="97"/>
      <c r="LGI100" s="79"/>
      <c r="LGJ100" s="96"/>
      <c r="LGK100" s="80"/>
      <c r="LGL100" s="80"/>
      <c r="LGM100" s="80"/>
      <c r="LGN100" s="102"/>
      <c r="LGO100" s="62"/>
      <c r="LGP100" s="110"/>
      <c r="LGQ100" s="97"/>
      <c r="LGR100" s="97"/>
      <c r="LGS100" s="97"/>
      <c r="LGT100" s="104"/>
      <c r="LGU100" s="97"/>
      <c r="LGV100" s="97"/>
      <c r="LGW100" s="97"/>
      <c r="LGX100" s="145"/>
      <c r="LGY100" s="61"/>
      <c r="LGZ100" s="108"/>
      <c r="LHA100" s="63"/>
      <c r="LHB100" s="103"/>
      <c r="LHC100" s="104"/>
      <c r="LHD100" s="105"/>
      <c r="LHE100" s="97"/>
      <c r="LHF100" s="79"/>
      <c r="LHG100" s="96"/>
      <c r="LHH100" s="80"/>
      <c r="LHI100" s="80"/>
      <c r="LHJ100" s="80"/>
      <c r="LHK100" s="102"/>
      <c r="LHL100" s="62"/>
      <c r="LHM100" s="110"/>
      <c r="LHN100" s="97"/>
      <c r="LHO100" s="97"/>
      <c r="LHP100" s="97"/>
      <c r="LHQ100" s="104"/>
      <c r="LHR100" s="97"/>
      <c r="LHS100" s="97"/>
      <c r="LHT100" s="97"/>
      <c r="LHU100" s="145"/>
      <c r="LHV100" s="61"/>
      <c r="LHW100" s="108"/>
      <c r="LHX100" s="63"/>
      <c r="LHY100" s="103"/>
      <c r="LHZ100" s="104"/>
      <c r="LIA100" s="105"/>
      <c r="LIB100" s="97"/>
      <c r="LIC100" s="79"/>
      <c r="LID100" s="96"/>
      <c r="LIE100" s="80"/>
      <c r="LIF100" s="80"/>
      <c r="LIG100" s="80"/>
      <c r="LIH100" s="102"/>
      <c r="LII100" s="62"/>
      <c r="LIJ100" s="110"/>
      <c r="LIK100" s="97"/>
      <c r="LIL100" s="97"/>
      <c r="LIM100" s="97"/>
      <c r="LIN100" s="104"/>
      <c r="LIO100" s="97"/>
      <c r="LIP100" s="97"/>
      <c r="LIQ100" s="97"/>
      <c r="LIR100" s="145"/>
      <c r="LIS100" s="61"/>
      <c r="LIT100" s="108"/>
      <c r="LIU100" s="63"/>
      <c r="LIV100" s="103"/>
      <c r="LIW100" s="104"/>
      <c r="LIX100" s="105"/>
      <c r="LIY100" s="97"/>
      <c r="LIZ100" s="79"/>
      <c r="LJA100" s="96"/>
      <c r="LJB100" s="80"/>
      <c r="LJC100" s="80"/>
      <c r="LJD100" s="80"/>
      <c r="LJE100" s="102"/>
      <c r="LJF100" s="62"/>
      <c r="LJG100" s="110"/>
      <c r="LJH100" s="97"/>
      <c r="LJI100" s="97"/>
      <c r="LJJ100" s="97"/>
      <c r="LJK100" s="104"/>
      <c r="LJL100" s="97"/>
      <c r="LJM100" s="97"/>
      <c r="LJN100" s="97"/>
      <c r="LJO100" s="145"/>
      <c r="LJP100" s="61"/>
      <c r="LJQ100" s="108"/>
      <c r="LJR100" s="63"/>
      <c r="LJS100" s="103"/>
      <c r="LJT100" s="104"/>
      <c r="LJU100" s="105"/>
      <c r="LJV100" s="97"/>
      <c r="LJW100" s="79"/>
      <c r="LJX100" s="96"/>
      <c r="LJY100" s="80"/>
      <c r="LJZ100" s="80"/>
      <c r="LKA100" s="80"/>
      <c r="LKB100" s="102"/>
      <c r="LKC100" s="62"/>
      <c r="LKD100" s="110"/>
      <c r="LKE100" s="97"/>
      <c r="LKF100" s="97"/>
      <c r="LKG100" s="97"/>
      <c r="LKH100" s="104"/>
      <c r="LKI100" s="97"/>
      <c r="LKJ100" s="97"/>
      <c r="LKK100" s="97"/>
      <c r="LKL100" s="145"/>
      <c r="LKM100" s="61"/>
      <c r="LKN100" s="108"/>
      <c r="LKO100" s="63"/>
      <c r="LKP100" s="103"/>
      <c r="LKQ100" s="104"/>
      <c r="LKR100" s="105"/>
      <c r="LKS100" s="97"/>
      <c r="LKT100" s="79"/>
      <c r="LKU100" s="96"/>
      <c r="LKV100" s="80"/>
      <c r="LKW100" s="80"/>
      <c r="LKX100" s="80"/>
      <c r="LKY100" s="102"/>
      <c r="LKZ100" s="62"/>
      <c r="LLA100" s="110"/>
      <c r="LLB100" s="97"/>
      <c r="LLC100" s="97"/>
      <c r="LLD100" s="97"/>
      <c r="LLE100" s="104"/>
      <c r="LLF100" s="97"/>
      <c r="LLG100" s="97"/>
      <c r="LLH100" s="97"/>
      <c r="LLI100" s="145"/>
      <c r="LLJ100" s="61"/>
      <c r="LLK100" s="108"/>
      <c r="LLL100" s="63"/>
      <c r="LLM100" s="103"/>
      <c r="LLN100" s="104"/>
      <c r="LLO100" s="105"/>
      <c r="LLP100" s="97"/>
      <c r="LLQ100" s="79"/>
      <c r="LLR100" s="96"/>
      <c r="LLS100" s="80"/>
      <c r="LLT100" s="80"/>
      <c r="LLU100" s="80"/>
      <c r="LLV100" s="102"/>
      <c r="LLW100" s="62"/>
      <c r="LLX100" s="110"/>
      <c r="LLY100" s="97"/>
      <c r="LLZ100" s="97"/>
      <c r="LMA100" s="97"/>
      <c r="LMB100" s="104"/>
      <c r="LMC100" s="97"/>
      <c r="LMD100" s="97"/>
      <c r="LME100" s="97"/>
      <c r="LMF100" s="145"/>
      <c r="LMG100" s="61"/>
      <c r="LMH100" s="108"/>
      <c r="LMI100" s="63"/>
      <c r="LMJ100" s="103"/>
      <c r="LMK100" s="104"/>
      <c r="LML100" s="105"/>
      <c r="LMM100" s="97"/>
      <c r="LMN100" s="79"/>
      <c r="LMO100" s="96"/>
      <c r="LMP100" s="80"/>
      <c r="LMQ100" s="80"/>
      <c r="LMR100" s="80"/>
      <c r="LMS100" s="102"/>
      <c r="LMT100" s="62"/>
      <c r="LMU100" s="110"/>
      <c r="LMV100" s="97"/>
      <c r="LMW100" s="97"/>
      <c r="LMX100" s="97"/>
      <c r="LMY100" s="104"/>
      <c r="LMZ100" s="97"/>
      <c r="LNA100" s="97"/>
      <c r="LNB100" s="97"/>
      <c r="LNC100" s="145"/>
      <c r="LND100" s="61"/>
      <c r="LNE100" s="108"/>
      <c r="LNF100" s="63"/>
      <c r="LNG100" s="103"/>
      <c r="LNH100" s="104"/>
      <c r="LNI100" s="105"/>
      <c r="LNJ100" s="97"/>
      <c r="LNK100" s="79"/>
      <c r="LNL100" s="96"/>
      <c r="LNM100" s="80"/>
      <c r="LNN100" s="80"/>
      <c r="LNO100" s="80"/>
      <c r="LNP100" s="102"/>
      <c r="LNQ100" s="62"/>
      <c r="LNR100" s="110"/>
      <c r="LNS100" s="97"/>
      <c r="LNT100" s="97"/>
      <c r="LNU100" s="97"/>
      <c r="LNV100" s="104"/>
      <c r="LNW100" s="97"/>
      <c r="LNX100" s="97"/>
      <c r="LNY100" s="97"/>
      <c r="LNZ100" s="145"/>
      <c r="LOA100" s="61"/>
      <c r="LOB100" s="108"/>
      <c r="LOC100" s="63"/>
      <c r="LOD100" s="103"/>
      <c r="LOE100" s="104"/>
      <c r="LOF100" s="105"/>
      <c r="LOG100" s="97"/>
      <c r="LOH100" s="79"/>
      <c r="LOI100" s="96"/>
      <c r="LOJ100" s="80"/>
      <c r="LOK100" s="80"/>
      <c r="LOL100" s="80"/>
      <c r="LOM100" s="102"/>
      <c r="LON100" s="62"/>
      <c r="LOO100" s="110"/>
      <c r="LOP100" s="97"/>
      <c r="LOQ100" s="97"/>
      <c r="LOR100" s="97"/>
      <c r="LOS100" s="104"/>
      <c r="LOT100" s="97"/>
      <c r="LOU100" s="97"/>
      <c r="LOV100" s="97"/>
      <c r="LOW100" s="145"/>
      <c r="LOX100" s="61"/>
      <c r="LOY100" s="108"/>
      <c r="LOZ100" s="63"/>
      <c r="LPA100" s="103"/>
      <c r="LPB100" s="104"/>
      <c r="LPC100" s="105"/>
      <c r="LPD100" s="97"/>
      <c r="LPE100" s="79"/>
      <c r="LPF100" s="96"/>
      <c r="LPG100" s="80"/>
      <c r="LPH100" s="80"/>
      <c r="LPI100" s="80"/>
      <c r="LPJ100" s="102"/>
      <c r="LPK100" s="62"/>
      <c r="LPL100" s="110"/>
      <c r="LPM100" s="97"/>
      <c r="LPN100" s="97"/>
      <c r="LPO100" s="97"/>
      <c r="LPP100" s="104"/>
      <c r="LPQ100" s="97"/>
      <c r="LPR100" s="97"/>
      <c r="LPS100" s="97"/>
      <c r="LPT100" s="145"/>
      <c r="LPU100" s="61"/>
      <c r="LPV100" s="108"/>
      <c r="LPW100" s="63"/>
      <c r="LPX100" s="103"/>
      <c r="LPY100" s="104"/>
      <c r="LPZ100" s="105"/>
      <c r="LQA100" s="97"/>
      <c r="LQB100" s="79"/>
      <c r="LQC100" s="96"/>
      <c r="LQD100" s="80"/>
      <c r="LQE100" s="80"/>
      <c r="LQF100" s="80"/>
      <c r="LQG100" s="102"/>
      <c r="LQH100" s="62"/>
      <c r="LQI100" s="110"/>
      <c r="LQJ100" s="97"/>
      <c r="LQK100" s="97"/>
      <c r="LQL100" s="97"/>
      <c r="LQM100" s="104"/>
      <c r="LQN100" s="97"/>
      <c r="LQO100" s="97"/>
      <c r="LQP100" s="97"/>
      <c r="LQQ100" s="145"/>
      <c r="LQR100" s="61"/>
      <c r="LQS100" s="108"/>
      <c r="LQT100" s="63"/>
      <c r="LQU100" s="103"/>
      <c r="LQV100" s="104"/>
      <c r="LQW100" s="105"/>
      <c r="LQX100" s="97"/>
      <c r="LQY100" s="79"/>
      <c r="LQZ100" s="96"/>
      <c r="LRA100" s="80"/>
      <c r="LRB100" s="80"/>
      <c r="LRC100" s="80"/>
      <c r="LRD100" s="102"/>
      <c r="LRE100" s="62"/>
      <c r="LRF100" s="110"/>
      <c r="LRG100" s="97"/>
      <c r="LRH100" s="97"/>
      <c r="LRI100" s="97"/>
      <c r="LRJ100" s="104"/>
      <c r="LRK100" s="97"/>
      <c r="LRL100" s="97"/>
      <c r="LRM100" s="97"/>
      <c r="LRN100" s="145"/>
      <c r="LRO100" s="61"/>
      <c r="LRP100" s="108"/>
      <c r="LRQ100" s="63"/>
      <c r="LRR100" s="103"/>
      <c r="LRS100" s="104"/>
      <c r="LRT100" s="105"/>
      <c r="LRU100" s="97"/>
      <c r="LRV100" s="79"/>
      <c r="LRW100" s="96"/>
      <c r="LRX100" s="80"/>
      <c r="LRY100" s="80"/>
      <c r="LRZ100" s="80"/>
      <c r="LSA100" s="102"/>
      <c r="LSB100" s="62"/>
      <c r="LSC100" s="110"/>
      <c r="LSD100" s="97"/>
      <c r="LSE100" s="97"/>
      <c r="LSF100" s="97"/>
      <c r="LSG100" s="104"/>
      <c r="LSH100" s="97"/>
      <c r="LSI100" s="97"/>
      <c r="LSJ100" s="97"/>
      <c r="LSK100" s="145"/>
      <c r="LSL100" s="61"/>
      <c r="LSM100" s="108"/>
      <c r="LSN100" s="63"/>
      <c r="LSO100" s="103"/>
      <c r="LSP100" s="104"/>
      <c r="LSQ100" s="105"/>
      <c r="LSR100" s="97"/>
      <c r="LSS100" s="79"/>
      <c r="LST100" s="96"/>
      <c r="LSU100" s="80"/>
      <c r="LSV100" s="80"/>
      <c r="LSW100" s="80"/>
      <c r="LSX100" s="102"/>
      <c r="LSY100" s="62"/>
      <c r="LSZ100" s="110"/>
      <c r="LTA100" s="97"/>
      <c r="LTB100" s="97"/>
      <c r="LTC100" s="97"/>
      <c r="LTD100" s="104"/>
      <c r="LTE100" s="97"/>
      <c r="LTF100" s="97"/>
      <c r="LTG100" s="97"/>
      <c r="LTH100" s="145"/>
      <c r="LTI100" s="61"/>
      <c r="LTJ100" s="108"/>
      <c r="LTK100" s="63"/>
      <c r="LTL100" s="103"/>
      <c r="LTM100" s="104"/>
      <c r="LTN100" s="105"/>
      <c r="LTO100" s="97"/>
      <c r="LTP100" s="79"/>
      <c r="LTQ100" s="96"/>
      <c r="LTR100" s="80"/>
      <c r="LTS100" s="80"/>
      <c r="LTT100" s="80"/>
      <c r="LTU100" s="102"/>
      <c r="LTV100" s="62"/>
      <c r="LTW100" s="110"/>
      <c r="LTX100" s="97"/>
      <c r="LTY100" s="97"/>
      <c r="LTZ100" s="97"/>
      <c r="LUA100" s="104"/>
      <c r="LUB100" s="97"/>
      <c r="LUC100" s="97"/>
      <c r="LUD100" s="97"/>
      <c r="LUE100" s="145"/>
      <c r="LUF100" s="61"/>
      <c r="LUG100" s="108"/>
      <c r="LUH100" s="63"/>
      <c r="LUI100" s="103"/>
      <c r="LUJ100" s="104"/>
      <c r="LUK100" s="105"/>
      <c r="LUL100" s="97"/>
      <c r="LUM100" s="79"/>
      <c r="LUN100" s="96"/>
      <c r="LUO100" s="80"/>
      <c r="LUP100" s="80"/>
      <c r="LUQ100" s="80"/>
      <c r="LUR100" s="102"/>
      <c r="LUS100" s="62"/>
      <c r="LUT100" s="110"/>
      <c r="LUU100" s="97"/>
      <c r="LUV100" s="97"/>
      <c r="LUW100" s="97"/>
      <c r="LUX100" s="104"/>
      <c r="LUY100" s="97"/>
      <c r="LUZ100" s="97"/>
      <c r="LVA100" s="97"/>
      <c r="LVB100" s="145"/>
      <c r="LVC100" s="61"/>
      <c r="LVD100" s="108"/>
      <c r="LVE100" s="63"/>
      <c r="LVF100" s="103"/>
      <c r="LVG100" s="104"/>
      <c r="LVH100" s="105"/>
      <c r="LVI100" s="97"/>
      <c r="LVJ100" s="79"/>
      <c r="LVK100" s="96"/>
      <c r="LVL100" s="80"/>
      <c r="LVM100" s="80"/>
      <c r="LVN100" s="80"/>
      <c r="LVO100" s="102"/>
      <c r="LVP100" s="62"/>
      <c r="LVQ100" s="110"/>
      <c r="LVR100" s="97"/>
      <c r="LVS100" s="97"/>
      <c r="LVT100" s="97"/>
      <c r="LVU100" s="104"/>
      <c r="LVV100" s="97"/>
      <c r="LVW100" s="97"/>
      <c r="LVX100" s="97"/>
      <c r="LVY100" s="145"/>
      <c r="LVZ100" s="61"/>
      <c r="LWA100" s="108"/>
      <c r="LWB100" s="63"/>
      <c r="LWC100" s="103"/>
      <c r="LWD100" s="104"/>
      <c r="LWE100" s="105"/>
      <c r="LWF100" s="97"/>
      <c r="LWG100" s="79"/>
      <c r="LWH100" s="96"/>
      <c r="LWI100" s="80"/>
      <c r="LWJ100" s="80"/>
      <c r="LWK100" s="80"/>
      <c r="LWL100" s="102"/>
      <c r="LWM100" s="62"/>
      <c r="LWN100" s="110"/>
      <c r="LWO100" s="97"/>
      <c r="LWP100" s="97"/>
      <c r="LWQ100" s="97"/>
      <c r="LWR100" s="104"/>
      <c r="LWS100" s="97"/>
      <c r="LWT100" s="97"/>
      <c r="LWU100" s="97"/>
      <c r="LWV100" s="145"/>
      <c r="LWW100" s="61"/>
      <c r="LWX100" s="108"/>
      <c r="LWY100" s="63"/>
      <c r="LWZ100" s="103"/>
      <c r="LXA100" s="104"/>
      <c r="LXB100" s="105"/>
      <c r="LXC100" s="97"/>
      <c r="LXD100" s="79"/>
      <c r="LXE100" s="96"/>
      <c r="LXF100" s="80"/>
      <c r="LXG100" s="80"/>
      <c r="LXH100" s="80"/>
      <c r="LXI100" s="102"/>
      <c r="LXJ100" s="62"/>
      <c r="LXK100" s="110"/>
      <c r="LXL100" s="97"/>
      <c r="LXM100" s="97"/>
      <c r="LXN100" s="97"/>
      <c r="LXO100" s="104"/>
      <c r="LXP100" s="97"/>
      <c r="LXQ100" s="97"/>
      <c r="LXR100" s="97"/>
      <c r="LXS100" s="145"/>
      <c r="LXT100" s="61"/>
      <c r="LXU100" s="108"/>
      <c r="LXV100" s="63"/>
      <c r="LXW100" s="103"/>
      <c r="LXX100" s="104"/>
      <c r="LXY100" s="105"/>
      <c r="LXZ100" s="97"/>
      <c r="LYA100" s="79"/>
      <c r="LYB100" s="96"/>
      <c r="LYC100" s="80"/>
      <c r="LYD100" s="80"/>
      <c r="LYE100" s="80"/>
      <c r="LYF100" s="102"/>
      <c r="LYG100" s="62"/>
      <c r="LYH100" s="110"/>
      <c r="LYI100" s="97"/>
      <c r="LYJ100" s="97"/>
      <c r="LYK100" s="97"/>
      <c r="LYL100" s="104"/>
      <c r="LYM100" s="97"/>
      <c r="LYN100" s="97"/>
      <c r="LYO100" s="97"/>
      <c r="LYP100" s="145"/>
      <c r="LYQ100" s="61"/>
      <c r="LYR100" s="108"/>
      <c r="LYS100" s="63"/>
      <c r="LYT100" s="103"/>
      <c r="LYU100" s="104"/>
      <c r="LYV100" s="105"/>
      <c r="LYW100" s="97"/>
      <c r="LYX100" s="79"/>
      <c r="LYY100" s="96"/>
      <c r="LYZ100" s="80"/>
      <c r="LZA100" s="80"/>
      <c r="LZB100" s="80"/>
      <c r="LZC100" s="102"/>
      <c r="LZD100" s="62"/>
      <c r="LZE100" s="110"/>
      <c r="LZF100" s="97"/>
      <c r="LZG100" s="97"/>
      <c r="LZH100" s="97"/>
      <c r="LZI100" s="104"/>
      <c r="LZJ100" s="97"/>
      <c r="LZK100" s="97"/>
      <c r="LZL100" s="97"/>
      <c r="LZM100" s="145"/>
      <c r="LZN100" s="61"/>
      <c r="LZO100" s="108"/>
      <c r="LZP100" s="63"/>
      <c r="LZQ100" s="103"/>
      <c r="LZR100" s="104"/>
      <c r="LZS100" s="105"/>
      <c r="LZT100" s="97"/>
      <c r="LZU100" s="79"/>
      <c r="LZV100" s="96"/>
      <c r="LZW100" s="80"/>
      <c r="LZX100" s="80"/>
      <c r="LZY100" s="80"/>
      <c r="LZZ100" s="102"/>
      <c r="MAA100" s="62"/>
      <c r="MAB100" s="110"/>
      <c r="MAC100" s="97"/>
      <c r="MAD100" s="97"/>
      <c r="MAE100" s="97"/>
      <c r="MAF100" s="104"/>
      <c r="MAG100" s="97"/>
      <c r="MAH100" s="97"/>
      <c r="MAI100" s="97"/>
      <c r="MAJ100" s="145"/>
      <c r="MAK100" s="61"/>
      <c r="MAL100" s="108"/>
      <c r="MAM100" s="63"/>
      <c r="MAN100" s="103"/>
      <c r="MAO100" s="104"/>
      <c r="MAP100" s="105"/>
      <c r="MAQ100" s="97"/>
      <c r="MAR100" s="79"/>
      <c r="MAS100" s="96"/>
      <c r="MAT100" s="80"/>
      <c r="MAU100" s="80"/>
      <c r="MAV100" s="80"/>
      <c r="MAW100" s="102"/>
      <c r="MAX100" s="62"/>
      <c r="MAY100" s="110"/>
      <c r="MAZ100" s="97"/>
      <c r="MBA100" s="97"/>
      <c r="MBB100" s="97"/>
      <c r="MBC100" s="104"/>
      <c r="MBD100" s="97"/>
      <c r="MBE100" s="97"/>
      <c r="MBF100" s="97"/>
      <c r="MBG100" s="145"/>
      <c r="MBH100" s="61"/>
      <c r="MBI100" s="108"/>
      <c r="MBJ100" s="63"/>
      <c r="MBK100" s="103"/>
      <c r="MBL100" s="104"/>
      <c r="MBM100" s="105"/>
      <c r="MBN100" s="97"/>
      <c r="MBO100" s="79"/>
      <c r="MBP100" s="96"/>
      <c r="MBQ100" s="80"/>
      <c r="MBR100" s="80"/>
      <c r="MBS100" s="80"/>
      <c r="MBT100" s="102"/>
      <c r="MBU100" s="62"/>
      <c r="MBV100" s="110"/>
      <c r="MBW100" s="97"/>
      <c r="MBX100" s="97"/>
      <c r="MBY100" s="97"/>
      <c r="MBZ100" s="104"/>
      <c r="MCA100" s="97"/>
      <c r="MCB100" s="97"/>
      <c r="MCC100" s="97"/>
      <c r="MCD100" s="145"/>
      <c r="MCE100" s="61"/>
      <c r="MCF100" s="108"/>
      <c r="MCG100" s="63"/>
      <c r="MCH100" s="103"/>
      <c r="MCI100" s="104"/>
      <c r="MCJ100" s="105"/>
      <c r="MCK100" s="97"/>
      <c r="MCL100" s="79"/>
      <c r="MCM100" s="96"/>
      <c r="MCN100" s="80"/>
      <c r="MCO100" s="80"/>
      <c r="MCP100" s="80"/>
      <c r="MCQ100" s="102"/>
      <c r="MCR100" s="62"/>
      <c r="MCS100" s="110"/>
      <c r="MCT100" s="97"/>
      <c r="MCU100" s="97"/>
      <c r="MCV100" s="97"/>
      <c r="MCW100" s="104"/>
      <c r="MCX100" s="97"/>
      <c r="MCY100" s="97"/>
      <c r="MCZ100" s="97"/>
      <c r="MDA100" s="145"/>
      <c r="MDB100" s="61"/>
      <c r="MDC100" s="108"/>
      <c r="MDD100" s="63"/>
      <c r="MDE100" s="103"/>
      <c r="MDF100" s="104"/>
      <c r="MDG100" s="105"/>
      <c r="MDH100" s="97"/>
      <c r="MDI100" s="79"/>
      <c r="MDJ100" s="96"/>
      <c r="MDK100" s="80"/>
      <c r="MDL100" s="80"/>
      <c r="MDM100" s="80"/>
      <c r="MDN100" s="102"/>
      <c r="MDO100" s="62"/>
      <c r="MDP100" s="110"/>
      <c r="MDQ100" s="97"/>
      <c r="MDR100" s="97"/>
      <c r="MDS100" s="97"/>
      <c r="MDT100" s="104"/>
      <c r="MDU100" s="97"/>
      <c r="MDV100" s="97"/>
      <c r="MDW100" s="97"/>
      <c r="MDX100" s="145"/>
      <c r="MDY100" s="61"/>
      <c r="MDZ100" s="108"/>
      <c r="MEA100" s="63"/>
      <c r="MEB100" s="103"/>
      <c r="MEC100" s="104"/>
      <c r="MED100" s="105"/>
      <c r="MEE100" s="97"/>
      <c r="MEF100" s="79"/>
      <c r="MEG100" s="96"/>
      <c r="MEH100" s="80"/>
      <c r="MEI100" s="80"/>
      <c r="MEJ100" s="80"/>
      <c r="MEK100" s="102"/>
      <c r="MEL100" s="62"/>
      <c r="MEM100" s="110"/>
      <c r="MEN100" s="97"/>
      <c r="MEO100" s="97"/>
      <c r="MEP100" s="97"/>
      <c r="MEQ100" s="104"/>
      <c r="MER100" s="97"/>
      <c r="MES100" s="97"/>
      <c r="MET100" s="97"/>
      <c r="MEU100" s="145"/>
      <c r="MEV100" s="61"/>
      <c r="MEW100" s="108"/>
      <c r="MEX100" s="63"/>
      <c r="MEY100" s="103"/>
      <c r="MEZ100" s="104"/>
      <c r="MFA100" s="105"/>
      <c r="MFB100" s="97"/>
      <c r="MFC100" s="79"/>
      <c r="MFD100" s="96"/>
      <c r="MFE100" s="80"/>
      <c r="MFF100" s="80"/>
      <c r="MFG100" s="80"/>
      <c r="MFH100" s="102"/>
      <c r="MFI100" s="62"/>
      <c r="MFJ100" s="110"/>
      <c r="MFK100" s="97"/>
      <c r="MFL100" s="97"/>
      <c r="MFM100" s="97"/>
      <c r="MFN100" s="104"/>
      <c r="MFO100" s="97"/>
      <c r="MFP100" s="97"/>
      <c r="MFQ100" s="97"/>
      <c r="MFR100" s="145"/>
      <c r="MFS100" s="61"/>
      <c r="MFT100" s="108"/>
      <c r="MFU100" s="63"/>
      <c r="MFV100" s="103"/>
      <c r="MFW100" s="104"/>
      <c r="MFX100" s="105"/>
      <c r="MFY100" s="97"/>
      <c r="MFZ100" s="79"/>
      <c r="MGA100" s="96"/>
      <c r="MGB100" s="80"/>
      <c r="MGC100" s="80"/>
      <c r="MGD100" s="80"/>
      <c r="MGE100" s="102"/>
      <c r="MGF100" s="62"/>
      <c r="MGG100" s="110"/>
      <c r="MGH100" s="97"/>
      <c r="MGI100" s="97"/>
      <c r="MGJ100" s="97"/>
      <c r="MGK100" s="104"/>
      <c r="MGL100" s="97"/>
      <c r="MGM100" s="97"/>
      <c r="MGN100" s="97"/>
      <c r="MGO100" s="145"/>
      <c r="MGP100" s="61"/>
      <c r="MGQ100" s="108"/>
      <c r="MGR100" s="63"/>
      <c r="MGS100" s="103"/>
      <c r="MGT100" s="104"/>
      <c r="MGU100" s="105"/>
      <c r="MGV100" s="97"/>
      <c r="MGW100" s="79"/>
      <c r="MGX100" s="96"/>
      <c r="MGY100" s="80"/>
      <c r="MGZ100" s="80"/>
      <c r="MHA100" s="80"/>
      <c r="MHB100" s="102"/>
      <c r="MHC100" s="62"/>
      <c r="MHD100" s="110"/>
      <c r="MHE100" s="97"/>
      <c r="MHF100" s="97"/>
      <c r="MHG100" s="97"/>
      <c r="MHH100" s="104"/>
      <c r="MHI100" s="97"/>
      <c r="MHJ100" s="97"/>
      <c r="MHK100" s="97"/>
      <c r="MHL100" s="145"/>
      <c r="MHM100" s="61"/>
      <c r="MHN100" s="108"/>
      <c r="MHO100" s="63"/>
      <c r="MHP100" s="103"/>
      <c r="MHQ100" s="104"/>
      <c r="MHR100" s="105"/>
      <c r="MHS100" s="97"/>
      <c r="MHT100" s="79"/>
      <c r="MHU100" s="96"/>
      <c r="MHV100" s="80"/>
      <c r="MHW100" s="80"/>
      <c r="MHX100" s="80"/>
      <c r="MHY100" s="102"/>
      <c r="MHZ100" s="62"/>
      <c r="MIA100" s="110"/>
      <c r="MIB100" s="97"/>
      <c r="MIC100" s="97"/>
      <c r="MID100" s="97"/>
      <c r="MIE100" s="104"/>
      <c r="MIF100" s="97"/>
      <c r="MIG100" s="97"/>
      <c r="MIH100" s="97"/>
      <c r="MII100" s="145"/>
      <c r="MIJ100" s="61"/>
      <c r="MIK100" s="108"/>
      <c r="MIL100" s="63"/>
      <c r="MIM100" s="103"/>
      <c r="MIN100" s="104"/>
      <c r="MIO100" s="105"/>
      <c r="MIP100" s="97"/>
      <c r="MIQ100" s="79"/>
      <c r="MIR100" s="96"/>
      <c r="MIS100" s="80"/>
      <c r="MIT100" s="80"/>
      <c r="MIU100" s="80"/>
      <c r="MIV100" s="102"/>
      <c r="MIW100" s="62"/>
      <c r="MIX100" s="110"/>
      <c r="MIY100" s="97"/>
      <c r="MIZ100" s="97"/>
      <c r="MJA100" s="97"/>
      <c r="MJB100" s="104"/>
      <c r="MJC100" s="97"/>
      <c r="MJD100" s="97"/>
      <c r="MJE100" s="97"/>
      <c r="MJF100" s="145"/>
      <c r="MJG100" s="61"/>
      <c r="MJH100" s="108"/>
      <c r="MJI100" s="63"/>
      <c r="MJJ100" s="103"/>
      <c r="MJK100" s="104"/>
      <c r="MJL100" s="105"/>
      <c r="MJM100" s="97"/>
      <c r="MJN100" s="79"/>
      <c r="MJO100" s="96"/>
      <c r="MJP100" s="80"/>
      <c r="MJQ100" s="80"/>
      <c r="MJR100" s="80"/>
      <c r="MJS100" s="102"/>
      <c r="MJT100" s="62"/>
      <c r="MJU100" s="110"/>
      <c r="MJV100" s="97"/>
      <c r="MJW100" s="97"/>
      <c r="MJX100" s="97"/>
      <c r="MJY100" s="104"/>
      <c r="MJZ100" s="97"/>
      <c r="MKA100" s="97"/>
      <c r="MKB100" s="97"/>
      <c r="MKC100" s="145"/>
      <c r="MKD100" s="61"/>
      <c r="MKE100" s="108"/>
      <c r="MKF100" s="63"/>
      <c r="MKG100" s="103"/>
      <c r="MKH100" s="104"/>
      <c r="MKI100" s="105"/>
      <c r="MKJ100" s="97"/>
      <c r="MKK100" s="79"/>
      <c r="MKL100" s="96"/>
      <c r="MKM100" s="80"/>
      <c r="MKN100" s="80"/>
      <c r="MKO100" s="80"/>
      <c r="MKP100" s="102"/>
      <c r="MKQ100" s="62"/>
      <c r="MKR100" s="110"/>
      <c r="MKS100" s="97"/>
      <c r="MKT100" s="97"/>
      <c r="MKU100" s="97"/>
      <c r="MKV100" s="104"/>
      <c r="MKW100" s="97"/>
      <c r="MKX100" s="97"/>
      <c r="MKY100" s="97"/>
      <c r="MKZ100" s="145"/>
      <c r="MLA100" s="61"/>
      <c r="MLB100" s="108"/>
      <c r="MLC100" s="63"/>
      <c r="MLD100" s="103"/>
      <c r="MLE100" s="104"/>
      <c r="MLF100" s="105"/>
      <c r="MLG100" s="97"/>
      <c r="MLH100" s="79"/>
      <c r="MLI100" s="96"/>
      <c r="MLJ100" s="80"/>
      <c r="MLK100" s="80"/>
      <c r="MLL100" s="80"/>
      <c r="MLM100" s="102"/>
      <c r="MLN100" s="62"/>
      <c r="MLO100" s="110"/>
      <c r="MLP100" s="97"/>
      <c r="MLQ100" s="97"/>
      <c r="MLR100" s="97"/>
      <c r="MLS100" s="104"/>
      <c r="MLT100" s="97"/>
      <c r="MLU100" s="97"/>
      <c r="MLV100" s="97"/>
      <c r="MLW100" s="145"/>
      <c r="MLX100" s="61"/>
      <c r="MLY100" s="108"/>
      <c r="MLZ100" s="63"/>
      <c r="MMA100" s="103"/>
      <c r="MMB100" s="104"/>
      <c r="MMC100" s="105"/>
      <c r="MMD100" s="97"/>
      <c r="MME100" s="79"/>
      <c r="MMF100" s="96"/>
      <c r="MMG100" s="80"/>
      <c r="MMH100" s="80"/>
      <c r="MMI100" s="80"/>
      <c r="MMJ100" s="102"/>
      <c r="MMK100" s="62"/>
      <c r="MML100" s="110"/>
      <c r="MMM100" s="97"/>
      <c r="MMN100" s="97"/>
      <c r="MMO100" s="97"/>
      <c r="MMP100" s="104"/>
      <c r="MMQ100" s="97"/>
      <c r="MMR100" s="97"/>
      <c r="MMS100" s="97"/>
      <c r="MMT100" s="145"/>
      <c r="MMU100" s="61"/>
      <c r="MMV100" s="108"/>
      <c r="MMW100" s="63"/>
      <c r="MMX100" s="103"/>
      <c r="MMY100" s="104"/>
      <c r="MMZ100" s="105"/>
      <c r="MNA100" s="97"/>
      <c r="MNB100" s="79"/>
      <c r="MNC100" s="96"/>
      <c r="MND100" s="80"/>
      <c r="MNE100" s="80"/>
      <c r="MNF100" s="80"/>
      <c r="MNG100" s="102"/>
      <c r="MNH100" s="62"/>
      <c r="MNI100" s="110"/>
      <c r="MNJ100" s="97"/>
      <c r="MNK100" s="97"/>
      <c r="MNL100" s="97"/>
      <c r="MNM100" s="104"/>
      <c r="MNN100" s="97"/>
      <c r="MNO100" s="97"/>
      <c r="MNP100" s="97"/>
      <c r="MNQ100" s="145"/>
      <c r="MNR100" s="61"/>
      <c r="MNS100" s="108"/>
      <c r="MNT100" s="63"/>
      <c r="MNU100" s="103"/>
      <c r="MNV100" s="104"/>
      <c r="MNW100" s="105"/>
      <c r="MNX100" s="97"/>
      <c r="MNY100" s="79"/>
      <c r="MNZ100" s="96"/>
      <c r="MOA100" s="80"/>
      <c r="MOB100" s="80"/>
      <c r="MOC100" s="80"/>
      <c r="MOD100" s="102"/>
      <c r="MOE100" s="62"/>
      <c r="MOF100" s="110"/>
      <c r="MOG100" s="97"/>
      <c r="MOH100" s="97"/>
      <c r="MOI100" s="97"/>
      <c r="MOJ100" s="104"/>
      <c r="MOK100" s="97"/>
      <c r="MOL100" s="97"/>
      <c r="MOM100" s="97"/>
      <c r="MON100" s="145"/>
      <c r="MOO100" s="61"/>
      <c r="MOP100" s="108"/>
      <c r="MOQ100" s="63"/>
      <c r="MOR100" s="103"/>
      <c r="MOS100" s="104"/>
      <c r="MOT100" s="105"/>
      <c r="MOU100" s="97"/>
      <c r="MOV100" s="79"/>
      <c r="MOW100" s="96"/>
      <c r="MOX100" s="80"/>
      <c r="MOY100" s="80"/>
      <c r="MOZ100" s="80"/>
      <c r="MPA100" s="102"/>
      <c r="MPB100" s="62"/>
      <c r="MPC100" s="110"/>
      <c r="MPD100" s="97"/>
      <c r="MPE100" s="97"/>
      <c r="MPF100" s="97"/>
      <c r="MPG100" s="104"/>
      <c r="MPH100" s="97"/>
      <c r="MPI100" s="97"/>
      <c r="MPJ100" s="97"/>
      <c r="MPK100" s="145"/>
      <c r="MPL100" s="61"/>
      <c r="MPM100" s="108"/>
      <c r="MPN100" s="63"/>
      <c r="MPO100" s="103"/>
      <c r="MPP100" s="104"/>
      <c r="MPQ100" s="105"/>
      <c r="MPR100" s="97"/>
      <c r="MPS100" s="79"/>
      <c r="MPT100" s="96"/>
      <c r="MPU100" s="80"/>
      <c r="MPV100" s="80"/>
      <c r="MPW100" s="80"/>
      <c r="MPX100" s="102"/>
      <c r="MPY100" s="62"/>
      <c r="MPZ100" s="110"/>
      <c r="MQA100" s="97"/>
      <c r="MQB100" s="97"/>
      <c r="MQC100" s="97"/>
      <c r="MQD100" s="104"/>
      <c r="MQE100" s="97"/>
      <c r="MQF100" s="97"/>
      <c r="MQG100" s="97"/>
      <c r="MQH100" s="145"/>
      <c r="MQI100" s="61"/>
      <c r="MQJ100" s="108"/>
      <c r="MQK100" s="63"/>
      <c r="MQL100" s="103"/>
      <c r="MQM100" s="104"/>
      <c r="MQN100" s="105"/>
      <c r="MQO100" s="97"/>
      <c r="MQP100" s="79"/>
      <c r="MQQ100" s="96"/>
      <c r="MQR100" s="80"/>
      <c r="MQS100" s="80"/>
      <c r="MQT100" s="80"/>
      <c r="MQU100" s="102"/>
      <c r="MQV100" s="62"/>
      <c r="MQW100" s="110"/>
      <c r="MQX100" s="97"/>
      <c r="MQY100" s="97"/>
      <c r="MQZ100" s="97"/>
      <c r="MRA100" s="104"/>
      <c r="MRB100" s="97"/>
      <c r="MRC100" s="97"/>
      <c r="MRD100" s="97"/>
      <c r="MRE100" s="145"/>
      <c r="MRF100" s="61"/>
      <c r="MRG100" s="108"/>
      <c r="MRH100" s="63"/>
      <c r="MRI100" s="103"/>
      <c r="MRJ100" s="104"/>
      <c r="MRK100" s="105"/>
      <c r="MRL100" s="97"/>
      <c r="MRM100" s="79"/>
      <c r="MRN100" s="96"/>
      <c r="MRO100" s="80"/>
      <c r="MRP100" s="80"/>
      <c r="MRQ100" s="80"/>
      <c r="MRR100" s="102"/>
      <c r="MRS100" s="62"/>
      <c r="MRT100" s="110"/>
      <c r="MRU100" s="97"/>
      <c r="MRV100" s="97"/>
      <c r="MRW100" s="97"/>
      <c r="MRX100" s="104"/>
      <c r="MRY100" s="97"/>
      <c r="MRZ100" s="97"/>
      <c r="MSA100" s="97"/>
      <c r="MSB100" s="145"/>
      <c r="MSC100" s="61"/>
      <c r="MSD100" s="108"/>
      <c r="MSE100" s="63"/>
      <c r="MSF100" s="103"/>
      <c r="MSG100" s="104"/>
      <c r="MSH100" s="105"/>
      <c r="MSI100" s="97"/>
      <c r="MSJ100" s="79"/>
      <c r="MSK100" s="96"/>
      <c r="MSL100" s="80"/>
      <c r="MSM100" s="80"/>
      <c r="MSN100" s="80"/>
      <c r="MSO100" s="102"/>
      <c r="MSP100" s="62"/>
      <c r="MSQ100" s="110"/>
      <c r="MSR100" s="97"/>
      <c r="MSS100" s="97"/>
      <c r="MST100" s="97"/>
      <c r="MSU100" s="104"/>
      <c r="MSV100" s="97"/>
      <c r="MSW100" s="97"/>
      <c r="MSX100" s="97"/>
      <c r="MSY100" s="145"/>
      <c r="MSZ100" s="61"/>
      <c r="MTA100" s="108"/>
      <c r="MTB100" s="63"/>
      <c r="MTC100" s="103"/>
      <c r="MTD100" s="104"/>
      <c r="MTE100" s="105"/>
      <c r="MTF100" s="97"/>
      <c r="MTG100" s="79"/>
      <c r="MTH100" s="96"/>
      <c r="MTI100" s="80"/>
      <c r="MTJ100" s="80"/>
      <c r="MTK100" s="80"/>
      <c r="MTL100" s="102"/>
      <c r="MTM100" s="62"/>
      <c r="MTN100" s="110"/>
      <c r="MTO100" s="97"/>
      <c r="MTP100" s="97"/>
      <c r="MTQ100" s="97"/>
      <c r="MTR100" s="104"/>
      <c r="MTS100" s="97"/>
      <c r="MTT100" s="97"/>
      <c r="MTU100" s="97"/>
      <c r="MTV100" s="145"/>
      <c r="MTW100" s="61"/>
      <c r="MTX100" s="108"/>
      <c r="MTY100" s="63"/>
      <c r="MTZ100" s="103"/>
      <c r="MUA100" s="104"/>
      <c r="MUB100" s="105"/>
      <c r="MUC100" s="97"/>
      <c r="MUD100" s="79"/>
      <c r="MUE100" s="96"/>
      <c r="MUF100" s="80"/>
      <c r="MUG100" s="80"/>
      <c r="MUH100" s="80"/>
      <c r="MUI100" s="102"/>
      <c r="MUJ100" s="62"/>
      <c r="MUK100" s="110"/>
      <c r="MUL100" s="97"/>
      <c r="MUM100" s="97"/>
      <c r="MUN100" s="97"/>
      <c r="MUO100" s="104"/>
      <c r="MUP100" s="97"/>
      <c r="MUQ100" s="97"/>
      <c r="MUR100" s="97"/>
      <c r="MUS100" s="145"/>
      <c r="MUT100" s="61"/>
      <c r="MUU100" s="108"/>
      <c r="MUV100" s="63"/>
      <c r="MUW100" s="103"/>
      <c r="MUX100" s="104"/>
      <c r="MUY100" s="105"/>
      <c r="MUZ100" s="97"/>
      <c r="MVA100" s="79"/>
      <c r="MVB100" s="96"/>
      <c r="MVC100" s="80"/>
      <c r="MVD100" s="80"/>
      <c r="MVE100" s="80"/>
      <c r="MVF100" s="102"/>
      <c r="MVG100" s="62"/>
      <c r="MVH100" s="110"/>
      <c r="MVI100" s="97"/>
      <c r="MVJ100" s="97"/>
      <c r="MVK100" s="97"/>
      <c r="MVL100" s="104"/>
      <c r="MVM100" s="97"/>
      <c r="MVN100" s="97"/>
      <c r="MVO100" s="97"/>
      <c r="MVP100" s="145"/>
      <c r="MVQ100" s="61"/>
      <c r="MVR100" s="108"/>
      <c r="MVS100" s="63"/>
      <c r="MVT100" s="103"/>
      <c r="MVU100" s="104"/>
      <c r="MVV100" s="105"/>
      <c r="MVW100" s="97"/>
      <c r="MVX100" s="79"/>
      <c r="MVY100" s="96"/>
      <c r="MVZ100" s="80"/>
      <c r="MWA100" s="80"/>
      <c r="MWB100" s="80"/>
      <c r="MWC100" s="102"/>
      <c r="MWD100" s="62"/>
      <c r="MWE100" s="110"/>
      <c r="MWF100" s="97"/>
      <c r="MWG100" s="97"/>
      <c r="MWH100" s="97"/>
      <c r="MWI100" s="104"/>
      <c r="MWJ100" s="97"/>
      <c r="MWK100" s="97"/>
      <c r="MWL100" s="97"/>
      <c r="MWM100" s="145"/>
      <c r="MWN100" s="61"/>
      <c r="MWO100" s="108"/>
      <c r="MWP100" s="63"/>
      <c r="MWQ100" s="103"/>
      <c r="MWR100" s="104"/>
      <c r="MWS100" s="105"/>
      <c r="MWT100" s="97"/>
      <c r="MWU100" s="79"/>
      <c r="MWV100" s="96"/>
      <c r="MWW100" s="80"/>
      <c r="MWX100" s="80"/>
      <c r="MWY100" s="80"/>
      <c r="MWZ100" s="102"/>
      <c r="MXA100" s="62"/>
      <c r="MXB100" s="110"/>
      <c r="MXC100" s="97"/>
      <c r="MXD100" s="97"/>
      <c r="MXE100" s="97"/>
      <c r="MXF100" s="104"/>
      <c r="MXG100" s="97"/>
      <c r="MXH100" s="97"/>
      <c r="MXI100" s="97"/>
      <c r="MXJ100" s="145"/>
      <c r="MXK100" s="61"/>
      <c r="MXL100" s="108"/>
      <c r="MXM100" s="63"/>
      <c r="MXN100" s="103"/>
      <c r="MXO100" s="104"/>
      <c r="MXP100" s="105"/>
      <c r="MXQ100" s="97"/>
      <c r="MXR100" s="79"/>
      <c r="MXS100" s="96"/>
      <c r="MXT100" s="80"/>
      <c r="MXU100" s="80"/>
      <c r="MXV100" s="80"/>
      <c r="MXW100" s="102"/>
      <c r="MXX100" s="62"/>
      <c r="MXY100" s="110"/>
      <c r="MXZ100" s="97"/>
      <c r="MYA100" s="97"/>
      <c r="MYB100" s="97"/>
      <c r="MYC100" s="104"/>
      <c r="MYD100" s="97"/>
      <c r="MYE100" s="97"/>
      <c r="MYF100" s="97"/>
      <c r="MYG100" s="145"/>
      <c r="MYH100" s="61"/>
      <c r="MYI100" s="108"/>
      <c r="MYJ100" s="63"/>
      <c r="MYK100" s="103"/>
      <c r="MYL100" s="104"/>
      <c r="MYM100" s="105"/>
      <c r="MYN100" s="97"/>
      <c r="MYO100" s="79"/>
      <c r="MYP100" s="96"/>
      <c r="MYQ100" s="80"/>
      <c r="MYR100" s="80"/>
      <c r="MYS100" s="80"/>
      <c r="MYT100" s="102"/>
      <c r="MYU100" s="62"/>
      <c r="MYV100" s="110"/>
      <c r="MYW100" s="97"/>
      <c r="MYX100" s="97"/>
      <c r="MYY100" s="97"/>
      <c r="MYZ100" s="104"/>
      <c r="MZA100" s="97"/>
      <c r="MZB100" s="97"/>
      <c r="MZC100" s="97"/>
      <c r="MZD100" s="145"/>
      <c r="MZE100" s="61"/>
      <c r="MZF100" s="108"/>
      <c r="MZG100" s="63"/>
      <c r="MZH100" s="103"/>
      <c r="MZI100" s="104"/>
      <c r="MZJ100" s="105"/>
      <c r="MZK100" s="97"/>
      <c r="MZL100" s="79"/>
      <c r="MZM100" s="96"/>
      <c r="MZN100" s="80"/>
      <c r="MZO100" s="80"/>
      <c r="MZP100" s="80"/>
      <c r="MZQ100" s="102"/>
      <c r="MZR100" s="62"/>
      <c r="MZS100" s="110"/>
      <c r="MZT100" s="97"/>
      <c r="MZU100" s="97"/>
      <c r="MZV100" s="97"/>
      <c r="MZW100" s="104"/>
      <c r="MZX100" s="97"/>
      <c r="MZY100" s="97"/>
      <c r="MZZ100" s="97"/>
      <c r="NAA100" s="145"/>
      <c r="NAB100" s="61"/>
      <c r="NAC100" s="108"/>
      <c r="NAD100" s="63"/>
      <c r="NAE100" s="103"/>
      <c r="NAF100" s="104"/>
      <c r="NAG100" s="105"/>
      <c r="NAH100" s="97"/>
      <c r="NAI100" s="79"/>
      <c r="NAJ100" s="96"/>
      <c r="NAK100" s="80"/>
      <c r="NAL100" s="80"/>
      <c r="NAM100" s="80"/>
      <c r="NAN100" s="102"/>
      <c r="NAO100" s="62"/>
      <c r="NAP100" s="110"/>
      <c r="NAQ100" s="97"/>
      <c r="NAR100" s="97"/>
      <c r="NAS100" s="97"/>
      <c r="NAT100" s="104"/>
      <c r="NAU100" s="97"/>
      <c r="NAV100" s="97"/>
      <c r="NAW100" s="97"/>
      <c r="NAX100" s="145"/>
      <c r="NAY100" s="61"/>
      <c r="NAZ100" s="108"/>
      <c r="NBA100" s="63"/>
      <c r="NBB100" s="103"/>
      <c r="NBC100" s="104"/>
      <c r="NBD100" s="105"/>
      <c r="NBE100" s="97"/>
      <c r="NBF100" s="79"/>
      <c r="NBG100" s="96"/>
      <c r="NBH100" s="80"/>
      <c r="NBI100" s="80"/>
      <c r="NBJ100" s="80"/>
      <c r="NBK100" s="102"/>
      <c r="NBL100" s="62"/>
      <c r="NBM100" s="110"/>
      <c r="NBN100" s="97"/>
      <c r="NBO100" s="97"/>
      <c r="NBP100" s="97"/>
      <c r="NBQ100" s="104"/>
      <c r="NBR100" s="97"/>
      <c r="NBS100" s="97"/>
      <c r="NBT100" s="97"/>
      <c r="NBU100" s="145"/>
      <c r="NBV100" s="61"/>
      <c r="NBW100" s="108"/>
      <c r="NBX100" s="63"/>
      <c r="NBY100" s="103"/>
      <c r="NBZ100" s="104"/>
      <c r="NCA100" s="105"/>
      <c r="NCB100" s="97"/>
      <c r="NCC100" s="79"/>
      <c r="NCD100" s="96"/>
      <c r="NCE100" s="80"/>
      <c r="NCF100" s="80"/>
      <c r="NCG100" s="80"/>
      <c r="NCH100" s="102"/>
      <c r="NCI100" s="62"/>
      <c r="NCJ100" s="110"/>
      <c r="NCK100" s="97"/>
      <c r="NCL100" s="97"/>
      <c r="NCM100" s="97"/>
      <c r="NCN100" s="104"/>
      <c r="NCO100" s="97"/>
      <c r="NCP100" s="97"/>
      <c r="NCQ100" s="97"/>
      <c r="NCR100" s="145"/>
      <c r="NCS100" s="61"/>
      <c r="NCT100" s="108"/>
      <c r="NCU100" s="63"/>
      <c r="NCV100" s="103"/>
      <c r="NCW100" s="104"/>
      <c r="NCX100" s="105"/>
      <c r="NCY100" s="97"/>
      <c r="NCZ100" s="79"/>
      <c r="NDA100" s="96"/>
      <c r="NDB100" s="80"/>
      <c r="NDC100" s="80"/>
      <c r="NDD100" s="80"/>
      <c r="NDE100" s="102"/>
      <c r="NDF100" s="62"/>
      <c r="NDG100" s="110"/>
      <c r="NDH100" s="97"/>
      <c r="NDI100" s="97"/>
      <c r="NDJ100" s="97"/>
      <c r="NDK100" s="104"/>
      <c r="NDL100" s="97"/>
      <c r="NDM100" s="97"/>
      <c r="NDN100" s="97"/>
      <c r="NDO100" s="145"/>
      <c r="NDP100" s="61"/>
      <c r="NDQ100" s="108"/>
      <c r="NDR100" s="63"/>
      <c r="NDS100" s="103"/>
      <c r="NDT100" s="104"/>
      <c r="NDU100" s="105"/>
      <c r="NDV100" s="97"/>
      <c r="NDW100" s="79"/>
      <c r="NDX100" s="96"/>
      <c r="NDY100" s="80"/>
      <c r="NDZ100" s="80"/>
      <c r="NEA100" s="80"/>
      <c r="NEB100" s="102"/>
      <c r="NEC100" s="62"/>
      <c r="NED100" s="110"/>
      <c r="NEE100" s="97"/>
      <c r="NEF100" s="97"/>
      <c r="NEG100" s="97"/>
      <c r="NEH100" s="104"/>
      <c r="NEI100" s="97"/>
      <c r="NEJ100" s="97"/>
      <c r="NEK100" s="97"/>
      <c r="NEL100" s="145"/>
      <c r="NEM100" s="61"/>
      <c r="NEN100" s="108"/>
      <c r="NEO100" s="63"/>
      <c r="NEP100" s="103"/>
      <c r="NEQ100" s="104"/>
      <c r="NER100" s="105"/>
      <c r="NES100" s="97"/>
      <c r="NET100" s="79"/>
      <c r="NEU100" s="96"/>
      <c r="NEV100" s="80"/>
      <c r="NEW100" s="80"/>
      <c r="NEX100" s="80"/>
      <c r="NEY100" s="102"/>
      <c r="NEZ100" s="62"/>
      <c r="NFA100" s="110"/>
      <c r="NFB100" s="97"/>
      <c r="NFC100" s="97"/>
      <c r="NFD100" s="97"/>
      <c r="NFE100" s="104"/>
      <c r="NFF100" s="97"/>
      <c r="NFG100" s="97"/>
      <c r="NFH100" s="97"/>
      <c r="NFI100" s="145"/>
      <c r="NFJ100" s="61"/>
      <c r="NFK100" s="108"/>
      <c r="NFL100" s="63"/>
      <c r="NFM100" s="103"/>
      <c r="NFN100" s="104"/>
      <c r="NFO100" s="105"/>
      <c r="NFP100" s="97"/>
      <c r="NFQ100" s="79"/>
      <c r="NFR100" s="96"/>
      <c r="NFS100" s="80"/>
      <c r="NFT100" s="80"/>
      <c r="NFU100" s="80"/>
      <c r="NFV100" s="102"/>
      <c r="NFW100" s="62"/>
      <c r="NFX100" s="110"/>
      <c r="NFY100" s="97"/>
      <c r="NFZ100" s="97"/>
      <c r="NGA100" s="97"/>
      <c r="NGB100" s="104"/>
      <c r="NGC100" s="97"/>
      <c r="NGD100" s="97"/>
      <c r="NGE100" s="97"/>
      <c r="NGF100" s="145"/>
      <c r="NGG100" s="61"/>
      <c r="NGH100" s="108"/>
      <c r="NGI100" s="63"/>
      <c r="NGJ100" s="103"/>
      <c r="NGK100" s="104"/>
      <c r="NGL100" s="105"/>
      <c r="NGM100" s="97"/>
      <c r="NGN100" s="79"/>
      <c r="NGO100" s="96"/>
      <c r="NGP100" s="80"/>
      <c r="NGQ100" s="80"/>
      <c r="NGR100" s="80"/>
      <c r="NGS100" s="102"/>
      <c r="NGT100" s="62"/>
      <c r="NGU100" s="110"/>
      <c r="NGV100" s="97"/>
      <c r="NGW100" s="97"/>
      <c r="NGX100" s="97"/>
      <c r="NGY100" s="104"/>
      <c r="NGZ100" s="97"/>
      <c r="NHA100" s="97"/>
      <c r="NHB100" s="97"/>
      <c r="NHC100" s="145"/>
      <c r="NHD100" s="61"/>
      <c r="NHE100" s="108"/>
      <c r="NHF100" s="63"/>
      <c r="NHG100" s="103"/>
      <c r="NHH100" s="104"/>
      <c r="NHI100" s="105"/>
      <c r="NHJ100" s="97"/>
      <c r="NHK100" s="79"/>
      <c r="NHL100" s="96"/>
      <c r="NHM100" s="80"/>
      <c r="NHN100" s="80"/>
      <c r="NHO100" s="80"/>
      <c r="NHP100" s="102"/>
      <c r="NHQ100" s="62"/>
      <c r="NHR100" s="110"/>
      <c r="NHS100" s="97"/>
      <c r="NHT100" s="97"/>
      <c r="NHU100" s="97"/>
      <c r="NHV100" s="104"/>
      <c r="NHW100" s="97"/>
      <c r="NHX100" s="97"/>
      <c r="NHY100" s="97"/>
      <c r="NHZ100" s="145"/>
      <c r="NIA100" s="61"/>
      <c r="NIB100" s="108"/>
      <c r="NIC100" s="63"/>
      <c r="NID100" s="103"/>
      <c r="NIE100" s="104"/>
      <c r="NIF100" s="105"/>
      <c r="NIG100" s="97"/>
      <c r="NIH100" s="79"/>
      <c r="NII100" s="96"/>
      <c r="NIJ100" s="80"/>
      <c r="NIK100" s="80"/>
      <c r="NIL100" s="80"/>
      <c r="NIM100" s="102"/>
      <c r="NIN100" s="62"/>
      <c r="NIO100" s="110"/>
      <c r="NIP100" s="97"/>
      <c r="NIQ100" s="97"/>
      <c r="NIR100" s="97"/>
      <c r="NIS100" s="104"/>
      <c r="NIT100" s="97"/>
      <c r="NIU100" s="97"/>
      <c r="NIV100" s="97"/>
      <c r="NIW100" s="145"/>
      <c r="NIX100" s="61"/>
      <c r="NIY100" s="108"/>
      <c r="NIZ100" s="63"/>
      <c r="NJA100" s="103"/>
      <c r="NJB100" s="104"/>
      <c r="NJC100" s="105"/>
      <c r="NJD100" s="97"/>
      <c r="NJE100" s="79"/>
      <c r="NJF100" s="96"/>
      <c r="NJG100" s="80"/>
      <c r="NJH100" s="80"/>
      <c r="NJI100" s="80"/>
      <c r="NJJ100" s="102"/>
      <c r="NJK100" s="62"/>
      <c r="NJL100" s="110"/>
      <c r="NJM100" s="97"/>
      <c r="NJN100" s="97"/>
      <c r="NJO100" s="97"/>
      <c r="NJP100" s="104"/>
      <c r="NJQ100" s="97"/>
      <c r="NJR100" s="97"/>
      <c r="NJS100" s="97"/>
      <c r="NJT100" s="145"/>
      <c r="NJU100" s="61"/>
      <c r="NJV100" s="108"/>
      <c r="NJW100" s="63"/>
      <c r="NJX100" s="103"/>
      <c r="NJY100" s="104"/>
      <c r="NJZ100" s="105"/>
      <c r="NKA100" s="97"/>
      <c r="NKB100" s="79"/>
      <c r="NKC100" s="96"/>
      <c r="NKD100" s="80"/>
      <c r="NKE100" s="80"/>
      <c r="NKF100" s="80"/>
      <c r="NKG100" s="102"/>
      <c r="NKH100" s="62"/>
      <c r="NKI100" s="110"/>
      <c r="NKJ100" s="97"/>
      <c r="NKK100" s="97"/>
      <c r="NKL100" s="97"/>
      <c r="NKM100" s="104"/>
      <c r="NKN100" s="97"/>
      <c r="NKO100" s="97"/>
      <c r="NKP100" s="97"/>
      <c r="NKQ100" s="145"/>
      <c r="NKR100" s="61"/>
      <c r="NKS100" s="108"/>
      <c r="NKT100" s="63"/>
      <c r="NKU100" s="103"/>
      <c r="NKV100" s="104"/>
      <c r="NKW100" s="105"/>
      <c r="NKX100" s="97"/>
      <c r="NKY100" s="79"/>
      <c r="NKZ100" s="96"/>
      <c r="NLA100" s="80"/>
      <c r="NLB100" s="80"/>
      <c r="NLC100" s="80"/>
      <c r="NLD100" s="102"/>
      <c r="NLE100" s="62"/>
      <c r="NLF100" s="110"/>
      <c r="NLG100" s="97"/>
      <c r="NLH100" s="97"/>
      <c r="NLI100" s="97"/>
      <c r="NLJ100" s="104"/>
      <c r="NLK100" s="97"/>
      <c r="NLL100" s="97"/>
      <c r="NLM100" s="97"/>
      <c r="NLN100" s="145"/>
      <c r="NLO100" s="61"/>
      <c r="NLP100" s="108"/>
      <c r="NLQ100" s="63"/>
      <c r="NLR100" s="103"/>
      <c r="NLS100" s="104"/>
      <c r="NLT100" s="105"/>
      <c r="NLU100" s="97"/>
      <c r="NLV100" s="79"/>
      <c r="NLW100" s="96"/>
      <c r="NLX100" s="80"/>
      <c r="NLY100" s="80"/>
      <c r="NLZ100" s="80"/>
      <c r="NMA100" s="102"/>
      <c r="NMB100" s="62"/>
      <c r="NMC100" s="110"/>
      <c r="NMD100" s="97"/>
      <c r="NME100" s="97"/>
      <c r="NMF100" s="97"/>
      <c r="NMG100" s="104"/>
      <c r="NMH100" s="97"/>
      <c r="NMI100" s="97"/>
      <c r="NMJ100" s="97"/>
      <c r="NMK100" s="145"/>
      <c r="NML100" s="61"/>
      <c r="NMM100" s="108"/>
      <c r="NMN100" s="63"/>
      <c r="NMO100" s="103"/>
      <c r="NMP100" s="104"/>
      <c r="NMQ100" s="105"/>
      <c r="NMR100" s="97"/>
      <c r="NMS100" s="79"/>
      <c r="NMT100" s="96"/>
      <c r="NMU100" s="80"/>
      <c r="NMV100" s="80"/>
      <c r="NMW100" s="80"/>
      <c r="NMX100" s="102"/>
      <c r="NMY100" s="62"/>
      <c r="NMZ100" s="110"/>
      <c r="NNA100" s="97"/>
      <c r="NNB100" s="97"/>
      <c r="NNC100" s="97"/>
      <c r="NND100" s="104"/>
      <c r="NNE100" s="97"/>
      <c r="NNF100" s="97"/>
      <c r="NNG100" s="97"/>
      <c r="NNH100" s="145"/>
      <c r="NNI100" s="61"/>
      <c r="NNJ100" s="108"/>
      <c r="NNK100" s="63"/>
      <c r="NNL100" s="103"/>
      <c r="NNM100" s="104"/>
      <c r="NNN100" s="105"/>
      <c r="NNO100" s="97"/>
      <c r="NNP100" s="79"/>
      <c r="NNQ100" s="96"/>
      <c r="NNR100" s="80"/>
      <c r="NNS100" s="80"/>
      <c r="NNT100" s="80"/>
      <c r="NNU100" s="102"/>
      <c r="NNV100" s="62"/>
      <c r="NNW100" s="110"/>
      <c r="NNX100" s="97"/>
      <c r="NNY100" s="97"/>
      <c r="NNZ100" s="97"/>
      <c r="NOA100" s="104"/>
      <c r="NOB100" s="97"/>
      <c r="NOC100" s="97"/>
      <c r="NOD100" s="97"/>
      <c r="NOE100" s="145"/>
      <c r="NOF100" s="61"/>
      <c r="NOG100" s="108"/>
      <c r="NOH100" s="63"/>
      <c r="NOI100" s="103"/>
      <c r="NOJ100" s="104"/>
      <c r="NOK100" s="105"/>
      <c r="NOL100" s="97"/>
      <c r="NOM100" s="79"/>
      <c r="NON100" s="96"/>
      <c r="NOO100" s="80"/>
      <c r="NOP100" s="80"/>
      <c r="NOQ100" s="80"/>
      <c r="NOR100" s="102"/>
      <c r="NOS100" s="62"/>
      <c r="NOT100" s="110"/>
      <c r="NOU100" s="97"/>
      <c r="NOV100" s="97"/>
      <c r="NOW100" s="97"/>
      <c r="NOX100" s="104"/>
      <c r="NOY100" s="97"/>
      <c r="NOZ100" s="97"/>
      <c r="NPA100" s="97"/>
      <c r="NPB100" s="145"/>
      <c r="NPC100" s="61"/>
      <c r="NPD100" s="108"/>
      <c r="NPE100" s="63"/>
      <c r="NPF100" s="103"/>
      <c r="NPG100" s="104"/>
      <c r="NPH100" s="105"/>
      <c r="NPI100" s="97"/>
      <c r="NPJ100" s="79"/>
      <c r="NPK100" s="96"/>
      <c r="NPL100" s="80"/>
      <c r="NPM100" s="80"/>
      <c r="NPN100" s="80"/>
      <c r="NPO100" s="102"/>
      <c r="NPP100" s="62"/>
      <c r="NPQ100" s="110"/>
      <c r="NPR100" s="97"/>
      <c r="NPS100" s="97"/>
      <c r="NPT100" s="97"/>
      <c r="NPU100" s="104"/>
      <c r="NPV100" s="97"/>
      <c r="NPW100" s="97"/>
      <c r="NPX100" s="97"/>
      <c r="NPY100" s="145"/>
      <c r="NPZ100" s="61"/>
      <c r="NQA100" s="108"/>
      <c r="NQB100" s="63"/>
      <c r="NQC100" s="103"/>
      <c r="NQD100" s="104"/>
      <c r="NQE100" s="105"/>
      <c r="NQF100" s="97"/>
      <c r="NQG100" s="79"/>
      <c r="NQH100" s="96"/>
      <c r="NQI100" s="80"/>
      <c r="NQJ100" s="80"/>
      <c r="NQK100" s="80"/>
      <c r="NQL100" s="102"/>
      <c r="NQM100" s="62"/>
      <c r="NQN100" s="110"/>
      <c r="NQO100" s="97"/>
      <c r="NQP100" s="97"/>
      <c r="NQQ100" s="97"/>
      <c r="NQR100" s="104"/>
      <c r="NQS100" s="97"/>
      <c r="NQT100" s="97"/>
      <c r="NQU100" s="97"/>
      <c r="NQV100" s="145"/>
      <c r="NQW100" s="61"/>
      <c r="NQX100" s="108"/>
      <c r="NQY100" s="63"/>
      <c r="NQZ100" s="103"/>
      <c r="NRA100" s="104"/>
      <c r="NRB100" s="105"/>
      <c r="NRC100" s="97"/>
      <c r="NRD100" s="79"/>
      <c r="NRE100" s="96"/>
      <c r="NRF100" s="80"/>
      <c r="NRG100" s="80"/>
      <c r="NRH100" s="80"/>
      <c r="NRI100" s="102"/>
      <c r="NRJ100" s="62"/>
      <c r="NRK100" s="110"/>
      <c r="NRL100" s="97"/>
      <c r="NRM100" s="97"/>
      <c r="NRN100" s="97"/>
      <c r="NRO100" s="104"/>
      <c r="NRP100" s="97"/>
      <c r="NRQ100" s="97"/>
      <c r="NRR100" s="97"/>
      <c r="NRS100" s="145"/>
      <c r="NRT100" s="61"/>
      <c r="NRU100" s="108"/>
      <c r="NRV100" s="63"/>
      <c r="NRW100" s="103"/>
      <c r="NRX100" s="104"/>
      <c r="NRY100" s="105"/>
      <c r="NRZ100" s="97"/>
      <c r="NSA100" s="79"/>
      <c r="NSB100" s="96"/>
      <c r="NSC100" s="80"/>
      <c r="NSD100" s="80"/>
      <c r="NSE100" s="80"/>
      <c r="NSF100" s="102"/>
      <c r="NSG100" s="62"/>
      <c r="NSH100" s="110"/>
      <c r="NSI100" s="97"/>
      <c r="NSJ100" s="97"/>
      <c r="NSK100" s="97"/>
      <c r="NSL100" s="104"/>
      <c r="NSM100" s="97"/>
      <c r="NSN100" s="97"/>
      <c r="NSO100" s="97"/>
      <c r="NSP100" s="145"/>
      <c r="NSQ100" s="61"/>
      <c r="NSR100" s="108"/>
      <c r="NSS100" s="63"/>
      <c r="NST100" s="103"/>
      <c r="NSU100" s="104"/>
      <c r="NSV100" s="105"/>
      <c r="NSW100" s="97"/>
      <c r="NSX100" s="79"/>
      <c r="NSY100" s="96"/>
      <c r="NSZ100" s="80"/>
      <c r="NTA100" s="80"/>
      <c r="NTB100" s="80"/>
      <c r="NTC100" s="102"/>
      <c r="NTD100" s="62"/>
      <c r="NTE100" s="110"/>
      <c r="NTF100" s="97"/>
      <c r="NTG100" s="97"/>
      <c r="NTH100" s="97"/>
      <c r="NTI100" s="104"/>
      <c r="NTJ100" s="97"/>
      <c r="NTK100" s="97"/>
      <c r="NTL100" s="97"/>
      <c r="NTM100" s="145"/>
      <c r="NTN100" s="61"/>
      <c r="NTO100" s="108"/>
      <c r="NTP100" s="63"/>
      <c r="NTQ100" s="103"/>
      <c r="NTR100" s="104"/>
      <c r="NTS100" s="105"/>
      <c r="NTT100" s="97"/>
      <c r="NTU100" s="79"/>
      <c r="NTV100" s="96"/>
      <c r="NTW100" s="80"/>
      <c r="NTX100" s="80"/>
      <c r="NTY100" s="80"/>
      <c r="NTZ100" s="102"/>
      <c r="NUA100" s="62"/>
      <c r="NUB100" s="110"/>
      <c r="NUC100" s="97"/>
      <c r="NUD100" s="97"/>
      <c r="NUE100" s="97"/>
      <c r="NUF100" s="104"/>
      <c r="NUG100" s="97"/>
      <c r="NUH100" s="97"/>
      <c r="NUI100" s="97"/>
      <c r="NUJ100" s="145"/>
      <c r="NUK100" s="61"/>
      <c r="NUL100" s="108"/>
      <c r="NUM100" s="63"/>
      <c r="NUN100" s="103"/>
      <c r="NUO100" s="104"/>
      <c r="NUP100" s="105"/>
      <c r="NUQ100" s="97"/>
      <c r="NUR100" s="79"/>
      <c r="NUS100" s="96"/>
      <c r="NUT100" s="80"/>
      <c r="NUU100" s="80"/>
      <c r="NUV100" s="80"/>
      <c r="NUW100" s="102"/>
      <c r="NUX100" s="62"/>
      <c r="NUY100" s="110"/>
      <c r="NUZ100" s="97"/>
      <c r="NVA100" s="97"/>
      <c r="NVB100" s="97"/>
      <c r="NVC100" s="104"/>
      <c r="NVD100" s="97"/>
      <c r="NVE100" s="97"/>
      <c r="NVF100" s="97"/>
      <c r="NVG100" s="145"/>
      <c r="NVH100" s="61"/>
      <c r="NVI100" s="108"/>
      <c r="NVJ100" s="63"/>
      <c r="NVK100" s="103"/>
      <c r="NVL100" s="104"/>
      <c r="NVM100" s="105"/>
      <c r="NVN100" s="97"/>
      <c r="NVO100" s="79"/>
      <c r="NVP100" s="96"/>
      <c r="NVQ100" s="80"/>
      <c r="NVR100" s="80"/>
      <c r="NVS100" s="80"/>
      <c r="NVT100" s="102"/>
      <c r="NVU100" s="62"/>
      <c r="NVV100" s="110"/>
      <c r="NVW100" s="97"/>
      <c r="NVX100" s="97"/>
      <c r="NVY100" s="97"/>
      <c r="NVZ100" s="104"/>
      <c r="NWA100" s="97"/>
      <c r="NWB100" s="97"/>
      <c r="NWC100" s="97"/>
      <c r="NWD100" s="145"/>
      <c r="NWE100" s="61"/>
      <c r="NWF100" s="108"/>
      <c r="NWG100" s="63"/>
      <c r="NWH100" s="103"/>
      <c r="NWI100" s="104"/>
      <c r="NWJ100" s="105"/>
      <c r="NWK100" s="97"/>
      <c r="NWL100" s="79"/>
      <c r="NWM100" s="96"/>
      <c r="NWN100" s="80"/>
      <c r="NWO100" s="80"/>
      <c r="NWP100" s="80"/>
      <c r="NWQ100" s="102"/>
      <c r="NWR100" s="62"/>
      <c r="NWS100" s="110"/>
      <c r="NWT100" s="97"/>
      <c r="NWU100" s="97"/>
      <c r="NWV100" s="97"/>
      <c r="NWW100" s="104"/>
      <c r="NWX100" s="97"/>
      <c r="NWY100" s="97"/>
      <c r="NWZ100" s="97"/>
      <c r="NXA100" s="145"/>
      <c r="NXB100" s="61"/>
      <c r="NXC100" s="108"/>
      <c r="NXD100" s="63"/>
      <c r="NXE100" s="103"/>
      <c r="NXF100" s="104"/>
      <c r="NXG100" s="105"/>
      <c r="NXH100" s="97"/>
      <c r="NXI100" s="79"/>
      <c r="NXJ100" s="96"/>
      <c r="NXK100" s="80"/>
      <c r="NXL100" s="80"/>
      <c r="NXM100" s="80"/>
      <c r="NXN100" s="102"/>
      <c r="NXO100" s="62"/>
      <c r="NXP100" s="110"/>
      <c r="NXQ100" s="97"/>
      <c r="NXR100" s="97"/>
      <c r="NXS100" s="97"/>
      <c r="NXT100" s="104"/>
      <c r="NXU100" s="97"/>
      <c r="NXV100" s="97"/>
      <c r="NXW100" s="97"/>
      <c r="NXX100" s="145"/>
      <c r="NXY100" s="61"/>
      <c r="NXZ100" s="108"/>
      <c r="NYA100" s="63"/>
      <c r="NYB100" s="103"/>
      <c r="NYC100" s="104"/>
      <c r="NYD100" s="105"/>
      <c r="NYE100" s="97"/>
      <c r="NYF100" s="79"/>
      <c r="NYG100" s="96"/>
      <c r="NYH100" s="80"/>
      <c r="NYI100" s="80"/>
      <c r="NYJ100" s="80"/>
      <c r="NYK100" s="102"/>
      <c r="NYL100" s="62"/>
      <c r="NYM100" s="110"/>
      <c r="NYN100" s="97"/>
      <c r="NYO100" s="97"/>
      <c r="NYP100" s="97"/>
      <c r="NYQ100" s="104"/>
      <c r="NYR100" s="97"/>
      <c r="NYS100" s="97"/>
      <c r="NYT100" s="97"/>
      <c r="NYU100" s="145"/>
      <c r="NYV100" s="61"/>
      <c r="NYW100" s="108"/>
      <c r="NYX100" s="63"/>
      <c r="NYY100" s="103"/>
      <c r="NYZ100" s="104"/>
      <c r="NZA100" s="105"/>
      <c r="NZB100" s="97"/>
      <c r="NZC100" s="79"/>
      <c r="NZD100" s="96"/>
      <c r="NZE100" s="80"/>
      <c r="NZF100" s="80"/>
      <c r="NZG100" s="80"/>
      <c r="NZH100" s="102"/>
      <c r="NZI100" s="62"/>
      <c r="NZJ100" s="110"/>
      <c r="NZK100" s="97"/>
      <c r="NZL100" s="97"/>
      <c r="NZM100" s="97"/>
      <c r="NZN100" s="104"/>
      <c r="NZO100" s="97"/>
      <c r="NZP100" s="97"/>
      <c r="NZQ100" s="97"/>
      <c r="NZR100" s="145"/>
      <c r="NZS100" s="61"/>
      <c r="NZT100" s="108"/>
      <c r="NZU100" s="63"/>
      <c r="NZV100" s="103"/>
      <c r="NZW100" s="104"/>
      <c r="NZX100" s="105"/>
      <c r="NZY100" s="97"/>
      <c r="NZZ100" s="79"/>
      <c r="OAA100" s="96"/>
      <c r="OAB100" s="80"/>
      <c r="OAC100" s="80"/>
      <c r="OAD100" s="80"/>
      <c r="OAE100" s="102"/>
      <c r="OAF100" s="62"/>
      <c r="OAG100" s="110"/>
      <c r="OAH100" s="97"/>
      <c r="OAI100" s="97"/>
      <c r="OAJ100" s="97"/>
      <c r="OAK100" s="104"/>
      <c r="OAL100" s="97"/>
      <c r="OAM100" s="97"/>
      <c r="OAN100" s="97"/>
      <c r="OAO100" s="145"/>
      <c r="OAP100" s="61"/>
      <c r="OAQ100" s="108"/>
      <c r="OAR100" s="63"/>
      <c r="OAS100" s="103"/>
      <c r="OAT100" s="104"/>
      <c r="OAU100" s="105"/>
      <c r="OAV100" s="97"/>
      <c r="OAW100" s="79"/>
      <c r="OAX100" s="96"/>
      <c r="OAY100" s="80"/>
      <c r="OAZ100" s="80"/>
      <c r="OBA100" s="80"/>
      <c r="OBB100" s="102"/>
      <c r="OBC100" s="62"/>
      <c r="OBD100" s="110"/>
      <c r="OBE100" s="97"/>
      <c r="OBF100" s="97"/>
      <c r="OBG100" s="97"/>
      <c r="OBH100" s="104"/>
      <c r="OBI100" s="97"/>
      <c r="OBJ100" s="97"/>
      <c r="OBK100" s="97"/>
      <c r="OBL100" s="145"/>
      <c r="OBM100" s="61"/>
      <c r="OBN100" s="108"/>
      <c r="OBO100" s="63"/>
      <c r="OBP100" s="103"/>
      <c r="OBQ100" s="104"/>
      <c r="OBR100" s="105"/>
      <c r="OBS100" s="97"/>
      <c r="OBT100" s="79"/>
      <c r="OBU100" s="96"/>
      <c r="OBV100" s="80"/>
      <c r="OBW100" s="80"/>
      <c r="OBX100" s="80"/>
      <c r="OBY100" s="102"/>
      <c r="OBZ100" s="62"/>
      <c r="OCA100" s="110"/>
      <c r="OCB100" s="97"/>
      <c r="OCC100" s="97"/>
      <c r="OCD100" s="97"/>
      <c r="OCE100" s="104"/>
      <c r="OCF100" s="97"/>
      <c r="OCG100" s="97"/>
      <c r="OCH100" s="97"/>
      <c r="OCI100" s="145"/>
      <c r="OCJ100" s="61"/>
      <c r="OCK100" s="108"/>
      <c r="OCL100" s="63"/>
      <c r="OCM100" s="103"/>
      <c r="OCN100" s="104"/>
      <c r="OCO100" s="105"/>
      <c r="OCP100" s="97"/>
      <c r="OCQ100" s="79"/>
      <c r="OCR100" s="96"/>
      <c r="OCS100" s="80"/>
      <c r="OCT100" s="80"/>
      <c r="OCU100" s="80"/>
      <c r="OCV100" s="102"/>
      <c r="OCW100" s="62"/>
      <c r="OCX100" s="110"/>
      <c r="OCY100" s="97"/>
      <c r="OCZ100" s="97"/>
      <c r="ODA100" s="97"/>
      <c r="ODB100" s="104"/>
      <c r="ODC100" s="97"/>
      <c r="ODD100" s="97"/>
      <c r="ODE100" s="97"/>
      <c r="ODF100" s="145"/>
      <c r="ODG100" s="61"/>
      <c r="ODH100" s="108"/>
      <c r="ODI100" s="63"/>
      <c r="ODJ100" s="103"/>
      <c r="ODK100" s="104"/>
      <c r="ODL100" s="105"/>
      <c r="ODM100" s="97"/>
      <c r="ODN100" s="79"/>
      <c r="ODO100" s="96"/>
      <c r="ODP100" s="80"/>
      <c r="ODQ100" s="80"/>
      <c r="ODR100" s="80"/>
      <c r="ODS100" s="102"/>
      <c r="ODT100" s="62"/>
      <c r="ODU100" s="110"/>
      <c r="ODV100" s="97"/>
      <c r="ODW100" s="97"/>
      <c r="ODX100" s="97"/>
      <c r="ODY100" s="104"/>
      <c r="ODZ100" s="97"/>
      <c r="OEA100" s="97"/>
      <c r="OEB100" s="97"/>
      <c r="OEC100" s="145"/>
      <c r="OED100" s="61"/>
      <c r="OEE100" s="108"/>
      <c r="OEF100" s="63"/>
      <c r="OEG100" s="103"/>
      <c r="OEH100" s="104"/>
      <c r="OEI100" s="105"/>
      <c r="OEJ100" s="97"/>
      <c r="OEK100" s="79"/>
      <c r="OEL100" s="96"/>
      <c r="OEM100" s="80"/>
      <c r="OEN100" s="80"/>
      <c r="OEO100" s="80"/>
      <c r="OEP100" s="102"/>
      <c r="OEQ100" s="62"/>
      <c r="OER100" s="110"/>
      <c r="OES100" s="97"/>
      <c r="OET100" s="97"/>
      <c r="OEU100" s="97"/>
      <c r="OEV100" s="104"/>
      <c r="OEW100" s="97"/>
      <c r="OEX100" s="97"/>
      <c r="OEY100" s="97"/>
      <c r="OEZ100" s="145"/>
      <c r="OFA100" s="61"/>
      <c r="OFB100" s="108"/>
      <c r="OFC100" s="63"/>
      <c r="OFD100" s="103"/>
      <c r="OFE100" s="104"/>
      <c r="OFF100" s="105"/>
      <c r="OFG100" s="97"/>
      <c r="OFH100" s="79"/>
      <c r="OFI100" s="96"/>
      <c r="OFJ100" s="80"/>
      <c r="OFK100" s="80"/>
      <c r="OFL100" s="80"/>
      <c r="OFM100" s="102"/>
      <c r="OFN100" s="62"/>
      <c r="OFO100" s="110"/>
      <c r="OFP100" s="97"/>
      <c r="OFQ100" s="97"/>
      <c r="OFR100" s="97"/>
      <c r="OFS100" s="104"/>
      <c r="OFT100" s="97"/>
      <c r="OFU100" s="97"/>
      <c r="OFV100" s="97"/>
      <c r="OFW100" s="145"/>
      <c r="OFX100" s="61"/>
      <c r="OFY100" s="108"/>
      <c r="OFZ100" s="63"/>
      <c r="OGA100" s="103"/>
      <c r="OGB100" s="104"/>
      <c r="OGC100" s="105"/>
      <c r="OGD100" s="97"/>
      <c r="OGE100" s="79"/>
      <c r="OGF100" s="96"/>
      <c r="OGG100" s="80"/>
      <c r="OGH100" s="80"/>
      <c r="OGI100" s="80"/>
      <c r="OGJ100" s="102"/>
      <c r="OGK100" s="62"/>
      <c r="OGL100" s="110"/>
      <c r="OGM100" s="97"/>
      <c r="OGN100" s="97"/>
      <c r="OGO100" s="97"/>
      <c r="OGP100" s="104"/>
      <c r="OGQ100" s="97"/>
      <c r="OGR100" s="97"/>
      <c r="OGS100" s="97"/>
      <c r="OGT100" s="145"/>
      <c r="OGU100" s="61"/>
      <c r="OGV100" s="108"/>
      <c r="OGW100" s="63"/>
      <c r="OGX100" s="103"/>
      <c r="OGY100" s="104"/>
      <c r="OGZ100" s="105"/>
      <c r="OHA100" s="97"/>
      <c r="OHB100" s="79"/>
      <c r="OHC100" s="96"/>
      <c r="OHD100" s="80"/>
      <c r="OHE100" s="80"/>
      <c r="OHF100" s="80"/>
      <c r="OHG100" s="102"/>
      <c r="OHH100" s="62"/>
      <c r="OHI100" s="110"/>
      <c r="OHJ100" s="97"/>
      <c r="OHK100" s="97"/>
      <c r="OHL100" s="97"/>
      <c r="OHM100" s="104"/>
      <c r="OHN100" s="97"/>
      <c r="OHO100" s="97"/>
      <c r="OHP100" s="97"/>
      <c r="OHQ100" s="145"/>
      <c r="OHR100" s="61"/>
      <c r="OHS100" s="108"/>
      <c r="OHT100" s="63"/>
      <c r="OHU100" s="103"/>
      <c r="OHV100" s="104"/>
      <c r="OHW100" s="105"/>
      <c r="OHX100" s="97"/>
      <c r="OHY100" s="79"/>
      <c r="OHZ100" s="96"/>
      <c r="OIA100" s="80"/>
      <c r="OIB100" s="80"/>
      <c r="OIC100" s="80"/>
      <c r="OID100" s="102"/>
      <c r="OIE100" s="62"/>
      <c r="OIF100" s="110"/>
      <c r="OIG100" s="97"/>
      <c r="OIH100" s="97"/>
      <c r="OII100" s="97"/>
      <c r="OIJ100" s="104"/>
      <c r="OIK100" s="97"/>
      <c r="OIL100" s="97"/>
      <c r="OIM100" s="97"/>
      <c r="OIN100" s="145"/>
      <c r="OIO100" s="61"/>
      <c r="OIP100" s="108"/>
      <c r="OIQ100" s="63"/>
      <c r="OIR100" s="103"/>
      <c r="OIS100" s="104"/>
      <c r="OIT100" s="105"/>
      <c r="OIU100" s="97"/>
      <c r="OIV100" s="79"/>
      <c r="OIW100" s="96"/>
      <c r="OIX100" s="80"/>
      <c r="OIY100" s="80"/>
      <c r="OIZ100" s="80"/>
      <c r="OJA100" s="102"/>
      <c r="OJB100" s="62"/>
      <c r="OJC100" s="110"/>
      <c r="OJD100" s="97"/>
      <c r="OJE100" s="97"/>
      <c r="OJF100" s="97"/>
      <c r="OJG100" s="104"/>
      <c r="OJH100" s="97"/>
      <c r="OJI100" s="97"/>
      <c r="OJJ100" s="97"/>
      <c r="OJK100" s="145"/>
      <c r="OJL100" s="61"/>
      <c r="OJM100" s="108"/>
      <c r="OJN100" s="63"/>
      <c r="OJO100" s="103"/>
      <c r="OJP100" s="104"/>
      <c r="OJQ100" s="105"/>
      <c r="OJR100" s="97"/>
      <c r="OJS100" s="79"/>
      <c r="OJT100" s="96"/>
      <c r="OJU100" s="80"/>
      <c r="OJV100" s="80"/>
      <c r="OJW100" s="80"/>
      <c r="OJX100" s="102"/>
      <c r="OJY100" s="62"/>
      <c r="OJZ100" s="110"/>
      <c r="OKA100" s="97"/>
      <c r="OKB100" s="97"/>
      <c r="OKC100" s="97"/>
      <c r="OKD100" s="104"/>
      <c r="OKE100" s="97"/>
      <c r="OKF100" s="97"/>
      <c r="OKG100" s="97"/>
      <c r="OKH100" s="145"/>
      <c r="OKI100" s="61"/>
      <c r="OKJ100" s="108"/>
      <c r="OKK100" s="63"/>
      <c r="OKL100" s="103"/>
      <c r="OKM100" s="104"/>
      <c r="OKN100" s="105"/>
      <c r="OKO100" s="97"/>
      <c r="OKP100" s="79"/>
      <c r="OKQ100" s="96"/>
      <c r="OKR100" s="80"/>
      <c r="OKS100" s="80"/>
      <c r="OKT100" s="80"/>
      <c r="OKU100" s="102"/>
      <c r="OKV100" s="62"/>
      <c r="OKW100" s="110"/>
      <c r="OKX100" s="97"/>
      <c r="OKY100" s="97"/>
      <c r="OKZ100" s="97"/>
      <c r="OLA100" s="104"/>
      <c r="OLB100" s="97"/>
      <c r="OLC100" s="97"/>
      <c r="OLD100" s="97"/>
      <c r="OLE100" s="145"/>
      <c r="OLF100" s="61"/>
      <c r="OLG100" s="108"/>
      <c r="OLH100" s="63"/>
      <c r="OLI100" s="103"/>
      <c r="OLJ100" s="104"/>
      <c r="OLK100" s="105"/>
      <c r="OLL100" s="97"/>
      <c r="OLM100" s="79"/>
      <c r="OLN100" s="96"/>
      <c r="OLO100" s="80"/>
      <c r="OLP100" s="80"/>
      <c r="OLQ100" s="80"/>
      <c r="OLR100" s="102"/>
      <c r="OLS100" s="62"/>
      <c r="OLT100" s="110"/>
      <c r="OLU100" s="97"/>
      <c r="OLV100" s="97"/>
      <c r="OLW100" s="97"/>
      <c r="OLX100" s="104"/>
      <c r="OLY100" s="97"/>
      <c r="OLZ100" s="97"/>
      <c r="OMA100" s="97"/>
      <c r="OMB100" s="145"/>
      <c r="OMC100" s="61"/>
      <c r="OMD100" s="108"/>
      <c r="OME100" s="63"/>
      <c r="OMF100" s="103"/>
      <c r="OMG100" s="104"/>
      <c r="OMH100" s="105"/>
      <c r="OMI100" s="97"/>
      <c r="OMJ100" s="79"/>
      <c r="OMK100" s="96"/>
      <c r="OML100" s="80"/>
      <c r="OMM100" s="80"/>
      <c r="OMN100" s="80"/>
      <c r="OMO100" s="102"/>
      <c r="OMP100" s="62"/>
      <c r="OMQ100" s="110"/>
      <c r="OMR100" s="97"/>
      <c r="OMS100" s="97"/>
      <c r="OMT100" s="97"/>
      <c r="OMU100" s="104"/>
      <c r="OMV100" s="97"/>
      <c r="OMW100" s="97"/>
      <c r="OMX100" s="97"/>
      <c r="OMY100" s="145"/>
      <c r="OMZ100" s="61"/>
      <c r="ONA100" s="108"/>
      <c r="ONB100" s="63"/>
      <c r="ONC100" s="103"/>
      <c r="OND100" s="104"/>
      <c r="ONE100" s="105"/>
      <c r="ONF100" s="97"/>
      <c r="ONG100" s="79"/>
      <c r="ONH100" s="96"/>
      <c r="ONI100" s="80"/>
      <c r="ONJ100" s="80"/>
      <c r="ONK100" s="80"/>
      <c r="ONL100" s="102"/>
      <c r="ONM100" s="62"/>
      <c r="ONN100" s="110"/>
      <c r="ONO100" s="97"/>
      <c r="ONP100" s="97"/>
      <c r="ONQ100" s="97"/>
      <c r="ONR100" s="104"/>
      <c r="ONS100" s="97"/>
      <c r="ONT100" s="97"/>
      <c r="ONU100" s="97"/>
      <c r="ONV100" s="145"/>
      <c r="ONW100" s="61"/>
      <c r="ONX100" s="108"/>
      <c r="ONY100" s="63"/>
      <c r="ONZ100" s="103"/>
      <c r="OOA100" s="104"/>
      <c r="OOB100" s="105"/>
      <c r="OOC100" s="97"/>
      <c r="OOD100" s="79"/>
      <c r="OOE100" s="96"/>
      <c r="OOF100" s="80"/>
      <c r="OOG100" s="80"/>
      <c r="OOH100" s="80"/>
      <c r="OOI100" s="102"/>
      <c r="OOJ100" s="62"/>
      <c r="OOK100" s="110"/>
      <c r="OOL100" s="97"/>
      <c r="OOM100" s="97"/>
      <c r="OON100" s="97"/>
      <c r="OOO100" s="104"/>
      <c r="OOP100" s="97"/>
      <c r="OOQ100" s="97"/>
      <c r="OOR100" s="97"/>
      <c r="OOS100" s="145"/>
      <c r="OOT100" s="61"/>
      <c r="OOU100" s="108"/>
      <c r="OOV100" s="63"/>
      <c r="OOW100" s="103"/>
      <c r="OOX100" s="104"/>
      <c r="OOY100" s="105"/>
      <c r="OOZ100" s="97"/>
      <c r="OPA100" s="79"/>
      <c r="OPB100" s="96"/>
      <c r="OPC100" s="80"/>
      <c r="OPD100" s="80"/>
      <c r="OPE100" s="80"/>
      <c r="OPF100" s="102"/>
      <c r="OPG100" s="62"/>
      <c r="OPH100" s="110"/>
      <c r="OPI100" s="97"/>
      <c r="OPJ100" s="97"/>
      <c r="OPK100" s="97"/>
      <c r="OPL100" s="104"/>
      <c r="OPM100" s="97"/>
      <c r="OPN100" s="97"/>
      <c r="OPO100" s="97"/>
      <c r="OPP100" s="145"/>
      <c r="OPQ100" s="61"/>
      <c r="OPR100" s="108"/>
      <c r="OPS100" s="63"/>
      <c r="OPT100" s="103"/>
      <c r="OPU100" s="104"/>
      <c r="OPV100" s="105"/>
      <c r="OPW100" s="97"/>
      <c r="OPX100" s="79"/>
      <c r="OPY100" s="96"/>
      <c r="OPZ100" s="80"/>
      <c r="OQA100" s="80"/>
      <c r="OQB100" s="80"/>
      <c r="OQC100" s="102"/>
      <c r="OQD100" s="62"/>
      <c r="OQE100" s="110"/>
      <c r="OQF100" s="97"/>
      <c r="OQG100" s="97"/>
      <c r="OQH100" s="97"/>
      <c r="OQI100" s="104"/>
      <c r="OQJ100" s="97"/>
      <c r="OQK100" s="97"/>
      <c r="OQL100" s="97"/>
      <c r="OQM100" s="145"/>
      <c r="OQN100" s="61"/>
      <c r="OQO100" s="108"/>
      <c r="OQP100" s="63"/>
      <c r="OQQ100" s="103"/>
      <c r="OQR100" s="104"/>
      <c r="OQS100" s="105"/>
      <c r="OQT100" s="97"/>
      <c r="OQU100" s="79"/>
      <c r="OQV100" s="96"/>
      <c r="OQW100" s="80"/>
      <c r="OQX100" s="80"/>
      <c r="OQY100" s="80"/>
      <c r="OQZ100" s="102"/>
      <c r="ORA100" s="62"/>
      <c r="ORB100" s="110"/>
      <c r="ORC100" s="97"/>
      <c r="ORD100" s="97"/>
      <c r="ORE100" s="97"/>
      <c r="ORF100" s="104"/>
      <c r="ORG100" s="97"/>
      <c r="ORH100" s="97"/>
      <c r="ORI100" s="97"/>
      <c r="ORJ100" s="145"/>
      <c r="ORK100" s="61"/>
      <c r="ORL100" s="108"/>
      <c r="ORM100" s="63"/>
      <c r="ORN100" s="103"/>
      <c r="ORO100" s="104"/>
      <c r="ORP100" s="105"/>
      <c r="ORQ100" s="97"/>
      <c r="ORR100" s="79"/>
      <c r="ORS100" s="96"/>
      <c r="ORT100" s="80"/>
      <c r="ORU100" s="80"/>
      <c r="ORV100" s="80"/>
      <c r="ORW100" s="102"/>
      <c r="ORX100" s="62"/>
      <c r="ORY100" s="110"/>
      <c r="ORZ100" s="97"/>
      <c r="OSA100" s="97"/>
      <c r="OSB100" s="97"/>
      <c r="OSC100" s="104"/>
      <c r="OSD100" s="97"/>
      <c r="OSE100" s="97"/>
      <c r="OSF100" s="97"/>
      <c r="OSG100" s="145"/>
      <c r="OSH100" s="61"/>
      <c r="OSI100" s="108"/>
      <c r="OSJ100" s="63"/>
      <c r="OSK100" s="103"/>
      <c r="OSL100" s="104"/>
      <c r="OSM100" s="105"/>
      <c r="OSN100" s="97"/>
      <c r="OSO100" s="79"/>
      <c r="OSP100" s="96"/>
      <c r="OSQ100" s="80"/>
      <c r="OSR100" s="80"/>
      <c r="OSS100" s="80"/>
      <c r="OST100" s="102"/>
      <c r="OSU100" s="62"/>
      <c r="OSV100" s="110"/>
      <c r="OSW100" s="97"/>
      <c r="OSX100" s="97"/>
      <c r="OSY100" s="97"/>
      <c r="OSZ100" s="104"/>
      <c r="OTA100" s="97"/>
      <c r="OTB100" s="97"/>
      <c r="OTC100" s="97"/>
      <c r="OTD100" s="145"/>
      <c r="OTE100" s="61"/>
      <c r="OTF100" s="108"/>
      <c r="OTG100" s="63"/>
      <c r="OTH100" s="103"/>
      <c r="OTI100" s="104"/>
      <c r="OTJ100" s="105"/>
      <c r="OTK100" s="97"/>
      <c r="OTL100" s="79"/>
      <c r="OTM100" s="96"/>
      <c r="OTN100" s="80"/>
      <c r="OTO100" s="80"/>
      <c r="OTP100" s="80"/>
      <c r="OTQ100" s="102"/>
      <c r="OTR100" s="62"/>
      <c r="OTS100" s="110"/>
      <c r="OTT100" s="97"/>
      <c r="OTU100" s="97"/>
      <c r="OTV100" s="97"/>
      <c r="OTW100" s="104"/>
      <c r="OTX100" s="97"/>
      <c r="OTY100" s="97"/>
      <c r="OTZ100" s="97"/>
      <c r="OUA100" s="145"/>
      <c r="OUB100" s="61"/>
      <c r="OUC100" s="108"/>
      <c r="OUD100" s="63"/>
      <c r="OUE100" s="103"/>
      <c r="OUF100" s="104"/>
      <c r="OUG100" s="105"/>
      <c r="OUH100" s="97"/>
      <c r="OUI100" s="79"/>
      <c r="OUJ100" s="96"/>
      <c r="OUK100" s="80"/>
      <c r="OUL100" s="80"/>
      <c r="OUM100" s="80"/>
      <c r="OUN100" s="102"/>
      <c r="OUO100" s="62"/>
      <c r="OUP100" s="110"/>
      <c r="OUQ100" s="97"/>
      <c r="OUR100" s="97"/>
      <c r="OUS100" s="97"/>
      <c r="OUT100" s="104"/>
      <c r="OUU100" s="97"/>
      <c r="OUV100" s="97"/>
      <c r="OUW100" s="97"/>
      <c r="OUX100" s="145"/>
      <c r="OUY100" s="61"/>
      <c r="OUZ100" s="108"/>
      <c r="OVA100" s="63"/>
      <c r="OVB100" s="103"/>
      <c r="OVC100" s="104"/>
      <c r="OVD100" s="105"/>
      <c r="OVE100" s="97"/>
      <c r="OVF100" s="79"/>
      <c r="OVG100" s="96"/>
      <c r="OVH100" s="80"/>
      <c r="OVI100" s="80"/>
      <c r="OVJ100" s="80"/>
      <c r="OVK100" s="102"/>
      <c r="OVL100" s="62"/>
      <c r="OVM100" s="110"/>
      <c r="OVN100" s="97"/>
      <c r="OVO100" s="97"/>
      <c r="OVP100" s="97"/>
      <c r="OVQ100" s="104"/>
      <c r="OVR100" s="97"/>
      <c r="OVS100" s="97"/>
      <c r="OVT100" s="97"/>
      <c r="OVU100" s="145"/>
      <c r="OVV100" s="61"/>
      <c r="OVW100" s="108"/>
      <c r="OVX100" s="63"/>
      <c r="OVY100" s="103"/>
      <c r="OVZ100" s="104"/>
      <c r="OWA100" s="105"/>
      <c r="OWB100" s="97"/>
      <c r="OWC100" s="79"/>
      <c r="OWD100" s="96"/>
      <c r="OWE100" s="80"/>
      <c r="OWF100" s="80"/>
      <c r="OWG100" s="80"/>
      <c r="OWH100" s="102"/>
      <c r="OWI100" s="62"/>
      <c r="OWJ100" s="110"/>
      <c r="OWK100" s="97"/>
      <c r="OWL100" s="97"/>
      <c r="OWM100" s="97"/>
      <c r="OWN100" s="104"/>
      <c r="OWO100" s="97"/>
      <c r="OWP100" s="97"/>
      <c r="OWQ100" s="97"/>
      <c r="OWR100" s="145"/>
      <c r="OWS100" s="61"/>
      <c r="OWT100" s="108"/>
      <c r="OWU100" s="63"/>
      <c r="OWV100" s="103"/>
      <c r="OWW100" s="104"/>
      <c r="OWX100" s="105"/>
      <c r="OWY100" s="97"/>
      <c r="OWZ100" s="79"/>
      <c r="OXA100" s="96"/>
      <c r="OXB100" s="80"/>
      <c r="OXC100" s="80"/>
      <c r="OXD100" s="80"/>
      <c r="OXE100" s="102"/>
      <c r="OXF100" s="62"/>
      <c r="OXG100" s="110"/>
      <c r="OXH100" s="97"/>
      <c r="OXI100" s="97"/>
      <c r="OXJ100" s="97"/>
      <c r="OXK100" s="104"/>
      <c r="OXL100" s="97"/>
      <c r="OXM100" s="97"/>
      <c r="OXN100" s="97"/>
      <c r="OXO100" s="145"/>
      <c r="OXP100" s="61"/>
      <c r="OXQ100" s="108"/>
      <c r="OXR100" s="63"/>
      <c r="OXS100" s="103"/>
      <c r="OXT100" s="104"/>
      <c r="OXU100" s="105"/>
      <c r="OXV100" s="97"/>
      <c r="OXW100" s="79"/>
      <c r="OXX100" s="96"/>
      <c r="OXY100" s="80"/>
      <c r="OXZ100" s="80"/>
      <c r="OYA100" s="80"/>
      <c r="OYB100" s="102"/>
      <c r="OYC100" s="62"/>
      <c r="OYD100" s="110"/>
      <c r="OYE100" s="97"/>
      <c r="OYF100" s="97"/>
      <c r="OYG100" s="97"/>
      <c r="OYH100" s="104"/>
      <c r="OYI100" s="97"/>
      <c r="OYJ100" s="97"/>
      <c r="OYK100" s="97"/>
      <c r="OYL100" s="145"/>
      <c r="OYM100" s="61"/>
      <c r="OYN100" s="108"/>
      <c r="OYO100" s="63"/>
      <c r="OYP100" s="103"/>
      <c r="OYQ100" s="104"/>
      <c r="OYR100" s="105"/>
      <c r="OYS100" s="97"/>
      <c r="OYT100" s="79"/>
      <c r="OYU100" s="96"/>
      <c r="OYV100" s="80"/>
      <c r="OYW100" s="80"/>
      <c r="OYX100" s="80"/>
      <c r="OYY100" s="102"/>
      <c r="OYZ100" s="62"/>
      <c r="OZA100" s="110"/>
      <c r="OZB100" s="97"/>
      <c r="OZC100" s="97"/>
      <c r="OZD100" s="97"/>
      <c r="OZE100" s="104"/>
      <c r="OZF100" s="97"/>
      <c r="OZG100" s="97"/>
      <c r="OZH100" s="97"/>
      <c r="OZI100" s="145"/>
      <c r="OZJ100" s="61"/>
      <c r="OZK100" s="108"/>
      <c r="OZL100" s="63"/>
      <c r="OZM100" s="103"/>
      <c r="OZN100" s="104"/>
      <c r="OZO100" s="105"/>
      <c r="OZP100" s="97"/>
      <c r="OZQ100" s="79"/>
      <c r="OZR100" s="96"/>
      <c r="OZS100" s="80"/>
      <c r="OZT100" s="80"/>
      <c r="OZU100" s="80"/>
      <c r="OZV100" s="102"/>
      <c r="OZW100" s="62"/>
      <c r="OZX100" s="110"/>
      <c r="OZY100" s="97"/>
      <c r="OZZ100" s="97"/>
      <c r="PAA100" s="97"/>
      <c r="PAB100" s="104"/>
      <c r="PAC100" s="97"/>
      <c r="PAD100" s="97"/>
      <c r="PAE100" s="97"/>
      <c r="PAF100" s="145"/>
      <c r="PAG100" s="61"/>
      <c r="PAH100" s="108"/>
      <c r="PAI100" s="63"/>
      <c r="PAJ100" s="103"/>
      <c r="PAK100" s="104"/>
      <c r="PAL100" s="105"/>
      <c r="PAM100" s="97"/>
      <c r="PAN100" s="79"/>
      <c r="PAO100" s="96"/>
      <c r="PAP100" s="80"/>
      <c r="PAQ100" s="80"/>
      <c r="PAR100" s="80"/>
      <c r="PAS100" s="102"/>
      <c r="PAT100" s="62"/>
      <c r="PAU100" s="110"/>
      <c r="PAV100" s="97"/>
      <c r="PAW100" s="97"/>
      <c r="PAX100" s="97"/>
      <c r="PAY100" s="104"/>
      <c r="PAZ100" s="97"/>
      <c r="PBA100" s="97"/>
      <c r="PBB100" s="97"/>
      <c r="PBC100" s="145"/>
      <c r="PBD100" s="61"/>
      <c r="PBE100" s="108"/>
      <c r="PBF100" s="63"/>
      <c r="PBG100" s="103"/>
      <c r="PBH100" s="104"/>
      <c r="PBI100" s="105"/>
      <c r="PBJ100" s="97"/>
      <c r="PBK100" s="79"/>
      <c r="PBL100" s="96"/>
      <c r="PBM100" s="80"/>
      <c r="PBN100" s="80"/>
      <c r="PBO100" s="80"/>
      <c r="PBP100" s="102"/>
      <c r="PBQ100" s="62"/>
      <c r="PBR100" s="110"/>
      <c r="PBS100" s="97"/>
      <c r="PBT100" s="97"/>
      <c r="PBU100" s="97"/>
      <c r="PBV100" s="104"/>
      <c r="PBW100" s="97"/>
      <c r="PBX100" s="97"/>
      <c r="PBY100" s="97"/>
      <c r="PBZ100" s="145"/>
      <c r="PCA100" s="61"/>
      <c r="PCB100" s="108"/>
      <c r="PCC100" s="63"/>
      <c r="PCD100" s="103"/>
      <c r="PCE100" s="104"/>
      <c r="PCF100" s="105"/>
      <c r="PCG100" s="97"/>
      <c r="PCH100" s="79"/>
      <c r="PCI100" s="96"/>
      <c r="PCJ100" s="80"/>
      <c r="PCK100" s="80"/>
      <c r="PCL100" s="80"/>
      <c r="PCM100" s="102"/>
      <c r="PCN100" s="62"/>
      <c r="PCO100" s="110"/>
      <c r="PCP100" s="97"/>
      <c r="PCQ100" s="97"/>
      <c r="PCR100" s="97"/>
      <c r="PCS100" s="104"/>
      <c r="PCT100" s="97"/>
      <c r="PCU100" s="97"/>
      <c r="PCV100" s="97"/>
      <c r="PCW100" s="145"/>
      <c r="PCX100" s="61"/>
      <c r="PCY100" s="108"/>
      <c r="PCZ100" s="63"/>
      <c r="PDA100" s="103"/>
      <c r="PDB100" s="104"/>
      <c r="PDC100" s="105"/>
      <c r="PDD100" s="97"/>
      <c r="PDE100" s="79"/>
      <c r="PDF100" s="96"/>
      <c r="PDG100" s="80"/>
      <c r="PDH100" s="80"/>
      <c r="PDI100" s="80"/>
      <c r="PDJ100" s="102"/>
      <c r="PDK100" s="62"/>
      <c r="PDL100" s="110"/>
      <c r="PDM100" s="97"/>
      <c r="PDN100" s="97"/>
      <c r="PDO100" s="97"/>
      <c r="PDP100" s="104"/>
      <c r="PDQ100" s="97"/>
      <c r="PDR100" s="97"/>
      <c r="PDS100" s="97"/>
      <c r="PDT100" s="145"/>
      <c r="PDU100" s="61"/>
      <c r="PDV100" s="108"/>
      <c r="PDW100" s="63"/>
      <c r="PDX100" s="103"/>
      <c r="PDY100" s="104"/>
      <c r="PDZ100" s="105"/>
      <c r="PEA100" s="97"/>
      <c r="PEB100" s="79"/>
      <c r="PEC100" s="96"/>
      <c r="PED100" s="80"/>
      <c r="PEE100" s="80"/>
      <c r="PEF100" s="80"/>
      <c r="PEG100" s="102"/>
      <c r="PEH100" s="62"/>
      <c r="PEI100" s="110"/>
      <c r="PEJ100" s="97"/>
      <c r="PEK100" s="97"/>
      <c r="PEL100" s="97"/>
      <c r="PEM100" s="104"/>
      <c r="PEN100" s="97"/>
      <c r="PEO100" s="97"/>
      <c r="PEP100" s="97"/>
      <c r="PEQ100" s="145"/>
      <c r="PER100" s="61"/>
      <c r="PES100" s="108"/>
      <c r="PET100" s="63"/>
      <c r="PEU100" s="103"/>
      <c r="PEV100" s="104"/>
      <c r="PEW100" s="105"/>
      <c r="PEX100" s="97"/>
      <c r="PEY100" s="79"/>
      <c r="PEZ100" s="96"/>
      <c r="PFA100" s="80"/>
      <c r="PFB100" s="80"/>
      <c r="PFC100" s="80"/>
      <c r="PFD100" s="102"/>
      <c r="PFE100" s="62"/>
      <c r="PFF100" s="110"/>
      <c r="PFG100" s="97"/>
      <c r="PFH100" s="97"/>
      <c r="PFI100" s="97"/>
      <c r="PFJ100" s="104"/>
      <c r="PFK100" s="97"/>
      <c r="PFL100" s="97"/>
      <c r="PFM100" s="97"/>
      <c r="PFN100" s="145"/>
      <c r="PFO100" s="61"/>
      <c r="PFP100" s="108"/>
      <c r="PFQ100" s="63"/>
      <c r="PFR100" s="103"/>
      <c r="PFS100" s="104"/>
      <c r="PFT100" s="105"/>
      <c r="PFU100" s="97"/>
      <c r="PFV100" s="79"/>
      <c r="PFW100" s="96"/>
      <c r="PFX100" s="80"/>
      <c r="PFY100" s="80"/>
      <c r="PFZ100" s="80"/>
      <c r="PGA100" s="102"/>
      <c r="PGB100" s="62"/>
      <c r="PGC100" s="110"/>
      <c r="PGD100" s="97"/>
      <c r="PGE100" s="97"/>
      <c r="PGF100" s="97"/>
      <c r="PGG100" s="104"/>
      <c r="PGH100" s="97"/>
      <c r="PGI100" s="97"/>
      <c r="PGJ100" s="97"/>
      <c r="PGK100" s="145"/>
      <c r="PGL100" s="61"/>
      <c r="PGM100" s="108"/>
      <c r="PGN100" s="63"/>
      <c r="PGO100" s="103"/>
      <c r="PGP100" s="104"/>
      <c r="PGQ100" s="105"/>
      <c r="PGR100" s="97"/>
      <c r="PGS100" s="79"/>
      <c r="PGT100" s="96"/>
      <c r="PGU100" s="80"/>
      <c r="PGV100" s="80"/>
      <c r="PGW100" s="80"/>
      <c r="PGX100" s="102"/>
      <c r="PGY100" s="62"/>
      <c r="PGZ100" s="110"/>
      <c r="PHA100" s="97"/>
      <c r="PHB100" s="97"/>
      <c r="PHC100" s="97"/>
      <c r="PHD100" s="104"/>
      <c r="PHE100" s="97"/>
      <c r="PHF100" s="97"/>
      <c r="PHG100" s="97"/>
      <c r="PHH100" s="145"/>
      <c r="PHI100" s="61"/>
      <c r="PHJ100" s="108"/>
      <c r="PHK100" s="63"/>
      <c r="PHL100" s="103"/>
      <c r="PHM100" s="104"/>
      <c r="PHN100" s="105"/>
      <c r="PHO100" s="97"/>
      <c r="PHP100" s="79"/>
      <c r="PHQ100" s="96"/>
      <c r="PHR100" s="80"/>
      <c r="PHS100" s="80"/>
      <c r="PHT100" s="80"/>
      <c r="PHU100" s="102"/>
      <c r="PHV100" s="62"/>
      <c r="PHW100" s="110"/>
      <c r="PHX100" s="97"/>
      <c r="PHY100" s="97"/>
      <c r="PHZ100" s="97"/>
      <c r="PIA100" s="104"/>
      <c r="PIB100" s="97"/>
      <c r="PIC100" s="97"/>
      <c r="PID100" s="97"/>
      <c r="PIE100" s="145"/>
      <c r="PIF100" s="61"/>
      <c r="PIG100" s="108"/>
      <c r="PIH100" s="63"/>
      <c r="PII100" s="103"/>
      <c r="PIJ100" s="104"/>
      <c r="PIK100" s="105"/>
      <c r="PIL100" s="97"/>
      <c r="PIM100" s="79"/>
      <c r="PIN100" s="96"/>
      <c r="PIO100" s="80"/>
      <c r="PIP100" s="80"/>
      <c r="PIQ100" s="80"/>
      <c r="PIR100" s="102"/>
      <c r="PIS100" s="62"/>
      <c r="PIT100" s="110"/>
      <c r="PIU100" s="97"/>
      <c r="PIV100" s="97"/>
      <c r="PIW100" s="97"/>
      <c r="PIX100" s="104"/>
      <c r="PIY100" s="97"/>
      <c r="PIZ100" s="97"/>
      <c r="PJA100" s="97"/>
      <c r="PJB100" s="145"/>
      <c r="PJC100" s="61"/>
      <c r="PJD100" s="108"/>
      <c r="PJE100" s="63"/>
      <c r="PJF100" s="103"/>
      <c r="PJG100" s="104"/>
      <c r="PJH100" s="105"/>
      <c r="PJI100" s="97"/>
      <c r="PJJ100" s="79"/>
      <c r="PJK100" s="96"/>
      <c r="PJL100" s="80"/>
      <c r="PJM100" s="80"/>
      <c r="PJN100" s="80"/>
      <c r="PJO100" s="102"/>
      <c r="PJP100" s="62"/>
      <c r="PJQ100" s="110"/>
      <c r="PJR100" s="97"/>
      <c r="PJS100" s="97"/>
      <c r="PJT100" s="97"/>
      <c r="PJU100" s="104"/>
      <c r="PJV100" s="97"/>
      <c r="PJW100" s="97"/>
      <c r="PJX100" s="97"/>
      <c r="PJY100" s="145"/>
      <c r="PJZ100" s="61"/>
      <c r="PKA100" s="108"/>
      <c r="PKB100" s="63"/>
      <c r="PKC100" s="103"/>
      <c r="PKD100" s="104"/>
      <c r="PKE100" s="105"/>
      <c r="PKF100" s="97"/>
      <c r="PKG100" s="79"/>
      <c r="PKH100" s="96"/>
      <c r="PKI100" s="80"/>
      <c r="PKJ100" s="80"/>
      <c r="PKK100" s="80"/>
      <c r="PKL100" s="102"/>
      <c r="PKM100" s="62"/>
      <c r="PKN100" s="110"/>
      <c r="PKO100" s="97"/>
      <c r="PKP100" s="97"/>
      <c r="PKQ100" s="97"/>
      <c r="PKR100" s="104"/>
      <c r="PKS100" s="97"/>
      <c r="PKT100" s="97"/>
      <c r="PKU100" s="97"/>
      <c r="PKV100" s="145"/>
      <c r="PKW100" s="61"/>
      <c r="PKX100" s="108"/>
      <c r="PKY100" s="63"/>
      <c r="PKZ100" s="103"/>
      <c r="PLA100" s="104"/>
      <c r="PLB100" s="105"/>
      <c r="PLC100" s="97"/>
      <c r="PLD100" s="79"/>
      <c r="PLE100" s="96"/>
      <c r="PLF100" s="80"/>
      <c r="PLG100" s="80"/>
      <c r="PLH100" s="80"/>
      <c r="PLI100" s="102"/>
      <c r="PLJ100" s="62"/>
      <c r="PLK100" s="110"/>
      <c r="PLL100" s="97"/>
      <c r="PLM100" s="97"/>
      <c r="PLN100" s="97"/>
      <c r="PLO100" s="104"/>
      <c r="PLP100" s="97"/>
      <c r="PLQ100" s="97"/>
      <c r="PLR100" s="97"/>
      <c r="PLS100" s="145"/>
      <c r="PLT100" s="61"/>
      <c r="PLU100" s="108"/>
      <c r="PLV100" s="63"/>
      <c r="PLW100" s="103"/>
      <c r="PLX100" s="104"/>
      <c r="PLY100" s="105"/>
      <c r="PLZ100" s="97"/>
      <c r="PMA100" s="79"/>
      <c r="PMB100" s="96"/>
      <c r="PMC100" s="80"/>
      <c r="PMD100" s="80"/>
      <c r="PME100" s="80"/>
      <c r="PMF100" s="102"/>
      <c r="PMG100" s="62"/>
      <c r="PMH100" s="110"/>
      <c r="PMI100" s="97"/>
      <c r="PMJ100" s="97"/>
      <c r="PMK100" s="97"/>
      <c r="PML100" s="104"/>
      <c r="PMM100" s="97"/>
      <c r="PMN100" s="97"/>
      <c r="PMO100" s="97"/>
      <c r="PMP100" s="145"/>
      <c r="PMQ100" s="61"/>
      <c r="PMR100" s="108"/>
      <c r="PMS100" s="63"/>
      <c r="PMT100" s="103"/>
      <c r="PMU100" s="104"/>
      <c r="PMV100" s="105"/>
      <c r="PMW100" s="97"/>
      <c r="PMX100" s="79"/>
      <c r="PMY100" s="96"/>
      <c r="PMZ100" s="80"/>
      <c r="PNA100" s="80"/>
      <c r="PNB100" s="80"/>
      <c r="PNC100" s="102"/>
      <c r="PND100" s="62"/>
      <c r="PNE100" s="110"/>
      <c r="PNF100" s="97"/>
      <c r="PNG100" s="97"/>
      <c r="PNH100" s="97"/>
      <c r="PNI100" s="104"/>
      <c r="PNJ100" s="97"/>
      <c r="PNK100" s="97"/>
      <c r="PNL100" s="97"/>
      <c r="PNM100" s="145"/>
      <c r="PNN100" s="61"/>
      <c r="PNO100" s="108"/>
      <c r="PNP100" s="63"/>
      <c r="PNQ100" s="103"/>
      <c r="PNR100" s="104"/>
      <c r="PNS100" s="105"/>
      <c r="PNT100" s="97"/>
      <c r="PNU100" s="79"/>
      <c r="PNV100" s="96"/>
      <c r="PNW100" s="80"/>
      <c r="PNX100" s="80"/>
      <c r="PNY100" s="80"/>
      <c r="PNZ100" s="102"/>
      <c r="POA100" s="62"/>
      <c r="POB100" s="110"/>
      <c r="POC100" s="97"/>
      <c r="POD100" s="97"/>
      <c r="POE100" s="97"/>
      <c r="POF100" s="104"/>
      <c r="POG100" s="97"/>
      <c r="POH100" s="97"/>
      <c r="POI100" s="97"/>
      <c r="POJ100" s="145"/>
      <c r="POK100" s="61"/>
      <c r="POL100" s="108"/>
      <c r="POM100" s="63"/>
      <c r="PON100" s="103"/>
      <c r="POO100" s="104"/>
      <c r="POP100" s="105"/>
      <c r="POQ100" s="97"/>
      <c r="POR100" s="79"/>
      <c r="POS100" s="96"/>
      <c r="POT100" s="80"/>
      <c r="POU100" s="80"/>
      <c r="POV100" s="80"/>
      <c r="POW100" s="102"/>
      <c r="POX100" s="62"/>
      <c r="POY100" s="110"/>
      <c r="POZ100" s="97"/>
      <c r="PPA100" s="97"/>
      <c r="PPB100" s="97"/>
      <c r="PPC100" s="104"/>
      <c r="PPD100" s="97"/>
      <c r="PPE100" s="97"/>
      <c r="PPF100" s="97"/>
      <c r="PPG100" s="145"/>
      <c r="PPH100" s="61"/>
      <c r="PPI100" s="108"/>
      <c r="PPJ100" s="63"/>
      <c r="PPK100" s="103"/>
      <c r="PPL100" s="104"/>
      <c r="PPM100" s="105"/>
      <c r="PPN100" s="97"/>
      <c r="PPO100" s="79"/>
      <c r="PPP100" s="96"/>
      <c r="PPQ100" s="80"/>
      <c r="PPR100" s="80"/>
      <c r="PPS100" s="80"/>
      <c r="PPT100" s="102"/>
      <c r="PPU100" s="62"/>
      <c r="PPV100" s="110"/>
      <c r="PPW100" s="97"/>
      <c r="PPX100" s="97"/>
      <c r="PPY100" s="97"/>
      <c r="PPZ100" s="104"/>
      <c r="PQA100" s="97"/>
      <c r="PQB100" s="97"/>
      <c r="PQC100" s="97"/>
      <c r="PQD100" s="145"/>
      <c r="PQE100" s="61"/>
      <c r="PQF100" s="108"/>
      <c r="PQG100" s="63"/>
      <c r="PQH100" s="103"/>
      <c r="PQI100" s="104"/>
      <c r="PQJ100" s="105"/>
      <c r="PQK100" s="97"/>
      <c r="PQL100" s="79"/>
      <c r="PQM100" s="96"/>
      <c r="PQN100" s="80"/>
      <c r="PQO100" s="80"/>
      <c r="PQP100" s="80"/>
      <c r="PQQ100" s="102"/>
      <c r="PQR100" s="62"/>
      <c r="PQS100" s="110"/>
      <c r="PQT100" s="97"/>
      <c r="PQU100" s="97"/>
      <c r="PQV100" s="97"/>
      <c r="PQW100" s="104"/>
      <c r="PQX100" s="97"/>
      <c r="PQY100" s="97"/>
      <c r="PQZ100" s="97"/>
      <c r="PRA100" s="145"/>
      <c r="PRB100" s="61"/>
      <c r="PRC100" s="108"/>
      <c r="PRD100" s="63"/>
      <c r="PRE100" s="103"/>
      <c r="PRF100" s="104"/>
      <c r="PRG100" s="105"/>
      <c r="PRH100" s="97"/>
      <c r="PRI100" s="79"/>
      <c r="PRJ100" s="96"/>
      <c r="PRK100" s="80"/>
      <c r="PRL100" s="80"/>
      <c r="PRM100" s="80"/>
      <c r="PRN100" s="102"/>
      <c r="PRO100" s="62"/>
      <c r="PRP100" s="110"/>
      <c r="PRQ100" s="97"/>
      <c r="PRR100" s="97"/>
      <c r="PRS100" s="97"/>
      <c r="PRT100" s="104"/>
      <c r="PRU100" s="97"/>
      <c r="PRV100" s="97"/>
      <c r="PRW100" s="97"/>
      <c r="PRX100" s="145"/>
      <c r="PRY100" s="61"/>
      <c r="PRZ100" s="108"/>
      <c r="PSA100" s="63"/>
      <c r="PSB100" s="103"/>
      <c r="PSC100" s="104"/>
      <c r="PSD100" s="105"/>
      <c r="PSE100" s="97"/>
      <c r="PSF100" s="79"/>
      <c r="PSG100" s="96"/>
      <c r="PSH100" s="80"/>
      <c r="PSI100" s="80"/>
      <c r="PSJ100" s="80"/>
      <c r="PSK100" s="102"/>
      <c r="PSL100" s="62"/>
      <c r="PSM100" s="110"/>
      <c r="PSN100" s="97"/>
      <c r="PSO100" s="97"/>
      <c r="PSP100" s="97"/>
      <c r="PSQ100" s="104"/>
      <c r="PSR100" s="97"/>
      <c r="PSS100" s="97"/>
      <c r="PST100" s="97"/>
      <c r="PSU100" s="145"/>
      <c r="PSV100" s="61"/>
      <c r="PSW100" s="108"/>
      <c r="PSX100" s="63"/>
      <c r="PSY100" s="103"/>
      <c r="PSZ100" s="104"/>
      <c r="PTA100" s="105"/>
      <c r="PTB100" s="97"/>
      <c r="PTC100" s="79"/>
      <c r="PTD100" s="96"/>
      <c r="PTE100" s="80"/>
      <c r="PTF100" s="80"/>
      <c r="PTG100" s="80"/>
      <c r="PTH100" s="102"/>
      <c r="PTI100" s="62"/>
      <c r="PTJ100" s="110"/>
      <c r="PTK100" s="97"/>
      <c r="PTL100" s="97"/>
      <c r="PTM100" s="97"/>
      <c r="PTN100" s="104"/>
      <c r="PTO100" s="97"/>
      <c r="PTP100" s="97"/>
      <c r="PTQ100" s="97"/>
      <c r="PTR100" s="145"/>
      <c r="PTS100" s="61"/>
      <c r="PTT100" s="108"/>
      <c r="PTU100" s="63"/>
      <c r="PTV100" s="103"/>
      <c r="PTW100" s="104"/>
      <c r="PTX100" s="105"/>
      <c r="PTY100" s="97"/>
      <c r="PTZ100" s="79"/>
      <c r="PUA100" s="96"/>
      <c r="PUB100" s="80"/>
      <c r="PUC100" s="80"/>
      <c r="PUD100" s="80"/>
      <c r="PUE100" s="102"/>
      <c r="PUF100" s="62"/>
      <c r="PUG100" s="110"/>
      <c r="PUH100" s="97"/>
      <c r="PUI100" s="97"/>
      <c r="PUJ100" s="97"/>
      <c r="PUK100" s="104"/>
      <c r="PUL100" s="97"/>
      <c r="PUM100" s="97"/>
      <c r="PUN100" s="97"/>
      <c r="PUO100" s="145"/>
      <c r="PUP100" s="61"/>
      <c r="PUQ100" s="108"/>
      <c r="PUR100" s="63"/>
      <c r="PUS100" s="103"/>
      <c r="PUT100" s="104"/>
      <c r="PUU100" s="105"/>
      <c r="PUV100" s="97"/>
      <c r="PUW100" s="79"/>
      <c r="PUX100" s="96"/>
      <c r="PUY100" s="80"/>
      <c r="PUZ100" s="80"/>
      <c r="PVA100" s="80"/>
      <c r="PVB100" s="102"/>
      <c r="PVC100" s="62"/>
      <c r="PVD100" s="110"/>
      <c r="PVE100" s="97"/>
      <c r="PVF100" s="97"/>
      <c r="PVG100" s="97"/>
      <c r="PVH100" s="104"/>
      <c r="PVI100" s="97"/>
      <c r="PVJ100" s="97"/>
      <c r="PVK100" s="97"/>
      <c r="PVL100" s="145"/>
      <c r="PVM100" s="61"/>
      <c r="PVN100" s="108"/>
      <c r="PVO100" s="63"/>
      <c r="PVP100" s="103"/>
      <c r="PVQ100" s="104"/>
      <c r="PVR100" s="105"/>
      <c r="PVS100" s="97"/>
      <c r="PVT100" s="79"/>
      <c r="PVU100" s="96"/>
      <c r="PVV100" s="80"/>
      <c r="PVW100" s="80"/>
      <c r="PVX100" s="80"/>
      <c r="PVY100" s="102"/>
      <c r="PVZ100" s="62"/>
      <c r="PWA100" s="110"/>
      <c r="PWB100" s="97"/>
      <c r="PWC100" s="97"/>
      <c r="PWD100" s="97"/>
      <c r="PWE100" s="104"/>
      <c r="PWF100" s="97"/>
      <c r="PWG100" s="97"/>
      <c r="PWH100" s="97"/>
      <c r="PWI100" s="145"/>
      <c r="PWJ100" s="61"/>
      <c r="PWK100" s="108"/>
      <c r="PWL100" s="63"/>
      <c r="PWM100" s="103"/>
      <c r="PWN100" s="104"/>
      <c r="PWO100" s="105"/>
      <c r="PWP100" s="97"/>
      <c r="PWQ100" s="79"/>
      <c r="PWR100" s="96"/>
      <c r="PWS100" s="80"/>
      <c r="PWT100" s="80"/>
      <c r="PWU100" s="80"/>
      <c r="PWV100" s="102"/>
      <c r="PWW100" s="62"/>
      <c r="PWX100" s="110"/>
      <c r="PWY100" s="97"/>
      <c r="PWZ100" s="97"/>
      <c r="PXA100" s="97"/>
      <c r="PXB100" s="104"/>
      <c r="PXC100" s="97"/>
      <c r="PXD100" s="97"/>
      <c r="PXE100" s="97"/>
      <c r="PXF100" s="145"/>
      <c r="PXG100" s="61"/>
      <c r="PXH100" s="108"/>
      <c r="PXI100" s="63"/>
      <c r="PXJ100" s="103"/>
      <c r="PXK100" s="104"/>
      <c r="PXL100" s="105"/>
      <c r="PXM100" s="97"/>
      <c r="PXN100" s="79"/>
      <c r="PXO100" s="96"/>
      <c r="PXP100" s="80"/>
      <c r="PXQ100" s="80"/>
      <c r="PXR100" s="80"/>
      <c r="PXS100" s="102"/>
      <c r="PXT100" s="62"/>
      <c r="PXU100" s="110"/>
      <c r="PXV100" s="97"/>
      <c r="PXW100" s="97"/>
      <c r="PXX100" s="97"/>
      <c r="PXY100" s="104"/>
      <c r="PXZ100" s="97"/>
      <c r="PYA100" s="97"/>
      <c r="PYB100" s="97"/>
      <c r="PYC100" s="145"/>
      <c r="PYD100" s="61"/>
      <c r="PYE100" s="108"/>
      <c r="PYF100" s="63"/>
      <c r="PYG100" s="103"/>
      <c r="PYH100" s="104"/>
      <c r="PYI100" s="105"/>
      <c r="PYJ100" s="97"/>
      <c r="PYK100" s="79"/>
      <c r="PYL100" s="96"/>
      <c r="PYM100" s="80"/>
      <c r="PYN100" s="80"/>
      <c r="PYO100" s="80"/>
      <c r="PYP100" s="102"/>
      <c r="PYQ100" s="62"/>
      <c r="PYR100" s="110"/>
      <c r="PYS100" s="97"/>
      <c r="PYT100" s="97"/>
      <c r="PYU100" s="97"/>
      <c r="PYV100" s="104"/>
      <c r="PYW100" s="97"/>
      <c r="PYX100" s="97"/>
      <c r="PYY100" s="97"/>
      <c r="PYZ100" s="145"/>
      <c r="PZA100" s="61"/>
      <c r="PZB100" s="108"/>
      <c r="PZC100" s="63"/>
      <c r="PZD100" s="103"/>
      <c r="PZE100" s="104"/>
      <c r="PZF100" s="105"/>
      <c r="PZG100" s="97"/>
      <c r="PZH100" s="79"/>
      <c r="PZI100" s="96"/>
      <c r="PZJ100" s="80"/>
      <c r="PZK100" s="80"/>
      <c r="PZL100" s="80"/>
      <c r="PZM100" s="102"/>
      <c r="PZN100" s="62"/>
      <c r="PZO100" s="110"/>
      <c r="PZP100" s="97"/>
      <c r="PZQ100" s="97"/>
      <c r="PZR100" s="97"/>
      <c r="PZS100" s="104"/>
      <c r="PZT100" s="97"/>
      <c r="PZU100" s="97"/>
      <c r="PZV100" s="97"/>
      <c r="PZW100" s="145"/>
      <c r="PZX100" s="61"/>
      <c r="PZY100" s="108"/>
      <c r="PZZ100" s="63"/>
      <c r="QAA100" s="103"/>
      <c r="QAB100" s="104"/>
      <c r="QAC100" s="105"/>
      <c r="QAD100" s="97"/>
      <c r="QAE100" s="79"/>
      <c r="QAF100" s="96"/>
      <c r="QAG100" s="80"/>
      <c r="QAH100" s="80"/>
      <c r="QAI100" s="80"/>
      <c r="QAJ100" s="102"/>
      <c r="QAK100" s="62"/>
      <c r="QAL100" s="110"/>
      <c r="QAM100" s="97"/>
      <c r="QAN100" s="97"/>
      <c r="QAO100" s="97"/>
      <c r="QAP100" s="104"/>
      <c r="QAQ100" s="97"/>
      <c r="QAR100" s="97"/>
      <c r="QAS100" s="97"/>
      <c r="QAT100" s="145"/>
      <c r="QAU100" s="61"/>
      <c r="QAV100" s="108"/>
      <c r="QAW100" s="63"/>
      <c r="QAX100" s="103"/>
      <c r="QAY100" s="104"/>
      <c r="QAZ100" s="105"/>
      <c r="QBA100" s="97"/>
      <c r="QBB100" s="79"/>
      <c r="QBC100" s="96"/>
      <c r="QBD100" s="80"/>
      <c r="QBE100" s="80"/>
      <c r="QBF100" s="80"/>
      <c r="QBG100" s="102"/>
      <c r="QBH100" s="62"/>
      <c r="QBI100" s="110"/>
      <c r="QBJ100" s="97"/>
      <c r="QBK100" s="97"/>
      <c r="QBL100" s="97"/>
      <c r="QBM100" s="104"/>
      <c r="QBN100" s="97"/>
      <c r="QBO100" s="97"/>
      <c r="QBP100" s="97"/>
      <c r="QBQ100" s="145"/>
      <c r="QBR100" s="61"/>
      <c r="QBS100" s="108"/>
      <c r="QBT100" s="63"/>
      <c r="QBU100" s="103"/>
      <c r="QBV100" s="104"/>
      <c r="QBW100" s="105"/>
      <c r="QBX100" s="97"/>
      <c r="QBY100" s="79"/>
      <c r="QBZ100" s="96"/>
      <c r="QCA100" s="80"/>
      <c r="QCB100" s="80"/>
      <c r="QCC100" s="80"/>
      <c r="QCD100" s="102"/>
      <c r="QCE100" s="62"/>
      <c r="QCF100" s="110"/>
      <c r="QCG100" s="97"/>
      <c r="QCH100" s="97"/>
      <c r="QCI100" s="97"/>
      <c r="QCJ100" s="104"/>
      <c r="QCK100" s="97"/>
      <c r="QCL100" s="97"/>
      <c r="QCM100" s="97"/>
      <c r="QCN100" s="145"/>
      <c r="QCO100" s="61"/>
      <c r="QCP100" s="108"/>
      <c r="QCQ100" s="63"/>
      <c r="QCR100" s="103"/>
      <c r="QCS100" s="104"/>
      <c r="QCT100" s="105"/>
      <c r="QCU100" s="97"/>
      <c r="QCV100" s="79"/>
      <c r="QCW100" s="96"/>
      <c r="QCX100" s="80"/>
      <c r="QCY100" s="80"/>
      <c r="QCZ100" s="80"/>
      <c r="QDA100" s="102"/>
      <c r="QDB100" s="62"/>
      <c r="QDC100" s="110"/>
      <c r="QDD100" s="97"/>
      <c r="QDE100" s="97"/>
      <c r="QDF100" s="97"/>
      <c r="QDG100" s="104"/>
      <c r="QDH100" s="97"/>
      <c r="QDI100" s="97"/>
      <c r="QDJ100" s="97"/>
      <c r="QDK100" s="145"/>
      <c r="QDL100" s="61"/>
      <c r="QDM100" s="108"/>
      <c r="QDN100" s="63"/>
      <c r="QDO100" s="103"/>
      <c r="QDP100" s="104"/>
      <c r="QDQ100" s="105"/>
      <c r="QDR100" s="97"/>
      <c r="QDS100" s="79"/>
      <c r="QDT100" s="96"/>
      <c r="QDU100" s="80"/>
      <c r="QDV100" s="80"/>
      <c r="QDW100" s="80"/>
      <c r="QDX100" s="102"/>
      <c r="QDY100" s="62"/>
      <c r="QDZ100" s="110"/>
      <c r="QEA100" s="97"/>
      <c r="QEB100" s="97"/>
      <c r="QEC100" s="97"/>
      <c r="QED100" s="104"/>
      <c r="QEE100" s="97"/>
      <c r="QEF100" s="97"/>
      <c r="QEG100" s="97"/>
      <c r="QEH100" s="145"/>
      <c r="QEI100" s="61"/>
      <c r="QEJ100" s="108"/>
      <c r="QEK100" s="63"/>
      <c r="QEL100" s="103"/>
      <c r="QEM100" s="104"/>
      <c r="QEN100" s="105"/>
      <c r="QEO100" s="97"/>
      <c r="QEP100" s="79"/>
      <c r="QEQ100" s="96"/>
      <c r="QER100" s="80"/>
      <c r="QES100" s="80"/>
      <c r="QET100" s="80"/>
      <c r="QEU100" s="102"/>
      <c r="QEV100" s="62"/>
      <c r="QEW100" s="110"/>
      <c r="QEX100" s="97"/>
      <c r="QEY100" s="97"/>
      <c r="QEZ100" s="97"/>
      <c r="QFA100" s="104"/>
      <c r="QFB100" s="97"/>
      <c r="QFC100" s="97"/>
      <c r="QFD100" s="97"/>
      <c r="QFE100" s="145"/>
      <c r="QFF100" s="61"/>
      <c r="QFG100" s="108"/>
      <c r="QFH100" s="63"/>
      <c r="QFI100" s="103"/>
      <c r="QFJ100" s="104"/>
      <c r="QFK100" s="105"/>
      <c r="QFL100" s="97"/>
      <c r="QFM100" s="79"/>
      <c r="QFN100" s="96"/>
      <c r="QFO100" s="80"/>
      <c r="QFP100" s="80"/>
      <c r="QFQ100" s="80"/>
      <c r="QFR100" s="102"/>
      <c r="QFS100" s="62"/>
      <c r="QFT100" s="110"/>
      <c r="QFU100" s="97"/>
      <c r="QFV100" s="97"/>
      <c r="QFW100" s="97"/>
      <c r="QFX100" s="104"/>
      <c r="QFY100" s="97"/>
      <c r="QFZ100" s="97"/>
      <c r="QGA100" s="97"/>
      <c r="QGB100" s="145"/>
      <c r="QGC100" s="61"/>
      <c r="QGD100" s="108"/>
      <c r="QGE100" s="63"/>
      <c r="QGF100" s="103"/>
      <c r="QGG100" s="104"/>
      <c r="QGH100" s="105"/>
      <c r="QGI100" s="97"/>
      <c r="QGJ100" s="79"/>
      <c r="QGK100" s="96"/>
      <c r="QGL100" s="80"/>
      <c r="QGM100" s="80"/>
      <c r="QGN100" s="80"/>
      <c r="QGO100" s="102"/>
      <c r="QGP100" s="62"/>
      <c r="QGQ100" s="110"/>
      <c r="QGR100" s="97"/>
      <c r="QGS100" s="97"/>
      <c r="QGT100" s="97"/>
      <c r="QGU100" s="104"/>
      <c r="QGV100" s="97"/>
      <c r="QGW100" s="97"/>
      <c r="QGX100" s="97"/>
      <c r="QGY100" s="145"/>
      <c r="QGZ100" s="61"/>
      <c r="QHA100" s="108"/>
      <c r="QHB100" s="63"/>
      <c r="QHC100" s="103"/>
      <c r="QHD100" s="104"/>
      <c r="QHE100" s="105"/>
      <c r="QHF100" s="97"/>
      <c r="QHG100" s="79"/>
      <c r="QHH100" s="96"/>
      <c r="QHI100" s="80"/>
      <c r="QHJ100" s="80"/>
      <c r="QHK100" s="80"/>
      <c r="QHL100" s="102"/>
      <c r="QHM100" s="62"/>
      <c r="QHN100" s="110"/>
      <c r="QHO100" s="97"/>
      <c r="QHP100" s="97"/>
      <c r="QHQ100" s="97"/>
      <c r="QHR100" s="104"/>
      <c r="QHS100" s="97"/>
      <c r="QHT100" s="97"/>
      <c r="QHU100" s="97"/>
      <c r="QHV100" s="145"/>
      <c r="QHW100" s="61"/>
      <c r="QHX100" s="108"/>
      <c r="QHY100" s="63"/>
      <c r="QHZ100" s="103"/>
      <c r="QIA100" s="104"/>
      <c r="QIB100" s="105"/>
      <c r="QIC100" s="97"/>
      <c r="QID100" s="79"/>
      <c r="QIE100" s="96"/>
      <c r="QIF100" s="80"/>
      <c r="QIG100" s="80"/>
      <c r="QIH100" s="80"/>
      <c r="QII100" s="102"/>
      <c r="QIJ100" s="62"/>
      <c r="QIK100" s="110"/>
      <c r="QIL100" s="97"/>
      <c r="QIM100" s="97"/>
      <c r="QIN100" s="97"/>
      <c r="QIO100" s="104"/>
      <c r="QIP100" s="97"/>
      <c r="QIQ100" s="97"/>
      <c r="QIR100" s="97"/>
      <c r="QIS100" s="145"/>
      <c r="QIT100" s="61"/>
      <c r="QIU100" s="108"/>
      <c r="QIV100" s="63"/>
      <c r="QIW100" s="103"/>
      <c r="QIX100" s="104"/>
      <c r="QIY100" s="105"/>
      <c r="QIZ100" s="97"/>
      <c r="QJA100" s="79"/>
      <c r="QJB100" s="96"/>
      <c r="QJC100" s="80"/>
      <c r="QJD100" s="80"/>
      <c r="QJE100" s="80"/>
      <c r="QJF100" s="102"/>
      <c r="QJG100" s="62"/>
      <c r="QJH100" s="110"/>
      <c r="QJI100" s="97"/>
      <c r="QJJ100" s="97"/>
      <c r="QJK100" s="97"/>
      <c r="QJL100" s="104"/>
      <c r="QJM100" s="97"/>
      <c r="QJN100" s="97"/>
      <c r="QJO100" s="97"/>
      <c r="QJP100" s="145"/>
      <c r="QJQ100" s="61"/>
      <c r="QJR100" s="108"/>
      <c r="QJS100" s="63"/>
      <c r="QJT100" s="103"/>
      <c r="QJU100" s="104"/>
      <c r="QJV100" s="105"/>
      <c r="QJW100" s="97"/>
      <c r="QJX100" s="79"/>
      <c r="QJY100" s="96"/>
      <c r="QJZ100" s="80"/>
      <c r="QKA100" s="80"/>
      <c r="QKB100" s="80"/>
      <c r="QKC100" s="102"/>
      <c r="QKD100" s="62"/>
      <c r="QKE100" s="110"/>
      <c r="QKF100" s="97"/>
      <c r="QKG100" s="97"/>
      <c r="QKH100" s="97"/>
      <c r="QKI100" s="104"/>
      <c r="QKJ100" s="97"/>
      <c r="QKK100" s="97"/>
      <c r="QKL100" s="97"/>
      <c r="QKM100" s="145"/>
      <c r="QKN100" s="61"/>
      <c r="QKO100" s="108"/>
      <c r="QKP100" s="63"/>
      <c r="QKQ100" s="103"/>
      <c r="QKR100" s="104"/>
      <c r="QKS100" s="105"/>
      <c r="QKT100" s="97"/>
      <c r="QKU100" s="79"/>
      <c r="QKV100" s="96"/>
      <c r="QKW100" s="80"/>
      <c r="QKX100" s="80"/>
      <c r="QKY100" s="80"/>
      <c r="QKZ100" s="102"/>
      <c r="QLA100" s="62"/>
      <c r="QLB100" s="110"/>
      <c r="QLC100" s="97"/>
      <c r="QLD100" s="97"/>
      <c r="QLE100" s="97"/>
      <c r="QLF100" s="104"/>
      <c r="QLG100" s="97"/>
      <c r="QLH100" s="97"/>
      <c r="QLI100" s="97"/>
      <c r="QLJ100" s="145"/>
      <c r="QLK100" s="61"/>
      <c r="QLL100" s="108"/>
      <c r="QLM100" s="63"/>
      <c r="QLN100" s="103"/>
      <c r="QLO100" s="104"/>
      <c r="QLP100" s="105"/>
      <c r="QLQ100" s="97"/>
      <c r="QLR100" s="79"/>
      <c r="QLS100" s="96"/>
      <c r="QLT100" s="80"/>
      <c r="QLU100" s="80"/>
      <c r="QLV100" s="80"/>
      <c r="QLW100" s="102"/>
      <c r="QLX100" s="62"/>
      <c r="QLY100" s="110"/>
      <c r="QLZ100" s="97"/>
      <c r="QMA100" s="97"/>
      <c r="QMB100" s="97"/>
      <c r="QMC100" s="104"/>
      <c r="QMD100" s="97"/>
      <c r="QME100" s="97"/>
      <c r="QMF100" s="97"/>
      <c r="QMG100" s="145"/>
      <c r="QMH100" s="61"/>
      <c r="QMI100" s="108"/>
      <c r="QMJ100" s="63"/>
      <c r="QMK100" s="103"/>
      <c r="QML100" s="104"/>
      <c r="QMM100" s="105"/>
      <c r="QMN100" s="97"/>
      <c r="QMO100" s="79"/>
      <c r="QMP100" s="96"/>
      <c r="QMQ100" s="80"/>
      <c r="QMR100" s="80"/>
      <c r="QMS100" s="80"/>
      <c r="QMT100" s="102"/>
      <c r="QMU100" s="62"/>
      <c r="QMV100" s="110"/>
      <c r="QMW100" s="97"/>
      <c r="QMX100" s="97"/>
      <c r="QMY100" s="97"/>
      <c r="QMZ100" s="104"/>
      <c r="QNA100" s="97"/>
      <c r="QNB100" s="97"/>
      <c r="QNC100" s="97"/>
      <c r="QND100" s="145"/>
      <c r="QNE100" s="61"/>
      <c r="QNF100" s="108"/>
      <c r="QNG100" s="63"/>
      <c r="QNH100" s="103"/>
      <c r="QNI100" s="104"/>
      <c r="QNJ100" s="105"/>
      <c r="QNK100" s="97"/>
      <c r="QNL100" s="79"/>
      <c r="QNM100" s="96"/>
      <c r="QNN100" s="80"/>
      <c r="QNO100" s="80"/>
      <c r="QNP100" s="80"/>
      <c r="QNQ100" s="102"/>
      <c r="QNR100" s="62"/>
      <c r="QNS100" s="110"/>
      <c r="QNT100" s="97"/>
      <c r="QNU100" s="97"/>
      <c r="QNV100" s="97"/>
      <c r="QNW100" s="104"/>
      <c r="QNX100" s="97"/>
      <c r="QNY100" s="97"/>
      <c r="QNZ100" s="97"/>
      <c r="QOA100" s="145"/>
      <c r="QOB100" s="61"/>
      <c r="QOC100" s="108"/>
      <c r="QOD100" s="63"/>
      <c r="QOE100" s="103"/>
      <c r="QOF100" s="104"/>
      <c r="QOG100" s="105"/>
      <c r="QOH100" s="97"/>
      <c r="QOI100" s="79"/>
      <c r="QOJ100" s="96"/>
      <c r="QOK100" s="80"/>
      <c r="QOL100" s="80"/>
      <c r="QOM100" s="80"/>
      <c r="QON100" s="102"/>
      <c r="QOO100" s="62"/>
      <c r="QOP100" s="110"/>
      <c r="QOQ100" s="97"/>
      <c r="QOR100" s="97"/>
      <c r="QOS100" s="97"/>
      <c r="QOT100" s="104"/>
      <c r="QOU100" s="97"/>
      <c r="QOV100" s="97"/>
      <c r="QOW100" s="97"/>
      <c r="QOX100" s="145"/>
      <c r="QOY100" s="61"/>
      <c r="QOZ100" s="108"/>
      <c r="QPA100" s="63"/>
      <c r="QPB100" s="103"/>
      <c r="QPC100" s="104"/>
      <c r="QPD100" s="105"/>
      <c r="QPE100" s="97"/>
      <c r="QPF100" s="79"/>
      <c r="QPG100" s="96"/>
      <c r="QPH100" s="80"/>
      <c r="QPI100" s="80"/>
      <c r="QPJ100" s="80"/>
      <c r="QPK100" s="102"/>
      <c r="QPL100" s="62"/>
      <c r="QPM100" s="110"/>
      <c r="QPN100" s="97"/>
      <c r="QPO100" s="97"/>
      <c r="QPP100" s="97"/>
      <c r="QPQ100" s="104"/>
      <c r="QPR100" s="97"/>
      <c r="QPS100" s="97"/>
      <c r="QPT100" s="97"/>
      <c r="QPU100" s="145"/>
      <c r="QPV100" s="61"/>
      <c r="QPW100" s="108"/>
      <c r="QPX100" s="63"/>
      <c r="QPY100" s="103"/>
      <c r="QPZ100" s="104"/>
      <c r="QQA100" s="105"/>
      <c r="QQB100" s="97"/>
      <c r="QQC100" s="79"/>
      <c r="QQD100" s="96"/>
      <c r="QQE100" s="80"/>
      <c r="QQF100" s="80"/>
      <c r="QQG100" s="80"/>
      <c r="QQH100" s="102"/>
      <c r="QQI100" s="62"/>
      <c r="QQJ100" s="110"/>
      <c r="QQK100" s="97"/>
      <c r="QQL100" s="97"/>
      <c r="QQM100" s="97"/>
      <c r="QQN100" s="104"/>
      <c r="QQO100" s="97"/>
      <c r="QQP100" s="97"/>
      <c r="QQQ100" s="97"/>
      <c r="QQR100" s="145"/>
      <c r="QQS100" s="61"/>
      <c r="QQT100" s="108"/>
      <c r="QQU100" s="63"/>
      <c r="QQV100" s="103"/>
      <c r="QQW100" s="104"/>
      <c r="QQX100" s="105"/>
      <c r="QQY100" s="97"/>
      <c r="QQZ100" s="79"/>
      <c r="QRA100" s="96"/>
      <c r="QRB100" s="80"/>
      <c r="QRC100" s="80"/>
      <c r="QRD100" s="80"/>
      <c r="QRE100" s="102"/>
      <c r="QRF100" s="62"/>
      <c r="QRG100" s="110"/>
      <c r="QRH100" s="97"/>
      <c r="QRI100" s="97"/>
      <c r="QRJ100" s="97"/>
      <c r="QRK100" s="104"/>
      <c r="QRL100" s="97"/>
      <c r="QRM100" s="97"/>
      <c r="QRN100" s="97"/>
      <c r="QRO100" s="145"/>
      <c r="QRP100" s="61"/>
      <c r="QRQ100" s="108"/>
      <c r="QRR100" s="63"/>
      <c r="QRS100" s="103"/>
      <c r="QRT100" s="104"/>
      <c r="QRU100" s="105"/>
      <c r="QRV100" s="97"/>
      <c r="QRW100" s="79"/>
      <c r="QRX100" s="96"/>
      <c r="QRY100" s="80"/>
      <c r="QRZ100" s="80"/>
      <c r="QSA100" s="80"/>
      <c r="QSB100" s="102"/>
      <c r="QSC100" s="62"/>
      <c r="QSD100" s="110"/>
      <c r="QSE100" s="97"/>
      <c r="QSF100" s="97"/>
      <c r="QSG100" s="97"/>
      <c r="QSH100" s="104"/>
      <c r="QSI100" s="97"/>
      <c r="QSJ100" s="97"/>
      <c r="QSK100" s="97"/>
      <c r="QSL100" s="145"/>
      <c r="QSM100" s="61"/>
      <c r="QSN100" s="108"/>
      <c r="QSO100" s="63"/>
      <c r="QSP100" s="103"/>
      <c r="QSQ100" s="104"/>
      <c r="QSR100" s="105"/>
      <c r="QSS100" s="97"/>
      <c r="QST100" s="79"/>
      <c r="QSU100" s="96"/>
      <c r="QSV100" s="80"/>
      <c r="QSW100" s="80"/>
      <c r="QSX100" s="80"/>
      <c r="QSY100" s="102"/>
      <c r="QSZ100" s="62"/>
      <c r="QTA100" s="110"/>
      <c r="QTB100" s="97"/>
      <c r="QTC100" s="97"/>
      <c r="QTD100" s="97"/>
      <c r="QTE100" s="104"/>
      <c r="QTF100" s="97"/>
      <c r="QTG100" s="97"/>
      <c r="QTH100" s="97"/>
      <c r="QTI100" s="145"/>
      <c r="QTJ100" s="61"/>
      <c r="QTK100" s="108"/>
      <c r="QTL100" s="63"/>
      <c r="QTM100" s="103"/>
      <c r="QTN100" s="104"/>
      <c r="QTO100" s="105"/>
      <c r="QTP100" s="97"/>
      <c r="QTQ100" s="79"/>
      <c r="QTR100" s="96"/>
      <c r="QTS100" s="80"/>
      <c r="QTT100" s="80"/>
      <c r="QTU100" s="80"/>
      <c r="QTV100" s="102"/>
      <c r="QTW100" s="62"/>
      <c r="QTX100" s="110"/>
      <c r="QTY100" s="97"/>
      <c r="QTZ100" s="97"/>
      <c r="QUA100" s="97"/>
      <c r="QUB100" s="104"/>
      <c r="QUC100" s="97"/>
      <c r="QUD100" s="97"/>
      <c r="QUE100" s="97"/>
      <c r="QUF100" s="145"/>
      <c r="QUG100" s="61"/>
      <c r="QUH100" s="108"/>
      <c r="QUI100" s="63"/>
      <c r="QUJ100" s="103"/>
      <c r="QUK100" s="104"/>
      <c r="QUL100" s="105"/>
      <c r="QUM100" s="97"/>
      <c r="QUN100" s="79"/>
      <c r="QUO100" s="96"/>
      <c r="QUP100" s="80"/>
      <c r="QUQ100" s="80"/>
      <c r="QUR100" s="80"/>
      <c r="QUS100" s="102"/>
      <c r="QUT100" s="62"/>
      <c r="QUU100" s="110"/>
      <c r="QUV100" s="97"/>
      <c r="QUW100" s="97"/>
      <c r="QUX100" s="97"/>
      <c r="QUY100" s="104"/>
      <c r="QUZ100" s="97"/>
      <c r="QVA100" s="97"/>
      <c r="QVB100" s="97"/>
      <c r="QVC100" s="145"/>
      <c r="QVD100" s="61"/>
      <c r="QVE100" s="108"/>
      <c r="QVF100" s="63"/>
      <c r="QVG100" s="103"/>
      <c r="QVH100" s="104"/>
      <c r="QVI100" s="105"/>
      <c r="QVJ100" s="97"/>
      <c r="QVK100" s="79"/>
      <c r="QVL100" s="96"/>
      <c r="QVM100" s="80"/>
      <c r="QVN100" s="80"/>
      <c r="QVO100" s="80"/>
      <c r="QVP100" s="102"/>
      <c r="QVQ100" s="62"/>
      <c r="QVR100" s="110"/>
      <c r="QVS100" s="97"/>
      <c r="QVT100" s="97"/>
      <c r="QVU100" s="97"/>
      <c r="QVV100" s="104"/>
      <c r="QVW100" s="97"/>
      <c r="QVX100" s="97"/>
      <c r="QVY100" s="97"/>
      <c r="QVZ100" s="145"/>
      <c r="QWA100" s="61"/>
      <c r="QWB100" s="108"/>
      <c r="QWC100" s="63"/>
      <c r="QWD100" s="103"/>
      <c r="QWE100" s="104"/>
      <c r="QWF100" s="105"/>
      <c r="QWG100" s="97"/>
      <c r="QWH100" s="79"/>
      <c r="QWI100" s="96"/>
      <c r="QWJ100" s="80"/>
      <c r="QWK100" s="80"/>
      <c r="QWL100" s="80"/>
      <c r="QWM100" s="102"/>
      <c r="QWN100" s="62"/>
      <c r="QWO100" s="110"/>
      <c r="QWP100" s="97"/>
      <c r="QWQ100" s="97"/>
      <c r="QWR100" s="97"/>
      <c r="QWS100" s="104"/>
      <c r="QWT100" s="97"/>
      <c r="QWU100" s="97"/>
      <c r="QWV100" s="97"/>
      <c r="QWW100" s="145"/>
      <c r="QWX100" s="61"/>
      <c r="QWY100" s="108"/>
      <c r="QWZ100" s="63"/>
      <c r="QXA100" s="103"/>
      <c r="QXB100" s="104"/>
      <c r="QXC100" s="105"/>
      <c r="QXD100" s="97"/>
      <c r="QXE100" s="79"/>
      <c r="QXF100" s="96"/>
      <c r="QXG100" s="80"/>
      <c r="QXH100" s="80"/>
      <c r="QXI100" s="80"/>
      <c r="QXJ100" s="102"/>
      <c r="QXK100" s="62"/>
      <c r="QXL100" s="110"/>
      <c r="QXM100" s="97"/>
      <c r="QXN100" s="97"/>
      <c r="QXO100" s="97"/>
      <c r="QXP100" s="104"/>
      <c r="QXQ100" s="97"/>
      <c r="QXR100" s="97"/>
      <c r="QXS100" s="97"/>
      <c r="QXT100" s="145"/>
      <c r="QXU100" s="61"/>
      <c r="QXV100" s="108"/>
      <c r="QXW100" s="63"/>
      <c r="QXX100" s="103"/>
      <c r="QXY100" s="104"/>
      <c r="QXZ100" s="105"/>
      <c r="QYA100" s="97"/>
      <c r="QYB100" s="79"/>
      <c r="QYC100" s="96"/>
      <c r="QYD100" s="80"/>
      <c r="QYE100" s="80"/>
      <c r="QYF100" s="80"/>
      <c r="QYG100" s="102"/>
      <c r="QYH100" s="62"/>
      <c r="QYI100" s="110"/>
      <c r="QYJ100" s="97"/>
      <c r="QYK100" s="97"/>
      <c r="QYL100" s="97"/>
      <c r="QYM100" s="104"/>
      <c r="QYN100" s="97"/>
      <c r="QYO100" s="97"/>
      <c r="QYP100" s="97"/>
      <c r="QYQ100" s="145"/>
      <c r="QYR100" s="61"/>
      <c r="QYS100" s="108"/>
      <c r="QYT100" s="63"/>
      <c r="QYU100" s="103"/>
      <c r="QYV100" s="104"/>
      <c r="QYW100" s="105"/>
      <c r="QYX100" s="97"/>
      <c r="QYY100" s="79"/>
      <c r="QYZ100" s="96"/>
      <c r="QZA100" s="80"/>
      <c r="QZB100" s="80"/>
      <c r="QZC100" s="80"/>
      <c r="QZD100" s="102"/>
      <c r="QZE100" s="62"/>
      <c r="QZF100" s="110"/>
      <c r="QZG100" s="97"/>
      <c r="QZH100" s="97"/>
      <c r="QZI100" s="97"/>
      <c r="QZJ100" s="104"/>
      <c r="QZK100" s="97"/>
      <c r="QZL100" s="97"/>
      <c r="QZM100" s="97"/>
      <c r="QZN100" s="145"/>
      <c r="QZO100" s="61"/>
      <c r="QZP100" s="108"/>
      <c r="QZQ100" s="63"/>
      <c r="QZR100" s="103"/>
      <c r="QZS100" s="104"/>
      <c r="QZT100" s="105"/>
      <c r="QZU100" s="97"/>
      <c r="QZV100" s="79"/>
      <c r="QZW100" s="96"/>
      <c r="QZX100" s="80"/>
      <c r="QZY100" s="80"/>
      <c r="QZZ100" s="80"/>
      <c r="RAA100" s="102"/>
      <c r="RAB100" s="62"/>
      <c r="RAC100" s="110"/>
      <c r="RAD100" s="97"/>
      <c r="RAE100" s="97"/>
      <c r="RAF100" s="97"/>
      <c r="RAG100" s="104"/>
      <c r="RAH100" s="97"/>
      <c r="RAI100" s="97"/>
      <c r="RAJ100" s="97"/>
      <c r="RAK100" s="145"/>
      <c r="RAL100" s="61"/>
      <c r="RAM100" s="108"/>
      <c r="RAN100" s="63"/>
      <c r="RAO100" s="103"/>
      <c r="RAP100" s="104"/>
      <c r="RAQ100" s="105"/>
      <c r="RAR100" s="97"/>
      <c r="RAS100" s="79"/>
      <c r="RAT100" s="96"/>
      <c r="RAU100" s="80"/>
      <c r="RAV100" s="80"/>
      <c r="RAW100" s="80"/>
      <c r="RAX100" s="102"/>
      <c r="RAY100" s="62"/>
      <c r="RAZ100" s="110"/>
      <c r="RBA100" s="97"/>
      <c r="RBB100" s="97"/>
      <c r="RBC100" s="97"/>
      <c r="RBD100" s="104"/>
      <c r="RBE100" s="97"/>
      <c r="RBF100" s="97"/>
      <c r="RBG100" s="97"/>
      <c r="RBH100" s="145"/>
      <c r="RBI100" s="61"/>
      <c r="RBJ100" s="108"/>
      <c r="RBK100" s="63"/>
      <c r="RBL100" s="103"/>
      <c r="RBM100" s="104"/>
      <c r="RBN100" s="105"/>
      <c r="RBO100" s="97"/>
      <c r="RBP100" s="79"/>
      <c r="RBQ100" s="96"/>
      <c r="RBR100" s="80"/>
      <c r="RBS100" s="80"/>
      <c r="RBT100" s="80"/>
      <c r="RBU100" s="102"/>
      <c r="RBV100" s="62"/>
      <c r="RBW100" s="110"/>
      <c r="RBX100" s="97"/>
      <c r="RBY100" s="97"/>
      <c r="RBZ100" s="97"/>
      <c r="RCA100" s="104"/>
      <c r="RCB100" s="97"/>
      <c r="RCC100" s="97"/>
      <c r="RCD100" s="97"/>
      <c r="RCE100" s="145"/>
      <c r="RCF100" s="61"/>
      <c r="RCG100" s="108"/>
      <c r="RCH100" s="63"/>
      <c r="RCI100" s="103"/>
      <c r="RCJ100" s="104"/>
      <c r="RCK100" s="105"/>
      <c r="RCL100" s="97"/>
      <c r="RCM100" s="79"/>
      <c r="RCN100" s="96"/>
      <c r="RCO100" s="80"/>
      <c r="RCP100" s="80"/>
      <c r="RCQ100" s="80"/>
      <c r="RCR100" s="102"/>
      <c r="RCS100" s="62"/>
      <c r="RCT100" s="110"/>
      <c r="RCU100" s="97"/>
      <c r="RCV100" s="97"/>
      <c r="RCW100" s="97"/>
      <c r="RCX100" s="104"/>
      <c r="RCY100" s="97"/>
      <c r="RCZ100" s="97"/>
      <c r="RDA100" s="97"/>
      <c r="RDB100" s="145"/>
      <c r="RDC100" s="61"/>
      <c r="RDD100" s="108"/>
      <c r="RDE100" s="63"/>
      <c r="RDF100" s="103"/>
      <c r="RDG100" s="104"/>
      <c r="RDH100" s="105"/>
      <c r="RDI100" s="97"/>
      <c r="RDJ100" s="79"/>
      <c r="RDK100" s="96"/>
      <c r="RDL100" s="80"/>
      <c r="RDM100" s="80"/>
      <c r="RDN100" s="80"/>
      <c r="RDO100" s="102"/>
      <c r="RDP100" s="62"/>
      <c r="RDQ100" s="110"/>
      <c r="RDR100" s="97"/>
      <c r="RDS100" s="97"/>
      <c r="RDT100" s="97"/>
      <c r="RDU100" s="104"/>
      <c r="RDV100" s="97"/>
      <c r="RDW100" s="97"/>
      <c r="RDX100" s="97"/>
      <c r="RDY100" s="145"/>
      <c r="RDZ100" s="61"/>
      <c r="REA100" s="108"/>
      <c r="REB100" s="63"/>
      <c r="REC100" s="103"/>
      <c r="RED100" s="104"/>
      <c r="REE100" s="105"/>
      <c r="REF100" s="97"/>
      <c r="REG100" s="79"/>
      <c r="REH100" s="96"/>
      <c r="REI100" s="80"/>
      <c r="REJ100" s="80"/>
      <c r="REK100" s="80"/>
      <c r="REL100" s="102"/>
      <c r="REM100" s="62"/>
      <c r="REN100" s="110"/>
      <c r="REO100" s="97"/>
      <c r="REP100" s="97"/>
      <c r="REQ100" s="97"/>
      <c r="RER100" s="104"/>
      <c r="RES100" s="97"/>
      <c r="RET100" s="97"/>
      <c r="REU100" s="97"/>
      <c r="REV100" s="145"/>
      <c r="REW100" s="61"/>
      <c r="REX100" s="108"/>
      <c r="REY100" s="63"/>
      <c r="REZ100" s="103"/>
      <c r="RFA100" s="104"/>
      <c r="RFB100" s="105"/>
      <c r="RFC100" s="97"/>
      <c r="RFD100" s="79"/>
      <c r="RFE100" s="96"/>
      <c r="RFF100" s="80"/>
      <c r="RFG100" s="80"/>
      <c r="RFH100" s="80"/>
      <c r="RFI100" s="102"/>
      <c r="RFJ100" s="62"/>
      <c r="RFK100" s="110"/>
      <c r="RFL100" s="97"/>
      <c r="RFM100" s="97"/>
      <c r="RFN100" s="97"/>
      <c r="RFO100" s="104"/>
      <c r="RFP100" s="97"/>
      <c r="RFQ100" s="97"/>
      <c r="RFR100" s="97"/>
      <c r="RFS100" s="145"/>
      <c r="RFT100" s="61"/>
      <c r="RFU100" s="108"/>
      <c r="RFV100" s="63"/>
      <c r="RFW100" s="103"/>
      <c r="RFX100" s="104"/>
      <c r="RFY100" s="105"/>
      <c r="RFZ100" s="97"/>
      <c r="RGA100" s="79"/>
      <c r="RGB100" s="96"/>
      <c r="RGC100" s="80"/>
      <c r="RGD100" s="80"/>
      <c r="RGE100" s="80"/>
      <c r="RGF100" s="102"/>
      <c r="RGG100" s="62"/>
      <c r="RGH100" s="110"/>
      <c r="RGI100" s="97"/>
      <c r="RGJ100" s="97"/>
      <c r="RGK100" s="97"/>
      <c r="RGL100" s="104"/>
      <c r="RGM100" s="97"/>
      <c r="RGN100" s="97"/>
      <c r="RGO100" s="97"/>
      <c r="RGP100" s="145"/>
      <c r="RGQ100" s="61"/>
      <c r="RGR100" s="108"/>
      <c r="RGS100" s="63"/>
      <c r="RGT100" s="103"/>
      <c r="RGU100" s="104"/>
      <c r="RGV100" s="105"/>
      <c r="RGW100" s="97"/>
      <c r="RGX100" s="79"/>
      <c r="RGY100" s="96"/>
      <c r="RGZ100" s="80"/>
      <c r="RHA100" s="80"/>
      <c r="RHB100" s="80"/>
      <c r="RHC100" s="102"/>
      <c r="RHD100" s="62"/>
      <c r="RHE100" s="110"/>
      <c r="RHF100" s="97"/>
      <c r="RHG100" s="97"/>
      <c r="RHH100" s="97"/>
      <c r="RHI100" s="104"/>
      <c r="RHJ100" s="97"/>
      <c r="RHK100" s="97"/>
      <c r="RHL100" s="97"/>
      <c r="RHM100" s="145"/>
      <c r="RHN100" s="61"/>
      <c r="RHO100" s="108"/>
      <c r="RHP100" s="63"/>
      <c r="RHQ100" s="103"/>
      <c r="RHR100" s="104"/>
      <c r="RHS100" s="105"/>
      <c r="RHT100" s="97"/>
      <c r="RHU100" s="79"/>
      <c r="RHV100" s="96"/>
      <c r="RHW100" s="80"/>
      <c r="RHX100" s="80"/>
      <c r="RHY100" s="80"/>
      <c r="RHZ100" s="102"/>
      <c r="RIA100" s="62"/>
      <c r="RIB100" s="110"/>
      <c r="RIC100" s="97"/>
      <c r="RID100" s="97"/>
      <c r="RIE100" s="97"/>
      <c r="RIF100" s="104"/>
      <c r="RIG100" s="97"/>
      <c r="RIH100" s="97"/>
      <c r="RII100" s="97"/>
      <c r="RIJ100" s="145"/>
      <c r="RIK100" s="61"/>
      <c r="RIL100" s="108"/>
      <c r="RIM100" s="63"/>
      <c r="RIN100" s="103"/>
      <c r="RIO100" s="104"/>
      <c r="RIP100" s="105"/>
      <c r="RIQ100" s="97"/>
      <c r="RIR100" s="79"/>
      <c r="RIS100" s="96"/>
      <c r="RIT100" s="80"/>
      <c r="RIU100" s="80"/>
      <c r="RIV100" s="80"/>
      <c r="RIW100" s="102"/>
      <c r="RIX100" s="62"/>
      <c r="RIY100" s="110"/>
      <c r="RIZ100" s="97"/>
      <c r="RJA100" s="97"/>
      <c r="RJB100" s="97"/>
      <c r="RJC100" s="104"/>
      <c r="RJD100" s="97"/>
      <c r="RJE100" s="97"/>
      <c r="RJF100" s="97"/>
      <c r="RJG100" s="145"/>
      <c r="RJH100" s="61"/>
      <c r="RJI100" s="108"/>
      <c r="RJJ100" s="63"/>
      <c r="RJK100" s="103"/>
      <c r="RJL100" s="104"/>
      <c r="RJM100" s="105"/>
      <c r="RJN100" s="97"/>
      <c r="RJO100" s="79"/>
      <c r="RJP100" s="96"/>
      <c r="RJQ100" s="80"/>
      <c r="RJR100" s="80"/>
      <c r="RJS100" s="80"/>
      <c r="RJT100" s="102"/>
      <c r="RJU100" s="62"/>
      <c r="RJV100" s="110"/>
      <c r="RJW100" s="97"/>
      <c r="RJX100" s="97"/>
      <c r="RJY100" s="97"/>
      <c r="RJZ100" s="104"/>
      <c r="RKA100" s="97"/>
      <c r="RKB100" s="97"/>
      <c r="RKC100" s="97"/>
      <c r="RKD100" s="145"/>
      <c r="RKE100" s="61"/>
      <c r="RKF100" s="108"/>
      <c r="RKG100" s="63"/>
      <c r="RKH100" s="103"/>
      <c r="RKI100" s="104"/>
      <c r="RKJ100" s="105"/>
      <c r="RKK100" s="97"/>
      <c r="RKL100" s="79"/>
      <c r="RKM100" s="96"/>
      <c r="RKN100" s="80"/>
      <c r="RKO100" s="80"/>
      <c r="RKP100" s="80"/>
      <c r="RKQ100" s="102"/>
      <c r="RKR100" s="62"/>
      <c r="RKS100" s="110"/>
      <c r="RKT100" s="97"/>
      <c r="RKU100" s="97"/>
      <c r="RKV100" s="97"/>
      <c r="RKW100" s="104"/>
      <c r="RKX100" s="97"/>
      <c r="RKY100" s="97"/>
      <c r="RKZ100" s="97"/>
      <c r="RLA100" s="145"/>
      <c r="RLB100" s="61"/>
      <c r="RLC100" s="108"/>
      <c r="RLD100" s="63"/>
      <c r="RLE100" s="103"/>
      <c r="RLF100" s="104"/>
      <c r="RLG100" s="105"/>
      <c r="RLH100" s="97"/>
      <c r="RLI100" s="79"/>
      <c r="RLJ100" s="96"/>
      <c r="RLK100" s="80"/>
      <c r="RLL100" s="80"/>
      <c r="RLM100" s="80"/>
      <c r="RLN100" s="102"/>
      <c r="RLO100" s="62"/>
      <c r="RLP100" s="110"/>
      <c r="RLQ100" s="97"/>
      <c r="RLR100" s="97"/>
      <c r="RLS100" s="97"/>
      <c r="RLT100" s="104"/>
      <c r="RLU100" s="97"/>
      <c r="RLV100" s="97"/>
      <c r="RLW100" s="97"/>
      <c r="RLX100" s="145"/>
      <c r="RLY100" s="61"/>
      <c r="RLZ100" s="108"/>
      <c r="RMA100" s="63"/>
      <c r="RMB100" s="103"/>
      <c r="RMC100" s="104"/>
      <c r="RMD100" s="105"/>
      <c r="RME100" s="97"/>
      <c r="RMF100" s="79"/>
      <c r="RMG100" s="96"/>
      <c r="RMH100" s="80"/>
      <c r="RMI100" s="80"/>
      <c r="RMJ100" s="80"/>
      <c r="RMK100" s="102"/>
      <c r="RML100" s="62"/>
      <c r="RMM100" s="110"/>
      <c r="RMN100" s="97"/>
      <c r="RMO100" s="97"/>
      <c r="RMP100" s="97"/>
      <c r="RMQ100" s="104"/>
      <c r="RMR100" s="97"/>
      <c r="RMS100" s="97"/>
      <c r="RMT100" s="97"/>
      <c r="RMU100" s="145"/>
      <c r="RMV100" s="61"/>
      <c r="RMW100" s="108"/>
      <c r="RMX100" s="63"/>
      <c r="RMY100" s="103"/>
      <c r="RMZ100" s="104"/>
      <c r="RNA100" s="105"/>
      <c r="RNB100" s="97"/>
      <c r="RNC100" s="79"/>
      <c r="RND100" s="96"/>
      <c r="RNE100" s="80"/>
      <c r="RNF100" s="80"/>
      <c r="RNG100" s="80"/>
      <c r="RNH100" s="102"/>
      <c r="RNI100" s="62"/>
      <c r="RNJ100" s="110"/>
      <c r="RNK100" s="97"/>
      <c r="RNL100" s="97"/>
      <c r="RNM100" s="97"/>
      <c r="RNN100" s="104"/>
      <c r="RNO100" s="97"/>
      <c r="RNP100" s="97"/>
      <c r="RNQ100" s="97"/>
      <c r="RNR100" s="145"/>
      <c r="RNS100" s="61"/>
      <c r="RNT100" s="108"/>
      <c r="RNU100" s="63"/>
      <c r="RNV100" s="103"/>
      <c r="RNW100" s="104"/>
      <c r="RNX100" s="105"/>
      <c r="RNY100" s="97"/>
      <c r="RNZ100" s="79"/>
      <c r="ROA100" s="96"/>
      <c r="ROB100" s="80"/>
      <c r="ROC100" s="80"/>
      <c r="ROD100" s="80"/>
      <c r="ROE100" s="102"/>
      <c r="ROF100" s="62"/>
      <c r="ROG100" s="110"/>
      <c r="ROH100" s="97"/>
      <c r="ROI100" s="97"/>
      <c r="ROJ100" s="97"/>
      <c r="ROK100" s="104"/>
      <c r="ROL100" s="97"/>
      <c r="ROM100" s="97"/>
      <c r="RON100" s="97"/>
      <c r="ROO100" s="145"/>
      <c r="ROP100" s="61"/>
      <c r="ROQ100" s="108"/>
      <c r="ROR100" s="63"/>
      <c r="ROS100" s="103"/>
      <c r="ROT100" s="104"/>
      <c r="ROU100" s="105"/>
      <c r="ROV100" s="97"/>
      <c r="ROW100" s="79"/>
      <c r="ROX100" s="96"/>
      <c r="ROY100" s="80"/>
      <c r="ROZ100" s="80"/>
      <c r="RPA100" s="80"/>
      <c r="RPB100" s="102"/>
      <c r="RPC100" s="62"/>
      <c r="RPD100" s="110"/>
      <c r="RPE100" s="97"/>
      <c r="RPF100" s="97"/>
      <c r="RPG100" s="97"/>
      <c r="RPH100" s="104"/>
      <c r="RPI100" s="97"/>
      <c r="RPJ100" s="97"/>
      <c r="RPK100" s="97"/>
      <c r="RPL100" s="145"/>
      <c r="RPM100" s="61"/>
      <c r="RPN100" s="108"/>
      <c r="RPO100" s="63"/>
      <c r="RPP100" s="103"/>
      <c r="RPQ100" s="104"/>
      <c r="RPR100" s="105"/>
      <c r="RPS100" s="97"/>
      <c r="RPT100" s="79"/>
      <c r="RPU100" s="96"/>
      <c r="RPV100" s="80"/>
      <c r="RPW100" s="80"/>
      <c r="RPX100" s="80"/>
      <c r="RPY100" s="102"/>
      <c r="RPZ100" s="62"/>
      <c r="RQA100" s="110"/>
      <c r="RQB100" s="97"/>
      <c r="RQC100" s="97"/>
      <c r="RQD100" s="97"/>
      <c r="RQE100" s="104"/>
      <c r="RQF100" s="97"/>
      <c r="RQG100" s="97"/>
      <c r="RQH100" s="97"/>
      <c r="RQI100" s="145"/>
      <c r="RQJ100" s="61"/>
      <c r="RQK100" s="108"/>
      <c r="RQL100" s="63"/>
      <c r="RQM100" s="103"/>
      <c r="RQN100" s="104"/>
      <c r="RQO100" s="105"/>
      <c r="RQP100" s="97"/>
      <c r="RQQ100" s="79"/>
      <c r="RQR100" s="96"/>
      <c r="RQS100" s="80"/>
      <c r="RQT100" s="80"/>
      <c r="RQU100" s="80"/>
      <c r="RQV100" s="102"/>
      <c r="RQW100" s="62"/>
      <c r="RQX100" s="110"/>
      <c r="RQY100" s="97"/>
      <c r="RQZ100" s="97"/>
      <c r="RRA100" s="97"/>
      <c r="RRB100" s="104"/>
      <c r="RRC100" s="97"/>
      <c r="RRD100" s="97"/>
      <c r="RRE100" s="97"/>
      <c r="RRF100" s="145"/>
      <c r="RRG100" s="61"/>
      <c r="RRH100" s="108"/>
      <c r="RRI100" s="63"/>
      <c r="RRJ100" s="103"/>
      <c r="RRK100" s="104"/>
      <c r="RRL100" s="105"/>
      <c r="RRM100" s="97"/>
      <c r="RRN100" s="79"/>
      <c r="RRO100" s="96"/>
      <c r="RRP100" s="80"/>
      <c r="RRQ100" s="80"/>
      <c r="RRR100" s="80"/>
      <c r="RRS100" s="102"/>
      <c r="RRT100" s="62"/>
      <c r="RRU100" s="110"/>
      <c r="RRV100" s="97"/>
      <c r="RRW100" s="97"/>
      <c r="RRX100" s="97"/>
      <c r="RRY100" s="104"/>
      <c r="RRZ100" s="97"/>
      <c r="RSA100" s="97"/>
      <c r="RSB100" s="97"/>
      <c r="RSC100" s="145"/>
      <c r="RSD100" s="61"/>
      <c r="RSE100" s="108"/>
      <c r="RSF100" s="63"/>
      <c r="RSG100" s="103"/>
      <c r="RSH100" s="104"/>
      <c r="RSI100" s="105"/>
      <c r="RSJ100" s="97"/>
      <c r="RSK100" s="79"/>
      <c r="RSL100" s="96"/>
      <c r="RSM100" s="80"/>
      <c r="RSN100" s="80"/>
      <c r="RSO100" s="80"/>
      <c r="RSP100" s="102"/>
      <c r="RSQ100" s="62"/>
      <c r="RSR100" s="110"/>
      <c r="RSS100" s="97"/>
      <c r="RST100" s="97"/>
      <c r="RSU100" s="97"/>
      <c r="RSV100" s="104"/>
      <c r="RSW100" s="97"/>
      <c r="RSX100" s="97"/>
      <c r="RSY100" s="97"/>
      <c r="RSZ100" s="145"/>
      <c r="RTA100" s="61"/>
      <c r="RTB100" s="108"/>
      <c r="RTC100" s="63"/>
      <c r="RTD100" s="103"/>
      <c r="RTE100" s="104"/>
      <c r="RTF100" s="105"/>
      <c r="RTG100" s="97"/>
      <c r="RTH100" s="79"/>
      <c r="RTI100" s="96"/>
      <c r="RTJ100" s="80"/>
      <c r="RTK100" s="80"/>
      <c r="RTL100" s="80"/>
      <c r="RTM100" s="102"/>
      <c r="RTN100" s="62"/>
      <c r="RTO100" s="110"/>
      <c r="RTP100" s="97"/>
      <c r="RTQ100" s="97"/>
      <c r="RTR100" s="97"/>
      <c r="RTS100" s="104"/>
      <c r="RTT100" s="97"/>
      <c r="RTU100" s="97"/>
      <c r="RTV100" s="97"/>
      <c r="RTW100" s="145"/>
      <c r="RTX100" s="61"/>
      <c r="RTY100" s="108"/>
      <c r="RTZ100" s="63"/>
      <c r="RUA100" s="103"/>
      <c r="RUB100" s="104"/>
      <c r="RUC100" s="105"/>
      <c r="RUD100" s="97"/>
      <c r="RUE100" s="79"/>
      <c r="RUF100" s="96"/>
      <c r="RUG100" s="80"/>
      <c r="RUH100" s="80"/>
      <c r="RUI100" s="80"/>
      <c r="RUJ100" s="102"/>
      <c r="RUK100" s="62"/>
      <c r="RUL100" s="110"/>
      <c r="RUM100" s="97"/>
      <c r="RUN100" s="97"/>
      <c r="RUO100" s="97"/>
      <c r="RUP100" s="104"/>
      <c r="RUQ100" s="97"/>
      <c r="RUR100" s="97"/>
      <c r="RUS100" s="97"/>
      <c r="RUT100" s="145"/>
      <c r="RUU100" s="61"/>
      <c r="RUV100" s="108"/>
      <c r="RUW100" s="63"/>
      <c r="RUX100" s="103"/>
      <c r="RUY100" s="104"/>
      <c r="RUZ100" s="105"/>
      <c r="RVA100" s="97"/>
      <c r="RVB100" s="79"/>
      <c r="RVC100" s="96"/>
      <c r="RVD100" s="80"/>
      <c r="RVE100" s="80"/>
      <c r="RVF100" s="80"/>
      <c r="RVG100" s="102"/>
      <c r="RVH100" s="62"/>
      <c r="RVI100" s="110"/>
      <c r="RVJ100" s="97"/>
      <c r="RVK100" s="97"/>
      <c r="RVL100" s="97"/>
      <c r="RVM100" s="104"/>
      <c r="RVN100" s="97"/>
      <c r="RVO100" s="97"/>
      <c r="RVP100" s="97"/>
      <c r="RVQ100" s="145"/>
      <c r="RVR100" s="61"/>
      <c r="RVS100" s="108"/>
      <c r="RVT100" s="63"/>
      <c r="RVU100" s="103"/>
      <c r="RVV100" s="104"/>
      <c r="RVW100" s="105"/>
      <c r="RVX100" s="97"/>
      <c r="RVY100" s="79"/>
      <c r="RVZ100" s="96"/>
      <c r="RWA100" s="80"/>
      <c r="RWB100" s="80"/>
      <c r="RWC100" s="80"/>
      <c r="RWD100" s="102"/>
      <c r="RWE100" s="62"/>
      <c r="RWF100" s="110"/>
      <c r="RWG100" s="97"/>
      <c r="RWH100" s="97"/>
      <c r="RWI100" s="97"/>
      <c r="RWJ100" s="104"/>
      <c r="RWK100" s="97"/>
      <c r="RWL100" s="97"/>
      <c r="RWM100" s="97"/>
      <c r="RWN100" s="145"/>
      <c r="RWO100" s="61"/>
      <c r="RWP100" s="108"/>
      <c r="RWQ100" s="63"/>
      <c r="RWR100" s="103"/>
      <c r="RWS100" s="104"/>
      <c r="RWT100" s="105"/>
      <c r="RWU100" s="97"/>
      <c r="RWV100" s="79"/>
      <c r="RWW100" s="96"/>
      <c r="RWX100" s="80"/>
      <c r="RWY100" s="80"/>
      <c r="RWZ100" s="80"/>
      <c r="RXA100" s="102"/>
      <c r="RXB100" s="62"/>
      <c r="RXC100" s="110"/>
      <c r="RXD100" s="97"/>
      <c r="RXE100" s="97"/>
      <c r="RXF100" s="97"/>
      <c r="RXG100" s="104"/>
      <c r="RXH100" s="97"/>
      <c r="RXI100" s="97"/>
      <c r="RXJ100" s="97"/>
      <c r="RXK100" s="145"/>
      <c r="RXL100" s="61"/>
      <c r="RXM100" s="108"/>
      <c r="RXN100" s="63"/>
      <c r="RXO100" s="103"/>
      <c r="RXP100" s="104"/>
      <c r="RXQ100" s="105"/>
      <c r="RXR100" s="97"/>
      <c r="RXS100" s="79"/>
      <c r="RXT100" s="96"/>
      <c r="RXU100" s="80"/>
      <c r="RXV100" s="80"/>
      <c r="RXW100" s="80"/>
      <c r="RXX100" s="102"/>
      <c r="RXY100" s="62"/>
      <c r="RXZ100" s="110"/>
      <c r="RYA100" s="97"/>
      <c r="RYB100" s="97"/>
      <c r="RYC100" s="97"/>
      <c r="RYD100" s="104"/>
      <c r="RYE100" s="97"/>
      <c r="RYF100" s="97"/>
      <c r="RYG100" s="97"/>
      <c r="RYH100" s="145"/>
      <c r="RYI100" s="61"/>
      <c r="RYJ100" s="108"/>
      <c r="RYK100" s="63"/>
      <c r="RYL100" s="103"/>
      <c r="RYM100" s="104"/>
      <c r="RYN100" s="105"/>
      <c r="RYO100" s="97"/>
      <c r="RYP100" s="79"/>
      <c r="RYQ100" s="96"/>
      <c r="RYR100" s="80"/>
      <c r="RYS100" s="80"/>
      <c r="RYT100" s="80"/>
      <c r="RYU100" s="102"/>
      <c r="RYV100" s="62"/>
      <c r="RYW100" s="110"/>
      <c r="RYX100" s="97"/>
      <c r="RYY100" s="97"/>
      <c r="RYZ100" s="97"/>
      <c r="RZA100" s="104"/>
      <c r="RZB100" s="97"/>
      <c r="RZC100" s="97"/>
      <c r="RZD100" s="97"/>
      <c r="RZE100" s="145"/>
      <c r="RZF100" s="61"/>
      <c r="RZG100" s="108"/>
      <c r="RZH100" s="63"/>
      <c r="RZI100" s="103"/>
      <c r="RZJ100" s="104"/>
      <c r="RZK100" s="105"/>
      <c r="RZL100" s="97"/>
      <c r="RZM100" s="79"/>
      <c r="RZN100" s="96"/>
      <c r="RZO100" s="80"/>
      <c r="RZP100" s="80"/>
      <c r="RZQ100" s="80"/>
      <c r="RZR100" s="102"/>
      <c r="RZS100" s="62"/>
      <c r="RZT100" s="110"/>
      <c r="RZU100" s="97"/>
      <c r="RZV100" s="97"/>
      <c r="RZW100" s="97"/>
      <c r="RZX100" s="104"/>
      <c r="RZY100" s="97"/>
      <c r="RZZ100" s="97"/>
      <c r="SAA100" s="97"/>
      <c r="SAB100" s="145"/>
      <c r="SAC100" s="61"/>
      <c r="SAD100" s="108"/>
      <c r="SAE100" s="63"/>
      <c r="SAF100" s="103"/>
      <c r="SAG100" s="104"/>
      <c r="SAH100" s="105"/>
      <c r="SAI100" s="97"/>
      <c r="SAJ100" s="79"/>
      <c r="SAK100" s="96"/>
      <c r="SAL100" s="80"/>
      <c r="SAM100" s="80"/>
      <c r="SAN100" s="80"/>
      <c r="SAO100" s="102"/>
      <c r="SAP100" s="62"/>
      <c r="SAQ100" s="110"/>
      <c r="SAR100" s="97"/>
      <c r="SAS100" s="97"/>
      <c r="SAT100" s="97"/>
      <c r="SAU100" s="104"/>
      <c r="SAV100" s="97"/>
      <c r="SAW100" s="97"/>
      <c r="SAX100" s="97"/>
      <c r="SAY100" s="145"/>
      <c r="SAZ100" s="61"/>
      <c r="SBA100" s="108"/>
      <c r="SBB100" s="63"/>
      <c r="SBC100" s="103"/>
      <c r="SBD100" s="104"/>
      <c r="SBE100" s="105"/>
      <c r="SBF100" s="97"/>
      <c r="SBG100" s="79"/>
      <c r="SBH100" s="96"/>
      <c r="SBI100" s="80"/>
      <c r="SBJ100" s="80"/>
      <c r="SBK100" s="80"/>
      <c r="SBL100" s="102"/>
      <c r="SBM100" s="62"/>
      <c r="SBN100" s="110"/>
      <c r="SBO100" s="97"/>
      <c r="SBP100" s="97"/>
      <c r="SBQ100" s="97"/>
      <c r="SBR100" s="104"/>
      <c r="SBS100" s="97"/>
      <c r="SBT100" s="97"/>
      <c r="SBU100" s="97"/>
      <c r="SBV100" s="145"/>
      <c r="SBW100" s="61"/>
      <c r="SBX100" s="108"/>
      <c r="SBY100" s="63"/>
      <c r="SBZ100" s="103"/>
      <c r="SCA100" s="104"/>
      <c r="SCB100" s="105"/>
      <c r="SCC100" s="97"/>
      <c r="SCD100" s="79"/>
      <c r="SCE100" s="96"/>
      <c r="SCF100" s="80"/>
      <c r="SCG100" s="80"/>
      <c r="SCH100" s="80"/>
      <c r="SCI100" s="102"/>
      <c r="SCJ100" s="62"/>
      <c r="SCK100" s="110"/>
      <c r="SCL100" s="97"/>
      <c r="SCM100" s="97"/>
      <c r="SCN100" s="97"/>
      <c r="SCO100" s="104"/>
      <c r="SCP100" s="97"/>
      <c r="SCQ100" s="97"/>
      <c r="SCR100" s="97"/>
      <c r="SCS100" s="145"/>
      <c r="SCT100" s="61"/>
      <c r="SCU100" s="108"/>
      <c r="SCV100" s="63"/>
      <c r="SCW100" s="103"/>
      <c r="SCX100" s="104"/>
      <c r="SCY100" s="105"/>
      <c r="SCZ100" s="97"/>
      <c r="SDA100" s="79"/>
      <c r="SDB100" s="96"/>
      <c r="SDC100" s="80"/>
      <c r="SDD100" s="80"/>
      <c r="SDE100" s="80"/>
      <c r="SDF100" s="102"/>
      <c r="SDG100" s="62"/>
      <c r="SDH100" s="110"/>
      <c r="SDI100" s="97"/>
      <c r="SDJ100" s="97"/>
      <c r="SDK100" s="97"/>
      <c r="SDL100" s="104"/>
      <c r="SDM100" s="97"/>
      <c r="SDN100" s="97"/>
      <c r="SDO100" s="97"/>
      <c r="SDP100" s="145"/>
      <c r="SDQ100" s="61"/>
      <c r="SDR100" s="108"/>
      <c r="SDS100" s="63"/>
      <c r="SDT100" s="103"/>
      <c r="SDU100" s="104"/>
      <c r="SDV100" s="105"/>
      <c r="SDW100" s="97"/>
      <c r="SDX100" s="79"/>
      <c r="SDY100" s="96"/>
      <c r="SDZ100" s="80"/>
      <c r="SEA100" s="80"/>
      <c r="SEB100" s="80"/>
      <c r="SEC100" s="102"/>
      <c r="SED100" s="62"/>
      <c r="SEE100" s="110"/>
      <c r="SEF100" s="97"/>
      <c r="SEG100" s="97"/>
      <c r="SEH100" s="97"/>
      <c r="SEI100" s="104"/>
      <c r="SEJ100" s="97"/>
      <c r="SEK100" s="97"/>
      <c r="SEL100" s="97"/>
      <c r="SEM100" s="145"/>
      <c r="SEN100" s="61"/>
      <c r="SEO100" s="108"/>
      <c r="SEP100" s="63"/>
      <c r="SEQ100" s="103"/>
      <c r="SER100" s="104"/>
      <c r="SES100" s="105"/>
      <c r="SET100" s="97"/>
      <c r="SEU100" s="79"/>
      <c r="SEV100" s="96"/>
      <c r="SEW100" s="80"/>
      <c r="SEX100" s="80"/>
      <c r="SEY100" s="80"/>
      <c r="SEZ100" s="102"/>
      <c r="SFA100" s="62"/>
      <c r="SFB100" s="110"/>
      <c r="SFC100" s="97"/>
      <c r="SFD100" s="97"/>
      <c r="SFE100" s="97"/>
      <c r="SFF100" s="104"/>
      <c r="SFG100" s="97"/>
      <c r="SFH100" s="97"/>
      <c r="SFI100" s="97"/>
      <c r="SFJ100" s="145"/>
      <c r="SFK100" s="61"/>
      <c r="SFL100" s="108"/>
      <c r="SFM100" s="63"/>
      <c r="SFN100" s="103"/>
      <c r="SFO100" s="104"/>
      <c r="SFP100" s="105"/>
      <c r="SFQ100" s="97"/>
      <c r="SFR100" s="79"/>
      <c r="SFS100" s="96"/>
      <c r="SFT100" s="80"/>
      <c r="SFU100" s="80"/>
      <c r="SFV100" s="80"/>
      <c r="SFW100" s="102"/>
      <c r="SFX100" s="62"/>
      <c r="SFY100" s="110"/>
      <c r="SFZ100" s="97"/>
      <c r="SGA100" s="97"/>
      <c r="SGB100" s="97"/>
      <c r="SGC100" s="104"/>
      <c r="SGD100" s="97"/>
      <c r="SGE100" s="97"/>
      <c r="SGF100" s="97"/>
      <c r="SGG100" s="145"/>
      <c r="SGH100" s="61"/>
      <c r="SGI100" s="108"/>
      <c r="SGJ100" s="63"/>
      <c r="SGK100" s="103"/>
      <c r="SGL100" s="104"/>
      <c r="SGM100" s="105"/>
      <c r="SGN100" s="97"/>
      <c r="SGO100" s="79"/>
      <c r="SGP100" s="96"/>
      <c r="SGQ100" s="80"/>
      <c r="SGR100" s="80"/>
      <c r="SGS100" s="80"/>
      <c r="SGT100" s="102"/>
      <c r="SGU100" s="62"/>
      <c r="SGV100" s="110"/>
      <c r="SGW100" s="97"/>
      <c r="SGX100" s="97"/>
      <c r="SGY100" s="97"/>
      <c r="SGZ100" s="104"/>
      <c r="SHA100" s="97"/>
      <c r="SHB100" s="97"/>
      <c r="SHC100" s="97"/>
      <c r="SHD100" s="145"/>
      <c r="SHE100" s="61"/>
      <c r="SHF100" s="108"/>
      <c r="SHG100" s="63"/>
      <c r="SHH100" s="103"/>
      <c r="SHI100" s="104"/>
      <c r="SHJ100" s="105"/>
      <c r="SHK100" s="97"/>
      <c r="SHL100" s="79"/>
      <c r="SHM100" s="96"/>
      <c r="SHN100" s="80"/>
      <c r="SHO100" s="80"/>
      <c r="SHP100" s="80"/>
      <c r="SHQ100" s="102"/>
      <c r="SHR100" s="62"/>
      <c r="SHS100" s="110"/>
      <c r="SHT100" s="97"/>
      <c r="SHU100" s="97"/>
      <c r="SHV100" s="97"/>
      <c r="SHW100" s="104"/>
      <c r="SHX100" s="97"/>
      <c r="SHY100" s="97"/>
      <c r="SHZ100" s="97"/>
      <c r="SIA100" s="145"/>
      <c r="SIB100" s="61"/>
      <c r="SIC100" s="108"/>
      <c r="SID100" s="63"/>
      <c r="SIE100" s="103"/>
      <c r="SIF100" s="104"/>
      <c r="SIG100" s="105"/>
      <c r="SIH100" s="97"/>
      <c r="SII100" s="79"/>
      <c r="SIJ100" s="96"/>
      <c r="SIK100" s="80"/>
      <c r="SIL100" s="80"/>
      <c r="SIM100" s="80"/>
      <c r="SIN100" s="102"/>
      <c r="SIO100" s="62"/>
      <c r="SIP100" s="110"/>
      <c r="SIQ100" s="97"/>
      <c r="SIR100" s="97"/>
      <c r="SIS100" s="97"/>
      <c r="SIT100" s="104"/>
      <c r="SIU100" s="97"/>
      <c r="SIV100" s="97"/>
      <c r="SIW100" s="97"/>
      <c r="SIX100" s="145"/>
      <c r="SIY100" s="61"/>
      <c r="SIZ100" s="108"/>
      <c r="SJA100" s="63"/>
      <c r="SJB100" s="103"/>
      <c r="SJC100" s="104"/>
      <c r="SJD100" s="105"/>
      <c r="SJE100" s="97"/>
      <c r="SJF100" s="79"/>
      <c r="SJG100" s="96"/>
      <c r="SJH100" s="80"/>
      <c r="SJI100" s="80"/>
      <c r="SJJ100" s="80"/>
      <c r="SJK100" s="102"/>
      <c r="SJL100" s="62"/>
      <c r="SJM100" s="110"/>
      <c r="SJN100" s="97"/>
      <c r="SJO100" s="97"/>
      <c r="SJP100" s="97"/>
      <c r="SJQ100" s="104"/>
      <c r="SJR100" s="97"/>
      <c r="SJS100" s="97"/>
      <c r="SJT100" s="97"/>
      <c r="SJU100" s="145"/>
      <c r="SJV100" s="61"/>
      <c r="SJW100" s="108"/>
      <c r="SJX100" s="63"/>
      <c r="SJY100" s="103"/>
      <c r="SJZ100" s="104"/>
      <c r="SKA100" s="105"/>
      <c r="SKB100" s="97"/>
      <c r="SKC100" s="79"/>
      <c r="SKD100" s="96"/>
      <c r="SKE100" s="80"/>
      <c r="SKF100" s="80"/>
      <c r="SKG100" s="80"/>
      <c r="SKH100" s="102"/>
      <c r="SKI100" s="62"/>
      <c r="SKJ100" s="110"/>
      <c r="SKK100" s="97"/>
      <c r="SKL100" s="97"/>
      <c r="SKM100" s="97"/>
      <c r="SKN100" s="104"/>
      <c r="SKO100" s="97"/>
      <c r="SKP100" s="97"/>
      <c r="SKQ100" s="97"/>
      <c r="SKR100" s="145"/>
      <c r="SKS100" s="61"/>
      <c r="SKT100" s="108"/>
      <c r="SKU100" s="63"/>
      <c r="SKV100" s="103"/>
      <c r="SKW100" s="104"/>
      <c r="SKX100" s="105"/>
      <c r="SKY100" s="97"/>
      <c r="SKZ100" s="79"/>
      <c r="SLA100" s="96"/>
      <c r="SLB100" s="80"/>
      <c r="SLC100" s="80"/>
      <c r="SLD100" s="80"/>
      <c r="SLE100" s="102"/>
      <c r="SLF100" s="62"/>
      <c r="SLG100" s="110"/>
      <c r="SLH100" s="97"/>
      <c r="SLI100" s="97"/>
      <c r="SLJ100" s="97"/>
      <c r="SLK100" s="104"/>
      <c r="SLL100" s="97"/>
      <c r="SLM100" s="97"/>
      <c r="SLN100" s="97"/>
      <c r="SLO100" s="145"/>
      <c r="SLP100" s="61"/>
      <c r="SLQ100" s="108"/>
      <c r="SLR100" s="63"/>
      <c r="SLS100" s="103"/>
      <c r="SLT100" s="104"/>
      <c r="SLU100" s="105"/>
      <c r="SLV100" s="97"/>
      <c r="SLW100" s="79"/>
      <c r="SLX100" s="96"/>
      <c r="SLY100" s="80"/>
      <c r="SLZ100" s="80"/>
      <c r="SMA100" s="80"/>
      <c r="SMB100" s="102"/>
      <c r="SMC100" s="62"/>
      <c r="SMD100" s="110"/>
      <c r="SME100" s="97"/>
      <c r="SMF100" s="97"/>
      <c r="SMG100" s="97"/>
      <c r="SMH100" s="104"/>
      <c r="SMI100" s="97"/>
      <c r="SMJ100" s="97"/>
      <c r="SMK100" s="97"/>
      <c r="SML100" s="145"/>
      <c r="SMM100" s="61"/>
      <c r="SMN100" s="108"/>
      <c r="SMO100" s="63"/>
      <c r="SMP100" s="103"/>
      <c r="SMQ100" s="104"/>
      <c r="SMR100" s="105"/>
      <c r="SMS100" s="97"/>
      <c r="SMT100" s="79"/>
      <c r="SMU100" s="96"/>
      <c r="SMV100" s="80"/>
      <c r="SMW100" s="80"/>
      <c r="SMX100" s="80"/>
      <c r="SMY100" s="102"/>
      <c r="SMZ100" s="62"/>
      <c r="SNA100" s="110"/>
      <c r="SNB100" s="97"/>
      <c r="SNC100" s="97"/>
      <c r="SND100" s="97"/>
      <c r="SNE100" s="104"/>
      <c r="SNF100" s="97"/>
      <c r="SNG100" s="97"/>
      <c r="SNH100" s="97"/>
      <c r="SNI100" s="145"/>
      <c r="SNJ100" s="61"/>
      <c r="SNK100" s="108"/>
      <c r="SNL100" s="63"/>
      <c r="SNM100" s="103"/>
      <c r="SNN100" s="104"/>
      <c r="SNO100" s="105"/>
      <c r="SNP100" s="97"/>
      <c r="SNQ100" s="79"/>
      <c r="SNR100" s="96"/>
      <c r="SNS100" s="80"/>
      <c r="SNT100" s="80"/>
      <c r="SNU100" s="80"/>
      <c r="SNV100" s="102"/>
      <c r="SNW100" s="62"/>
      <c r="SNX100" s="110"/>
      <c r="SNY100" s="97"/>
      <c r="SNZ100" s="97"/>
      <c r="SOA100" s="97"/>
      <c r="SOB100" s="104"/>
      <c r="SOC100" s="97"/>
      <c r="SOD100" s="97"/>
      <c r="SOE100" s="97"/>
      <c r="SOF100" s="145"/>
      <c r="SOG100" s="61"/>
      <c r="SOH100" s="108"/>
      <c r="SOI100" s="63"/>
      <c r="SOJ100" s="103"/>
      <c r="SOK100" s="104"/>
      <c r="SOL100" s="105"/>
      <c r="SOM100" s="97"/>
      <c r="SON100" s="79"/>
      <c r="SOO100" s="96"/>
      <c r="SOP100" s="80"/>
      <c r="SOQ100" s="80"/>
      <c r="SOR100" s="80"/>
      <c r="SOS100" s="102"/>
      <c r="SOT100" s="62"/>
      <c r="SOU100" s="110"/>
      <c r="SOV100" s="97"/>
      <c r="SOW100" s="97"/>
      <c r="SOX100" s="97"/>
      <c r="SOY100" s="104"/>
      <c r="SOZ100" s="97"/>
      <c r="SPA100" s="97"/>
      <c r="SPB100" s="97"/>
      <c r="SPC100" s="145"/>
      <c r="SPD100" s="61"/>
      <c r="SPE100" s="108"/>
      <c r="SPF100" s="63"/>
      <c r="SPG100" s="103"/>
      <c r="SPH100" s="104"/>
      <c r="SPI100" s="105"/>
      <c r="SPJ100" s="97"/>
      <c r="SPK100" s="79"/>
      <c r="SPL100" s="96"/>
      <c r="SPM100" s="80"/>
      <c r="SPN100" s="80"/>
      <c r="SPO100" s="80"/>
      <c r="SPP100" s="102"/>
      <c r="SPQ100" s="62"/>
      <c r="SPR100" s="110"/>
      <c r="SPS100" s="97"/>
      <c r="SPT100" s="97"/>
      <c r="SPU100" s="97"/>
      <c r="SPV100" s="104"/>
      <c r="SPW100" s="97"/>
      <c r="SPX100" s="97"/>
      <c r="SPY100" s="97"/>
      <c r="SPZ100" s="145"/>
      <c r="SQA100" s="61"/>
      <c r="SQB100" s="108"/>
      <c r="SQC100" s="63"/>
      <c r="SQD100" s="103"/>
      <c r="SQE100" s="104"/>
      <c r="SQF100" s="105"/>
      <c r="SQG100" s="97"/>
      <c r="SQH100" s="79"/>
      <c r="SQI100" s="96"/>
      <c r="SQJ100" s="80"/>
      <c r="SQK100" s="80"/>
      <c r="SQL100" s="80"/>
      <c r="SQM100" s="102"/>
      <c r="SQN100" s="62"/>
      <c r="SQO100" s="110"/>
      <c r="SQP100" s="97"/>
      <c r="SQQ100" s="97"/>
      <c r="SQR100" s="97"/>
      <c r="SQS100" s="104"/>
      <c r="SQT100" s="97"/>
      <c r="SQU100" s="97"/>
      <c r="SQV100" s="97"/>
      <c r="SQW100" s="145"/>
      <c r="SQX100" s="61"/>
      <c r="SQY100" s="108"/>
      <c r="SQZ100" s="63"/>
      <c r="SRA100" s="103"/>
      <c r="SRB100" s="104"/>
      <c r="SRC100" s="105"/>
      <c r="SRD100" s="97"/>
      <c r="SRE100" s="79"/>
      <c r="SRF100" s="96"/>
      <c r="SRG100" s="80"/>
      <c r="SRH100" s="80"/>
      <c r="SRI100" s="80"/>
      <c r="SRJ100" s="102"/>
      <c r="SRK100" s="62"/>
      <c r="SRL100" s="110"/>
      <c r="SRM100" s="97"/>
      <c r="SRN100" s="97"/>
      <c r="SRO100" s="97"/>
      <c r="SRP100" s="104"/>
      <c r="SRQ100" s="97"/>
      <c r="SRR100" s="97"/>
      <c r="SRS100" s="97"/>
      <c r="SRT100" s="145"/>
      <c r="SRU100" s="61"/>
      <c r="SRV100" s="108"/>
      <c r="SRW100" s="63"/>
      <c r="SRX100" s="103"/>
      <c r="SRY100" s="104"/>
      <c r="SRZ100" s="105"/>
      <c r="SSA100" s="97"/>
      <c r="SSB100" s="79"/>
      <c r="SSC100" s="96"/>
      <c r="SSD100" s="80"/>
      <c r="SSE100" s="80"/>
      <c r="SSF100" s="80"/>
      <c r="SSG100" s="102"/>
      <c r="SSH100" s="62"/>
      <c r="SSI100" s="110"/>
      <c r="SSJ100" s="97"/>
      <c r="SSK100" s="97"/>
      <c r="SSL100" s="97"/>
      <c r="SSM100" s="104"/>
      <c r="SSN100" s="97"/>
      <c r="SSO100" s="97"/>
      <c r="SSP100" s="97"/>
      <c r="SSQ100" s="145"/>
      <c r="SSR100" s="61"/>
      <c r="SSS100" s="108"/>
      <c r="SST100" s="63"/>
      <c r="SSU100" s="103"/>
      <c r="SSV100" s="104"/>
      <c r="SSW100" s="105"/>
      <c r="SSX100" s="97"/>
      <c r="SSY100" s="79"/>
      <c r="SSZ100" s="96"/>
      <c r="STA100" s="80"/>
      <c r="STB100" s="80"/>
      <c r="STC100" s="80"/>
      <c r="STD100" s="102"/>
      <c r="STE100" s="62"/>
      <c r="STF100" s="110"/>
      <c r="STG100" s="97"/>
      <c r="STH100" s="97"/>
      <c r="STI100" s="97"/>
      <c r="STJ100" s="104"/>
      <c r="STK100" s="97"/>
      <c r="STL100" s="97"/>
      <c r="STM100" s="97"/>
      <c r="STN100" s="145"/>
      <c r="STO100" s="61"/>
      <c r="STP100" s="108"/>
      <c r="STQ100" s="63"/>
      <c r="STR100" s="103"/>
      <c r="STS100" s="104"/>
      <c r="STT100" s="105"/>
      <c r="STU100" s="97"/>
      <c r="STV100" s="79"/>
      <c r="STW100" s="96"/>
      <c r="STX100" s="80"/>
      <c r="STY100" s="80"/>
      <c r="STZ100" s="80"/>
      <c r="SUA100" s="102"/>
      <c r="SUB100" s="62"/>
      <c r="SUC100" s="110"/>
      <c r="SUD100" s="97"/>
      <c r="SUE100" s="97"/>
      <c r="SUF100" s="97"/>
      <c r="SUG100" s="104"/>
      <c r="SUH100" s="97"/>
      <c r="SUI100" s="97"/>
      <c r="SUJ100" s="97"/>
      <c r="SUK100" s="145"/>
      <c r="SUL100" s="61"/>
      <c r="SUM100" s="108"/>
      <c r="SUN100" s="63"/>
      <c r="SUO100" s="103"/>
      <c r="SUP100" s="104"/>
      <c r="SUQ100" s="105"/>
      <c r="SUR100" s="97"/>
      <c r="SUS100" s="79"/>
      <c r="SUT100" s="96"/>
      <c r="SUU100" s="80"/>
      <c r="SUV100" s="80"/>
      <c r="SUW100" s="80"/>
      <c r="SUX100" s="102"/>
      <c r="SUY100" s="62"/>
      <c r="SUZ100" s="110"/>
      <c r="SVA100" s="97"/>
      <c r="SVB100" s="97"/>
      <c r="SVC100" s="97"/>
      <c r="SVD100" s="104"/>
      <c r="SVE100" s="97"/>
      <c r="SVF100" s="97"/>
      <c r="SVG100" s="97"/>
      <c r="SVH100" s="145"/>
      <c r="SVI100" s="61"/>
      <c r="SVJ100" s="108"/>
      <c r="SVK100" s="63"/>
      <c r="SVL100" s="103"/>
      <c r="SVM100" s="104"/>
      <c r="SVN100" s="105"/>
      <c r="SVO100" s="97"/>
      <c r="SVP100" s="79"/>
      <c r="SVQ100" s="96"/>
      <c r="SVR100" s="80"/>
      <c r="SVS100" s="80"/>
      <c r="SVT100" s="80"/>
      <c r="SVU100" s="102"/>
      <c r="SVV100" s="62"/>
      <c r="SVW100" s="110"/>
      <c r="SVX100" s="97"/>
      <c r="SVY100" s="97"/>
      <c r="SVZ100" s="97"/>
      <c r="SWA100" s="104"/>
      <c r="SWB100" s="97"/>
      <c r="SWC100" s="97"/>
      <c r="SWD100" s="97"/>
      <c r="SWE100" s="145"/>
      <c r="SWF100" s="61"/>
      <c r="SWG100" s="108"/>
      <c r="SWH100" s="63"/>
      <c r="SWI100" s="103"/>
      <c r="SWJ100" s="104"/>
      <c r="SWK100" s="105"/>
      <c r="SWL100" s="97"/>
      <c r="SWM100" s="79"/>
      <c r="SWN100" s="96"/>
      <c r="SWO100" s="80"/>
      <c r="SWP100" s="80"/>
      <c r="SWQ100" s="80"/>
      <c r="SWR100" s="102"/>
      <c r="SWS100" s="62"/>
      <c r="SWT100" s="110"/>
      <c r="SWU100" s="97"/>
      <c r="SWV100" s="97"/>
      <c r="SWW100" s="97"/>
      <c r="SWX100" s="104"/>
      <c r="SWY100" s="97"/>
      <c r="SWZ100" s="97"/>
      <c r="SXA100" s="97"/>
      <c r="SXB100" s="145"/>
      <c r="SXC100" s="61"/>
      <c r="SXD100" s="108"/>
      <c r="SXE100" s="63"/>
      <c r="SXF100" s="103"/>
      <c r="SXG100" s="104"/>
      <c r="SXH100" s="105"/>
      <c r="SXI100" s="97"/>
      <c r="SXJ100" s="79"/>
      <c r="SXK100" s="96"/>
      <c r="SXL100" s="80"/>
      <c r="SXM100" s="80"/>
      <c r="SXN100" s="80"/>
      <c r="SXO100" s="102"/>
      <c r="SXP100" s="62"/>
      <c r="SXQ100" s="110"/>
      <c r="SXR100" s="97"/>
      <c r="SXS100" s="97"/>
      <c r="SXT100" s="97"/>
      <c r="SXU100" s="104"/>
      <c r="SXV100" s="97"/>
      <c r="SXW100" s="97"/>
      <c r="SXX100" s="97"/>
      <c r="SXY100" s="145"/>
      <c r="SXZ100" s="61"/>
      <c r="SYA100" s="108"/>
      <c r="SYB100" s="63"/>
      <c r="SYC100" s="103"/>
      <c r="SYD100" s="104"/>
      <c r="SYE100" s="105"/>
      <c r="SYF100" s="97"/>
      <c r="SYG100" s="79"/>
      <c r="SYH100" s="96"/>
      <c r="SYI100" s="80"/>
      <c r="SYJ100" s="80"/>
      <c r="SYK100" s="80"/>
      <c r="SYL100" s="102"/>
      <c r="SYM100" s="62"/>
      <c r="SYN100" s="110"/>
      <c r="SYO100" s="97"/>
      <c r="SYP100" s="97"/>
      <c r="SYQ100" s="97"/>
      <c r="SYR100" s="104"/>
      <c r="SYS100" s="97"/>
      <c r="SYT100" s="97"/>
      <c r="SYU100" s="97"/>
      <c r="SYV100" s="145"/>
      <c r="SYW100" s="61"/>
      <c r="SYX100" s="108"/>
      <c r="SYY100" s="63"/>
      <c r="SYZ100" s="103"/>
      <c r="SZA100" s="104"/>
      <c r="SZB100" s="105"/>
      <c r="SZC100" s="97"/>
      <c r="SZD100" s="79"/>
      <c r="SZE100" s="96"/>
      <c r="SZF100" s="80"/>
      <c r="SZG100" s="80"/>
      <c r="SZH100" s="80"/>
      <c r="SZI100" s="102"/>
      <c r="SZJ100" s="62"/>
      <c r="SZK100" s="110"/>
      <c r="SZL100" s="97"/>
      <c r="SZM100" s="97"/>
      <c r="SZN100" s="97"/>
      <c r="SZO100" s="104"/>
      <c r="SZP100" s="97"/>
      <c r="SZQ100" s="97"/>
      <c r="SZR100" s="97"/>
      <c r="SZS100" s="145"/>
      <c r="SZT100" s="61"/>
      <c r="SZU100" s="108"/>
      <c r="SZV100" s="63"/>
      <c r="SZW100" s="103"/>
      <c r="SZX100" s="104"/>
      <c r="SZY100" s="105"/>
      <c r="SZZ100" s="97"/>
      <c r="TAA100" s="79"/>
      <c r="TAB100" s="96"/>
      <c r="TAC100" s="80"/>
      <c r="TAD100" s="80"/>
      <c r="TAE100" s="80"/>
      <c r="TAF100" s="102"/>
      <c r="TAG100" s="62"/>
      <c r="TAH100" s="110"/>
      <c r="TAI100" s="97"/>
      <c r="TAJ100" s="97"/>
      <c r="TAK100" s="97"/>
      <c r="TAL100" s="104"/>
      <c r="TAM100" s="97"/>
      <c r="TAN100" s="97"/>
      <c r="TAO100" s="97"/>
      <c r="TAP100" s="145"/>
      <c r="TAQ100" s="61"/>
      <c r="TAR100" s="108"/>
      <c r="TAS100" s="63"/>
      <c r="TAT100" s="103"/>
      <c r="TAU100" s="104"/>
      <c r="TAV100" s="105"/>
      <c r="TAW100" s="97"/>
      <c r="TAX100" s="79"/>
      <c r="TAY100" s="96"/>
      <c r="TAZ100" s="80"/>
      <c r="TBA100" s="80"/>
      <c r="TBB100" s="80"/>
      <c r="TBC100" s="102"/>
      <c r="TBD100" s="62"/>
      <c r="TBE100" s="110"/>
      <c r="TBF100" s="97"/>
      <c r="TBG100" s="97"/>
      <c r="TBH100" s="97"/>
      <c r="TBI100" s="104"/>
      <c r="TBJ100" s="97"/>
      <c r="TBK100" s="97"/>
      <c r="TBL100" s="97"/>
      <c r="TBM100" s="145"/>
      <c r="TBN100" s="61"/>
      <c r="TBO100" s="108"/>
      <c r="TBP100" s="63"/>
      <c r="TBQ100" s="103"/>
      <c r="TBR100" s="104"/>
      <c r="TBS100" s="105"/>
      <c r="TBT100" s="97"/>
      <c r="TBU100" s="79"/>
      <c r="TBV100" s="96"/>
      <c r="TBW100" s="80"/>
      <c r="TBX100" s="80"/>
      <c r="TBY100" s="80"/>
      <c r="TBZ100" s="102"/>
      <c r="TCA100" s="62"/>
      <c r="TCB100" s="110"/>
      <c r="TCC100" s="97"/>
      <c r="TCD100" s="97"/>
      <c r="TCE100" s="97"/>
      <c r="TCF100" s="104"/>
      <c r="TCG100" s="97"/>
      <c r="TCH100" s="97"/>
      <c r="TCI100" s="97"/>
      <c r="TCJ100" s="145"/>
      <c r="TCK100" s="61"/>
      <c r="TCL100" s="108"/>
      <c r="TCM100" s="63"/>
      <c r="TCN100" s="103"/>
      <c r="TCO100" s="104"/>
      <c r="TCP100" s="105"/>
      <c r="TCQ100" s="97"/>
      <c r="TCR100" s="79"/>
      <c r="TCS100" s="96"/>
      <c r="TCT100" s="80"/>
      <c r="TCU100" s="80"/>
      <c r="TCV100" s="80"/>
      <c r="TCW100" s="102"/>
      <c r="TCX100" s="62"/>
      <c r="TCY100" s="110"/>
      <c r="TCZ100" s="97"/>
      <c r="TDA100" s="97"/>
      <c r="TDB100" s="97"/>
      <c r="TDC100" s="104"/>
      <c r="TDD100" s="97"/>
      <c r="TDE100" s="97"/>
      <c r="TDF100" s="97"/>
      <c r="TDG100" s="145"/>
      <c r="TDH100" s="61"/>
      <c r="TDI100" s="108"/>
      <c r="TDJ100" s="63"/>
      <c r="TDK100" s="103"/>
      <c r="TDL100" s="104"/>
      <c r="TDM100" s="105"/>
      <c r="TDN100" s="97"/>
      <c r="TDO100" s="79"/>
      <c r="TDP100" s="96"/>
      <c r="TDQ100" s="80"/>
      <c r="TDR100" s="80"/>
      <c r="TDS100" s="80"/>
      <c r="TDT100" s="102"/>
      <c r="TDU100" s="62"/>
      <c r="TDV100" s="110"/>
      <c r="TDW100" s="97"/>
      <c r="TDX100" s="97"/>
      <c r="TDY100" s="97"/>
      <c r="TDZ100" s="104"/>
      <c r="TEA100" s="97"/>
      <c r="TEB100" s="97"/>
      <c r="TEC100" s="97"/>
      <c r="TED100" s="145"/>
      <c r="TEE100" s="61"/>
      <c r="TEF100" s="108"/>
      <c r="TEG100" s="63"/>
      <c r="TEH100" s="103"/>
      <c r="TEI100" s="104"/>
      <c r="TEJ100" s="105"/>
      <c r="TEK100" s="97"/>
      <c r="TEL100" s="79"/>
      <c r="TEM100" s="96"/>
      <c r="TEN100" s="80"/>
      <c r="TEO100" s="80"/>
      <c r="TEP100" s="80"/>
      <c r="TEQ100" s="102"/>
      <c r="TER100" s="62"/>
      <c r="TES100" s="110"/>
      <c r="TET100" s="97"/>
      <c r="TEU100" s="97"/>
      <c r="TEV100" s="97"/>
      <c r="TEW100" s="104"/>
      <c r="TEX100" s="97"/>
      <c r="TEY100" s="97"/>
      <c r="TEZ100" s="97"/>
      <c r="TFA100" s="145"/>
      <c r="TFB100" s="61"/>
      <c r="TFC100" s="108"/>
      <c r="TFD100" s="63"/>
      <c r="TFE100" s="103"/>
      <c r="TFF100" s="104"/>
      <c r="TFG100" s="105"/>
      <c r="TFH100" s="97"/>
      <c r="TFI100" s="79"/>
      <c r="TFJ100" s="96"/>
      <c r="TFK100" s="80"/>
      <c r="TFL100" s="80"/>
      <c r="TFM100" s="80"/>
      <c r="TFN100" s="102"/>
      <c r="TFO100" s="62"/>
      <c r="TFP100" s="110"/>
      <c r="TFQ100" s="97"/>
      <c r="TFR100" s="97"/>
      <c r="TFS100" s="97"/>
      <c r="TFT100" s="104"/>
      <c r="TFU100" s="97"/>
      <c r="TFV100" s="97"/>
      <c r="TFW100" s="97"/>
      <c r="TFX100" s="145"/>
      <c r="TFY100" s="61"/>
      <c r="TFZ100" s="108"/>
      <c r="TGA100" s="63"/>
      <c r="TGB100" s="103"/>
      <c r="TGC100" s="104"/>
      <c r="TGD100" s="105"/>
      <c r="TGE100" s="97"/>
      <c r="TGF100" s="79"/>
      <c r="TGG100" s="96"/>
      <c r="TGH100" s="80"/>
      <c r="TGI100" s="80"/>
      <c r="TGJ100" s="80"/>
      <c r="TGK100" s="102"/>
      <c r="TGL100" s="62"/>
      <c r="TGM100" s="110"/>
      <c r="TGN100" s="97"/>
      <c r="TGO100" s="97"/>
      <c r="TGP100" s="97"/>
      <c r="TGQ100" s="104"/>
      <c r="TGR100" s="97"/>
      <c r="TGS100" s="97"/>
      <c r="TGT100" s="97"/>
      <c r="TGU100" s="145"/>
      <c r="TGV100" s="61"/>
      <c r="TGW100" s="108"/>
      <c r="TGX100" s="63"/>
      <c r="TGY100" s="103"/>
      <c r="TGZ100" s="104"/>
      <c r="THA100" s="105"/>
      <c r="THB100" s="97"/>
      <c r="THC100" s="79"/>
      <c r="THD100" s="96"/>
      <c r="THE100" s="80"/>
      <c r="THF100" s="80"/>
      <c r="THG100" s="80"/>
      <c r="THH100" s="102"/>
      <c r="THI100" s="62"/>
      <c r="THJ100" s="110"/>
      <c r="THK100" s="97"/>
      <c r="THL100" s="97"/>
      <c r="THM100" s="97"/>
      <c r="THN100" s="104"/>
      <c r="THO100" s="97"/>
      <c r="THP100" s="97"/>
      <c r="THQ100" s="97"/>
      <c r="THR100" s="145"/>
      <c r="THS100" s="61"/>
      <c r="THT100" s="108"/>
      <c r="THU100" s="63"/>
      <c r="THV100" s="103"/>
      <c r="THW100" s="104"/>
      <c r="THX100" s="105"/>
      <c r="THY100" s="97"/>
      <c r="THZ100" s="79"/>
      <c r="TIA100" s="96"/>
      <c r="TIB100" s="80"/>
      <c r="TIC100" s="80"/>
      <c r="TID100" s="80"/>
      <c r="TIE100" s="102"/>
      <c r="TIF100" s="62"/>
      <c r="TIG100" s="110"/>
      <c r="TIH100" s="97"/>
      <c r="TII100" s="97"/>
      <c r="TIJ100" s="97"/>
      <c r="TIK100" s="104"/>
      <c r="TIL100" s="97"/>
      <c r="TIM100" s="97"/>
      <c r="TIN100" s="97"/>
      <c r="TIO100" s="145"/>
      <c r="TIP100" s="61"/>
      <c r="TIQ100" s="108"/>
      <c r="TIR100" s="63"/>
      <c r="TIS100" s="103"/>
      <c r="TIT100" s="104"/>
      <c r="TIU100" s="105"/>
      <c r="TIV100" s="97"/>
      <c r="TIW100" s="79"/>
      <c r="TIX100" s="96"/>
      <c r="TIY100" s="80"/>
      <c r="TIZ100" s="80"/>
      <c r="TJA100" s="80"/>
      <c r="TJB100" s="102"/>
      <c r="TJC100" s="62"/>
      <c r="TJD100" s="110"/>
      <c r="TJE100" s="97"/>
      <c r="TJF100" s="97"/>
      <c r="TJG100" s="97"/>
      <c r="TJH100" s="104"/>
      <c r="TJI100" s="97"/>
      <c r="TJJ100" s="97"/>
      <c r="TJK100" s="97"/>
      <c r="TJL100" s="145"/>
      <c r="TJM100" s="61"/>
      <c r="TJN100" s="108"/>
      <c r="TJO100" s="63"/>
      <c r="TJP100" s="103"/>
      <c r="TJQ100" s="104"/>
      <c r="TJR100" s="105"/>
      <c r="TJS100" s="97"/>
      <c r="TJT100" s="79"/>
      <c r="TJU100" s="96"/>
      <c r="TJV100" s="80"/>
      <c r="TJW100" s="80"/>
      <c r="TJX100" s="80"/>
      <c r="TJY100" s="102"/>
      <c r="TJZ100" s="62"/>
      <c r="TKA100" s="110"/>
      <c r="TKB100" s="97"/>
      <c r="TKC100" s="97"/>
      <c r="TKD100" s="97"/>
      <c r="TKE100" s="104"/>
      <c r="TKF100" s="97"/>
      <c r="TKG100" s="97"/>
      <c r="TKH100" s="97"/>
      <c r="TKI100" s="145"/>
      <c r="TKJ100" s="61"/>
      <c r="TKK100" s="108"/>
      <c r="TKL100" s="63"/>
      <c r="TKM100" s="103"/>
      <c r="TKN100" s="104"/>
      <c r="TKO100" s="105"/>
      <c r="TKP100" s="97"/>
      <c r="TKQ100" s="79"/>
      <c r="TKR100" s="96"/>
      <c r="TKS100" s="80"/>
      <c r="TKT100" s="80"/>
      <c r="TKU100" s="80"/>
      <c r="TKV100" s="102"/>
      <c r="TKW100" s="62"/>
      <c r="TKX100" s="110"/>
      <c r="TKY100" s="97"/>
      <c r="TKZ100" s="97"/>
      <c r="TLA100" s="97"/>
      <c r="TLB100" s="104"/>
      <c r="TLC100" s="97"/>
      <c r="TLD100" s="97"/>
      <c r="TLE100" s="97"/>
      <c r="TLF100" s="145"/>
      <c r="TLG100" s="61"/>
      <c r="TLH100" s="108"/>
      <c r="TLI100" s="63"/>
      <c r="TLJ100" s="103"/>
      <c r="TLK100" s="104"/>
      <c r="TLL100" s="105"/>
      <c r="TLM100" s="97"/>
      <c r="TLN100" s="79"/>
      <c r="TLO100" s="96"/>
      <c r="TLP100" s="80"/>
      <c r="TLQ100" s="80"/>
      <c r="TLR100" s="80"/>
      <c r="TLS100" s="102"/>
      <c r="TLT100" s="62"/>
      <c r="TLU100" s="110"/>
      <c r="TLV100" s="97"/>
      <c r="TLW100" s="97"/>
      <c r="TLX100" s="97"/>
      <c r="TLY100" s="104"/>
      <c r="TLZ100" s="97"/>
      <c r="TMA100" s="97"/>
      <c r="TMB100" s="97"/>
      <c r="TMC100" s="145"/>
      <c r="TMD100" s="61"/>
      <c r="TME100" s="108"/>
      <c r="TMF100" s="63"/>
      <c r="TMG100" s="103"/>
      <c r="TMH100" s="104"/>
      <c r="TMI100" s="105"/>
      <c r="TMJ100" s="97"/>
      <c r="TMK100" s="79"/>
      <c r="TML100" s="96"/>
      <c r="TMM100" s="80"/>
      <c r="TMN100" s="80"/>
      <c r="TMO100" s="80"/>
      <c r="TMP100" s="102"/>
      <c r="TMQ100" s="62"/>
      <c r="TMR100" s="110"/>
      <c r="TMS100" s="97"/>
      <c r="TMT100" s="97"/>
      <c r="TMU100" s="97"/>
      <c r="TMV100" s="104"/>
      <c r="TMW100" s="97"/>
      <c r="TMX100" s="97"/>
      <c r="TMY100" s="97"/>
      <c r="TMZ100" s="145"/>
      <c r="TNA100" s="61"/>
      <c r="TNB100" s="108"/>
      <c r="TNC100" s="63"/>
      <c r="TND100" s="103"/>
      <c r="TNE100" s="104"/>
      <c r="TNF100" s="105"/>
      <c r="TNG100" s="97"/>
      <c r="TNH100" s="79"/>
      <c r="TNI100" s="96"/>
      <c r="TNJ100" s="80"/>
      <c r="TNK100" s="80"/>
      <c r="TNL100" s="80"/>
      <c r="TNM100" s="102"/>
      <c r="TNN100" s="62"/>
      <c r="TNO100" s="110"/>
      <c r="TNP100" s="97"/>
      <c r="TNQ100" s="97"/>
      <c r="TNR100" s="97"/>
      <c r="TNS100" s="104"/>
      <c r="TNT100" s="97"/>
      <c r="TNU100" s="97"/>
      <c r="TNV100" s="97"/>
      <c r="TNW100" s="145"/>
      <c r="TNX100" s="61"/>
      <c r="TNY100" s="108"/>
      <c r="TNZ100" s="63"/>
      <c r="TOA100" s="103"/>
      <c r="TOB100" s="104"/>
      <c r="TOC100" s="105"/>
      <c r="TOD100" s="97"/>
      <c r="TOE100" s="79"/>
      <c r="TOF100" s="96"/>
      <c r="TOG100" s="80"/>
      <c r="TOH100" s="80"/>
      <c r="TOI100" s="80"/>
      <c r="TOJ100" s="102"/>
      <c r="TOK100" s="62"/>
      <c r="TOL100" s="110"/>
      <c r="TOM100" s="97"/>
      <c r="TON100" s="97"/>
      <c r="TOO100" s="97"/>
      <c r="TOP100" s="104"/>
      <c r="TOQ100" s="97"/>
      <c r="TOR100" s="97"/>
      <c r="TOS100" s="97"/>
      <c r="TOT100" s="145"/>
      <c r="TOU100" s="61"/>
      <c r="TOV100" s="108"/>
      <c r="TOW100" s="63"/>
      <c r="TOX100" s="103"/>
      <c r="TOY100" s="104"/>
      <c r="TOZ100" s="105"/>
      <c r="TPA100" s="97"/>
      <c r="TPB100" s="79"/>
      <c r="TPC100" s="96"/>
      <c r="TPD100" s="80"/>
      <c r="TPE100" s="80"/>
      <c r="TPF100" s="80"/>
      <c r="TPG100" s="102"/>
      <c r="TPH100" s="62"/>
      <c r="TPI100" s="110"/>
      <c r="TPJ100" s="97"/>
      <c r="TPK100" s="97"/>
      <c r="TPL100" s="97"/>
      <c r="TPM100" s="104"/>
      <c r="TPN100" s="97"/>
      <c r="TPO100" s="97"/>
      <c r="TPP100" s="97"/>
      <c r="TPQ100" s="145"/>
      <c r="TPR100" s="61"/>
      <c r="TPS100" s="108"/>
      <c r="TPT100" s="63"/>
      <c r="TPU100" s="103"/>
      <c r="TPV100" s="104"/>
      <c r="TPW100" s="105"/>
      <c r="TPX100" s="97"/>
      <c r="TPY100" s="79"/>
      <c r="TPZ100" s="96"/>
      <c r="TQA100" s="80"/>
      <c r="TQB100" s="80"/>
      <c r="TQC100" s="80"/>
      <c r="TQD100" s="102"/>
      <c r="TQE100" s="62"/>
      <c r="TQF100" s="110"/>
      <c r="TQG100" s="97"/>
      <c r="TQH100" s="97"/>
      <c r="TQI100" s="97"/>
      <c r="TQJ100" s="104"/>
      <c r="TQK100" s="97"/>
      <c r="TQL100" s="97"/>
      <c r="TQM100" s="97"/>
      <c r="TQN100" s="145"/>
      <c r="TQO100" s="61"/>
      <c r="TQP100" s="108"/>
      <c r="TQQ100" s="63"/>
      <c r="TQR100" s="103"/>
      <c r="TQS100" s="104"/>
      <c r="TQT100" s="105"/>
      <c r="TQU100" s="97"/>
      <c r="TQV100" s="79"/>
      <c r="TQW100" s="96"/>
      <c r="TQX100" s="80"/>
      <c r="TQY100" s="80"/>
      <c r="TQZ100" s="80"/>
      <c r="TRA100" s="102"/>
      <c r="TRB100" s="62"/>
      <c r="TRC100" s="110"/>
      <c r="TRD100" s="97"/>
      <c r="TRE100" s="97"/>
      <c r="TRF100" s="97"/>
      <c r="TRG100" s="104"/>
      <c r="TRH100" s="97"/>
      <c r="TRI100" s="97"/>
      <c r="TRJ100" s="97"/>
      <c r="TRK100" s="145"/>
      <c r="TRL100" s="61"/>
      <c r="TRM100" s="108"/>
      <c r="TRN100" s="63"/>
      <c r="TRO100" s="103"/>
      <c r="TRP100" s="104"/>
      <c r="TRQ100" s="105"/>
      <c r="TRR100" s="97"/>
      <c r="TRS100" s="79"/>
      <c r="TRT100" s="96"/>
      <c r="TRU100" s="80"/>
      <c r="TRV100" s="80"/>
      <c r="TRW100" s="80"/>
      <c r="TRX100" s="102"/>
      <c r="TRY100" s="62"/>
      <c r="TRZ100" s="110"/>
      <c r="TSA100" s="97"/>
      <c r="TSB100" s="97"/>
      <c r="TSC100" s="97"/>
      <c r="TSD100" s="104"/>
      <c r="TSE100" s="97"/>
      <c r="TSF100" s="97"/>
      <c r="TSG100" s="97"/>
      <c r="TSH100" s="145"/>
      <c r="TSI100" s="61"/>
      <c r="TSJ100" s="108"/>
      <c r="TSK100" s="63"/>
      <c r="TSL100" s="103"/>
      <c r="TSM100" s="104"/>
      <c r="TSN100" s="105"/>
      <c r="TSO100" s="97"/>
      <c r="TSP100" s="79"/>
      <c r="TSQ100" s="96"/>
      <c r="TSR100" s="80"/>
      <c r="TSS100" s="80"/>
      <c r="TST100" s="80"/>
      <c r="TSU100" s="102"/>
      <c r="TSV100" s="62"/>
      <c r="TSW100" s="110"/>
      <c r="TSX100" s="97"/>
      <c r="TSY100" s="97"/>
      <c r="TSZ100" s="97"/>
      <c r="TTA100" s="104"/>
      <c r="TTB100" s="97"/>
      <c r="TTC100" s="97"/>
      <c r="TTD100" s="97"/>
      <c r="TTE100" s="145"/>
      <c r="TTF100" s="61"/>
      <c r="TTG100" s="108"/>
      <c r="TTH100" s="63"/>
      <c r="TTI100" s="103"/>
      <c r="TTJ100" s="104"/>
      <c r="TTK100" s="105"/>
      <c r="TTL100" s="97"/>
      <c r="TTM100" s="79"/>
      <c r="TTN100" s="96"/>
      <c r="TTO100" s="80"/>
      <c r="TTP100" s="80"/>
      <c r="TTQ100" s="80"/>
      <c r="TTR100" s="102"/>
      <c r="TTS100" s="62"/>
      <c r="TTT100" s="110"/>
      <c r="TTU100" s="97"/>
      <c r="TTV100" s="97"/>
      <c r="TTW100" s="97"/>
      <c r="TTX100" s="104"/>
      <c r="TTY100" s="97"/>
      <c r="TTZ100" s="97"/>
      <c r="TUA100" s="97"/>
      <c r="TUB100" s="145"/>
      <c r="TUC100" s="61"/>
      <c r="TUD100" s="108"/>
      <c r="TUE100" s="63"/>
      <c r="TUF100" s="103"/>
      <c r="TUG100" s="104"/>
      <c r="TUH100" s="105"/>
      <c r="TUI100" s="97"/>
      <c r="TUJ100" s="79"/>
      <c r="TUK100" s="96"/>
      <c r="TUL100" s="80"/>
      <c r="TUM100" s="80"/>
      <c r="TUN100" s="80"/>
      <c r="TUO100" s="102"/>
      <c r="TUP100" s="62"/>
      <c r="TUQ100" s="110"/>
      <c r="TUR100" s="97"/>
      <c r="TUS100" s="97"/>
      <c r="TUT100" s="97"/>
      <c r="TUU100" s="104"/>
      <c r="TUV100" s="97"/>
      <c r="TUW100" s="97"/>
      <c r="TUX100" s="97"/>
      <c r="TUY100" s="145"/>
      <c r="TUZ100" s="61"/>
      <c r="TVA100" s="108"/>
      <c r="TVB100" s="63"/>
      <c r="TVC100" s="103"/>
      <c r="TVD100" s="104"/>
      <c r="TVE100" s="105"/>
      <c r="TVF100" s="97"/>
      <c r="TVG100" s="79"/>
      <c r="TVH100" s="96"/>
      <c r="TVI100" s="80"/>
      <c r="TVJ100" s="80"/>
      <c r="TVK100" s="80"/>
      <c r="TVL100" s="102"/>
      <c r="TVM100" s="62"/>
      <c r="TVN100" s="110"/>
      <c r="TVO100" s="97"/>
      <c r="TVP100" s="97"/>
      <c r="TVQ100" s="97"/>
      <c r="TVR100" s="104"/>
      <c r="TVS100" s="97"/>
      <c r="TVT100" s="97"/>
      <c r="TVU100" s="97"/>
      <c r="TVV100" s="145"/>
      <c r="TVW100" s="61"/>
      <c r="TVX100" s="108"/>
      <c r="TVY100" s="63"/>
      <c r="TVZ100" s="103"/>
      <c r="TWA100" s="104"/>
      <c r="TWB100" s="105"/>
      <c r="TWC100" s="97"/>
      <c r="TWD100" s="79"/>
      <c r="TWE100" s="96"/>
      <c r="TWF100" s="80"/>
      <c r="TWG100" s="80"/>
      <c r="TWH100" s="80"/>
      <c r="TWI100" s="102"/>
      <c r="TWJ100" s="62"/>
      <c r="TWK100" s="110"/>
      <c r="TWL100" s="97"/>
      <c r="TWM100" s="97"/>
      <c r="TWN100" s="97"/>
      <c r="TWO100" s="104"/>
      <c r="TWP100" s="97"/>
      <c r="TWQ100" s="97"/>
      <c r="TWR100" s="97"/>
      <c r="TWS100" s="145"/>
      <c r="TWT100" s="61"/>
      <c r="TWU100" s="108"/>
      <c r="TWV100" s="63"/>
      <c r="TWW100" s="103"/>
      <c r="TWX100" s="104"/>
      <c r="TWY100" s="105"/>
      <c r="TWZ100" s="97"/>
      <c r="TXA100" s="79"/>
      <c r="TXB100" s="96"/>
      <c r="TXC100" s="80"/>
      <c r="TXD100" s="80"/>
      <c r="TXE100" s="80"/>
      <c r="TXF100" s="102"/>
      <c r="TXG100" s="62"/>
      <c r="TXH100" s="110"/>
      <c r="TXI100" s="97"/>
      <c r="TXJ100" s="97"/>
      <c r="TXK100" s="97"/>
      <c r="TXL100" s="104"/>
      <c r="TXM100" s="97"/>
      <c r="TXN100" s="97"/>
      <c r="TXO100" s="97"/>
      <c r="TXP100" s="145"/>
      <c r="TXQ100" s="61"/>
      <c r="TXR100" s="108"/>
      <c r="TXS100" s="63"/>
      <c r="TXT100" s="103"/>
      <c r="TXU100" s="104"/>
      <c r="TXV100" s="105"/>
      <c r="TXW100" s="97"/>
      <c r="TXX100" s="79"/>
      <c r="TXY100" s="96"/>
      <c r="TXZ100" s="80"/>
      <c r="TYA100" s="80"/>
      <c r="TYB100" s="80"/>
      <c r="TYC100" s="102"/>
      <c r="TYD100" s="62"/>
      <c r="TYE100" s="110"/>
      <c r="TYF100" s="97"/>
      <c r="TYG100" s="97"/>
      <c r="TYH100" s="97"/>
      <c r="TYI100" s="104"/>
      <c r="TYJ100" s="97"/>
      <c r="TYK100" s="97"/>
      <c r="TYL100" s="97"/>
      <c r="TYM100" s="145"/>
      <c r="TYN100" s="61"/>
      <c r="TYO100" s="108"/>
      <c r="TYP100" s="63"/>
      <c r="TYQ100" s="103"/>
      <c r="TYR100" s="104"/>
      <c r="TYS100" s="105"/>
      <c r="TYT100" s="97"/>
      <c r="TYU100" s="79"/>
      <c r="TYV100" s="96"/>
      <c r="TYW100" s="80"/>
      <c r="TYX100" s="80"/>
      <c r="TYY100" s="80"/>
      <c r="TYZ100" s="102"/>
      <c r="TZA100" s="62"/>
      <c r="TZB100" s="110"/>
      <c r="TZC100" s="97"/>
      <c r="TZD100" s="97"/>
      <c r="TZE100" s="97"/>
      <c r="TZF100" s="104"/>
      <c r="TZG100" s="97"/>
      <c r="TZH100" s="97"/>
      <c r="TZI100" s="97"/>
      <c r="TZJ100" s="145"/>
      <c r="TZK100" s="61"/>
      <c r="TZL100" s="108"/>
      <c r="TZM100" s="63"/>
      <c r="TZN100" s="103"/>
      <c r="TZO100" s="104"/>
      <c r="TZP100" s="105"/>
      <c r="TZQ100" s="97"/>
      <c r="TZR100" s="79"/>
      <c r="TZS100" s="96"/>
      <c r="TZT100" s="80"/>
      <c r="TZU100" s="80"/>
      <c r="TZV100" s="80"/>
      <c r="TZW100" s="102"/>
      <c r="TZX100" s="62"/>
      <c r="TZY100" s="110"/>
      <c r="TZZ100" s="97"/>
      <c r="UAA100" s="97"/>
      <c r="UAB100" s="97"/>
      <c r="UAC100" s="104"/>
      <c r="UAD100" s="97"/>
      <c r="UAE100" s="97"/>
      <c r="UAF100" s="97"/>
      <c r="UAG100" s="145"/>
      <c r="UAH100" s="61"/>
      <c r="UAI100" s="108"/>
      <c r="UAJ100" s="63"/>
      <c r="UAK100" s="103"/>
      <c r="UAL100" s="104"/>
      <c r="UAM100" s="105"/>
      <c r="UAN100" s="97"/>
      <c r="UAO100" s="79"/>
      <c r="UAP100" s="96"/>
      <c r="UAQ100" s="80"/>
      <c r="UAR100" s="80"/>
      <c r="UAS100" s="80"/>
      <c r="UAT100" s="102"/>
      <c r="UAU100" s="62"/>
      <c r="UAV100" s="110"/>
      <c r="UAW100" s="97"/>
      <c r="UAX100" s="97"/>
      <c r="UAY100" s="97"/>
      <c r="UAZ100" s="104"/>
      <c r="UBA100" s="97"/>
      <c r="UBB100" s="97"/>
      <c r="UBC100" s="97"/>
      <c r="UBD100" s="145"/>
      <c r="UBE100" s="61"/>
      <c r="UBF100" s="108"/>
      <c r="UBG100" s="63"/>
      <c r="UBH100" s="103"/>
      <c r="UBI100" s="104"/>
      <c r="UBJ100" s="105"/>
      <c r="UBK100" s="97"/>
      <c r="UBL100" s="79"/>
      <c r="UBM100" s="96"/>
      <c r="UBN100" s="80"/>
      <c r="UBO100" s="80"/>
      <c r="UBP100" s="80"/>
      <c r="UBQ100" s="102"/>
      <c r="UBR100" s="62"/>
      <c r="UBS100" s="110"/>
      <c r="UBT100" s="97"/>
      <c r="UBU100" s="97"/>
      <c r="UBV100" s="97"/>
      <c r="UBW100" s="104"/>
      <c r="UBX100" s="97"/>
      <c r="UBY100" s="97"/>
      <c r="UBZ100" s="97"/>
      <c r="UCA100" s="145"/>
      <c r="UCB100" s="61"/>
      <c r="UCC100" s="108"/>
      <c r="UCD100" s="63"/>
      <c r="UCE100" s="103"/>
      <c r="UCF100" s="104"/>
      <c r="UCG100" s="105"/>
      <c r="UCH100" s="97"/>
      <c r="UCI100" s="79"/>
      <c r="UCJ100" s="96"/>
      <c r="UCK100" s="80"/>
      <c r="UCL100" s="80"/>
      <c r="UCM100" s="80"/>
      <c r="UCN100" s="102"/>
      <c r="UCO100" s="62"/>
      <c r="UCP100" s="110"/>
      <c r="UCQ100" s="97"/>
      <c r="UCR100" s="97"/>
      <c r="UCS100" s="97"/>
      <c r="UCT100" s="104"/>
      <c r="UCU100" s="97"/>
      <c r="UCV100" s="97"/>
      <c r="UCW100" s="97"/>
      <c r="UCX100" s="145"/>
      <c r="UCY100" s="61"/>
      <c r="UCZ100" s="108"/>
      <c r="UDA100" s="63"/>
      <c r="UDB100" s="103"/>
      <c r="UDC100" s="104"/>
      <c r="UDD100" s="105"/>
      <c r="UDE100" s="97"/>
      <c r="UDF100" s="79"/>
      <c r="UDG100" s="96"/>
      <c r="UDH100" s="80"/>
      <c r="UDI100" s="80"/>
      <c r="UDJ100" s="80"/>
      <c r="UDK100" s="102"/>
      <c r="UDL100" s="62"/>
      <c r="UDM100" s="110"/>
      <c r="UDN100" s="97"/>
      <c r="UDO100" s="97"/>
      <c r="UDP100" s="97"/>
      <c r="UDQ100" s="104"/>
      <c r="UDR100" s="97"/>
      <c r="UDS100" s="97"/>
      <c r="UDT100" s="97"/>
      <c r="UDU100" s="145"/>
      <c r="UDV100" s="61"/>
      <c r="UDW100" s="108"/>
      <c r="UDX100" s="63"/>
      <c r="UDY100" s="103"/>
      <c r="UDZ100" s="104"/>
      <c r="UEA100" s="105"/>
      <c r="UEB100" s="97"/>
      <c r="UEC100" s="79"/>
      <c r="UED100" s="96"/>
      <c r="UEE100" s="80"/>
      <c r="UEF100" s="80"/>
      <c r="UEG100" s="80"/>
      <c r="UEH100" s="102"/>
      <c r="UEI100" s="62"/>
      <c r="UEJ100" s="110"/>
      <c r="UEK100" s="97"/>
      <c r="UEL100" s="97"/>
      <c r="UEM100" s="97"/>
      <c r="UEN100" s="104"/>
      <c r="UEO100" s="97"/>
      <c r="UEP100" s="97"/>
      <c r="UEQ100" s="97"/>
      <c r="UER100" s="145"/>
      <c r="UES100" s="61"/>
      <c r="UET100" s="108"/>
      <c r="UEU100" s="63"/>
      <c r="UEV100" s="103"/>
      <c r="UEW100" s="104"/>
      <c r="UEX100" s="105"/>
      <c r="UEY100" s="97"/>
      <c r="UEZ100" s="79"/>
      <c r="UFA100" s="96"/>
      <c r="UFB100" s="80"/>
      <c r="UFC100" s="80"/>
      <c r="UFD100" s="80"/>
      <c r="UFE100" s="102"/>
      <c r="UFF100" s="62"/>
      <c r="UFG100" s="110"/>
      <c r="UFH100" s="97"/>
      <c r="UFI100" s="97"/>
      <c r="UFJ100" s="97"/>
      <c r="UFK100" s="104"/>
      <c r="UFL100" s="97"/>
      <c r="UFM100" s="97"/>
      <c r="UFN100" s="97"/>
      <c r="UFO100" s="145"/>
      <c r="UFP100" s="61"/>
      <c r="UFQ100" s="108"/>
      <c r="UFR100" s="63"/>
      <c r="UFS100" s="103"/>
      <c r="UFT100" s="104"/>
      <c r="UFU100" s="105"/>
      <c r="UFV100" s="97"/>
      <c r="UFW100" s="79"/>
      <c r="UFX100" s="96"/>
      <c r="UFY100" s="80"/>
      <c r="UFZ100" s="80"/>
      <c r="UGA100" s="80"/>
      <c r="UGB100" s="102"/>
      <c r="UGC100" s="62"/>
      <c r="UGD100" s="110"/>
      <c r="UGE100" s="97"/>
      <c r="UGF100" s="97"/>
      <c r="UGG100" s="97"/>
      <c r="UGH100" s="104"/>
      <c r="UGI100" s="97"/>
      <c r="UGJ100" s="97"/>
      <c r="UGK100" s="97"/>
      <c r="UGL100" s="145"/>
      <c r="UGM100" s="61"/>
      <c r="UGN100" s="108"/>
      <c r="UGO100" s="63"/>
      <c r="UGP100" s="103"/>
      <c r="UGQ100" s="104"/>
      <c r="UGR100" s="105"/>
      <c r="UGS100" s="97"/>
      <c r="UGT100" s="79"/>
      <c r="UGU100" s="96"/>
      <c r="UGV100" s="80"/>
      <c r="UGW100" s="80"/>
      <c r="UGX100" s="80"/>
      <c r="UGY100" s="102"/>
      <c r="UGZ100" s="62"/>
      <c r="UHA100" s="110"/>
      <c r="UHB100" s="97"/>
      <c r="UHC100" s="97"/>
      <c r="UHD100" s="97"/>
      <c r="UHE100" s="104"/>
      <c r="UHF100" s="97"/>
      <c r="UHG100" s="97"/>
      <c r="UHH100" s="97"/>
      <c r="UHI100" s="145"/>
      <c r="UHJ100" s="61"/>
      <c r="UHK100" s="108"/>
      <c r="UHL100" s="63"/>
      <c r="UHM100" s="103"/>
      <c r="UHN100" s="104"/>
      <c r="UHO100" s="105"/>
      <c r="UHP100" s="97"/>
      <c r="UHQ100" s="79"/>
      <c r="UHR100" s="96"/>
      <c r="UHS100" s="80"/>
      <c r="UHT100" s="80"/>
      <c r="UHU100" s="80"/>
      <c r="UHV100" s="102"/>
      <c r="UHW100" s="62"/>
      <c r="UHX100" s="110"/>
      <c r="UHY100" s="97"/>
      <c r="UHZ100" s="97"/>
      <c r="UIA100" s="97"/>
      <c r="UIB100" s="104"/>
      <c r="UIC100" s="97"/>
      <c r="UID100" s="97"/>
      <c r="UIE100" s="97"/>
      <c r="UIF100" s="145"/>
      <c r="UIG100" s="61"/>
      <c r="UIH100" s="108"/>
      <c r="UII100" s="63"/>
      <c r="UIJ100" s="103"/>
      <c r="UIK100" s="104"/>
      <c r="UIL100" s="105"/>
      <c r="UIM100" s="97"/>
      <c r="UIN100" s="79"/>
      <c r="UIO100" s="96"/>
      <c r="UIP100" s="80"/>
      <c r="UIQ100" s="80"/>
      <c r="UIR100" s="80"/>
      <c r="UIS100" s="102"/>
      <c r="UIT100" s="62"/>
      <c r="UIU100" s="110"/>
      <c r="UIV100" s="97"/>
      <c r="UIW100" s="97"/>
      <c r="UIX100" s="97"/>
      <c r="UIY100" s="104"/>
      <c r="UIZ100" s="97"/>
      <c r="UJA100" s="97"/>
      <c r="UJB100" s="97"/>
      <c r="UJC100" s="145"/>
      <c r="UJD100" s="61"/>
      <c r="UJE100" s="108"/>
      <c r="UJF100" s="63"/>
      <c r="UJG100" s="103"/>
      <c r="UJH100" s="104"/>
      <c r="UJI100" s="105"/>
      <c r="UJJ100" s="97"/>
      <c r="UJK100" s="79"/>
      <c r="UJL100" s="96"/>
      <c r="UJM100" s="80"/>
      <c r="UJN100" s="80"/>
      <c r="UJO100" s="80"/>
      <c r="UJP100" s="102"/>
      <c r="UJQ100" s="62"/>
      <c r="UJR100" s="110"/>
      <c r="UJS100" s="97"/>
      <c r="UJT100" s="97"/>
      <c r="UJU100" s="97"/>
      <c r="UJV100" s="104"/>
      <c r="UJW100" s="97"/>
      <c r="UJX100" s="97"/>
      <c r="UJY100" s="97"/>
      <c r="UJZ100" s="145"/>
      <c r="UKA100" s="61"/>
      <c r="UKB100" s="108"/>
      <c r="UKC100" s="63"/>
      <c r="UKD100" s="103"/>
      <c r="UKE100" s="104"/>
      <c r="UKF100" s="105"/>
      <c r="UKG100" s="97"/>
      <c r="UKH100" s="79"/>
      <c r="UKI100" s="96"/>
      <c r="UKJ100" s="80"/>
      <c r="UKK100" s="80"/>
      <c r="UKL100" s="80"/>
      <c r="UKM100" s="102"/>
      <c r="UKN100" s="62"/>
      <c r="UKO100" s="110"/>
      <c r="UKP100" s="97"/>
      <c r="UKQ100" s="97"/>
      <c r="UKR100" s="97"/>
      <c r="UKS100" s="104"/>
      <c r="UKT100" s="97"/>
      <c r="UKU100" s="97"/>
      <c r="UKV100" s="97"/>
      <c r="UKW100" s="145"/>
      <c r="UKX100" s="61"/>
      <c r="UKY100" s="108"/>
      <c r="UKZ100" s="63"/>
      <c r="ULA100" s="103"/>
      <c r="ULB100" s="104"/>
      <c r="ULC100" s="105"/>
      <c r="ULD100" s="97"/>
      <c r="ULE100" s="79"/>
      <c r="ULF100" s="96"/>
      <c r="ULG100" s="80"/>
      <c r="ULH100" s="80"/>
      <c r="ULI100" s="80"/>
      <c r="ULJ100" s="102"/>
      <c r="ULK100" s="62"/>
      <c r="ULL100" s="110"/>
      <c r="ULM100" s="97"/>
      <c r="ULN100" s="97"/>
      <c r="ULO100" s="97"/>
      <c r="ULP100" s="104"/>
      <c r="ULQ100" s="97"/>
      <c r="ULR100" s="97"/>
      <c r="ULS100" s="97"/>
      <c r="ULT100" s="145"/>
      <c r="ULU100" s="61"/>
      <c r="ULV100" s="108"/>
      <c r="ULW100" s="63"/>
      <c r="ULX100" s="103"/>
      <c r="ULY100" s="104"/>
      <c r="ULZ100" s="105"/>
      <c r="UMA100" s="97"/>
      <c r="UMB100" s="79"/>
      <c r="UMC100" s="96"/>
      <c r="UMD100" s="80"/>
      <c r="UME100" s="80"/>
      <c r="UMF100" s="80"/>
      <c r="UMG100" s="102"/>
      <c r="UMH100" s="62"/>
      <c r="UMI100" s="110"/>
      <c r="UMJ100" s="97"/>
      <c r="UMK100" s="97"/>
      <c r="UML100" s="97"/>
      <c r="UMM100" s="104"/>
      <c r="UMN100" s="97"/>
      <c r="UMO100" s="97"/>
      <c r="UMP100" s="97"/>
      <c r="UMQ100" s="145"/>
      <c r="UMR100" s="61"/>
      <c r="UMS100" s="108"/>
      <c r="UMT100" s="63"/>
      <c r="UMU100" s="103"/>
      <c r="UMV100" s="104"/>
      <c r="UMW100" s="105"/>
      <c r="UMX100" s="97"/>
      <c r="UMY100" s="79"/>
      <c r="UMZ100" s="96"/>
      <c r="UNA100" s="80"/>
      <c r="UNB100" s="80"/>
      <c r="UNC100" s="80"/>
      <c r="UND100" s="102"/>
      <c r="UNE100" s="62"/>
      <c r="UNF100" s="110"/>
      <c r="UNG100" s="97"/>
      <c r="UNH100" s="97"/>
      <c r="UNI100" s="97"/>
      <c r="UNJ100" s="104"/>
      <c r="UNK100" s="97"/>
      <c r="UNL100" s="97"/>
      <c r="UNM100" s="97"/>
      <c r="UNN100" s="145"/>
      <c r="UNO100" s="61"/>
      <c r="UNP100" s="108"/>
      <c r="UNQ100" s="63"/>
      <c r="UNR100" s="103"/>
      <c r="UNS100" s="104"/>
      <c r="UNT100" s="105"/>
      <c r="UNU100" s="97"/>
      <c r="UNV100" s="79"/>
      <c r="UNW100" s="96"/>
      <c r="UNX100" s="80"/>
      <c r="UNY100" s="80"/>
      <c r="UNZ100" s="80"/>
      <c r="UOA100" s="102"/>
      <c r="UOB100" s="62"/>
      <c r="UOC100" s="110"/>
      <c r="UOD100" s="97"/>
      <c r="UOE100" s="97"/>
      <c r="UOF100" s="97"/>
      <c r="UOG100" s="104"/>
      <c r="UOH100" s="97"/>
      <c r="UOI100" s="97"/>
      <c r="UOJ100" s="97"/>
      <c r="UOK100" s="145"/>
      <c r="UOL100" s="61"/>
      <c r="UOM100" s="108"/>
      <c r="UON100" s="63"/>
      <c r="UOO100" s="103"/>
      <c r="UOP100" s="104"/>
      <c r="UOQ100" s="105"/>
      <c r="UOR100" s="97"/>
      <c r="UOS100" s="79"/>
      <c r="UOT100" s="96"/>
      <c r="UOU100" s="80"/>
      <c r="UOV100" s="80"/>
      <c r="UOW100" s="80"/>
      <c r="UOX100" s="102"/>
      <c r="UOY100" s="62"/>
      <c r="UOZ100" s="110"/>
      <c r="UPA100" s="97"/>
      <c r="UPB100" s="97"/>
      <c r="UPC100" s="97"/>
      <c r="UPD100" s="104"/>
      <c r="UPE100" s="97"/>
      <c r="UPF100" s="97"/>
      <c r="UPG100" s="97"/>
      <c r="UPH100" s="145"/>
      <c r="UPI100" s="61"/>
      <c r="UPJ100" s="108"/>
      <c r="UPK100" s="63"/>
      <c r="UPL100" s="103"/>
      <c r="UPM100" s="104"/>
      <c r="UPN100" s="105"/>
      <c r="UPO100" s="97"/>
      <c r="UPP100" s="79"/>
      <c r="UPQ100" s="96"/>
      <c r="UPR100" s="80"/>
      <c r="UPS100" s="80"/>
      <c r="UPT100" s="80"/>
      <c r="UPU100" s="102"/>
      <c r="UPV100" s="62"/>
      <c r="UPW100" s="110"/>
      <c r="UPX100" s="97"/>
      <c r="UPY100" s="97"/>
      <c r="UPZ100" s="97"/>
      <c r="UQA100" s="104"/>
      <c r="UQB100" s="97"/>
      <c r="UQC100" s="97"/>
      <c r="UQD100" s="97"/>
      <c r="UQE100" s="145"/>
      <c r="UQF100" s="61"/>
      <c r="UQG100" s="108"/>
      <c r="UQH100" s="63"/>
      <c r="UQI100" s="103"/>
      <c r="UQJ100" s="104"/>
      <c r="UQK100" s="105"/>
      <c r="UQL100" s="97"/>
      <c r="UQM100" s="79"/>
      <c r="UQN100" s="96"/>
      <c r="UQO100" s="80"/>
      <c r="UQP100" s="80"/>
      <c r="UQQ100" s="80"/>
      <c r="UQR100" s="102"/>
      <c r="UQS100" s="62"/>
      <c r="UQT100" s="110"/>
      <c r="UQU100" s="97"/>
      <c r="UQV100" s="97"/>
      <c r="UQW100" s="97"/>
      <c r="UQX100" s="104"/>
      <c r="UQY100" s="97"/>
      <c r="UQZ100" s="97"/>
      <c r="URA100" s="97"/>
      <c r="URB100" s="145"/>
      <c r="URC100" s="61"/>
      <c r="URD100" s="108"/>
      <c r="URE100" s="63"/>
      <c r="URF100" s="103"/>
      <c r="URG100" s="104"/>
      <c r="URH100" s="105"/>
      <c r="URI100" s="97"/>
      <c r="URJ100" s="79"/>
      <c r="URK100" s="96"/>
      <c r="URL100" s="80"/>
      <c r="URM100" s="80"/>
      <c r="URN100" s="80"/>
      <c r="URO100" s="102"/>
      <c r="URP100" s="62"/>
      <c r="URQ100" s="110"/>
      <c r="URR100" s="97"/>
      <c r="URS100" s="97"/>
      <c r="URT100" s="97"/>
      <c r="URU100" s="104"/>
      <c r="URV100" s="97"/>
      <c r="URW100" s="97"/>
      <c r="URX100" s="97"/>
      <c r="URY100" s="145"/>
      <c r="URZ100" s="61"/>
      <c r="USA100" s="108"/>
      <c r="USB100" s="63"/>
      <c r="USC100" s="103"/>
      <c r="USD100" s="104"/>
      <c r="USE100" s="105"/>
      <c r="USF100" s="97"/>
      <c r="USG100" s="79"/>
      <c r="USH100" s="96"/>
      <c r="USI100" s="80"/>
      <c r="USJ100" s="80"/>
      <c r="USK100" s="80"/>
      <c r="USL100" s="102"/>
      <c r="USM100" s="62"/>
      <c r="USN100" s="110"/>
      <c r="USO100" s="97"/>
      <c r="USP100" s="97"/>
      <c r="USQ100" s="97"/>
      <c r="USR100" s="104"/>
      <c r="USS100" s="97"/>
      <c r="UST100" s="97"/>
      <c r="USU100" s="97"/>
      <c r="USV100" s="145"/>
      <c r="USW100" s="61"/>
      <c r="USX100" s="108"/>
      <c r="USY100" s="63"/>
      <c r="USZ100" s="103"/>
      <c r="UTA100" s="104"/>
      <c r="UTB100" s="105"/>
      <c r="UTC100" s="97"/>
      <c r="UTD100" s="79"/>
      <c r="UTE100" s="96"/>
      <c r="UTF100" s="80"/>
      <c r="UTG100" s="80"/>
      <c r="UTH100" s="80"/>
      <c r="UTI100" s="102"/>
      <c r="UTJ100" s="62"/>
      <c r="UTK100" s="110"/>
      <c r="UTL100" s="97"/>
      <c r="UTM100" s="97"/>
      <c r="UTN100" s="97"/>
      <c r="UTO100" s="104"/>
      <c r="UTP100" s="97"/>
      <c r="UTQ100" s="97"/>
      <c r="UTR100" s="97"/>
      <c r="UTS100" s="145"/>
      <c r="UTT100" s="61"/>
      <c r="UTU100" s="108"/>
      <c r="UTV100" s="63"/>
      <c r="UTW100" s="103"/>
      <c r="UTX100" s="104"/>
      <c r="UTY100" s="105"/>
      <c r="UTZ100" s="97"/>
      <c r="UUA100" s="79"/>
      <c r="UUB100" s="96"/>
      <c r="UUC100" s="80"/>
      <c r="UUD100" s="80"/>
      <c r="UUE100" s="80"/>
      <c r="UUF100" s="102"/>
      <c r="UUG100" s="62"/>
      <c r="UUH100" s="110"/>
      <c r="UUI100" s="97"/>
      <c r="UUJ100" s="97"/>
      <c r="UUK100" s="97"/>
      <c r="UUL100" s="104"/>
      <c r="UUM100" s="97"/>
      <c r="UUN100" s="97"/>
      <c r="UUO100" s="97"/>
      <c r="UUP100" s="145"/>
      <c r="UUQ100" s="61"/>
      <c r="UUR100" s="108"/>
      <c r="UUS100" s="63"/>
      <c r="UUT100" s="103"/>
      <c r="UUU100" s="104"/>
      <c r="UUV100" s="105"/>
      <c r="UUW100" s="97"/>
      <c r="UUX100" s="79"/>
      <c r="UUY100" s="96"/>
      <c r="UUZ100" s="80"/>
      <c r="UVA100" s="80"/>
      <c r="UVB100" s="80"/>
      <c r="UVC100" s="102"/>
      <c r="UVD100" s="62"/>
      <c r="UVE100" s="110"/>
      <c r="UVF100" s="97"/>
      <c r="UVG100" s="97"/>
      <c r="UVH100" s="97"/>
      <c r="UVI100" s="104"/>
      <c r="UVJ100" s="97"/>
      <c r="UVK100" s="97"/>
      <c r="UVL100" s="97"/>
      <c r="UVM100" s="145"/>
      <c r="UVN100" s="61"/>
      <c r="UVO100" s="108"/>
      <c r="UVP100" s="63"/>
      <c r="UVQ100" s="103"/>
      <c r="UVR100" s="104"/>
      <c r="UVS100" s="105"/>
      <c r="UVT100" s="97"/>
      <c r="UVU100" s="79"/>
      <c r="UVV100" s="96"/>
      <c r="UVW100" s="80"/>
      <c r="UVX100" s="80"/>
      <c r="UVY100" s="80"/>
      <c r="UVZ100" s="102"/>
      <c r="UWA100" s="62"/>
      <c r="UWB100" s="110"/>
      <c r="UWC100" s="97"/>
      <c r="UWD100" s="97"/>
      <c r="UWE100" s="97"/>
      <c r="UWF100" s="104"/>
      <c r="UWG100" s="97"/>
      <c r="UWH100" s="97"/>
      <c r="UWI100" s="97"/>
      <c r="UWJ100" s="145"/>
      <c r="UWK100" s="61"/>
      <c r="UWL100" s="108"/>
      <c r="UWM100" s="63"/>
      <c r="UWN100" s="103"/>
      <c r="UWO100" s="104"/>
      <c r="UWP100" s="105"/>
      <c r="UWQ100" s="97"/>
      <c r="UWR100" s="79"/>
      <c r="UWS100" s="96"/>
      <c r="UWT100" s="80"/>
      <c r="UWU100" s="80"/>
      <c r="UWV100" s="80"/>
      <c r="UWW100" s="102"/>
      <c r="UWX100" s="62"/>
      <c r="UWY100" s="110"/>
      <c r="UWZ100" s="97"/>
      <c r="UXA100" s="97"/>
      <c r="UXB100" s="97"/>
      <c r="UXC100" s="104"/>
      <c r="UXD100" s="97"/>
      <c r="UXE100" s="97"/>
      <c r="UXF100" s="97"/>
      <c r="UXG100" s="145"/>
      <c r="UXH100" s="61"/>
      <c r="UXI100" s="108"/>
      <c r="UXJ100" s="63"/>
      <c r="UXK100" s="103"/>
      <c r="UXL100" s="104"/>
      <c r="UXM100" s="105"/>
      <c r="UXN100" s="97"/>
      <c r="UXO100" s="79"/>
      <c r="UXP100" s="96"/>
      <c r="UXQ100" s="80"/>
      <c r="UXR100" s="80"/>
      <c r="UXS100" s="80"/>
      <c r="UXT100" s="102"/>
      <c r="UXU100" s="62"/>
      <c r="UXV100" s="110"/>
      <c r="UXW100" s="97"/>
      <c r="UXX100" s="97"/>
      <c r="UXY100" s="97"/>
      <c r="UXZ100" s="104"/>
      <c r="UYA100" s="97"/>
      <c r="UYB100" s="97"/>
      <c r="UYC100" s="97"/>
      <c r="UYD100" s="145"/>
      <c r="UYE100" s="61"/>
      <c r="UYF100" s="108"/>
      <c r="UYG100" s="63"/>
      <c r="UYH100" s="103"/>
      <c r="UYI100" s="104"/>
      <c r="UYJ100" s="105"/>
      <c r="UYK100" s="97"/>
      <c r="UYL100" s="79"/>
      <c r="UYM100" s="96"/>
      <c r="UYN100" s="80"/>
      <c r="UYO100" s="80"/>
      <c r="UYP100" s="80"/>
      <c r="UYQ100" s="102"/>
      <c r="UYR100" s="62"/>
      <c r="UYS100" s="110"/>
      <c r="UYT100" s="97"/>
      <c r="UYU100" s="97"/>
      <c r="UYV100" s="97"/>
      <c r="UYW100" s="104"/>
      <c r="UYX100" s="97"/>
      <c r="UYY100" s="97"/>
      <c r="UYZ100" s="97"/>
      <c r="UZA100" s="145"/>
      <c r="UZB100" s="61"/>
      <c r="UZC100" s="108"/>
      <c r="UZD100" s="63"/>
      <c r="UZE100" s="103"/>
      <c r="UZF100" s="104"/>
      <c r="UZG100" s="105"/>
      <c r="UZH100" s="97"/>
      <c r="UZI100" s="79"/>
      <c r="UZJ100" s="96"/>
      <c r="UZK100" s="80"/>
      <c r="UZL100" s="80"/>
      <c r="UZM100" s="80"/>
      <c r="UZN100" s="102"/>
      <c r="UZO100" s="62"/>
      <c r="UZP100" s="110"/>
      <c r="UZQ100" s="97"/>
      <c r="UZR100" s="97"/>
      <c r="UZS100" s="97"/>
      <c r="UZT100" s="104"/>
      <c r="UZU100" s="97"/>
      <c r="UZV100" s="97"/>
      <c r="UZW100" s="97"/>
      <c r="UZX100" s="145"/>
      <c r="UZY100" s="61"/>
      <c r="UZZ100" s="108"/>
      <c r="VAA100" s="63"/>
      <c r="VAB100" s="103"/>
      <c r="VAC100" s="104"/>
      <c r="VAD100" s="105"/>
      <c r="VAE100" s="97"/>
      <c r="VAF100" s="79"/>
      <c r="VAG100" s="96"/>
      <c r="VAH100" s="80"/>
      <c r="VAI100" s="80"/>
      <c r="VAJ100" s="80"/>
      <c r="VAK100" s="102"/>
      <c r="VAL100" s="62"/>
      <c r="VAM100" s="110"/>
      <c r="VAN100" s="97"/>
      <c r="VAO100" s="97"/>
      <c r="VAP100" s="97"/>
      <c r="VAQ100" s="104"/>
      <c r="VAR100" s="97"/>
      <c r="VAS100" s="97"/>
      <c r="VAT100" s="97"/>
      <c r="VAU100" s="145"/>
      <c r="VAV100" s="61"/>
      <c r="VAW100" s="108"/>
      <c r="VAX100" s="63"/>
      <c r="VAY100" s="103"/>
      <c r="VAZ100" s="104"/>
      <c r="VBA100" s="105"/>
      <c r="VBB100" s="97"/>
      <c r="VBC100" s="79"/>
      <c r="VBD100" s="96"/>
      <c r="VBE100" s="80"/>
      <c r="VBF100" s="80"/>
      <c r="VBG100" s="80"/>
      <c r="VBH100" s="102"/>
      <c r="VBI100" s="62"/>
      <c r="VBJ100" s="110"/>
      <c r="VBK100" s="97"/>
      <c r="VBL100" s="97"/>
      <c r="VBM100" s="97"/>
      <c r="VBN100" s="104"/>
      <c r="VBO100" s="97"/>
      <c r="VBP100" s="97"/>
      <c r="VBQ100" s="97"/>
      <c r="VBR100" s="145"/>
      <c r="VBS100" s="61"/>
      <c r="VBT100" s="108"/>
      <c r="VBU100" s="63"/>
      <c r="VBV100" s="103"/>
      <c r="VBW100" s="104"/>
      <c r="VBX100" s="105"/>
      <c r="VBY100" s="97"/>
      <c r="VBZ100" s="79"/>
      <c r="VCA100" s="96"/>
      <c r="VCB100" s="80"/>
      <c r="VCC100" s="80"/>
      <c r="VCD100" s="80"/>
      <c r="VCE100" s="102"/>
      <c r="VCF100" s="62"/>
      <c r="VCG100" s="110"/>
      <c r="VCH100" s="97"/>
      <c r="VCI100" s="97"/>
      <c r="VCJ100" s="97"/>
      <c r="VCK100" s="104"/>
      <c r="VCL100" s="97"/>
      <c r="VCM100" s="97"/>
      <c r="VCN100" s="97"/>
      <c r="VCO100" s="145"/>
      <c r="VCP100" s="61"/>
      <c r="VCQ100" s="108"/>
      <c r="VCR100" s="63"/>
      <c r="VCS100" s="103"/>
      <c r="VCT100" s="104"/>
      <c r="VCU100" s="105"/>
      <c r="VCV100" s="97"/>
      <c r="VCW100" s="79"/>
      <c r="VCX100" s="96"/>
      <c r="VCY100" s="80"/>
      <c r="VCZ100" s="80"/>
      <c r="VDA100" s="80"/>
      <c r="VDB100" s="102"/>
      <c r="VDC100" s="62"/>
      <c r="VDD100" s="110"/>
      <c r="VDE100" s="97"/>
      <c r="VDF100" s="97"/>
      <c r="VDG100" s="97"/>
      <c r="VDH100" s="104"/>
      <c r="VDI100" s="97"/>
      <c r="VDJ100" s="97"/>
      <c r="VDK100" s="97"/>
      <c r="VDL100" s="145"/>
      <c r="VDM100" s="61"/>
      <c r="VDN100" s="108"/>
      <c r="VDO100" s="63"/>
      <c r="VDP100" s="103"/>
      <c r="VDQ100" s="104"/>
      <c r="VDR100" s="105"/>
      <c r="VDS100" s="97"/>
      <c r="VDT100" s="79"/>
      <c r="VDU100" s="96"/>
      <c r="VDV100" s="80"/>
      <c r="VDW100" s="80"/>
      <c r="VDX100" s="80"/>
      <c r="VDY100" s="102"/>
      <c r="VDZ100" s="62"/>
      <c r="VEA100" s="110"/>
      <c r="VEB100" s="97"/>
      <c r="VEC100" s="97"/>
      <c r="VED100" s="97"/>
      <c r="VEE100" s="104"/>
      <c r="VEF100" s="97"/>
      <c r="VEG100" s="97"/>
      <c r="VEH100" s="97"/>
      <c r="VEI100" s="145"/>
      <c r="VEJ100" s="61"/>
      <c r="VEK100" s="108"/>
      <c r="VEL100" s="63"/>
      <c r="VEM100" s="103"/>
      <c r="VEN100" s="104"/>
      <c r="VEO100" s="105"/>
      <c r="VEP100" s="97"/>
      <c r="VEQ100" s="79"/>
      <c r="VER100" s="96"/>
      <c r="VES100" s="80"/>
      <c r="VET100" s="80"/>
      <c r="VEU100" s="80"/>
      <c r="VEV100" s="102"/>
      <c r="VEW100" s="62"/>
      <c r="VEX100" s="110"/>
      <c r="VEY100" s="97"/>
      <c r="VEZ100" s="97"/>
      <c r="VFA100" s="97"/>
      <c r="VFB100" s="104"/>
      <c r="VFC100" s="97"/>
      <c r="VFD100" s="97"/>
      <c r="VFE100" s="97"/>
      <c r="VFF100" s="145"/>
      <c r="VFG100" s="61"/>
      <c r="VFH100" s="108"/>
      <c r="VFI100" s="63"/>
      <c r="VFJ100" s="103"/>
      <c r="VFK100" s="104"/>
      <c r="VFL100" s="105"/>
      <c r="VFM100" s="97"/>
      <c r="VFN100" s="79"/>
      <c r="VFO100" s="96"/>
      <c r="VFP100" s="80"/>
      <c r="VFQ100" s="80"/>
      <c r="VFR100" s="80"/>
      <c r="VFS100" s="102"/>
      <c r="VFT100" s="62"/>
      <c r="VFU100" s="110"/>
      <c r="VFV100" s="97"/>
      <c r="VFW100" s="97"/>
      <c r="VFX100" s="97"/>
      <c r="VFY100" s="104"/>
      <c r="VFZ100" s="97"/>
      <c r="VGA100" s="97"/>
      <c r="VGB100" s="97"/>
      <c r="VGC100" s="145"/>
      <c r="VGD100" s="61"/>
      <c r="VGE100" s="108"/>
      <c r="VGF100" s="63"/>
      <c r="VGG100" s="103"/>
      <c r="VGH100" s="104"/>
      <c r="VGI100" s="105"/>
      <c r="VGJ100" s="97"/>
      <c r="VGK100" s="79"/>
      <c r="VGL100" s="96"/>
      <c r="VGM100" s="80"/>
      <c r="VGN100" s="80"/>
      <c r="VGO100" s="80"/>
      <c r="VGP100" s="102"/>
      <c r="VGQ100" s="62"/>
      <c r="VGR100" s="110"/>
      <c r="VGS100" s="97"/>
      <c r="VGT100" s="97"/>
      <c r="VGU100" s="97"/>
      <c r="VGV100" s="104"/>
      <c r="VGW100" s="97"/>
      <c r="VGX100" s="97"/>
      <c r="VGY100" s="97"/>
      <c r="VGZ100" s="145"/>
      <c r="VHA100" s="61"/>
      <c r="VHB100" s="108"/>
      <c r="VHC100" s="63"/>
      <c r="VHD100" s="103"/>
      <c r="VHE100" s="104"/>
      <c r="VHF100" s="105"/>
      <c r="VHG100" s="97"/>
      <c r="VHH100" s="79"/>
      <c r="VHI100" s="96"/>
      <c r="VHJ100" s="80"/>
      <c r="VHK100" s="80"/>
      <c r="VHL100" s="80"/>
      <c r="VHM100" s="102"/>
      <c r="VHN100" s="62"/>
      <c r="VHO100" s="110"/>
      <c r="VHP100" s="97"/>
      <c r="VHQ100" s="97"/>
      <c r="VHR100" s="97"/>
      <c r="VHS100" s="104"/>
      <c r="VHT100" s="97"/>
      <c r="VHU100" s="97"/>
      <c r="VHV100" s="97"/>
      <c r="VHW100" s="145"/>
      <c r="VHX100" s="61"/>
      <c r="VHY100" s="108"/>
      <c r="VHZ100" s="63"/>
      <c r="VIA100" s="103"/>
      <c r="VIB100" s="104"/>
      <c r="VIC100" s="105"/>
      <c r="VID100" s="97"/>
      <c r="VIE100" s="79"/>
      <c r="VIF100" s="96"/>
      <c r="VIG100" s="80"/>
      <c r="VIH100" s="80"/>
      <c r="VII100" s="80"/>
      <c r="VIJ100" s="102"/>
      <c r="VIK100" s="62"/>
      <c r="VIL100" s="110"/>
      <c r="VIM100" s="97"/>
      <c r="VIN100" s="97"/>
      <c r="VIO100" s="97"/>
      <c r="VIP100" s="104"/>
      <c r="VIQ100" s="97"/>
      <c r="VIR100" s="97"/>
      <c r="VIS100" s="97"/>
      <c r="VIT100" s="145"/>
      <c r="VIU100" s="61"/>
      <c r="VIV100" s="108"/>
      <c r="VIW100" s="63"/>
      <c r="VIX100" s="103"/>
      <c r="VIY100" s="104"/>
      <c r="VIZ100" s="105"/>
      <c r="VJA100" s="97"/>
      <c r="VJB100" s="79"/>
      <c r="VJC100" s="96"/>
      <c r="VJD100" s="80"/>
      <c r="VJE100" s="80"/>
      <c r="VJF100" s="80"/>
      <c r="VJG100" s="102"/>
      <c r="VJH100" s="62"/>
      <c r="VJI100" s="110"/>
      <c r="VJJ100" s="97"/>
      <c r="VJK100" s="97"/>
      <c r="VJL100" s="97"/>
      <c r="VJM100" s="104"/>
      <c r="VJN100" s="97"/>
      <c r="VJO100" s="97"/>
      <c r="VJP100" s="97"/>
      <c r="VJQ100" s="145"/>
      <c r="VJR100" s="61"/>
      <c r="VJS100" s="108"/>
      <c r="VJT100" s="63"/>
      <c r="VJU100" s="103"/>
      <c r="VJV100" s="104"/>
      <c r="VJW100" s="105"/>
      <c r="VJX100" s="97"/>
      <c r="VJY100" s="79"/>
      <c r="VJZ100" s="96"/>
      <c r="VKA100" s="80"/>
      <c r="VKB100" s="80"/>
      <c r="VKC100" s="80"/>
      <c r="VKD100" s="102"/>
      <c r="VKE100" s="62"/>
      <c r="VKF100" s="110"/>
      <c r="VKG100" s="97"/>
      <c r="VKH100" s="97"/>
      <c r="VKI100" s="97"/>
      <c r="VKJ100" s="104"/>
      <c r="VKK100" s="97"/>
      <c r="VKL100" s="97"/>
      <c r="VKM100" s="97"/>
      <c r="VKN100" s="145"/>
      <c r="VKO100" s="61"/>
      <c r="VKP100" s="108"/>
      <c r="VKQ100" s="63"/>
      <c r="VKR100" s="103"/>
      <c r="VKS100" s="104"/>
      <c r="VKT100" s="105"/>
      <c r="VKU100" s="97"/>
      <c r="VKV100" s="79"/>
      <c r="VKW100" s="96"/>
      <c r="VKX100" s="80"/>
      <c r="VKY100" s="80"/>
      <c r="VKZ100" s="80"/>
      <c r="VLA100" s="102"/>
      <c r="VLB100" s="62"/>
      <c r="VLC100" s="110"/>
      <c r="VLD100" s="97"/>
      <c r="VLE100" s="97"/>
      <c r="VLF100" s="97"/>
      <c r="VLG100" s="104"/>
      <c r="VLH100" s="97"/>
      <c r="VLI100" s="97"/>
      <c r="VLJ100" s="97"/>
      <c r="VLK100" s="145"/>
      <c r="VLL100" s="61"/>
      <c r="VLM100" s="108"/>
      <c r="VLN100" s="63"/>
      <c r="VLO100" s="103"/>
      <c r="VLP100" s="104"/>
      <c r="VLQ100" s="105"/>
      <c r="VLR100" s="97"/>
      <c r="VLS100" s="79"/>
      <c r="VLT100" s="96"/>
      <c r="VLU100" s="80"/>
      <c r="VLV100" s="80"/>
      <c r="VLW100" s="80"/>
      <c r="VLX100" s="102"/>
      <c r="VLY100" s="62"/>
      <c r="VLZ100" s="110"/>
      <c r="VMA100" s="97"/>
      <c r="VMB100" s="97"/>
      <c r="VMC100" s="97"/>
      <c r="VMD100" s="104"/>
      <c r="VME100" s="97"/>
      <c r="VMF100" s="97"/>
      <c r="VMG100" s="97"/>
      <c r="VMH100" s="145"/>
      <c r="VMI100" s="61"/>
      <c r="VMJ100" s="108"/>
      <c r="VMK100" s="63"/>
      <c r="VML100" s="103"/>
      <c r="VMM100" s="104"/>
      <c r="VMN100" s="105"/>
      <c r="VMO100" s="97"/>
      <c r="VMP100" s="79"/>
      <c r="VMQ100" s="96"/>
      <c r="VMR100" s="80"/>
      <c r="VMS100" s="80"/>
      <c r="VMT100" s="80"/>
      <c r="VMU100" s="102"/>
      <c r="VMV100" s="62"/>
      <c r="VMW100" s="110"/>
      <c r="VMX100" s="97"/>
      <c r="VMY100" s="97"/>
      <c r="VMZ100" s="97"/>
      <c r="VNA100" s="104"/>
      <c r="VNB100" s="97"/>
      <c r="VNC100" s="97"/>
      <c r="VND100" s="97"/>
      <c r="VNE100" s="145"/>
      <c r="VNF100" s="61"/>
      <c r="VNG100" s="108"/>
      <c r="VNH100" s="63"/>
      <c r="VNI100" s="103"/>
      <c r="VNJ100" s="104"/>
      <c r="VNK100" s="105"/>
      <c r="VNL100" s="97"/>
      <c r="VNM100" s="79"/>
      <c r="VNN100" s="96"/>
      <c r="VNO100" s="80"/>
      <c r="VNP100" s="80"/>
      <c r="VNQ100" s="80"/>
      <c r="VNR100" s="102"/>
      <c r="VNS100" s="62"/>
      <c r="VNT100" s="110"/>
      <c r="VNU100" s="97"/>
      <c r="VNV100" s="97"/>
      <c r="VNW100" s="97"/>
      <c r="VNX100" s="104"/>
      <c r="VNY100" s="97"/>
      <c r="VNZ100" s="97"/>
      <c r="VOA100" s="97"/>
      <c r="VOB100" s="145"/>
      <c r="VOC100" s="61"/>
      <c r="VOD100" s="108"/>
      <c r="VOE100" s="63"/>
      <c r="VOF100" s="103"/>
      <c r="VOG100" s="104"/>
      <c r="VOH100" s="105"/>
      <c r="VOI100" s="97"/>
      <c r="VOJ100" s="79"/>
      <c r="VOK100" s="96"/>
      <c r="VOL100" s="80"/>
      <c r="VOM100" s="80"/>
      <c r="VON100" s="80"/>
      <c r="VOO100" s="102"/>
      <c r="VOP100" s="62"/>
      <c r="VOQ100" s="110"/>
      <c r="VOR100" s="97"/>
      <c r="VOS100" s="97"/>
      <c r="VOT100" s="97"/>
      <c r="VOU100" s="104"/>
      <c r="VOV100" s="97"/>
      <c r="VOW100" s="97"/>
      <c r="VOX100" s="97"/>
      <c r="VOY100" s="145"/>
      <c r="VOZ100" s="61"/>
      <c r="VPA100" s="108"/>
      <c r="VPB100" s="63"/>
      <c r="VPC100" s="103"/>
      <c r="VPD100" s="104"/>
      <c r="VPE100" s="105"/>
      <c r="VPF100" s="97"/>
      <c r="VPG100" s="79"/>
      <c r="VPH100" s="96"/>
      <c r="VPI100" s="80"/>
      <c r="VPJ100" s="80"/>
      <c r="VPK100" s="80"/>
      <c r="VPL100" s="102"/>
      <c r="VPM100" s="62"/>
      <c r="VPN100" s="110"/>
      <c r="VPO100" s="97"/>
      <c r="VPP100" s="97"/>
      <c r="VPQ100" s="97"/>
      <c r="VPR100" s="104"/>
      <c r="VPS100" s="97"/>
      <c r="VPT100" s="97"/>
      <c r="VPU100" s="97"/>
      <c r="VPV100" s="145"/>
      <c r="VPW100" s="61"/>
      <c r="VPX100" s="108"/>
      <c r="VPY100" s="63"/>
      <c r="VPZ100" s="103"/>
      <c r="VQA100" s="104"/>
      <c r="VQB100" s="105"/>
      <c r="VQC100" s="97"/>
      <c r="VQD100" s="79"/>
      <c r="VQE100" s="96"/>
      <c r="VQF100" s="80"/>
      <c r="VQG100" s="80"/>
      <c r="VQH100" s="80"/>
      <c r="VQI100" s="102"/>
      <c r="VQJ100" s="62"/>
      <c r="VQK100" s="110"/>
      <c r="VQL100" s="97"/>
      <c r="VQM100" s="97"/>
      <c r="VQN100" s="97"/>
      <c r="VQO100" s="104"/>
      <c r="VQP100" s="97"/>
      <c r="VQQ100" s="97"/>
      <c r="VQR100" s="97"/>
      <c r="VQS100" s="145"/>
      <c r="VQT100" s="61"/>
      <c r="VQU100" s="108"/>
      <c r="VQV100" s="63"/>
      <c r="VQW100" s="103"/>
      <c r="VQX100" s="104"/>
      <c r="VQY100" s="105"/>
      <c r="VQZ100" s="97"/>
      <c r="VRA100" s="79"/>
      <c r="VRB100" s="96"/>
      <c r="VRC100" s="80"/>
      <c r="VRD100" s="80"/>
      <c r="VRE100" s="80"/>
      <c r="VRF100" s="102"/>
      <c r="VRG100" s="62"/>
      <c r="VRH100" s="110"/>
      <c r="VRI100" s="97"/>
      <c r="VRJ100" s="97"/>
      <c r="VRK100" s="97"/>
      <c r="VRL100" s="104"/>
      <c r="VRM100" s="97"/>
      <c r="VRN100" s="97"/>
      <c r="VRO100" s="97"/>
      <c r="VRP100" s="145"/>
      <c r="VRQ100" s="61"/>
      <c r="VRR100" s="108"/>
      <c r="VRS100" s="63"/>
      <c r="VRT100" s="103"/>
      <c r="VRU100" s="104"/>
      <c r="VRV100" s="105"/>
      <c r="VRW100" s="97"/>
      <c r="VRX100" s="79"/>
      <c r="VRY100" s="96"/>
      <c r="VRZ100" s="80"/>
      <c r="VSA100" s="80"/>
      <c r="VSB100" s="80"/>
      <c r="VSC100" s="102"/>
      <c r="VSD100" s="62"/>
      <c r="VSE100" s="110"/>
      <c r="VSF100" s="97"/>
      <c r="VSG100" s="97"/>
      <c r="VSH100" s="97"/>
      <c r="VSI100" s="104"/>
      <c r="VSJ100" s="97"/>
      <c r="VSK100" s="97"/>
      <c r="VSL100" s="97"/>
      <c r="VSM100" s="145"/>
      <c r="VSN100" s="61"/>
      <c r="VSO100" s="108"/>
      <c r="VSP100" s="63"/>
      <c r="VSQ100" s="103"/>
      <c r="VSR100" s="104"/>
      <c r="VSS100" s="105"/>
      <c r="VST100" s="97"/>
      <c r="VSU100" s="79"/>
      <c r="VSV100" s="96"/>
      <c r="VSW100" s="80"/>
      <c r="VSX100" s="80"/>
      <c r="VSY100" s="80"/>
      <c r="VSZ100" s="102"/>
      <c r="VTA100" s="62"/>
      <c r="VTB100" s="110"/>
      <c r="VTC100" s="97"/>
      <c r="VTD100" s="97"/>
      <c r="VTE100" s="97"/>
      <c r="VTF100" s="104"/>
      <c r="VTG100" s="97"/>
      <c r="VTH100" s="97"/>
      <c r="VTI100" s="97"/>
      <c r="VTJ100" s="145"/>
      <c r="VTK100" s="61"/>
      <c r="VTL100" s="108"/>
      <c r="VTM100" s="63"/>
      <c r="VTN100" s="103"/>
      <c r="VTO100" s="104"/>
      <c r="VTP100" s="105"/>
      <c r="VTQ100" s="97"/>
      <c r="VTR100" s="79"/>
      <c r="VTS100" s="96"/>
      <c r="VTT100" s="80"/>
      <c r="VTU100" s="80"/>
      <c r="VTV100" s="80"/>
      <c r="VTW100" s="102"/>
      <c r="VTX100" s="62"/>
      <c r="VTY100" s="110"/>
      <c r="VTZ100" s="97"/>
      <c r="VUA100" s="97"/>
      <c r="VUB100" s="97"/>
      <c r="VUC100" s="104"/>
      <c r="VUD100" s="97"/>
      <c r="VUE100" s="97"/>
      <c r="VUF100" s="97"/>
      <c r="VUG100" s="145"/>
      <c r="VUH100" s="61"/>
      <c r="VUI100" s="108"/>
      <c r="VUJ100" s="63"/>
      <c r="VUK100" s="103"/>
      <c r="VUL100" s="104"/>
      <c r="VUM100" s="105"/>
      <c r="VUN100" s="97"/>
      <c r="VUO100" s="79"/>
      <c r="VUP100" s="96"/>
      <c r="VUQ100" s="80"/>
      <c r="VUR100" s="80"/>
      <c r="VUS100" s="80"/>
      <c r="VUT100" s="102"/>
      <c r="VUU100" s="62"/>
      <c r="VUV100" s="110"/>
      <c r="VUW100" s="97"/>
      <c r="VUX100" s="97"/>
      <c r="VUY100" s="97"/>
      <c r="VUZ100" s="104"/>
      <c r="VVA100" s="97"/>
      <c r="VVB100" s="97"/>
      <c r="VVC100" s="97"/>
      <c r="VVD100" s="145"/>
      <c r="VVE100" s="61"/>
      <c r="VVF100" s="108"/>
      <c r="VVG100" s="63"/>
      <c r="VVH100" s="103"/>
      <c r="VVI100" s="104"/>
      <c r="VVJ100" s="105"/>
      <c r="VVK100" s="97"/>
      <c r="VVL100" s="79"/>
      <c r="VVM100" s="96"/>
      <c r="VVN100" s="80"/>
      <c r="VVO100" s="80"/>
      <c r="VVP100" s="80"/>
      <c r="VVQ100" s="102"/>
      <c r="VVR100" s="62"/>
      <c r="VVS100" s="110"/>
      <c r="VVT100" s="97"/>
      <c r="VVU100" s="97"/>
      <c r="VVV100" s="97"/>
      <c r="VVW100" s="104"/>
      <c r="VVX100" s="97"/>
      <c r="VVY100" s="97"/>
      <c r="VVZ100" s="97"/>
      <c r="VWA100" s="145"/>
      <c r="VWB100" s="61"/>
      <c r="VWC100" s="108"/>
      <c r="VWD100" s="63"/>
      <c r="VWE100" s="103"/>
      <c r="VWF100" s="104"/>
      <c r="VWG100" s="105"/>
      <c r="VWH100" s="97"/>
      <c r="VWI100" s="79"/>
      <c r="VWJ100" s="96"/>
      <c r="VWK100" s="80"/>
      <c r="VWL100" s="80"/>
      <c r="VWM100" s="80"/>
      <c r="VWN100" s="102"/>
      <c r="VWO100" s="62"/>
      <c r="VWP100" s="110"/>
      <c r="VWQ100" s="97"/>
      <c r="VWR100" s="97"/>
      <c r="VWS100" s="97"/>
      <c r="VWT100" s="104"/>
      <c r="VWU100" s="97"/>
      <c r="VWV100" s="97"/>
      <c r="VWW100" s="97"/>
      <c r="VWX100" s="145"/>
      <c r="VWY100" s="61"/>
      <c r="VWZ100" s="108"/>
      <c r="VXA100" s="63"/>
      <c r="VXB100" s="103"/>
      <c r="VXC100" s="104"/>
      <c r="VXD100" s="105"/>
      <c r="VXE100" s="97"/>
      <c r="VXF100" s="79"/>
      <c r="VXG100" s="96"/>
      <c r="VXH100" s="80"/>
      <c r="VXI100" s="80"/>
      <c r="VXJ100" s="80"/>
      <c r="VXK100" s="102"/>
      <c r="VXL100" s="62"/>
      <c r="VXM100" s="110"/>
      <c r="VXN100" s="97"/>
      <c r="VXO100" s="97"/>
      <c r="VXP100" s="97"/>
      <c r="VXQ100" s="104"/>
      <c r="VXR100" s="97"/>
      <c r="VXS100" s="97"/>
      <c r="VXT100" s="97"/>
      <c r="VXU100" s="145"/>
      <c r="VXV100" s="61"/>
      <c r="VXW100" s="108"/>
      <c r="VXX100" s="63"/>
      <c r="VXY100" s="103"/>
      <c r="VXZ100" s="104"/>
      <c r="VYA100" s="105"/>
      <c r="VYB100" s="97"/>
      <c r="VYC100" s="79"/>
      <c r="VYD100" s="96"/>
      <c r="VYE100" s="80"/>
      <c r="VYF100" s="80"/>
      <c r="VYG100" s="80"/>
      <c r="VYH100" s="102"/>
      <c r="VYI100" s="62"/>
      <c r="VYJ100" s="110"/>
      <c r="VYK100" s="97"/>
      <c r="VYL100" s="97"/>
      <c r="VYM100" s="97"/>
      <c r="VYN100" s="104"/>
      <c r="VYO100" s="97"/>
      <c r="VYP100" s="97"/>
      <c r="VYQ100" s="97"/>
      <c r="VYR100" s="145"/>
      <c r="VYS100" s="61"/>
      <c r="VYT100" s="108"/>
      <c r="VYU100" s="63"/>
      <c r="VYV100" s="103"/>
      <c r="VYW100" s="104"/>
      <c r="VYX100" s="105"/>
      <c r="VYY100" s="97"/>
      <c r="VYZ100" s="79"/>
      <c r="VZA100" s="96"/>
      <c r="VZB100" s="80"/>
      <c r="VZC100" s="80"/>
      <c r="VZD100" s="80"/>
      <c r="VZE100" s="102"/>
      <c r="VZF100" s="62"/>
      <c r="VZG100" s="110"/>
      <c r="VZH100" s="97"/>
      <c r="VZI100" s="97"/>
      <c r="VZJ100" s="97"/>
      <c r="VZK100" s="104"/>
      <c r="VZL100" s="97"/>
      <c r="VZM100" s="97"/>
      <c r="VZN100" s="97"/>
      <c r="VZO100" s="145"/>
      <c r="VZP100" s="61"/>
      <c r="VZQ100" s="108"/>
      <c r="VZR100" s="63"/>
      <c r="VZS100" s="103"/>
      <c r="VZT100" s="104"/>
      <c r="VZU100" s="105"/>
      <c r="VZV100" s="97"/>
      <c r="VZW100" s="79"/>
      <c r="VZX100" s="96"/>
      <c r="VZY100" s="80"/>
      <c r="VZZ100" s="80"/>
      <c r="WAA100" s="80"/>
      <c r="WAB100" s="102"/>
      <c r="WAC100" s="62"/>
      <c r="WAD100" s="110"/>
      <c r="WAE100" s="97"/>
      <c r="WAF100" s="97"/>
      <c r="WAG100" s="97"/>
      <c r="WAH100" s="104"/>
      <c r="WAI100" s="97"/>
      <c r="WAJ100" s="97"/>
      <c r="WAK100" s="97"/>
      <c r="WAL100" s="145"/>
      <c r="WAM100" s="61"/>
      <c r="WAN100" s="108"/>
      <c r="WAO100" s="63"/>
      <c r="WAP100" s="103"/>
      <c r="WAQ100" s="104"/>
      <c r="WAR100" s="105"/>
      <c r="WAS100" s="97"/>
      <c r="WAT100" s="79"/>
      <c r="WAU100" s="96"/>
      <c r="WAV100" s="80"/>
      <c r="WAW100" s="80"/>
      <c r="WAX100" s="80"/>
      <c r="WAY100" s="102"/>
      <c r="WAZ100" s="62"/>
      <c r="WBA100" s="110"/>
      <c r="WBB100" s="97"/>
      <c r="WBC100" s="97"/>
      <c r="WBD100" s="97"/>
      <c r="WBE100" s="104"/>
      <c r="WBF100" s="97"/>
      <c r="WBG100" s="97"/>
      <c r="WBH100" s="97"/>
      <c r="WBI100" s="145"/>
      <c r="WBJ100" s="61"/>
      <c r="WBK100" s="108"/>
      <c r="WBL100" s="63"/>
      <c r="WBM100" s="103"/>
      <c r="WBN100" s="104"/>
      <c r="WBO100" s="105"/>
      <c r="WBP100" s="97"/>
      <c r="WBQ100" s="79"/>
      <c r="WBR100" s="96"/>
      <c r="WBS100" s="80"/>
      <c r="WBT100" s="80"/>
      <c r="WBU100" s="80"/>
      <c r="WBV100" s="102"/>
      <c r="WBW100" s="62"/>
      <c r="WBX100" s="110"/>
      <c r="WBY100" s="97"/>
      <c r="WBZ100" s="97"/>
      <c r="WCA100" s="97"/>
      <c r="WCB100" s="104"/>
      <c r="WCC100" s="97"/>
      <c r="WCD100" s="97"/>
      <c r="WCE100" s="97"/>
      <c r="WCF100" s="145"/>
      <c r="WCG100" s="61"/>
      <c r="WCH100" s="108"/>
      <c r="WCI100" s="63"/>
      <c r="WCJ100" s="103"/>
      <c r="WCK100" s="104"/>
      <c r="WCL100" s="105"/>
      <c r="WCM100" s="97"/>
      <c r="WCN100" s="79"/>
      <c r="WCO100" s="96"/>
      <c r="WCP100" s="80"/>
      <c r="WCQ100" s="80"/>
      <c r="WCR100" s="80"/>
      <c r="WCS100" s="102"/>
      <c r="WCT100" s="62"/>
      <c r="WCU100" s="110"/>
      <c r="WCV100" s="97"/>
      <c r="WCW100" s="97"/>
      <c r="WCX100" s="97"/>
      <c r="WCY100" s="104"/>
      <c r="WCZ100" s="97"/>
      <c r="WDA100" s="97"/>
      <c r="WDB100" s="97"/>
      <c r="WDC100" s="145"/>
      <c r="WDD100" s="61"/>
      <c r="WDE100" s="108"/>
      <c r="WDF100" s="63"/>
      <c r="WDG100" s="103"/>
      <c r="WDH100" s="104"/>
      <c r="WDI100" s="105"/>
      <c r="WDJ100" s="97"/>
      <c r="WDK100" s="79"/>
      <c r="WDL100" s="96"/>
      <c r="WDM100" s="80"/>
      <c r="WDN100" s="80"/>
      <c r="WDO100" s="80"/>
      <c r="WDP100" s="102"/>
      <c r="WDQ100" s="62"/>
      <c r="WDR100" s="110"/>
      <c r="WDS100" s="97"/>
      <c r="WDT100" s="97"/>
      <c r="WDU100" s="97"/>
      <c r="WDV100" s="104"/>
      <c r="WDW100" s="97"/>
      <c r="WDX100" s="97"/>
      <c r="WDY100" s="97"/>
      <c r="WDZ100" s="145"/>
      <c r="WEA100" s="61"/>
      <c r="WEB100" s="108"/>
      <c r="WEC100" s="63"/>
      <c r="WED100" s="103"/>
      <c r="WEE100" s="104"/>
      <c r="WEF100" s="105"/>
      <c r="WEG100" s="97"/>
      <c r="WEH100" s="79"/>
      <c r="WEI100" s="96"/>
      <c r="WEJ100" s="80"/>
      <c r="WEK100" s="80"/>
      <c r="WEL100" s="80"/>
      <c r="WEM100" s="102"/>
      <c r="WEN100" s="62"/>
      <c r="WEO100" s="110"/>
      <c r="WEP100" s="97"/>
      <c r="WEQ100" s="97"/>
      <c r="WER100" s="97"/>
      <c r="WES100" s="104"/>
      <c r="WET100" s="97"/>
      <c r="WEU100" s="97"/>
      <c r="WEV100" s="97"/>
      <c r="WEW100" s="145"/>
      <c r="WEX100" s="61"/>
      <c r="WEY100" s="108"/>
      <c r="WEZ100" s="63"/>
      <c r="WFA100" s="103"/>
      <c r="WFB100" s="104"/>
      <c r="WFC100" s="105"/>
      <c r="WFD100" s="97"/>
      <c r="WFE100" s="79"/>
      <c r="WFF100" s="96"/>
      <c r="WFG100" s="80"/>
      <c r="WFH100" s="80"/>
      <c r="WFI100" s="80"/>
      <c r="WFJ100" s="102"/>
      <c r="WFK100" s="62"/>
      <c r="WFL100" s="110"/>
      <c r="WFM100" s="97"/>
      <c r="WFN100" s="97"/>
      <c r="WFO100" s="97"/>
      <c r="WFP100" s="104"/>
      <c r="WFQ100" s="97"/>
      <c r="WFR100" s="97"/>
      <c r="WFS100" s="97"/>
      <c r="WFT100" s="145"/>
      <c r="WFU100" s="61"/>
      <c r="WFV100" s="108"/>
      <c r="WFW100" s="63"/>
      <c r="WFX100" s="103"/>
      <c r="WFY100" s="104"/>
      <c r="WFZ100" s="105"/>
      <c r="WGA100" s="97"/>
      <c r="WGB100" s="79"/>
      <c r="WGC100" s="96"/>
      <c r="WGD100" s="80"/>
      <c r="WGE100" s="80"/>
      <c r="WGF100" s="80"/>
      <c r="WGG100" s="102"/>
      <c r="WGH100" s="62"/>
      <c r="WGI100" s="110"/>
      <c r="WGJ100" s="97"/>
      <c r="WGK100" s="97"/>
      <c r="WGL100" s="97"/>
      <c r="WGM100" s="104"/>
      <c r="WGN100" s="97"/>
      <c r="WGO100" s="97"/>
      <c r="WGP100" s="97"/>
      <c r="WGQ100" s="145"/>
      <c r="WGR100" s="61"/>
      <c r="WGS100" s="108"/>
      <c r="WGT100" s="63"/>
      <c r="WGU100" s="103"/>
      <c r="WGV100" s="104"/>
      <c r="WGW100" s="105"/>
      <c r="WGX100" s="97"/>
      <c r="WGY100" s="79"/>
      <c r="WGZ100" s="96"/>
      <c r="WHA100" s="80"/>
      <c r="WHB100" s="80"/>
      <c r="WHC100" s="80"/>
      <c r="WHD100" s="102"/>
      <c r="WHE100" s="62"/>
      <c r="WHF100" s="110"/>
      <c r="WHG100" s="97"/>
      <c r="WHH100" s="97"/>
      <c r="WHI100" s="97"/>
      <c r="WHJ100" s="104"/>
      <c r="WHK100" s="97"/>
      <c r="WHL100" s="97"/>
      <c r="WHM100" s="97"/>
      <c r="WHN100" s="145"/>
      <c r="WHO100" s="61"/>
      <c r="WHP100" s="108"/>
      <c r="WHQ100" s="63"/>
      <c r="WHR100" s="103"/>
      <c r="WHS100" s="104"/>
      <c r="WHT100" s="105"/>
      <c r="WHU100" s="97"/>
      <c r="WHV100" s="79"/>
      <c r="WHW100" s="96"/>
      <c r="WHX100" s="80"/>
      <c r="WHY100" s="80"/>
      <c r="WHZ100" s="80"/>
      <c r="WIA100" s="102"/>
      <c r="WIB100" s="62"/>
      <c r="WIC100" s="110"/>
      <c r="WID100" s="97"/>
      <c r="WIE100" s="97"/>
      <c r="WIF100" s="97"/>
      <c r="WIG100" s="104"/>
      <c r="WIH100" s="97"/>
      <c r="WII100" s="97"/>
      <c r="WIJ100" s="97"/>
      <c r="WIK100" s="145"/>
      <c r="WIL100" s="61"/>
      <c r="WIM100" s="108"/>
      <c r="WIN100" s="63"/>
      <c r="WIO100" s="103"/>
      <c r="WIP100" s="104"/>
      <c r="WIQ100" s="105"/>
      <c r="WIR100" s="97"/>
      <c r="WIS100" s="79"/>
      <c r="WIT100" s="96"/>
      <c r="WIU100" s="80"/>
      <c r="WIV100" s="80"/>
      <c r="WIW100" s="80"/>
      <c r="WIX100" s="102"/>
      <c r="WIY100" s="62"/>
      <c r="WIZ100" s="110"/>
      <c r="WJA100" s="97"/>
      <c r="WJB100" s="97"/>
      <c r="WJC100" s="97"/>
      <c r="WJD100" s="104"/>
      <c r="WJE100" s="97"/>
      <c r="WJF100" s="97"/>
      <c r="WJG100" s="97"/>
      <c r="WJH100" s="145"/>
      <c r="WJI100" s="61"/>
      <c r="WJJ100" s="108"/>
      <c r="WJK100" s="63"/>
      <c r="WJL100" s="103"/>
      <c r="WJM100" s="104"/>
      <c r="WJN100" s="105"/>
      <c r="WJO100" s="97"/>
      <c r="WJP100" s="79"/>
      <c r="WJQ100" s="96"/>
      <c r="WJR100" s="80"/>
      <c r="WJS100" s="80"/>
      <c r="WJT100" s="80"/>
      <c r="WJU100" s="102"/>
      <c r="WJV100" s="62"/>
      <c r="WJW100" s="110"/>
      <c r="WJX100" s="97"/>
      <c r="WJY100" s="97"/>
      <c r="WJZ100" s="97"/>
      <c r="WKA100" s="104"/>
      <c r="WKB100" s="97"/>
      <c r="WKC100" s="97"/>
      <c r="WKD100" s="97"/>
      <c r="WKE100" s="145"/>
      <c r="WKF100" s="61"/>
      <c r="WKG100" s="108"/>
      <c r="WKH100" s="63"/>
      <c r="WKI100" s="103"/>
      <c r="WKJ100" s="104"/>
      <c r="WKK100" s="105"/>
      <c r="WKL100" s="97"/>
      <c r="WKM100" s="79"/>
      <c r="WKN100" s="96"/>
      <c r="WKO100" s="80"/>
      <c r="WKP100" s="80"/>
      <c r="WKQ100" s="80"/>
      <c r="WKR100" s="102"/>
      <c r="WKS100" s="62"/>
      <c r="WKT100" s="110"/>
      <c r="WKU100" s="97"/>
      <c r="WKV100" s="97"/>
      <c r="WKW100" s="97"/>
      <c r="WKX100" s="104"/>
      <c r="WKY100" s="97"/>
      <c r="WKZ100" s="97"/>
      <c r="WLA100" s="97"/>
      <c r="WLB100" s="145"/>
      <c r="WLC100" s="61"/>
      <c r="WLD100" s="108"/>
      <c r="WLE100" s="63"/>
      <c r="WLF100" s="103"/>
      <c r="WLG100" s="104"/>
      <c r="WLH100" s="105"/>
      <c r="WLI100" s="97"/>
      <c r="WLJ100" s="79"/>
      <c r="WLK100" s="96"/>
      <c r="WLL100" s="80"/>
      <c r="WLM100" s="80"/>
      <c r="WLN100" s="80"/>
      <c r="WLO100" s="102"/>
      <c r="WLP100" s="62"/>
      <c r="WLQ100" s="110"/>
      <c r="WLR100" s="97"/>
      <c r="WLS100" s="97"/>
      <c r="WLT100" s="97"/>
      <c r="WLU100" s="104"/>
      <c r="WLV100" s="97"/>
      <c r="WLW100" s="97"/>
      <c r="WLX100" s="97"/>
      <c r="WLY100" s="145"/>
      <c r="WLZ100" s="61"/>
      <c r="WMA100" s="108"/>
      <c r="WMB100" s="63"/>
      <c r="WMC100" s="103"/>
      <c r="WMD100" s="104"/>
      <c r="WME100" s="105"/>
      <c r="WMF100" s="97"/>
      <c r="WMG100" s="79"/>
      <c r="WMH100" s="96"/>
      <c r="WMI100" s="80"/>
      <c r="WMJ100" s="80"/>
      <c r="WMK100" s="80"/>
      <c r="WML100" s="102"/>
      <c r="WMM100" s="62"/>
      <c r="WMN100" s="110"/>
      <c r="WMO100" s="97"/>
      <c r="WMP100" s="97"/>
      <c r="WMQ100" s="97"/>
      <c r="WMR100" s="104"/>
      <c r="WMS100" s="97"/>
      <c r="WMT100" s="97"/>
      <c r="WMU100" s="97"/>
      <c r="WMV100" s="145"/>
      <c r="WMW100" s="61"/>
      <c r="WMX100" s="108"/>
      <c r="WMY100" s="63"/>
      <c r="WMZ100" s="103"/>
      <c r="WNA100" s="104"/>
      <c r="WNB100" s="105"/>
      <c r="WNC100" s="97"/>
      <c r="WND100" s="79"/>
      <c r="WNE100" s="96"/>
      <c r="WNF100" s="80"/>
      <c r="WNG100" s="80"/>
      <c r="WNH100" s="80"/>
      <c r="WNI100" s="102"/>
      <c r="WNJ100" s="62"/>
      <c r="WNK100" s="110"/>
      <c r="WNL100" s="97"/>
      <c r="WNM100" s="97"/>
      <c r="WNN100" s="97"/>
      <c r="WNO100" s="104"/>
      <c r="WNP100" s="97"/>
      <c r="WNQ100" s="97"/>
      <c r="WNR100" s="97"/>
      <c r="WNS100" s="145"/>
      <c r="WNT100" s="61"/>
      <c r="WNU100" s="108"/>
      <c r="WNV100" s="63"/>
      <c r="WNW100" s="103"/>
      <c r="WNX100" s="104"/>
      <c r="WNY100" s="105"/>
      <c r="WNZ100" s="97"/>
      <c r="WOA100" s="79"/>
      <c r="WOB100" s="96"/>
      <c r="WOC100" s="80"/>
      <c r="WOD100" s="80"/>
      <c r="WOE100" s="80"/>
      <c r="WOF100" s="102"/>
      <c r="WOG100" s="62"/>
      <c r="WOH100" s="110"/>
      <c r="WOI100" s="97"/>
      <c r="WOJ100" s="97"/>
      <c r="WOK100" s="97"/>
      <c r="WOL100" s="104"/>
      <c r="WOM100" s="97"/>
      <c r="WON100" s="97"/>
      <c r="WOO100" s="97"/>
      <c r="WOP100" s="145"/>
      <c r="WOQ100" s="61"/>
      <c r="WOR100" s="108"/>
      <c r="WOS100" s="63"/>
      <c r="WOT100" s="103"/>
      <c r="WOU100" s="104"/>
      <c r="WOV100" s="105"/>
      <c r="WOW100" s="97"/>
      <c r="WOX100" s="79"/>
      <c r="WOY100" s="96"/>
      <c r="WOZ100" s="80"/>
      <c r="WPA100" s="80"/>
      <c r="WPB100" s="80"/>
      <c r="WPC100" s="102"/>
      <c r="WPD100" s="62"/>
      <c r="WPE100" s="110"/>
      <c r="WPF100" s="97"/>
      <c r="WPG100" s="97"/>
      <c r="WPH100" s="97"/>
      <c r="WPI100" s="104"/>
      <c r="WPJ100" s="97"/>
      <c r="WPK100" s="97"/>
      <c r="WPL100" s="97"/>
      <c r="WPM100" s="145"/>
      <c r="WPN100" s="61"/>
      <c r="WPO100" s="108"/>
      <c r="WPP100" s="63"/>
      <c r="WPQ100" s="103"/>
      <c r="WPR100" s="104"/>
      <c r="WPS100" s="105"/>
      <c r="WPT100" s="97"/>
      <c r="WPU100" s="79"/>
      <c r="WPV100" s="96"/>
      <c r="WPW100" s="80"/>
      <c r="WPX100" s="80"/>
      <c r="WPY100" s="80"/>
      <c r="WPZ100" s="102"/>
      <c r="WQA100" s="62"/>
      <c r="WQB100" s="110"/>
      <c r="WQC100" s="97"/>
      <c r="WQD100" s="97"/>
      <c r="WQE100" s="97"/>
      <c r="WQF100" s="104"/>
      <c r="WQG100" s="97"/>
      <c r="WQH100" s="97"/>
      <c r="WQI100" s="97"/>
      <c r="WQJ100" s="145"/>
      <c r="WQK100" s="61"/>
      <c r="WQL100" s="108"/>
      <c r="WQM100" s="63"/>
      <c r="WQN100" s="103"/>
      <c r="WQO100" s="104"/>
      <c r="WQP100" s="105"/>
      <c r="WQQ100" s="97"/>
      <c r="WQR100" s="79"/>
      <c r="WQS100" s="96"/>
      <c r="WQT100" s="80"/>
      <c r="WQU100" s="80"/>
      <c r="WQV100" s="80"/>
      <c r="WQW100" s="102"/>
      <c r="WQX100" s="62"/>
      <c r="WQY100" s="110"/>
      <c r="WQZ100" s="97"/>
      <c r="WRA100" s="97"/>
      <c r="WRB100" s="97"/>
      <c r="WRC100" s="104"/>
      <c r="WRD100" s="97"/>
      <c r="WRE100" s="97"/>
      <c r="WRF100" s="97"/>
      <c r="WRG100" s="145"/>
      <c r="WRH100" s="61"/>
      <c r="WRI100" s="108"/>
      <c r="WRJ100" s="63"/>
      <c r="WRK100" s="103"/>
      <c r="WRL100" s="104"/>
      <c r="WRM100" s="105"/>
      <c r="WRN100" s="97"/>
      <c r="WRO100" s="79"/>
      <c r="WRP100" s="96"/>
      <c r="WRQ100" s="80"/>
      <c r="WRR100" s="80"/>
      <c r="WRS100" s="80"/>
      <c r="WRT100" s="102"/>
      <c r="WRU100" s="62"/>
      <c r="WRV100" s="110"/>
      <c r="WRW100" s="97"/>
      <c r="WRX100" s="97"/>
      <c r="WRY100" s="97"/>
      <c r="WRZ100" s="104"/>
      <c r="WSA100" s="97"/>
      <c r="WSB100" s="97"/>
      <c r="WSC100" s="97"/>
      <c r="WSD100" s="145"/>
      <c r="WSE100" s="61"/>
      <c r="WSF100" s="108"/>
      <c r="WSG100" s="63"/>
      <c r="WSH100" s="103"/>
      <c r="WSI100" s="104"/>
      <c r="WSJ100" s="105"/>
      <c r="WSK100" s="97"/>
      <c r="WSL100" s="79"/>
      <c r="WSM100" s="96"/>
      <c r="WSN100" s="80"/>
      <c r="WSO100" s="80"/>
      <c r="WSP100" s="80"/>
      <c r="WSQ100" s="102"/>
      <c r="WSR100" s="62"/>
      <c r="WSS100" s="110"/>
      <c r="WST100" s="97"/>
      <c r="WSU100" s="97"/>
      <c r="WSV100" s="97"/>
      <c r="WSW100" s="104"/>
      <c r="WSX100" s="97"/>
      <c r="WSY100" s="97"/>
      <c r="WSZ100" s="97"/>
      <c r="WTA100" s="145"/>
      <c r="WTB100" s="61"/>
      <c r="WTC100" s="108"/>
      <c r="WTD100" s="63"/>
      <c r="WTE100" s="103"/>
      <c r="WTF100" s="104"/>
      <c r="WTG100" s="105"/>
      <c r="WTH100" s="97"/>
      <c r="WTI100" s="79"/>
      <c r="WTJ100" s="96"/>
      <c r="WTK100" s="80"/>
      <c r="WTL100" s="80"/>
      <c r="WTM100" s="80"/>
      <c r="WTN100" s="102"/>
      <c r="WTO100" s="62"/>
      <c r="WTP100" s="110"/>
      <c r="WTQ100" s="97"/>
      <c r="WTR100" s="97"/>
      <c r="WTS100" s="97"/>
      <c r="WTT100" s="104"/>
      <c r="WTU100" s="97"/>
      <c r="WTV100" s="97"/>
      <c r="WTW100" s="97"/>
      <c r="WTX100" s="145"/>
      <c r="WTY100" s="61"/>
      <c r="WTZ100" s="108"/>
      <c r="WUA100" s="63"/>
      <c r="WUB100" s="103"/>
      <c r="WUC100" s="104"/>
      <c r="WUD100" s="105"/>
      <c r="WUE100" s="97"/>
      <c r="WUF100" s="79"/>
      <c r="WUG100" s="96"/>
      <c r="WUH100" s="80"/>
      <c r="WUI100" s="80"/>
      <c r="WUJ100" s="80"/>
      <c r="WUK100" s="102"/>
      <c r="WUL100" s="62"/>
      <c r="WUM100" s="110"/>
      <c r="WUN100" s="97"/>
      <c r="WUO100" s="97"/>
      <c r="WUP100" s="97"/>
      <c r="WUQ100" s="104"/>
      <c r="WUR100" s="97"/>
      <c r="WUS100" s="97"/>
      <c r="WUT100" s="97"/>
      <c r="WUU100" s="145"/>
      <c r="WUV100" s="61"/>
      <c r="WUW100" s="108"/>
      <c r="WUX100" s="63"/>
      <c r="WUY100" s="103"/>
      <c r="WUZ100" s="104"/>
      <c r="WVA100" s="105"/>
      <c r="WVB100" s="97"/>
      <c r="WVC100" s="79"/>
      <c r="WVD100" s="96"/>
      <c r="WVE100" s="80"/>
      <c r="WVF100" s="80"/>
      <c r="WVG100" s="80"/>
      <c r="WVH100" s="102"/>
      <c r="WVI100" s="62"/>
      <c r="WVJ100" s="110"/>
      <c r="WVK100" s="97"/>
      <c r="WVL100" s="97"/>
      <c r="WVM100" s="97"/>
      <c r="WVN100" s="104"/>
      <c r="WVO100" s="97"/>
      <c r="WVP100" s="97"/>
      <c r="WVQ100" s="97"/>
      <c r="WVR100" s="145"/>
      <c r="WVS100" s="61"/>
      <c r="WVT100" s="108"/>
      <c r="WVU100" s="63"/>
      <c r="WVV100" s="103"/>
      <c r="WVW100" s="104"/>
      <c r="WVX100" s="105"/>
      <c r="WVY100" s="97"/>
      <c r="WVZ100" s="79"/>
      <c r="WWA100" s="96"/>
      <c r="WWB100" s="80"/>
      <c r="WWC100" s="80"/>
      <c r="WWD100" s="80"/>
      <c r="WWE100" s="102"/>
      <c r="WWF100" s="62"/>
      <c r="WWG100" s="110"/>
      <c r="WWH100" s="97"/>
      <c r="WWI100" s="97"/>
      <c r="WWJ100" s="97"/>
      <c r="WWK100" s="104"/>
      <c r="WWL100" s="97"/>
      <c r="WWM100" s="97"/>
      <c r="WWN100" s="97"/>
      <c r="WWO100" s="145"/>
      <c r="WWP100" s="61"/>
      <c r="WWQ100" s="108"/>
      <c r="WWR100" s="63"/>
      <c r="WWS100" s="103"/>
      <c r="WWT100" s="104"/>
      <c r="WWU100" s="105"/>
      <c r="WWV100" s="97"/>
      <c r="WWW100" s="79"/>
      <c r="WWX100" s="96"/>
      <c r="WWY100" s="80"/>
      <c r="WWZ100" s="80"/>
      <c r="WXA100" s="80"/>
      <c r="WXB100" s="102"/>
      <c r="WXC100" s="62"/>
      <c r="WXD100" s="110"/>
      <c r="WXE100" s="97"/>
      <c r="WXF100" s="97"/>
      <c r="WXG100" s="97"/>
      <c r="WXH100" s="104"/>
      <c r="WXI100" s="97"/>
      <c r="WXJ100" s="97"/>
      <c r="WXK100" s="97"/>
      <c r="WXL100" s="145"/>
      <c r="WXM100" s="61"/>
      <c r="WXN100" s="108"/>
      <c r="WXO100" s="63"/>
      <c r="WXP100" s="103"/>
      <c r="WXQ100" s="104"/>
      <c r="WXR100" s="105"/>
      <c r="WXS100" s="97"/>
      <c r="WXT100" s="79"/>
      <c r="WXU100" s="96"/>
      <c r="WXV100" s="80"/>
      <c r="WXW100" s="80"/>
      <c r="WXX100" s="80"/>
      <c r="WXY100" s="102"/>
      <c r="WXZ100" s="62"/>
      <c r="WYA100" s="110"/>
      <c r="WYB100" s="97"/>
      <c r="WYC100" s="97"/>
      <c r="WYD100" s="97"/>
      <c r="WYE100" s="104"/>
      <c r="WYF100" s="97"/>
      <c r="WYG100" s="97"/>
      <c r="WYH100" s="97"/>
      <c r="WYI100" s="145"/>
      <c r="WYJ100" s="61"/>
      <c r="WYK100" s="108"/>
      <c r="WYL100" s="63"/>
      <c r="WYM100" s="103"/>
      <c r="WYN100" s="104"/>
      <c r="WYO100" s="105"/>
      <c r="WYP100" s="97"/>
      <c r="WYQ100" s="79"/>
      <c r="WYR100" s="96"/>
      <c r="WYS100" s="80"/>
      <c r="WYT100" s="80"/>
      <c r="WYU100" s="80"/>
      <c r="WYV100" s="102"/>
      <c r="WYW100" s="62"/>
      <c r="WYX100" s="110"/>
      <c r="WYY100" s="97"/>
      <c r="WYZ100" s="97"/>
      <c r="WZA100" s="97"/>
      <c r="WZB100" s="104"/>
      <c r="WZC100" s="97"/>
      <c r="WZD100" s="97"/>
      <c r="WZE100" s="97"/>
      <c r="WZF100" s="145"/>
      <c r="WZG100" s="61"/>
      <c r="WZH100" s="108"/>
      <c r="WZI100" s="63"/>
      <c r="WZJ100" s="103"/>
      <c r="WZK100" s="104"/>
      <c r="WZL100" s="105"/>
      <c r="WZM100" s="97"/>
      <c r="WZN100" s="79"/>
      <c r="WZO100" s="96"/>
      <c r="WZP100" s="80"/>
      <c r="WZQ100" s="80"/>
      <c r="WZR100" s="80"/>
      <c r="WZS100" s="102"/>
      <c r="WZT100" s="62"/>
      <c r="WZU100" s="110"/>
      <c r="WZV100" s="97"/>
      <c r="WZW100" s="97"/>
      <c r="WZX100" s="97"/>
      <c r="WZY100" s="104"/>
      <c r="WZZ100" s="97"/>
      <c r="XAA100" s="97"/>
      <c r="XAB100" s="97"/>
      <c r="XAC100" s="145"/>
      <c r="XAD100" s="61"/>
      <c r="XAE100" s="108"/>
      <c r="XAF100" s="63"/>
      <c r="XAG100" s="103"/>
      <c r="XAH100" s="104"/>
      <c r="XAI100" s="105"/>
      <c r="XAJ100" s="97"/>
      <c r="XAK100" s="79"/>
      <c r="XAL100" s="96"/>
      <c r="XAM100" s="80"/>
      <c r="XAN100" s="80"/>
      <c r="XAO100" s="80"/>
      <c r="XAP100" s="102"/>
      <c r="XAQ100" s="62"/>
      <c r="XAR100" s="110"/>
      <c r="XAS100" s="97"/>
      <c r="XAT100" s="97"/>
      <c r="XAU100" s="97"/>
      <c r="XAV100" s="104"/>
      <c r="XAW100" s="97"/>
      <c r="XAX100" s="97"/>
      <c r="XAY100" s="97"/>
      <c r="XAZ100" s="145"/>
      <c r="XBA100" s="61"/>
      <c r="XBB100" s="108"/>
      <c r="XBC100" s="63"/>
      <c r="XBD100" s="103"/>
      <c r="XBE100" s="104"/>
      <c r="XBF100" s="105"/>
      <c r="XBG100" s="97"/>
      <c r="XBH100" s="79"/>
      <c r="XBI100" s="96"/>
      <c r="XBJ100" s="80"/>
      <c r="XBK100" s="80"/>
      <c r="XBL100" s="80"/>
      <c r="XBM100" s="102"/>
      <c r="XBN100" s="62"/>
      <c r="XBO100" s="110"/>
      <c r="XBP100" s="97"/>
      <c r="XBQ100" s="97"/>
      <c r="XBR100" s="97"/>
      <c r="XBS100" s="104"/>
      <c r="XBT100" s="97"/>
      <c r="XBU100" s="97"/>
      <c r="XBV100" s="97"/>
      <c r="XBW100" s="145"/>
      <c r="XBX100" s="61"/>
      <c r="XBY100" s="108"/>
      <c r="XBZ100" s="63"/>
      <c r="XCA100" s="103"/>
      <c r="XCB100" s="104"/>
      <c r="XCC100" s="105"/>
      <c r="XCD100" s="97"/>
      <c r="XCE100" s="79"/>
      <c r="XCF100" s="96"/>
      <c r="XCG100" s="80"/>
      <c r="XCH100" s="80"/>
      <c r="XCI100" s="80"/>
      <c r="XCJ100" s="102"/>
      <c r="XCK100" s="62"/>
      <c r="XCL100" s="110"/>
      <c r="XCM100" s="97"/>
      <c r="XCN100" s="97"/>
      <c r="XCO100" s="97"/>
      <c r="XCP100" s="104"/>
      <c r="XCQ100" s="97"/>
      <c r="XCR100" s="97"/>
      <c r="XCS100" s="97"/>
      <c r="XCT100" s="145"/>
      <c r="XCU100" s="61"/>
      <c r="XCV100" s="108"/>
      <c r="XCW100" s="63"/>
      <c r="XCX100" s="103"/>
      <c r="XCY100" s="104"/>
      <c r="XCZ100" s="105"/>
      <c r="XDA100" s="97"/>
      <c r="XDB100" s="79"/>
      <c r="XDC100" s="96"/>
      <c r="XDD100" s="80"/>
      <c r="XDE100" s="80"/>
      <c r="XDF100" s="80"/>
      <c r="XDG100" s="102"/>
      <c r="XDH100" s="62"/>
      <c r="XDI100" s="110"/>
      <c r="XDJ100" s="97"/>
      <c r="XDK100" s="97"/>
      <c r="XDL100" s="97"/>
      <c r="XDM100" s="104"/>
      <c r="XDN100" s="97"/>
      <c r="XDO100" s="97"/>
      <c r="XDP100" s="97"/>
      <c r="XDQ100" s="145"/>
      <c r="XDR100" s="61"/>
      <c r="XDS100" s="108"/>
      <c r="XDT100" s="63"/>
      <c r="XDU100" s="103"/>
      <c r="XDV100" s="104"/>
      <c r="XDW100" s="105"/>
      <c r="XDX100" s="97"/>
      <c r="XDY100" s="79"/>
      <c r="XDZ100" s="96"/>
      <c r="XEA100" s="80"/>
      <c r="XEB100" s="80"/>
      <c r="XEC100" s="80"/>
      <c r="XED100" s="102"/>
      <c r="XEE100" s="62"/>
      <c r="XEF100" s="110"/>
      <c r="XEG100" s="97"/>
      <c r="XEH100" s="97"/>
      <c r="XEI100" s="97"/>
      <c r="XEJ100" s="104"/>
      <c r="XEK100" s="97"/>
      <c r="XEL100" s="97"/>
      <c r="XEM100" s="97"/>
      <c r="XEN100" s="145"/>
      <c r="XEO100" s="61"/>
      <c r="XEP100" s="108"/>
      <c r="XEQ100" s="63"/>
      <c r="XER100" s="103"/>
      <c r="XES100" s="104"/>
      <c r="XET100" s="105"/>
      <c r="XEU100" s="97"/>
      <c r="XEV100" s="79"/>
      <c r="XEW100" s="96"/>
      <c r="XEX100" s="80"/>
      <c r="XEY100" s="80"/>
      <c r="XEZ100" s="80"/>
      <c r="XFA100" s="102"/>
      <c r="XFB100" s="62"/>
      <c r="XFC100" s="110"/>
      <c r="XFD100" s="97"/>
    </row>
    <row r="101" spans="1:16384" s="17" customFormat="1" ht="24.6" customHeight="1" x14ac:dyDescent="0.2">
      <c r="A101" s="96">
        <v>44575</v>
      </c>
      <c r="B101" s="79" t="s">
        <v>2726</v>
      </c>
      <c r="C101" s="79" t="s">
        <v>2727</v>
      </c>
      <c r="D101" s="79" t="s">
        <v>134</v>
      </c>
      <c r="E101" s="79" t="s">
        <v>3054</v>
      </c>
      <c r="F101" s="60"/>
      <c r="G101" s="98" t="s">
        <v>382</v>
      </c>
      <c r="H101" s="97" t="s">
        <v>471</v>
      </c>
      <c r="I101" s="97" t="str">
        <f t="shared" si="10"/>
        <v>PA</v>
      </c>
      <c r="J101" s="97" t="str">
        <f t="shared" si="11"/>
        <v>WV</v>
      </c>
      <c r="K101" s="104" t="str">
        <f t="shared" si="14"/>
        <v>Northeast</v>
      </c>
      <c r="L101" s="97" t="str">
        <f>INDEX('State '!$A$1:$C$62,MATCH($I101,'State '!$B:$B,0),3)</f>
        <v>Northeast</v>
      </c>
      <c r="M101" s="97" t="str">
        <f>INDEX('State '!$A$1:$C$62,MATCH($J101,'State '!$B:$B,0),3)</f>
        <v>Northeast</v>
      </c>
      <c r="N101" s="97"/>
      <c r="O101" s="145">
        <v>96</v>
      </c>
      <c r="P101" s="158">
        <v>17</v>
      </c>
      <c r="Q101" s="146">
        <v>140</v>
      </c>
      <c r="R101" s="98">
        <v>16</v>
      </c>
      <c r="S101" s="97" t="s">
        <v>135</v>
      </c>
      <c r="T101" s="97" t="s">
        <v>381</v>
      </c>
      <c r="U101" s="97" t="s">
        <v>2793</v>
      </c>
      <c r="V101" s="97" t="s">
        <v>2178</v>
      </c>
      <c r="W101" s="79" t="s">
        <v>2794</v>
      </c>
      <c r="X101" s="79" t="s">
        <v>2828</v>
      </c>
      <c r="Y101" s="195"/>
    </row>
    <row r="102" spans="1:16384" s="17" customFormat="1" ht="114.75" x14ac:dyDescent="0.2">
      <c r="A102" s="96">
        <v>45685</v>
      </c>
      <c r="B102" s="79" t="s">
        <v>3410</v>
      </c>
      <c r="C102" s="79" t="s">
        <v>3411</v>
      </c>
      <c r="D102" s="79" t="s">
        <v>140</v>
      </c>
      <c r="E102" s="79" t="s">
        <v>419</v>
      </c>
      <c r="F102" s="60"/>
      <c r="G102" s="98">
        <v>2025</v>
      </c>
      <c r="H102" s="97" t="s">
        <v>3412</v>
      </c>
      <c r="I102" s="97" t="str">
        <f t="shared" si="10"/>
        <v>MS</v>
      </c>
      <c r="J102" s="97" t="str">
        <f t="shared" si="11"/>
        <v>LA</v>
      </c>
      <c r="K102" s="104" t="str">
        <f t="shared" si="14"/>
        <v>South Central</v>
      </c>
      <c r="L102" s="97" t="str">
        <f>INDEX('State '!$A$1:$C$62,MATCH($I102,'State '!$B:$B,0),3)</f>
        <v>South Central</v>
      </c>
      <c r="M102" s="97" t="str">
        <f>INDEX('State '!$A$1:$C$62,MATCH($J102,'State '!$B:$B,0),3)</f>
        <v>South Central</v>
      </c>
      <c r="N102" s="97"/>
      <c r="O102" s="145">
        <v>579.20000000000005</v>
      </c>
      <c r="P102" s="158">
        <v>17.89</v>
      </c>
      <c r="Q102" s="146">
        <v>3100</v>
      </c>
      <c r="R102" s="98"/>
      <c r="S102" s="97" t="s">
        <v>135</v>
      </c>
      <c r="T102" s="97" t="s">
        <v>381</v>
      </c>
      <c r="U102" s="97" t="s">
        <v>3413</v>
      </c>
      <c r="V102" s="97" t="s">
        <v>2178</v>
      </c>
      <c r="W102" s="79" t="s">
        <v>3655</v>
      </c>
      <c r="X102" s="79" t="s">
        <v>2827</v>
      </c>
      <c r="Y102" s="195"/>
    </row>
    <row r="103" spans="1:16384" s="17" customFormat="1" ht="102" x14ac:dyDescent="0.2">
      <c r="A103" s="96">
        <v>45576</v>
      </c>
      <c r="B103" s="79" t="s">
        <v>3322</v>
      </c>
      <c r="C103" s="79" t="s">
        <v>261</v>
      </c>
      <c r="D103" s="79" t="s">
        <v>140</v>
      </c>
      <c r="E103" s="79" t="s">
        <v>419</v>
      </c>
      <c r="F103" s="60"/>
      <c r="G103" s="61">
        <v>2025</v>
      </c>
      <c r="H103" s="97" t="s">
        <v>19</v>
      </c>
      <c r="I103" s="97" t="str">
        <f t="shared" si="10"/>
        <v>VA</v>
      </c>
      <c r="J103" s="97" t="str">
        <f t="shared" si="11"/>
        <v>VA</v>
      </c>
      <c r="K103" s="104" t="str">
        <f t="shared" si="14"/>
        <v>Northeast</v>
      </c>
      <c r="L103" s="97" t="str">
        <f>INDEX('State '!$A$1:$C$62,MATCH($I103,'State '!$B:$B,0),3)</f>
        <v>Northeast</v>
      </c>
      <c r="M103" s="97" t="str">
        <f>INDEX('State '!$A$1:$C$62,MATCH($J103,'State '!$B:$B,0),3)</f>
        <v>Northeast</v>
      </c>
      <c r="N103" s="97"/>
      <c r="O103" s="145">
        <v>917.9</v>
      </c>
      <c r="P103" s="178">
        <v>49</v>
      </c>
      <c r="Q103" s="146">
        <v>100</v>
      </c>
      <c r="R103" s="98" t="s">
        <v>3058</v>
      </c>
      <c r="S103" s="97" t="s">
        <v>135</v>
      </c>
      <c r="T103" s="97" t="s">
        <v>381</v>
      </c>
      <c r="U103" s="97" t="s">
        <v>3323</v>
      </c>
      <c r="V103" s="97" t="s">
        <v>2175</v>
      </c>
      <c r="W103" s="79" t="s">
        <v>3442</v>
      </c>
      <c r="X103" s="79" t="s">
        <v>2830</v>
      </c>
      <c r="Y103" s="141" t="s">
        <v>3443</v>
      </c>
    </row>
    <row r="104" spans="1:16384" s="17" customFormat="1" ht="102" x14ac:dyDescent="0.2">
      <c r="A104" s="96">
        <v>45664</v>
      </c>
      <c r="B104" s="80" t="s">
        <v>3648</v>
      </c>
      <c r="C104" s="79" t="s">
        <v>3317</v>
      </c>
      <c r="D104" s="80" t="s">
        <v>136</v>
      </c>
      <c r="E104" s="102" t="s">
        <v>139</v>
      </c>
      <c r="F104" s="62"/>
      <c r="G104" s="107"/>
      <c r="H104" s="97" t="s">
        <v>6</v>
      </c>
      <c r="I104" s="97" t="str">
        <f t="shared" si="10"/>
        <v>TX</v>
      </c>
      <c r="J104" s="97" t="str">
        <f t="shared" si="11"/>
        <v>TX</v>
      </c>
      <c r="K104" s="104" t="str">
        <f t="shared" si="14"/>
        <v>South Central</v>
      </c>
      <c r="L104" s="97" t="str">
        <f>INDEX('State '!$A$1:$C$62,MATCH($I104,'State '!$B:$B,0),3)</f>
        <v>South Central</v>
      </c>
      <c r="M104" s="97" t="str">
        <f>INDEX('State '!$A$1:$C$62,MATCH($J104,'State '!$B:$B,0),3)</f>
        <v>South Central</v>
      </c>
      <c r="N104" s="97"/>
      <c r="O104" s="145"/>
      <c r="P104" s="158"/>
      <c r="Q104" s="108"/>
      <c r="R104" s="63"/>
      <c r="S104" s="103"/>
      <c r="T104" s="104"/>
      <c r="U104" s="197"/>
      <c r="V104" s="97"/>
      <c r="W104" s="79" t="s">
        <v>3513</v>
      </c>
      <c r="X104" s="79"/>
      <c r="Y104" s="195"/>
    </row>
    <row r="105" spans="1:16384" s="17" customFormat="1" ht="191.25" x14ac:dyDescent="0.2">
      <c r="A105" s="96">
        <v>45586</v>
      </c>
      <c r="B105" s="80" t="s">
        <v>3521</v>
      </c>
      <c r="C105" s="79" t="s">
        <v>3522</v>
      </c>
      <c r="D105" s="80" t="s">
        <v>140</v>
      </c>
      <c r="E105" s="102" t="s">
        <v>389</v>
      </c>
      <c r="F105" s="62"/>
      <c r="G105" s="107">
        <v>2025</v>
      </c>
      <c r="H105" s="97" t="s">
        <v>29</v>
      </c>
      <c r="I105" s="97" t="str">
        <f t="shared" si="10"/>
        <v>WY</v>
      </c>
      <c r="J105" s="97" t="str">
        <f t="shared" si="11"/>
        <v>WY</v>
      </c>
      <c r="K105" s="104" t="str">
        <f t="shared" si="14"/>
        <v>Mountain</v>
      </c>
      <c r="L105" s="97" t="str">
        <f>INDEX('[2]State '!$A$1:$C$62,MATCH($I105,'[2]State '!$B:$B,0),3)</f>
        <v>Mountain</v>
      </c>
      <c r="M105" s="97" t="str">
        <f>INDEX('[2]State '!$A$1:$C$62,MATCH($J105,'[2]State '!$B:$B,0),3)</f>
        <v>Mountain</v>
      </c>
      <c r="N105" s="97"/>
      <c r="O105" s="145">
        <v>119.6</v>
      </c>
      <c r="P105" s="158"/>
      <c r="Q105" s="108">
        <v>325</v>
      </c>
      <c r="R105" s="63"/>
      <c r="S105" s="103" t="s">
        <v>138</v>
      </c>
      <c r="T105" s="104" t="s">
        <v>381</v>
      </c>
      <c r="U105" s="97" t="s">
        <v>3523</v>
      </c>
      <c r="V105" s="97" t="s">
        <v>2175</v>
      </c>
      <c r="W105" s="79" t="s">
        <v>3524</v>
      </c>
      <c r="X105" s="79"/>
      <c r="Y105" s="207" t="s">
        <v>3554</v>
      </c>
    </row>
    <row r="106" spans="1:16384" s="17" customFormat="1" ht="51" x14ac:dyDescent="0.2">
      <c r="A106" s="96">
        <v>44519</v>
      </c>
      <c r="B106" s="79" t="s">
        <v>3188</v>
      </c>
      <c r="C106" s="79" t="s">
        <v>3189</v>
      </c>
      <c r="D106" s="79" t="s">
        <v>136</v>
      </c>
      <c r="E106" s="79" t="s">
        <v>139</v>
      </c>
      <c r="F106" s="60"/>
      <c r="G106" s="98" t="s">
        <v>382</v>
      </c>
      <c r="H106" s="97" t="s">
        <v>36</v>
      </c>
      <c r="I106" s="97" t="str">
        <f t="shared" si="10"/>
        <v>MA</v>
      </c>
      <c r="J106" s="97" t="str">
        <f t="shared" si="11"/>
        <v>MA</v>
      </c>
      <c r="K106" s="104" t="str">
        <f t="shared" si="14"/>
        <v>Northeast</v>
      </c>
      <c r="L106" s="97" t="str">
        <f>INDEX('State '!$A$1:$C$62,MATCH($I106,'State '!$B:$B,0),3)</f>
        <v>Northeast</v>
      </c>
      <c r="M106" s="97" t="str">
        <f>INDEX('State '!$A$1:$C$62,MATCH($J106,'State '!$B:$B,0),3)</f>
        <v>Northeast</v>
      </c>
      <c r="N106" s="97"/>
      <c r="O106" s="145">
        <v>33</v>
      </c>
      <c r="P106" s="158">
        <v>9</v>
      </c>
      <c r="Q106" s="146"/>
      <c r="R106" s="98"/>
      <c r="S106" s="97" t="s">
        <v>138</v>
      </c>
      <c r="T106" s="97"/>
      <c r="U106" s="97"/>
      <c r="V106" s="97" t="s">
        <v>2175</v>
      </c>
      <c r="W106" s="79" t="s">
        <v>3190</v>
      </c>
      <c r="X106" s="79"/>
      <c r="Y106" s="137"/>
      <c r="Z106"/>
    </row>
    <row r="107" spans="1:16384" s="99" customFormat="1" ht="63.75" x14ac:dyDescent="0.2">
      <c r="A107" s="96">
        <v>45397</v>
      </c>
      <c r="B107" s="79" t="s">
        <v>3260</v>
      </c>
      <c r="C107" s="80" t="s">
        <v>3476</v>
      </c>
      <c r="D107" s="80" t="s">
        <v>142</v>
      </c>
      <c r="E107" s="102" t="s">
        <v>419</v>
      </c>
      <c r="F107" s="62"/>
      <c r="G107" s="107">
        <v>2025</v>
      </c>
      <c r="H107" s="97" t="s">
        <v>34</v>
      </c>
      <c r="I107" s="97" t="str">
        <f t="shared" si="10"/>
        <v>WI</v>
      </c>
      <c r="J107" s="97" t="str">
        <f t="shared" si="11"/>
        <v>WI</v>
      </c>
      <c r="K107" s="104" t="str">
        <f t="shared" si="14"/>
        <v>Midwest</v>
      </c>
      <c r="L107" s="97" t="str">
        <f>INDEX('State '!$A$1:$C$62,MATCH($I107,'State '!$B:$B,0),3)</f>
        <v>Midwest</v>
      </c>
      <c r="M107" s="97" t="str">
        <f>INDEX('State '!$A$1:$C$62,MATCH($J107,'State '!$B:$B,0),3)</f>
        <v>Midwest</v>
      </c>
      <c r="N107" s="97"/>
      <c r="O107" s="145"/>
      <c r="P107" s="61">
        <v>51</v>
      </c>
      <c r="Q107" s="108">
        <v>144</v>
      </c>
      <c r="R107" s="63" t="s">
        <v>535</v>
      </c>
      <c r="S107" s="103" t="s">
        <v>135</v>
      </c>
      <c r="T107" s="104" t="s">
        <v>381</v>
      </c>
      <c r="U107" s="105" t="s">
        <v>3514</v>
      </c>
      <c r="V107" s="97" t="s">
        <v>2175</v>
      </c>
      <c r="W107" s="79" t="s">
        <v>3515</v>
      </c>
      <c r="X107" s="79" t="s">
        <v>2831</v>
      </c>
      <c r="Y107" s="141" t="s">
        <v>3516</v>
      </c>
      <c r="Z107" s="5"/>
    </row>
    <row r="108" spans="1:16384" s="17" customFormat="1" x14ac:dyDescent="0.2">
      <c r="A108" s="112"/>
      <c r="B108" s="2"/>
      <c r="C108" s="2"/>
      <c r="D108" s="2"/>
      <c r="E108" s="3"/>
      <c r="F108" s="113"/>
      <c r="G108" s="171"/>
      <c r="H108" s="112"/>
      <c r="I108" s="112"/>
      <c r="J108" s="112"/>
      <c r="L108" s="112"/>
      <c r="M108" s="112"/>
      <c r="N108" s="112"/>
      <c r="O108" s="144"/>
      <c r="P108" s="180"/>
      <c r="Q108" s="115"/>
      <c r="R108" s="116"/>
      <c r="S108" s="117"/>
      <c r="U108" s="118"/>
    </row>
    <row r="109" spans="1:16384" s="17" customFormat="1" x14ac:dyDescent="0.2">
      <c r="A109" s="112"/>
      <c r="B109" s="2"/>
      <c r="C109" s="2"/>
      <c r="D109" s="2"/>
      <c r="E109" s="3"/>
      <c r="F109" s="113"/>
      <c r="G109" s="171"/>
      <c r="H109" s="112"/>
      <c r="I109" s="112"/>
      <c r="J109" s="112"/>
      <c r="L109" s="112"/>
      <c r="M109" s="112"/>
      <c r="N109" s="112"/>
      <c r="O109" s="144"/>
      <c r="P109" s="180"/>
      <c r="Q109" s="115"/>
      <c r="R109" s="116"/>
      <c r="S109" s="117"/>
      <c r="U109" s="118"/>
      <c r="Z109"/>
    </row>
    <row r="110" spans="1:16384" s="17" customFormat="1" x14ac:dyDescent="0.2">
      <c r="A110" s="112"/>
      <c r="B110" s="2"/>
      <c r="C110" s="2"/>
      <c r="D110" s="2"/>
      <c r="E110" s="3"/>
      <c r="F110" s="113"/>
      <c r="G110" s="171"/>
      <c r="H110" s="112"/>
      <c r="I110" s="112"/>
      <c r="J110" s="112"/>
      <c r="L110" s="112"/>
      <c r="M110" s="112"/>
      <c r="N110" s="112"/>
      <c r="O110" s="144"/>
      <c r="P110" s="180"/>
      <c r="Q110" s="115"/>
      <c r="R110" s="116"/>
      <c r="S110" s="117"/>
      <c r="U110" s="118"/>
      <c r="Z110"/>
    </row>
    <row r="111" spans="1:16384" s="17" customFormat="1" x14ac:dyDescent="0.2">
      <c r="A111" s="112"/>
      <c r="B111" s="2"/>
      <c r="C111" s="2"/>
      <c r="D111" s="2"/>
      <c r="E111" s="3"/>
      <c r="F111" s="113"/>
      <c r="G111" s="171"/>
      <c r="H111" s="112"/>
      <c r="I111" s="112"/>
      <c r="J111" s="112"/>
      <c r="L111" s="112"/>
      <c r="M111" s="112"/>
      <c r="N111" s="112"/>
      <c r="O111" s="144"/>
      <c r="P111" s="180"/>
      <c r="Q111" s="115"/>
      <c r="R111" s="116"/>
      <c r="S111" s="117"/>
      <c r="U111" s="118"/>
      <c r="Z111"/>
    </row>
    <row r="112" spans="1:16384" s="17" customFormat="1" x14ac:dyDescent="0.2">
      <c r="A112" s="112"/>
      <c r="B112" s="2"/>
      <c r="C112" s="2"/>
      <c r="D112" s="2"/>
      <c r="E112" s="3"/>
      <c r="F112" s="113"/>
      <c r="G112" s="171"/>
      <c r="H112" s="112"/>
      <c r="I112" s="112"/>
      <c r="J112" s="112"/>
      <c r="L112" s="112"/>
      <c r="M112" s="112"/>
      <c r="N112" s="112"/>
      <c r="O112" s="144"/>
      <c r="P112" s="180"/>
      <c r="Q112" s="115"/>
      <c r="R112" s="116"/>
      <c r="S112" s="117"/>
      <c r="U112" s="118"/>
      <c r="Z112"/>
    </row>
    <row r="16767" spans="10:10" ht="42.75" x14ac:dyDescent="0.2">
      <c r="J16767" s="223" t="s">
        <v>3348</v>
      </c>
    </row>
  </sheetData>
  <autoFilter ref="A2:Y107" xr:uid="{00000000-0009-0000-0000-000001000000}">
    <sortState xmlns:xlrd2="http://schemas.microsoft.com/office/spreadsheetml/2017/richdata2" ref="A3:Y107">
      <sortCondition ref="B2:B107"/>
    </sortState>
  </autoFilter>
  <hyperlinks>
    <hyperlink ref="Y39" r:id="rId1" xr:uid="{00000000-0004-0000-0100-000000000000}"/>
    <hyperlink ref="Y50" r:id="rId2" xr:uid="{00000000-0004-0000-0100-000001000000}"/>
    <hyperlink ref="Y95" r:id="rId3" xr:uid="{00000000-0004-0000-0100-000002000000}"/>
    <hyperlink ref="Y79" r:id="rId4" xr:uid="{00000000-0004-0000-0100-000005000000}"/>
    <hyperlink ref="Y25" r:id="rId5" xr:uid="{00000000-0004-0000-0100-000006000000}"/>
    <hyperlink ref="Y86" r:id="rId6" xr:uid="{00000000-0004-0000-0100-000008000000}"/>
    <hyperlink ref="Y33" r:id="rId7" location="documents" display="https://www.tcenergy.com/operations/natural-gas/eastern-panhandle-expansion-project/ - documents" xr:uid="{00000000-0004-0000-0100-00000A000000}"/>
    <hyperlink ref="Y20" r:id="rId8" xr:uid="{00000000-0004-0000-0100-00000C000000}"/>
    <hyperlink ref="Y38" r:id="rId9" xr:uid="{00000000-0004-0000-0100-00000E000000}"/>
    <hyperlink ref="Y69" r:id="rId10" xr:uid="{00000000-0004-0000-0100-000013000000}"/>
    <hyperlink ref="Y28" r:id="rId11" display="Final Environmental Impact Statement" xr:uid="{9D9A1346-4F58-46F6-BE39-4B14C0A8A7AE}"/>
    <hyperlink ref="Y31" r:id="rId12" xr:uid="{345A6FB5-E8DC-436E-985F-5E002955BB01}"/>
    <hyperlink ref="Y3" r:id="rId13" xr:uid="{2F977E78-C734-430B-8B24-C36FBFF1F2BD}"/>
    <hyperlink ref="Y46" r:id="rId14" location=":~:text=The%20ExC%20Project%20filed,by%20November%201%2C%202025." xr:uid="{279490AC-CBD1-4739-898A-61627DA7A586}"/>
    <hyperlink ref="Y47" r:id="rId15" xr:uid="{D7754ADC-B732-4CF1-BEAB-A539D7A9A16B}"/>
    <hyperlink ref="Y89" r:id="rId16" xr:uid="{81DB73FD-F7FF-4ECB-8F2A-C29B1B88E3D8}"/>
    <hyperlink ref="Y103" r:id="rId17" xr:uid="{40B7DD7C-4685-43E5-91B6-55E08AD268CD}"/>
    <hyperlink ref="Y66" r:id="rId18" xr:uid="{CEAFB45F-9E7E-4764-BD0F-7B0F32AEAEF8}"/>
    <hyperlink ref="Y107" r:id="rId19" xr:uid="{C54A8DDF-302C-4E1E-88C1-6128DD29428B}"/>
    <hyperlink ref="Y34" r:id="rId20" location=":~:text=The%20first%20phase,Plaquemines%20LNG%20facility." xr:uid="{BB451A60-3E90-4FB0-B487-564D23972925}"/>
    <hyperlink ref="Y9" r:id="rId21" xr:uid="{DB97A4A2-612F-4F93-A645-CF28E6C4A944}"/>
    <hyperlink ref="Y10" r:id="rId22" location=":~:text=Gas%20Transmission%3A%20Announced,and%20other%20approvals." xr:uid="{E0C987F8-5C4C-4E08-9B14-87DF0423A446}"/>
    <hyperlink ref="Y13" r:id="rId23" xr:uid="{96C52C1C-C044-4D3D-858B-22931DDD73EB}"/>
    <hyperlink ref="Y21" r:id="rId24" xr:uid="{8E42F821-CBC6-4209-8F87-F1E2EF22A443}"/>
    <hyperlink ref="Y22" r:id="rId25" xr:uid="{B47A7EA8-3344-4AB4-8A2A-E1A2F5133FF3}"/>
    <hyperlink ref="Y36" r:id="rId26" xr:uid="{F43CB50B-A612-41FD-9747-42CE56B5BCFB}"/>
    <hyperlink ref="Y44" r:id="rId27" xr:uid="{72323E76-FE85-483D-939B-5E3FCEEBD837}"/>
    <hyperlink ref="Y51" r:id="rId28" xr:uid="{14ED8427-2C29-4AC6-9EBD-D1BE23C18D53}"/>
    <hyperlink ref="Y59" r:id="rId29" xr:uid="{832EC175-48F5-4662-8044-5B876993FB7C}"/>
    <hyperlink ref="Y85" r:id="rId30" xr:uid="{30F5BFAE-A23D-47EF-A623-F25CB957458B}"/>
    <hyperlink ref="Y88" r:id="rId31" location=":~:text=Construction%20activities%20are,to%20key%20markets." xr:uid="{F0474764-6686-4D15-9ADB-BB677FABE913}"/>
    <hyperlink ref="Y99" r:id="rId32" xr:uid="{0AA48A94-E75D-4D6C-95FA-E5004579655B}"/>
    <hyperlink ref="Y105" r:id="rId33" xr:uid="{D18D090D-46F4-4102-9619-CAA696C06E92}"/>
    <hyperlink ref="Y15" r:id="rId34" xr:uid="{2AEFB762-15FC-407D-ABF9-332BEA12A7E9}"/>
    <hyperlink ref="Y52" r:id="rId35" xr:uid="{83CF39E8-9E47-45D9-8B7C-571323E6947A}"/>
    <hyperlink ref="Y53" r:id="rId36" xr:uid="{B217FE37-18DC-43CE-BA18-B6C6F62B8824}"/>
    <hyperlink ref="Y54" r:id="rId37" xr:uid="{F36B0AC8-7DD5-40A2-9B8B-BE6C767A9F45}"/>
    <hyperlink ref="Y58" r:id="rId38" xr:uid="{69F34385-C8D4-475D-9FA8-790524C8C24C}"/>
    <hyperlink ref="Y94" r:id="rId39" xr:uid="{3F96EBEB-BFF8-4CB3-B106-C79B9BB2DE4E}"/>
    <hyperlink ref="Y70" r:id="rId40" xr:uid="{6C2ABC66-6EF7-46F2-93C2-81D65816CCC3}"/>
    <hyperlink ref="Y73" r:id="rId41" display="Company quaterly earnings investor day release, Nov 2024" xr:uid="{2E38232C-8D99-49BD-9C00-BE3FE4E2E24C}"/>
    <hyperlink ref="Y78" r:id="rId42" xr:uid="{AD0D8BA9-F6D7-467B-ADFB-ED46E7C593E3}"/>
    <hyperlink ref="Y83" r:id="rId43" xr:uid="{EB75B7A1-E1D0-41F4-962C-4A16C9AF9D27}"/>
    <hyperlink ref="Y87" r:id="rId44" xr:uid="{22A7C8A5-0791-4631-914F-BAB790665BF7}"/>
    <hyperlink ref="Y92" r:id="rId45" xr:uid="{CF489BE5-6F48-44B3-88B6-E827A9881480}"/>
    <hyperlink ref="Y96" r:id="rId46" xr:uid="{D163B64D-540D-4C27-A145-19AA66F5EEA0}"/>
    <hyperlink ref="Y90" r:id="rId47" xr:uid="{039D87E2-0C4A-4B24-942E-9D8A66D16111}"/>
    <hyperlink ref="Y100" r:id="rId48" location=":~:text=KMI%20is%20proceeding,quarter%20of%202027." xr:uid="{B0D95DB3-2D77-42D8-B4BF-FA73CC68A156}"/>
    <hyperlink ref="Y56" r:id="rId49" location=":~:text=On%20December%2019,in%20November%202028." xr:uid="{E6F821CB-1A4C-451D-9565-8F398C0EB64F}"/>
    <hyperlink ref="Y40" r:id="rId50" location=":~:text=Preliminary%20construction%20activities,in%20mid%2D2026." xr:uid="{FBEEF87C-AB80-4549-84D8-57B806C943F9}"/>
    <hyperlink ref="Y35" r:id="rId51" location=":~:text=Construction%20continues%20on,Plaquemines%20LNG%20facility." xr:uid="{25B24A84-B3F7-4FAE-8FFE-30A61A78340B}"/>
    <hyperlink ref="Y67" r:id="rId52" xr:uid="{66863383-0F3E-46C4-8080-EE2533FF56E6}"/>
  </hyperlinks>
  <pageMargins left="0.7" right="0.7" top="0.25" bottom="0.25" header="0" footer="0"/>
  <pageSetup paperSize="5" scale="10" orientation="landscape" r:id="rId5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JB1171"/>
  <sheetViews>
    <sheetView showGridLines="0" zoomScaleNormal="100" workbookViewId="0">
      <pane ySplit="2" topLeftCell="A3" activePane="bottomLeft" state="frozen"/>
      <selection pane="bottomLeft"/>
    </sheetView>
  </sheetViews>
  <sheetFormatPr defaultColWidth="21.5703125" defaultRowHeight="12.75" x14ac:dyDescent="0.2"/>
  <cols>
    <col min="1" max="1" width="16.28515625" style="112" customWidth="1"/>
    <col min="2" max="2" width="43.42578125" style="2" customWidth="1"/>
    <col min="3" max="3" width="40" style="2" customWidth="1"/>
    <col min="4" max="4" width="14.7109375" style="2" customWidth="1"/>
    <col min="5" max="5" width="15.85546875" style="3" customWidth="1"/>
    <col min="6" max="6" width="14.5703125" style="113" customWidth="1"/>
    <col min="7" max="7" width="15.42578125" style="114" customWidth="1"/>
    <col min="8" max="8" width="25.5703125" style="112" customWidth="1"/>
    <col min="9" max="10" width="20.7109375" style="112" customWidth="1"/>
    <col min="11" max="11" width="27" style="112" customWidth="1"/>
    <col min="12" max="14" width="19" style="112" customWidth="1"/>
    <col min="15" max="15" width="19" style="115" bestFit="1" customWidth="1"/>
    <col min="16" max="16" width="11.140625" style="115" customWidth="1"/>
    <col min="17" max="17" width="21.5703125" style="115" customWidth="1"/>
    <col min="18" max="18" width="17.140625" style="116" customWidth="1"/>
    <col min="19" max="19" width="10.7109375" style="117" customWidth="1"/>
    <col min="20" max="20" width="15.42578125" style="17" customWidth="1"/>
    <col min="21" max="21" width="19.42578125" style="118" customWidth="1"/>
    <col min="22" max="22" width="17.42578125" style="17" customWidth="1"/>
    <col min="23" max="23" width="56" customWidth="1"/>
    <col min="25" max="25" width="72.140625" style="3" customWidth="1"/>
    <col min="29" max="16384" width="21.5703125" style="17"/>
  </cols>
  <sheetData>
    <row r="1" spans="1:262" ht="15.75" x14ac:dyDescent="0.25">
      <c r="A1" s="81" t="s">
        <v>1798</v>
      </c>
      <c r="B1" s="82"/>
      <c r="C1" s="82"/>
      <c r="D1" s="82"/>
      <c r="E1" s="82"/>
      <c r="F1" s="83"/>
      <c r="G1" s="84"/>
      <c r="H1" s="81"/>
      <c r="I1" s="81"/>
      <c r="J1" s="81"/>
      <c r="K1" s="81"/>
      <c r="L1" s="81"/>
      <c r="M1" s="81"/>
      <c r="N1" s="81"/>
      <c r="O1" s="85"/>
      <c r="P1" s="85"/>
      <c r="Q1" s="85"/>
      <c r="R1" s="85"/>
      <c r="S1" s="81"/>
      <c r="T1" s="81"/>
      <c r="U1" s="86"/>
      <c r="V1" s="87"/>
      <c r="W1" s="87"/>
      <c r="X1" s="87"/>
      <c r="Y1" s="149"/>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c r="JB1" s="87"/>
    </row>
    <row r="2" spans="1:262" s="95" customFormat="1" ht="26.25" thickBot="1" x14ac:dyDescent="0.25">
      <c r="A2" s="88" t="s">
        <v>121</v>
      </c>
      <c r="B2" s="89" t="s">
        <v>122</v>
      </c>
      <c r="C2" s="89" t="s">
        <v>123</v>
      </c>
      <c r="D2" s="89" t="s">
        <v>124</v>
      </c>
      <c r="E2" s="89" t="s">
        <v>127</v>
      </c>
      <c r="F2" s="90" t="s">
        <v>128</v>
      </c>
      <c r="G2" s="91" t="s">
        <v>129</v>
      </c>
      <c r="H2" s="92" t="s">
        <v>194</v>
      </c>
      <c r="I2" s="92" t="s">
        <v>2255</v>
      </c>
      <c r="J2" s="92" t="s">
        <v>2256</v>
      </c>
      <c r="K2" s="92" t="s">
        <v>195</v>
      </c>
      <c r="L2" s="92" t="s">
        <v>2258</v>
      </c>
      <c r="M2" s="92" t="s">
        <v>2257</v>
      </c>
      <c r="N2" s="92" t="s">
        <v>2466</v>
      </c>
      <c r="O2" s="93" t="s">
        <v>130</v>
      </c>
      <c r="P2" s="93" t="s">
        <v>131</v>
      </c>
      <c r="Q2" s="92" t="s">
        <v>132</v>
      </c>
      <c r="R2" s="92" t="s">
        <v>185</v>
      </c>
      <c r="S2" s="94" t="s">
        <v>125</v>
      </c>
      <c r="T2" s="92" t="s">
        <v>192</v>
      </c>
      <c r="U2" s="92" t="s">
        <v>193</v>
      </c>
      <c r="V2" s="92" t="s">
        <v>2174</v>
      </c>
      <c r="W2" s="89" t="s">
        <v>2180</v>
      </c>
      <c r="X2" s="89" t="s">
        <v>2851</v>
      </c>
      <c r="Y2" s="89" t="s">
        <v>2434</v>
      </c>
    </row>
    <row r="3" spans="1:262" x14ac:dyDescent="0.2">
      <c r="A3" s="173">
        <v>42614</v>
      </c>
      <c r="B3" s="152" t="s">
        <v>2079</v>
      </c>
      <c r="C3" s="152" t="s">
        <v>1725</v>
      </c>
      <c r="D3" s="152" t="s">
        <v>1878</v>
      </c>
      <c r="E3" s="153" t="s">
        <v>143</v>
      </c>
      <c r="F3" s="154">
        <v>42339</v>
      </c>
      <c r="G3" s="166">
        <v>2015</v>
      </c>
      <c r="H3" s="151" t="s">
        <v>1970</v>
      </c>
      <c r="I3" s="151" t="str">
        <f t="shared" ref="I3:I8" si="0">LEFT($H3,2)</f>
        <v>IN</v>
      </c>
      <c r="J3" s="151" t="str">
        <f t="shared" ref="J3:J8" si="1">RIGHT($H3,2)</f>
        <v>LA</v>
      </c>
      <c r="K3" s="151" t="str">
        <f t="shared" ref="K3:K8" si="2">IF($L3=$M3,L3,CONCATENATE($L3,", ",IF(ISBLANK(N3),"",CONCATENATE(N3,", ")),$M3))</f>
        <v>Midwest, South Central</v>
      </c>
      <c r="L3" s="151" t="str">
        <f>INDEX('State '!$A$1:$C$62,MATCH($I3,'State '!$B:$B,0),3)</f>
        <v>Midwest</v>
      </c>
      <c r="M3" s="151" t="str">
        <f>INDEX('State '!$A$1:$C$62,MATCH($J3,'State '!$B:$B,0),3)</f>
        <v>South Central</v>
      </c>
      <c r="N3" s="151"/>
      <c r="O3" s="157">
        <v>50</v>
      </c>
      <c r="P3" s="157"/>
      <c r="Q3" s="157">
        <v>750</v>
      </c>
      <c r="R3" s="158"/>
      <c r="S3" s="159" t="s">
        <v>135</v>
      </c>
      <c r="T3" s="156" t="s">
        <v>381</v>
      </c>
      <c r="U3" s="160" t="s">
        <v>382</v>
      </c>
      <c r="V3" s="151" t="s">
        <v>2178</v>
      </c>
      <c r="W3" s="150"/>
      <c r="X3" s="150"/>
      <c r="Y3" s="150"/>
      <c r="AA3" s="17"/>
      <c r="AB3" s="17"/>
    </row>
    <row r="4" spans="1:262" ht="25.5" x14ac:dyDescent="0.2">
      <c r="A4" s="96">
        <v>44923</v>
      </c>
      <c r="B4" s="79" t="s">
        <v>2915</v>
      </c>
      <c r="C4" s="79" t="s">
        <v>2066</v>
      </c>
      <c r="D4" s="79" t="s">
        <v>134</v>
      </c>
      <c r="E4" s="102" t="s">
        <v>143</v>
      </c>
      <c r="F4" s="60">
        <v>44428</v>
      </c>
      <c r="G4" s="61">
        <v>2021</v>
      </c>
      <c r="H4" s="97" t="s">
        <v>609</v>
      </c>
      <c r="I4" s="97" t="str">
        <f t="shared" si="0"/>
        <v>IL</v>
      </c>
      <c r="J4" s="97" t="str">
        <f t="shared" si="1"/>
        <v>IN</v>
      </c>
      <c r="K4" s="104" t="str">
        <f t="shared" si="2"/>
        <v>Midwest</v>
      </c>
      <c r="L4" s="97" t="str">
        <f>INDEX('State '!$A$1:$C$62,MATCH($I4,'State '!$B:$B,0),3)</f>
        <v>Midwest</v>
      </c>
      <c r="M4" s="97" t="str">
        <f>INDEX('State '!$A$1:$C$62,MATCH($J4,'State '!$B:$B,0),3)</f>
        <v>Midwest</v>
      </c>
      <c r="N4" s="97"/>
      <c r="O4" s="158">
        <v>16.2</v>
      </c>
      <c r="P4" s="202">
        <v>1.4</v>
      </c>
      <c r="Q4" s="146">
        <v>70</v>
      </c>
      <c r="R4" s="98">
        <v>20</v>
      </c>
      <c r="S4" s="97" t="s">
        <v>135</v>
      </c>
      <c r="T4" s="97" t="s">
        <v>381</v>
      </c>
      <c r="U4" s="97" t="s">
        <v>2917</v>
      </c>
      <c r="V4" s="97" t="s">
        <v>2178</v>
      </c>
      <c r="W4" s="79" t="s">
        <v>2916</v>
      </c>
      <c r="X4" s="79" t="s">
        <v>2830</v>
      </c>
      <c r="Y4" s="141"/>
      <c r="Z4" s="17"/>
      <c r="AA4" s="17"/>
      <c r="AB4" s="17"/>
    </row>
    <row r="5" spans="1:262" x14ac:dyDescent="0.2">
      <c r="A5" s="173">
        <v>40619</v>
      </c>
      <c r="B5" s="164" t="s">
        <v>568</v>
      </c>
      <c r="C5" s="164" t="s">
        <v>247</v>
      </c>
      <c r="D5" s="164" t="s">
        <v>140</v>
      </c>
      <c r="E5" s="164" t="s">
        <v>143</v>
      </c>
      <c r="F5" s="165">
        <v>40483</v>
      </c>
      <c r="G5" s="166">
        <v>2010</v>
      </c>
      <c r="H5" s="151" t="s">
        <v>29</v>
      </c>
      <c r="I5" s="151" t="str">
        <f t="shared" si="0"/>
        <v>WY</v>
      </c>
      <c r="J5" s="151" t="str">
        <f t="shared" si="1"/>
        <v>WY</v>
      </c>
      <c r="K5" s="151" t="str">
        <f t="shared" si="2"/>
        <v>Mountain</v>
      </c>
      <c r="L5" s="151" t="str">
        <f>INDEX('State '!$A$1:$C$62,MATCH($I5,'State '!$B:$B,0),3)</f>
        <v>Mountain</v>
      </c>
      <c r="M5" s="151" t="str">
        <f>INDEX('State '!$A$1:$C$62,MATCH($J5,'State '!$B:$B,0),3)</f>
        <v>Mountain</v>
      </c>
      <c r="N5" s="151"/>
      <c r="O5" s="157">
        <v>71</v>
      </c>
      <c r="P5" s="158">
        <v>2.4300000000000002</v>
      </c>
      <c r="Q5" s="158">
        <v>285</v>
      </c>
      <c r="R5" s="157">
        <v>20</v>
      </c>
      <c r="S5" s="151" t="s">
        <v>135</v>
      </c>
      <c r="T5" s="151" t="s">
        <v>381</v>
      </c>
      <c r="U5" s="151" t="s">
        <v>569</v>
      </c>
      <c r="V5" s="151"/>
      <c r="W5" s="150"/>
      <c r="X5" s="150"/>
      <c r="Y5" s="150"/>
      <c r="Z5" s="17"/>
      <c r="AA5" s="17"/>
      <c r="AB5" s="17"/>
    </row>
    <row r="6" spans="1:262" x14ac:dyDescent="0.2">
      <c r="A6" s="173">
        <v>41349</v>
      </c>
      <c r="B6" s="164" t="s">
        <v>1839</v>
      </c>
      <c r="C6" s="164" t="s">
        <v>218</v>
      </c>
      <c r="D6" s="164" t="s">
        <v>140</v>
      </c>
      <c r="E6" s="164" t="s">
        <v>143</v>
      </c>
      <c r="F6" s="165"/>
      <c r="G6" s="166">
        <v>2012</v>
      </c>
      <c r="H6" s="151" t="s">
        <v>450</v>
      </c>
      <c r="I6" s="151" t="str">
        <f t="shared" si="0"/>
        <v>DE</v>
      </c>
      <c r="J6" s="151" t="str">
        <f t="shared" si="1"/>
        <v>MD</v>
      </c>
      <c r="K6" s="151" t="str">
        <f t="shared" si="2"/>
        <v>Northeast</v>
      </c>
      <c r="L6" s="151" t="str">
        <f>INDEX('State '!$A$1:$C$62,MATCH($I6,'State '!$B:$B,0),3)</f>
        <v>Northeast</v>
      </c>
      <c r="M6" s="151" t="str">
        <f>INDEX('State '!$A$1:$C$62,MATCH($J6,'State '!$B:$B,0),3)</f>
        <v>Northeast</v>
      </c>
      <c r="N6" s="151"/>
      <c r="O6" s="157">
        <v>13</v>
      </c>
      <c r="P6" s="158">
        <v>21.7</v>
      </c>
      <c r="Q6" s="158">
        <v>6.25</v>
      </c>
      <c r="R6" s="157" t="s">
        <v>3206</v>
      </c>
      <c r="S6" s="151" t="s">
        <v>135</v>
      </c>
      <c r="T6" s="151" t="s">
        <v>381</v>
      </c>
      <c r="U6" s="151" t="s">
        <v>451</v>
      </c>
      <c r="V6" s="151"/>
      <c r="W6" s="150"/>
      <c r="X6" s="150"/>
      <c r="Y6" s="150"/>
      <c r="AA6" s="17"/>
      <c r="AB6" s="17"/>
    </row>
    <row r="7" spans="1:262" x14ac:dyDescent="0.2">
      <c r="A7" s="173">
        <v>42273</v>
      </c>
      <c r="B7" s="164" t="s">
        <v>1975</v>
      </c>
      <c r="C7" s="164" t="s">
        <v>228</v>
      </c>
      <c r="D7" s="164" t="s">
        <v>134</v>
      </c>
      <c r="E7" s="164" t="s">
        <v>143</v>
      </c>
      <c r="F7" s="165">
        <v>42284</v>
      </c>
      <c r="G7" s="166">
        <v>2015</v>
      </c>
      <c r="H7" s="151" t="s">
        <v>31</v>
      </c>
      <c r="I7" s="151" t="str">
        <f t="shared" si="0"/>
        <v>NV</v>
      </c>
      <c r="J7" s="151" t="str">
        <f t="shared" si="1"/>
        <v>NV</v>
      </c>
      <c r="K7" s="151" t="str">
        <f t="shared" si="2"/>
        <v>Mountain</v>
      </c>
      <c r="L7" s="151" t="str">
        <f>INDEX('State '!$A$1:$C$62,MATCH($I7,'State '!$B:$B,0),3)</f>
        <v>Mountain</v>
      </c>
      <c r="M7" s="151" t="str">
        <f>INDEX('State '!$A$1:$C$62,MATCH($J7,'State '!$B:$B,0),3)</f>
        <v>Mountain</v>
      </c>
      <c r="N7" s="151"/>
      <c r="O7" s="157"/>
      <c r="P7" s="158">
        <v>35</v>
      </c>
      <c r="Q7" s="158">
        <v>22</v>
      </c>
      <c r="R7" s="157"/>
      <c r="S7" s="151" t="s">
        <v>135</v>
      </c>
      <c r="T7" s="151" t="s">
        <v>381</v>
      </c>
      <c r="U7" s="151" t="s">
        <v>2038</v>
      </c>
      <c r="V7" s="151" t="s">
        <v>2175</v>
      </c>
      <c r="W7" s="150"/>
      <c r="X7" s="150"/>
      <c r="Y7" s="150"/>
      <c r="AA7" s="17"/>
      <c r="AB7" s="17"/>
    </row>
    <row r="8" spans="1:262" x14ac:dyDescent="0.2">
      <c r="A8" s="173">
        <v>43454</v>
      </c>
      <c r="B8" s="152" t="s">
        <v>2352</v>
      </c>
      <c r="C8" s="152" t="s">
        <v>228</v>
      </c>
      <c r="D8" s="152" t="s">
        <v>140</v>
      </c>
      <c r="E8" s="153" t="s">
        <v>143</v>
      </c>
      <c r="F8" s="154">
        <v>43438</v>
      </c>
      <c r="G8" s="155">
        <v>2018</v>
      </c>
      <c r="H8" s="151" t="s">
        <v>31</v>
      </c>
      <c r="I8" s="151" t="str">
        <f t="shared" si="0"/>
        <v>NV</v>
      </c>
      <c r="J8" s="151" t="str">
        <f t="shared" si="1"/>
        <v>NV</v>
      </c>
      <c r="K8" s="156" t="str">
        <f t="shared" si="2"/>
        <v>Mountain</v>
      </c>
      <c r="L8" s="151" t="str">
        <f>INDEX('State '!$A$1:$C$62,MATCH($I8,'State '!$B:$B,0),3)</f>
        <v>Mountain</v>
      </c>
      <c r="M8" s="151" t="str">
        <f>INDEX('State '!$A$1:$C$62,MATCH($J8,'State '!$B:$B,0),3)</f>
        <v>Mountain</v>
      </c>
      <c r="N8" s="151"/>
      <c r="O8" s="157">
        <v>17.95</v>
      </c>
      <c r="P8" s="157">
        <v>8.4600000000000009</v>
      </c>
      <c r="Q8" s="157">
        <v>4.6040000000000001</v>
      </c>
      <c r="R8" s="158" t="s">
        <v>2353</v>
      </c>
      <c r="S8" s="159" t="s">
        <v>138</v>
      </c>
      <c r="T8" s="156" t="s">
        <v>381</v>
      </c>
      <c r="U8" s="160" t="s">
        <v>2378</v>
      </c>
      <c r="V8" s="151" t="s">
        <v>2175</v>
      </c>
      <c r="W8" s="161"/>
      <c r="X8" s="150"/>
      <c r="Y8" s="185"/>
      <c r="AA8" s="17"/>
      <c r="AB8" s="17"/>
    </row>
    <row r="9" spans="1:262" ht="25.5" x14ac:dyDescent="0.2">
      <c r="A9" s="173">
        <v>44568</v>
      </c>
      <c r="B9" s="152" t="s">
        <v>3113</v>
      </c>
      <c r="C9" s="152" t="s">
        <v>260</v>
      </c>
      <c r="D9" s="152" t="s">
        <v>142</v>
      </c>
      <c r="E9" s="153" t="s">
        <v>143</v>
      </c>
      <c r="F9" s="154">
        <v>44419</v>
      </c>
      <c r="G9" s="161">
        <v>2021</v>
      </c>
      <c r="H9" s="151" t="s">
        <v>24</v>
      </c>
      <c r="I9" s="151" t="s">
        <v>24</v>
      </c>
      <c r="J9" s="151" t="s">
        <v>24</v>
      </c>
      <c r="K9" s="151" t="s">
        <v>2463</v>
      </c>
      <c r="L9" s="151" t="s">
        <v>2463</v>
      </c>
      <c r="M9" s="151" t="s">
        <v>2463</v>
      </c>
      <c r="N9" s="151"/>
      <c r="O9" s="158">
        <v>7.7</v>
      </c>
      <c r="P9" s="158">
        <v>4.4000000000000004</v>
      </c>
      <c r="Q9" s="157"/>
      <c r="R9" s="158">
        <v>8</v>
      </c>
      <c r="S9" s="159" t="s">
        <v>138</v>
      </c>
      <c r="T9" s="156" t="s">
        <v>381</v>
      </c>
      <c r="U9" s="160" t="s">
        <v>3114</v>
      </c>
      <c r="V9" s="151" t="s">
        <v>2175</v>
      </c>
      <c r="W9" s="150" t="s">
        <v>3115</v>
      </c>
      <c r="X9" s="150"/>
      <c r="Y9" s="137"/>
      <c r="AA9" s="17"/>
      <c r="AB9" s="17"/>
    </row>
    <row r="10" spans="1:262" ht="82.15" customHeight="1" x14ac:dyDescent="0.2">
      <c r="A10" s="96">
        <v>45656</v>
      </c>
      <c r="B10" s="79" t="s">
        <v>3326</v>
      </c>
      <c r="C10" s="79" t="s">
        <v>2025</v>
      </c>
      <c r="D10" s="79" t="s">
        <v>140</v>
      </c>
      <c r="E10" s="102" t="s">
        <v>3474</v>
      </c>
      <c r="F10" s="60">
        <v>45366</v>
      </c>
      <c r="G10" s="61">
        <v>2024</v>
      </c>
      <c r="H10" s="97" t="s">
        <v>11</v>
      </c>
      <c r="I10" s="97" t="str">
        <f>LEFT($H10,2)</f>
        <v>ND</v>
      </c>
      <c r="J10" s="97" t="str">
        <f>RIGHT($H10,2)</f>
        <v>ND</v>
      </c>
      <c r="K10" s="104" t="str">
        <f>IF($L10=$M10,L10,CONCATENATE($L10,", ",IF(ISBLANK(N10),"",CONCATENATE(N10,", ")),$M10))</f>
        <v>Mountain</v>
      </c>
      <c r="L10" s="97" t="str">
        <f>INDEX('State '!$A$1:$C$62,MATCH($I10,'State '!$B:$B,0),3)</f>
        <v>Mountain</v>
      </c>
      <c r="M10" s="97" t="str">
        <f>INDEX('State '!$A$1:$C$62,MATCH($J10,'State '!$B:$B,0),3)</f>
        <v>Mountain</v>
      </c>
      <c r="N10" s="97"/>
      <c r="O10" s="145">
        <v>32.6</v>
      </c>
      <c r="P10" s="202"/>
      <c r="Q10" s="146">
        <v>175</v>
      </c>
      <c r="R10" s="98">
        <v>24</v>
      </c>
      <c r="S10" s="97" t="s">
        <v>135</v>
      </c>
      <c r="T10" s="97" t="s">
        <v>381</v>
      </c>
      <c r="U10" s="97" t="s">
        <v>3327</v>
      </c>
      <c r="V10" s="97" t="s">
        <v>2175</v>
      </c>
      <c r="W10" s="79" t="s">
        <v>3579</v>
      </c>
      <c r="X10" s="79"/>
      <c r="Y10" s="137" t="s">
        <v>3580</v>
      </c>
      <c r="AA10" s="17"/>
      <c r="AB10" s="17"/>
    </row>
    <row r="11" spans="1:262" ht="25.5" x14ac:dyDescent="0.2">
      <c r="A11" s="96">
        <v>45656</v>
      </c>
      <c r="B11" s="79" t="s">
        <v>3271</v>
      </c>
      <c r="C11" s="79" t="s">
        <v>3272</v>
      </c>
      <c r="D11" s="79" t="s">
        <v>142</v>
      </c>
      <c r="E11" s="79" t="s">
        <v>3474</v>
      </c>
      <c r="F11" s="60">
        <v>45382</v>
      </c>
      <c r="G11" s="61">
        <v>2024</v>
      </c>
      <c r="H11" s="97" t="s">
        <v>31</v>
      </c>
      <c r="I11" s="97" t="str">
        <f>LEFT($H11,2)</f>
        <v>NV</v>
      </c>
      <c r="J11" s="97" t="str">
        <f>RIGHT($H11,2)</f>
        <v>NV</v>
      </c>
      <c r="K11" s="104" t="str">
        <f>IF($L11=$M11,L11,CONCATENATE($L11,", ",IF(ISBLANK(N11),"",CONCATENATE(N11,", ")),$M11))</f>
        <v>Mountain</v>
      </c>
      <c r="L11" s="97" t="str">
        <f>INDEX('State '!$A$1:$C$62,MATCH($I11,'State '!$B:$B,0),3)</f>
        <v>Mountain</v>
      </c>
      <c r="M11" s="97" t="str">
        <f>INDEX('State '!$A$1:$C$62,MATCH($J11,'State '!$B:$B,0),3)</f>
        <v>Mountain</v>
      </c>
      <c r="N11" s="97"/>
      <c r="O11" s="145">
        <v>47.1</v>
      </c>
      <c r="P11" s="158">
        <v>20.36</v>
      </c>
      <c r="Q11" s="146"/>
      <c r="R11" s="98">
        <v>16</v>
      </c>
      <c r="S11" s="97" t="s">
        <v>135</v>
      </c>
      <c r="T11" s="97" t="s">
        <v>381</v>
      </c>
      <c r="U11" s="97" t="s">
        <v>3274</v>
      </c>
      <c r="V11" s="97" t="s">
        <v>2175</v>
      </c>
      <c r="W11" s="79" t="s">
        <v>3273</v>
      </c>
      <c r="X11" s="79"/>
      <c r="Y11" s="195"/>
      <c r="AA11" s="17"/>
      <c r="AB11" s="17"/>
    </row>
    <row r="12" spans="1:262" x14ac:dyDescent="0.2">
      <c r="A12" s="96">
        <v>44484</v>
      </c>
      <c r="B12" s="79" t="s">
        <v>2987</v>
      </c>
      <c r="C12" s="80" t="s">
        <v>206</v>
      </c>
      <c r="D12" s="79" t="s">
        <v>140</v>
      </c>
      <c r="E12" s="102" t="s">
        <v>143</v>
      </c>
      <c r="F12" s="60">
        <v>44475</v>
      </c>
      <c r="G12" s="61">
        <v>2021</v>
      </c>
      <c r="H12" s="97" t="s">
        <v>2668</v>
      </c>
      <c r="I12" s="97" t="str">
        <f t="shared" ref="I12:I80" si="3">LEFT($H12,2)</f>
        <v>MA</v>
      </c>
      <c r="J12" s="97" t="str">
        <f t="shared" ref="J12:J80" si="4">RIGHT($H12,2)</f>
        <v>CT</v>
      </c>
      <c r="K12" s="104" t="str">
        <f t="shared" ref="K12:K23" si="5">IF($L12=$M12,L12,CONCATENATE($L12,", ",IF(ISBLANK(N12),"",CONCATENATE(N12,", ")),$M12))</f>
        <v>Northeast</v>
      </c>
      <c r="L12" s="97" t="str">
        <f>INDEX('State '!$A$1:$C$62,MATCH($I12,'State '!$B:$B,0),3)</f>
        <v>Northeast</v>
      </c>
      <c r="M12" s="97" t="str">
        <f>INDEX('State '!$A$1:$C$62,MATCH($J12,'State '!$B:$B,0),3)</f>
        <v>Northeast</v>
      </c>
      <c r="N12" s="97"/>
      <c r="O12" s="158">
        <v>5.53</v>
      </c>
      <c r="P12" s="158">
        <v>2.1</v>
      </c>
      <c r="Q12" s="146">
        <v>72.400000000000006</v>
      </c>
      <c r="R12" s="98">
        <v>12</v>
      </c>
      <c r="S12" s="97" t="s">
        <v>135</v>
      </c>
      <c r="T12" s="97" t="s">
        <v>381</v>
      </c>
      <c r="U12" s="97" t="s">
        <v>2667</v>
      </c>
      <c r="V12" s="97" t="s">
        <v>2178</v>
      </c>
      <c r="W12" s="79" t="s">
        <v>2840</v>
      </c>
      <c r="X12" s="79"/>
      <c r="Y12" s="210" t="s">
        <v>3172</v>
      </c>
      <c r="AA12" s="17"/>
      <c r="AB12" s="17"/>
    </row>
    <row r="13" spans="1:262" x14ac:dyDescent="0.2">
      <c r="A13" s="173">
        <v>40848</v>
      </c>
      <c r="B13" s="164" t="s">
        <v>485</v>
      </c>
      <c r="C13" s="164" t="s">
        <v>206</v>
      </c>
      <c r="D13" s="164" t="s">
        <v>140</v>
      </c>
      <c r="E13" s="164" t="s">
        <v>143</v>
      </c>
      <c r="F13" s="165">
        <v>40848</v>
      </c>
      <c r="G13" s="166">
        <v>2011</v>
      </c>
      <c r="H13" s="151" t="s">
        <v>399</v>
      </c>
      <c r="I13" s="151" t="str">
        <f t="shared" si="3"/>
        <v>PA</v>
      </c>
      <c r="J13" s="151" t="str">
        <f t="shared" si="4"/>
        <v>NJ</v>
      </c>
      <c r="K13" s="151" t="str">
        <f t="shared" si="5"/>
        <v>Northeast</v>
      </c>
      <c r="L13" s="151" t="str">
        <f>INDEX('State '!$A$1:$C$62,MATCH($I13,'State '!$B:$B,0),3)</f>
        <v>Northeast</v>
      </c>
      <c r="M13" s="151" t="str">
        <f>INDEX('State '!$A$1:$C$62,MATCH($J13,'State '!$B:$B,0),3)</f>
        <v>Northeast</v>
      </c>
      <c r="N13" s="151"/>
      <c r="O13" s="158">
        <v>643</v>
      </c>
      <c r="P13" s="158">
        <v>127.4</v>
      </c>
      <c r="Q13" s="158">
        <v>350</v>
      </c>
      <c r="R13" s="157">
        <v>30</v>
      </c>
      <c r="S13" s="151" t="s">
        <v>135</v>
      </c>
      <c r="T13" s="151" t="s">
        <v>381</v>
      </c>
      <c r="U13" s="151" t="s">
        <v>486</v>
      </c>
      <c r="V13" s="151"/>
      <c r="W13" s="150"/>
      <c r="X13" s="150"/>
      <c r="Y13" s="150"/>
      <c r="AA13" s="17"/>
      <c r="AB13" s="17"/>
    </row>
    <row r="14" spans="1:262" ht="38.25" x14ac:dyDescent="0.2">
      <c r="A14" s="96">
        <v>45489</v>
      </c>
      <c r="B14" s="194" t="s">
        <v>3319</v>
      </c>
      <c r="C14" s="194" t="s">
        <v>3464</v>
      </c>
      <c r="D14" s="194" t="s">
        <v>136</v>
      </c>
      <c r="E14" s="194" t="s">
        <v>3474</v>
      </c>
      <c r="F14" s="60">
        <v>45474</v>
      </c>
      <c r="G14" s="198">
        <v>2024</v>
      </c>
      <c r="H14" s="197" t="s">
        <v>6</v>
      </c>
      <c r="I14" s="97" t="str">
        <f>LEFT($H14,2)</f>
        <v>TX</v>
      </c>
      <c r="J14" s="97" t="str">
        <f>RIGHT($H14,2)</f>
        <v>TX</v>
      </c>
      <c r="K14" s="104" t="str">
        <f>IF($L14=$M14,L14,CONCATENATE($L14,", ",IF(ISBLANK(N14),"",CONCATENATE(N14,", ")),$M14))</f>
        <v>South Central</v>
      </c>
      <c r="L14" s="97" t="str">
        <f>INDEX('State '!$A$1:$C$62,MATCH($I14,'State '!$B:$B,0),3)</f>
        <v>South Central</v>
      </c>
      <c r="M14" s="97" t="str">
        <f>INDEX('State '!$A$1:$C$62,MATCH($J14,'State '!$B:$B,0),3)</f>
        <v>South Central</v>
      </c>
      <c r="N14" s="97"/>
      <c r="O14" s="145"/>
      <c r="P14" s="158">
        <v>41</v>
      </c>
      <c r="Q14" s="200">
        <v>1700</v>
      </c>
      <c r="R14" s="198">
        <v>42</v>
      </c>
      <c r="S14" s="197" t="s">
        <v>138</v>
      </c>
      <c r="T14" s="197" t="s">
        <v>2601</v>
      </c>
      <c r="U14" s="197"/>
      <c r="V14" s="97" t="s">
        <v>2175</v>
      </c>
      <c r="W14" s="79" t="s">
        <v>3373</v>
      </c>
      <c r="X14" s="79" t="s">
        <v>2827</v>
      </c>
      <c r="Y14" s="207" t="s">
        <v>3517</v>
      </c>
      <c r="AA14" s="17"/>
      <c r="AB14" s="17"/>
    </row>
    <row r="15" spans="1:262" x14ac:dyDescent="0.2">
      <c r="A15" s="173">
        <v>42598</v>
      </c>
      <c r="B15" s="152" t="s">
        <v>2143</v>
      </c>
      <c r="C15" s="152" t="s">
        <v>206</v>
      </c>
      <c r="D15" s="152" t="s">
        <v>2140</v>
      </c>
      <c r="E15" s="153" t="s">
        <v>143</v>
      </c>
      <c r="F15" s="154">
        <v>39063</v>
      </c>
      <c r="G15" s="155">
        <v>2006</v>
      </c>
      <c r="H15" s="151" t="s">
        <v>1327</v>
      </c>
      <c r="I15" s="151" t="str">
        <f t="shared" si="3"/>
        <v>NY</v>
      </c>
      <c r="J15" s="151" t="str">
        <f t="shared" si="4"/>
        <v>PA</v>
      </c>
      <c r="K15" s="151" t="str">
        <f t="shared" si="5"/>
        <v>Northeast</v>
      </c>
      <c r="L15" s="151" t="str">
        <f>INDEX('State '!$A$1:$C$62,MATCH($I15,'State '!$B:$B,0),3)</f>
        <v>Northeast</v>
      </c>
      <c r="M15" s="151" t="str">
        <f>INDEX('State '!$A$1:$C$62,MATCH($J15,'State '!$B:$B,0),3)</f>
        <v>Northeast</v>
      </c>
      <c r="N15" s="151"/>
      <c r="O15" s="158"/>
      <c r="P15" s="158">
        <v>24</v>
      </c>
      <c r="Q15" s="157">
        <v>-487</v>
      </c>
      <c r="R15" s="157" t="s">
        <v>1822</v>
      </c>
      <c r="S15" s="151" t="s">
        <v>135</v>
      </c>
      <c r="T15" s="151" t="s">
        <v>381</v>
      </c>
      <c r="U15" s="160" t="s">
        <v>2144</v>
      </c>
      <c r="V15" s="151"/>
      <c r="W15" s="150"/>
      <c r="X15" s="150"/>
      <c r="Y15" s="150"/>
      <c r="AA15" s="17"/>
      <c r="AB15" s="17"/>
    </row>
    <row r="16" spans="1:262" x14ac:dyDescent="0.2">
      <c r="A16" s="173">
        <v>40609</v>
      </c>
      <c r="B16" s="152" t="s">
        <v>502</v>
      </c>
      <c r="C16" s="152" t="s">
        <v>233</v>
      </c>
      <c r="D16" s="152" t="s">
        <v>136</v>
      </c>
      <c r="E16" s="153" t="s">
        <v>143</v>
      </c>
      <c r="F16" s="154">
        <v>40848</v>
      </c>
      <c r="G16" s="155">
        <v>2011</v>
      </c>
      <c r="H16" s="151" t="s">
        <v>0</v>
      </c>
      <c r="I16" s="151" t="str">
        <f t="shared" si="3"/>
        <v>LA</v>
      </c>
      <c r="J16" s="151" t="str">
        <f t="shared" si="4"/>
        <v>LA</v>
      </c>
      <c r="K16" s="151" t="str">
        <f t="shared" si="5"/>
        <v>South Central</v>
      </c>
      <c r="L16" s="151" t="str">
        <f>INDEX('State '!$A$1:$C$62,MATCH($I16,'State '!$B:$B,0),3)</f>
        <v>South Central</v>
      </c>
      <c r="M16" s="151" t="str">
        <f>INDEX('State '!$A$1:$C$62,MATCH($J16,'State '!$B:$B,0),3)</f>
        <v>South Central</v>
      </c>
      <c r="N16" s="151"/>
      <c r="O16" s="158">
        <v>1500</v>
      </c>
      <c r="P16" s="157">
        <v>270</v>
      </c>
      <c r="Q16" s="157">
        <v>1800</v>
      </c>
      <c r="R16" s="158" t="s">
        <v>3259</v>
      </c>
      <c r="S16" s="159" t="s">
        <v>138</v>
      </c>
      <c r="T16" s="156" t="s">
        <v>187</v>
      </c>
      <c r="U16" s="160" t="s">
        <v>382</v>
      </c>
      <c r="V16" s="151"/>
      <c r="W16" s="150"/>
      <c r="X16" s="150"/>
      <c r="Y16" s="150"/>
      <c r="AA16" s="17"/>
      <c r="AB16" s="17"/>
    </row>
    <row r="17" spans="1:26" s="17" customFormat="1" ht="63.75" x14ac:dyDescent="0.2">
      <c r="A17" s="96">
        <v>45078</v>
      </c>
      <c r="B17" s="194" t="s">
        <v>502</v>
      </c>
      <c r="C17" s="194" t="s">
        <v>233</v>
      </c>
      <c r="D17" s="194" t="s">
        <v>140</v>
      </c>
      <c r="E17" s="194" t="s">
        <v>143</v>
      </c>
      <c r="F17" s="60">
        <v>45077</v>
      </c>
      <c r="G17" s="198">
        <v>2023</v>
      </c>
      <c r="H17" s="197" t="s">
        <v>0</v>
      </c>
      <c r="I17" s="97" t="str">
        <f>LEFT($H17,2)</f>
        <v>LA</v>
      </c>
      <c r="J17" s="97" t="str">
        <f>RIGHT($H17,2)</f>
        <v>LA</v>
      </c>
      <c r="K17" s="104" t="str">
        <f>IF($L17=$M17,L17,CONCATENATE($L17,", ",IF(ISBLANK(N17),"",CONCATENATE(N17,", ")),$M17))</f>
        <v>South Central</v>
      </c>
      <c r="L17" s="97" t="str">
        <f>INDEX('State '!$A$1:$C$62,MATCH($I17,'State '!$B:$B,0),3)</f>
        <v>South Central</v>
      </c>
      <c r="M17" s="97" t="str">
        <f>INDEX('State '!$A$1:$C$62,MATCH($J17,'State '!$B:$B,0),3)</f>
        <v>South Central</v>
      </c>
      <c r="N17" s="97"/>
      <c r="O17" s="158">
        <v>3800</v>
      </c>
      <c r="P17" s="158">
        <v>275</v>
      </c>
      <c r="Q17" s="200">
        <v>400</v>
      </c>
      <c r="R17" s="198"/>
      <c r="S17" s="197" t="s">
        <v>138</v>
      </c>
      <c r="T17" s="197"/>
      <c r="U17" s="197"/>
      <c r="V17" s="97" t="s">
        <v>2175</v>
      </c>
      <c r="W17" s="79" t="s">
        <v>3372</v>
      </c>
      <c r="X17" s="79" t="s">
        <v>3370</v>
      </c>
      <c r="Y17" s="207" t="s">
        <v>3371</v>
      </c>
      <c r="Z17"/>
    </row>
    <row r="18" spans="1:26" s="17" customFormat="1" x14ac:dyDescent="0.2">
      <c r="A18" s="96">
        <v>44923</v>
      </c>
      <c r="B18" s="79" t="s">
        <v>2853</v>
      </c>
      <c r="C18" s="79" t="s">
        <v>221</v>
      </c>
      <c r="D18" s="79" t="s">
        <v>140</v>
      </c>
      <c r="E18" s="79" t="s">
        <v>143</v>
      </c>
      <c r="F18" s="60">
        <v>44470</v>
      </c>
      <c r="G18" s="61">
        <v>2021</v>
      </c>
      <c r="H18" s="97" t="s">
        <v>0</v>
      </c>
      <c r="I18" s="97" t="str">
        <f t="shared" si="3"/>
        <v>LA</v>
      </c>
      <c r="J18" s="97" t="str">
        <f t="shared" si="4"/>
        <v>LA</v>
      </c>
      <c r="K18" s="104" t="str">
        <f t="shared" si="5"/>
        <v>South Central</v>
      </c>
      <c r="L18" s="97" t="str">
        <f>INDEX('State '!$A$1:$C$62,MATCH($I18,'State '!$B:$B,0),3)</f>
        <v>South Central</v>
      </c>
      <c r="M18" s="97" t="str">
        <f>INDEX('State '!$A$1:$C$62,MATCH($J18,'State '!$B:$B,0),3)</f>
        <v>South Central</v>
      </c>
      <c r="N18" s="97"/>
      <c r="O18" s="158">
        <v>143</v>
      </c>
      <c r="P18" s="158"/>
      <c r="Q18" s="146">
        <v>894</v>
      </c>
      <c r="R18" s="98"/>
      <c r="S18" s="97" t="s">
        <v>135</v>
      </c>
      <c r="T18" s="97" t="s">
        <v>381</v>
      </c>
      <c r="U18" s="97" t="s">
        <v>2852</v>
      </c>
      <c r="V18" s="97" t="s">
        <v>2175</v>
      </c>
      <c r="W18" s="79" t="s">
        <v>3261</v>
      </c>
      <c r="X18" s="79" t="s">
        <v>2827</v>
      </c>
      <c r="Y18" s="195"/>
    </row>
    <row r="19" spans="1:26" s="17" customFormat="1" x14ac:dyDescent="0.2">
      <c r="A19" s="96">
        <v>43124</v>
      </c>
      <c r="B19" s="79" t="s">
        <v>1932</v>
      </c>
      <c r="C19" s="79" t="s">
        <v>200</v>
      </c>
      <c r="D19" s="79" t="s">
        <v>140</v>
      </c>
      <c r="E19" s="79" t="s">
        <v>2374</v>
      </c>
      <c r="F19" s="60"/>
      <c r="G19" s="61"/>
      <c r="H19" s="97" t="s">
        <v>1933</v>
      </c>
      <c r="I19" s="97" t="str">
        <f t="shared" si="3"/>
        <v>NY</v>
      </c>
      <c r="J19" s="97" t="str">
        <f t="shared" si="4"/>
        <v>MA</v>
      </c>
      <c r="K19" s="104" t="str">
        <f t="shared" si="5"/>
        <v>Northeast</v>
      </c>
      <c r="L19" s="97" t="str">
        <f>INDEX('State '!$A$1:$C$62,MATCH($I19,'State '!$B:$B,0),3)</f>
        <v>Northeast</v>
      </c>
      <c r="M19" s="97" t="str">
        <f>INDEX('State '!$A$1:$C$62,MATCH($J19,'State '!$B:$B,0),3)</f>
        <v>Northeast</v>
      </c>
      <c r="N19" s="97"/>
      <c r="O19" s="158">
        <v>3000</v>
      </c>
      <c r="P19" s="178">
        <v>123</v>
      </c>
      <c r="Q19" s="146">
        <v>925</v>
      </c>
      <c r="R19" s="98"/>
      <c r="S19" s="97" t="s">
        <v>135</v>
      </c>
      <c r="T19" s="97" t="s">
        <v>381</v>
      </c>
      <c r="U19" s="97" t="s">
        <v>382</v>
      </c>
      <c r="V19" s="97" t="s">
        <v>2178</v>
      </c>
      <c r="W19" s="79"/>
      <c r="X19" s="79"/>
      <c r="Y19" s="195"/>
      <c r="Z19"/>
    </row>
    <row r="20" spans="1:26" s="17" customFormat="1" ht="25.5" x14ac:dyDescent="0.2">
      <c r="A20" s="173">
        <v>43068</v>
      </c>
      <c r="B20" s="164" t="s">
        <v>1957</v>
      </c>
      <c r="C20" s="164" t="s">
        <v>199</v>
      </c>
      <c r="D20" s="164" t="s">
        <v>1878</v>
      </c>
      <c r="E20" s="164" t="s">
        <v>143</v>
      </c>
      <c r="F20" s="165">
        <v>43039</v>
      </c>
      <c r="G20" s="166">
        <v>2017</v>
      </c>
      <c r="H20" s="151" t="s">
        <v>2362</v>
      </c>
      <c r="I20" s="151" t="str">
        <f t="shared" si="3"/>
        <v>PA</v>
      </c>
      <c r="J20" s="151" t="str">
        <f t="shared" si="4"/>
        <v>MS</v>
      </c>
      <c r="K20" s="156" t="str">
        <f t="shared" si="5"/>
        <v>Northeast, Midwest, South Central</v>
      </c>
      <c r="L20" s="151" t="str">
        <f>INDEX('State '!$A$1:$C$62,MATCH($I20,'State '!$B:$B,0),3)</f>
        <v>Northeast</v>
      </c>
      <c r="M20" s="151" t="str">
        <f>INDEX('State '!$A$1:$C$62,MATCH($J20,'State '!$B:$B,0),3)</f>
        <v>South Central</v>
      </c>
      <c r="N20" s="151" t="s">
        <v>9</v>
      </c>
      <c r="O20" s="158">
        <v>256</v>
      </c>
      <c r="P20" s="158"/>
      <c r="Q20" s="158">
        <v>320</v>
      </c>
      <c r="R20" s="157"/>
      <c r="S20" s="151" t="s">
        <v>135</v>
      </c>
      <c r="T20" s="151" t="s">
        <v>381</v>
      </c>
      <c r="U20" s="151" t="s">
        <v>2097</v>
      </c>
      <c r="V20" s="151" t="s">
        <v>2178</v>
      </c>
      <c r="W20" s="150"/>
      <c r="X20" s="150"/>
      <c r="Y20" s="150"/>
    </row>
    <row r="21" spans="1:26" s="17" customFormat="1" x14ac:dyDescent="0.2">
      <c r="A21" s="173">
        <v>42598</v>
      </c>
      <c r="B21" s="152" t="s">
        <v>2142</v>
      </c>
      <c r="C21" s="152" t="s">
        <v>229</v>
      </c>
      <c r="D21" s="152" t="s">
        <v>134</v>
      </c>
      <c r="E21" s="153" t="s">
        <v>143</v>
      </c>
      <c r="F21" s="154">
        <v>39063</v>
      </c>
      <c r="G21" s="155">
        <v>2006</v>
      </c>
      <c r="H21" s="151" t="s">
        <v>1327</v>
      </c>
      <c r="I21" s="151" t="str">
        <f t="shared" si="3"/>
        <v>NY</v>
      </c>
      <c r="J21" s="151" t="str">
        <f t="shared" si="4"/>
        <v>PA</v>
      </c>
      <c r="K21" s="151" t="str">
        <f t="shared" si="5"/>
        <v>Northeast</v>
      </c>
      <c r="L21" s="151" t="str">
        <f>INDEX('State '!$A$1:$C$62,MATCH($I21,'State '!$B:$B,0),3)</f>
        <v>Northeast</v>
      </c>
      <c r="M21" s="151" t="str">
        <f>INDEX('State '!$A$1:$C$62,MATCH($J21,'State '!$B:$B,0),3)</f>
        <v>Northeast</v>
      </c>
      <c r="N21" s="151"/>
      <c r="O21" s="158"/>
      <c r="P21" s="158">
        <v>24</v>
      </c>
      <c r="Q21" s="157">
        <v>487</v>
      </c>
      <c r="R21" s="157" t="s">
        <v>1822</v>
      </c>
      <c r="S21" s="151" t="s">
        <v>135</v>
      </c>
      <c r="T21" s="151" t="s">
        <v>381</v>
      </c>
      <c r="U21" s="160" t="s">
        <v>2145</v>
      </c>
      <c r="V21" s="151"/>
      <c r="W21" s="150"/>
      <c r="X21" s="150"/>
      <c r="Y21" s="150"/>
      <c r="Z21"/>
    </row>
    <row r="22" spans="1:26" s="17" customFormat="1" x14ac:dyDescent="0.2">
      <c r="A22" s="173">
        <v>39990</v>
      </c>
      <c r="B22" s="164" t="s">
        <v>1114</v>
      </c>
      <c r="C22" s="164" t="s">
        <v>327</v>
      </c>
      <c r="D22" s="164" t="s">
        <v>134</v>
      </c>
      <c r="E22" s="164" t="s">
        <v>143</v>
      </c>
      <c r="F22" s="165">
        <v>38274</v>
      </c>
      <c r="G22" s="166">
        <v>2004</v>
      </c>
      <c r="H22" s="151" t="s">
        <v>408</v>
      </c>
      <c r="I22" s="151" t="str">
        <f t="shared" si="3"/>
        <v>TX</v>
      </c>
      <c r="J22" s="151" t="str">
        <f t="shared" si="4"/>
        <v>MX</v>
      </c>
      <c r="K22" s="151" t="str">
        <f t="shared" si="5"/>
        <v>South Central, Mexico</v>
      </c>
      <c r="L22" s="151" t="str">
        <f>INDEX('State '!$A$1:$C$62,MATCH($I22,'State '!$B:$B,0),3)</f>
        <v>South Central</v>
      </c>
      <c r="M22" s="151" t="str">
        <f>INDEX('State '!$A$1:$C$62,MATCH($J22,'State '!$B:$B,0),3)</f>
        <v>Mexico</v>
      </c>
      <c r="N22" s="151"/>
      <c r="O22" s="158">
        <v>1.5</v>
      </c>
      <c r="P22" s="158">
        <v>9</v>
      </c>
      <c r="Q22" s="158">
        <v>25</v>
      </c>
      <c r="R22" s="157">
        <v>8</v>
      </c>
      <c r="S22" s="151" t="s">
        <v>135</v>
      </c>
      <c r="T22" s="151" t="s">
        <v>381</v>
      </c>
      <c r="U22" s="151" t="s">
        <v>1115</v>
      </c>
      <c r="V22" s="151"/>
      <c r="W22" s="150"/>
      <c r="X22" s="150"/>
      <c r="Y22" s="150"/>
      <c r="Z22"/>
    </row>
    <row r="23" spans="1:26" s="17" customFormat="1" x14ac:dyDescent="0.2">
      <c r="A23" s="173">
        <v>43068</v>
      </c>
      <c r="B23" s="164" t="s">
        <v>1955</v>
      </c>
      <c r="C23" s="164" t="s">
        <v>199</v>
      </c>
      <c r="D23" s="164" t="s">
        <v>1878</v>
      </c>
      <c r="E23" s="164" t="s">
        <v>143</v>
      </c>
      <c r="F23" s="165">
        <v>43039</v>
      </c>
      <c r="G23" s="166">
        <v>2017</v>
      </c>
      <c r="H23" s="151" t="s">
        <v>1956</v>
      </c>
      <c r="I23" s="151" t="str">
        <f t="shared" si="3"/>
        <v>PA</v>
      </c>
      <c r="J23" s="151" t="str">
        <f t="shared" si="4"/>
        <v>KY</v>
      </c>
      <c r="K23" s="156" t="str">
        <f t="shared" si="5"/>
        <v>Northeast, Midwest</v>
      </c>
      <c r="L23" s="151" t="str">
        <f>INDEX('State '!$A$1:$C$62,MATCH($I23,'State '!$B:$B,0),3)</f>
        <v>Northeast</v>
      </c>
      <c r="M23" s="151" t="str">
        <f>INDEX('State '!$A$1:$C$62,MATCH($J23,'State '!$B:$B,0),3)</f>
        <v>Midwest</v>
      </c>
      <c r="N23" s="151"/>
      <c r="O23" s="158">
        <v>127</v>
      </c>
      <c r="P23" s="158"/>
      <c r="Q23" s="158">
        <v>200</v>
      </c>
      <c r="R23" s="157"/>
      <c r="S23" s="151" t="s">
        <v>135</v>
      </c>
      <c r="T23" s="151" t="s">
        <v>381</v>
      </c>
      <c r="U23" s="151" t="s">
        <v>2097</v>
      </c>
      <c r="V23" s="151" t="s">
        <v>2178</v>
      </c>
      <c r="W23" s="150"/>
      <c r="X23" s="150"/>
      <c r="Y23" s="185"/>
    </row>
    <row r="24" spans="1:26" s="17" customFormat="1" ht="51" x14ac:dyDescent="0.2">
      <c r="A24" s="96">
        <v>45114</v>
      </c>
      <c r="B24" s="79" t="s">
        <v>2389</v>
      </c>
      <c r="C24" s="79" t="s">
        <v>2390</v>
      </c>
      <c r="D24" s="79" t="s">
        <v>141</v>
      </c>
      <c r="E24" s="79" t="s">
        <v>143</v>
      </c>
      <c r="F24" s="60">
        <v>44911</v>
      </c>
      <c r="G24" s="61">
        <v>2022</v>
      </c>
      <c r="H24" s="97" t="s">
        <v>7</v>
      </c>
      <c r="I24" s="97" t="str">
        <f>LEFT($H24,2)</f>
        <v>PA</v>
      </c>
      <c r="J24" s="97" t="str">
        <f>RIGHT($H24,2)</f>
        <v>PA</v>
      </c>
      <c r="K24" s="104" t="str">
        <f>IF($L24=$M24,L24,CONCATENATE($L24,", ",IF(ISBLANK(N24),"",CONCATENATE(N24,", ")),$M24))</f>
        <v>Northeast</v>
      </c>
      <c r="L24" s="97" t="str">
        <f>INDEX('State '!$A$1:$C$62,MATCH($I24,'State '!$B:$B,0),3)</f>
        <v>Northeast</v>
      </c>
      <c r="M24" s="97" t="str">
        <f>INDEX('State '!$A$1:$C$62,MATCH($J24,'State '!$B:$B,0),3)</f>
        <v>Northeast</v>
      </c>
      <c r="N24" s="97"/>
      <c r="O24" s="158">
        <v>143</v>
      </c>
      <c r="P24" s="158">
        <v>4.75</v>
      </c>
      <c r="Q24" s="146">
        <v>850</v>
      </c>
      <c r="R24" s="98" t="s">
        <v>2397</v>
      </c>
      <c r="S24" s="97" t="s">
        <v>135</v>
      </c>
      <c r="T24" s="97" t="s">
        <v>381</v>
      </c>
      <c r="U24" s="97" t="s">
        <v>2396</v>
      </c>
      <c r="V24" s="97" t="s">
        <v>2175</v>
      </c>
      <c r="W24" s="79" t="s">
        <v>3374</v>
      </c>
      <c r="X24" s="79" t="s">
        <v>2836</v>
      </c>
      <c r="Y24" s="148" t="s">
        <v>2835</v>
      </c>
    </row>
    <row r="25" spans="1:26" s="17" customFormat="1" x14ac:dyDescent="0.2">
      <c r="A25" s="96">
        <v>44575</v>
      </c>
      <c r="B25" s="79" t="s">
        <v>3097</v>
      </c>
      <c r="C25" s="79" t="s">
        <v>3098</v>
      </c>
      <c r="D25" s="79" t="s">
        <v>134</v>
      </c>
      <c r="E25" s="79" t="s">
        <v>143</v>
      </c>
      <c r="F25" s="60">
        <v>44439</v>
      </c>
      <c r="G25" s="61">
        <v>2021</v>
      </c>
      <c r="H25" s="97" t="s">
        <v>22</v>
      </c>
      <c r="I25" s="97" t="str">
        <f t="shared" si="3"/>
        <v>GA</v>
      </c>
      <c r="J25" s="97" t="str">
        <f t="shared" si="4"/>
        <v>GA</v>
      </c>
      <c r="K25" s="104" t="s">
        <v>15</v>
      </c>
      <c r="L25" s="97" t="s">
        <v>15</v>
      </c>
      <c r="M25" s="97" t="s">
        <v>15</v>
      </c>
      <c r="N25" s="97"/>
      <c r="O25" s="158">
        <v>22</v>
      </c>
      <c r="P25" s="158">
        <v>9.3000000000000007</v>
      </c>
      <c r="Q25" s="146">
        <v>11.8</v>
      </c>
      <c r="R25" s="98">
        <v>12</v>
      </c>
      <c r="S25" s="97" t="s">
        <v>138</v>
      </c>
      <c r="T25" s="97" t="s">
        <v>3099</v>
      </c>
      <c r="U25" s="97"/>
      <c r="V25" s="97" t="s">
        <v>2175</v>
      </c>
      <c r="W25" s="79" t="s">
        <v>3100</v>
      </c>
      <c r="X25" s="79" t="s">
        <v>2826</v>
      </c>
      <c r="Y25" s="148"/>
    </row>
    <row r="26" spans="1:26" s="17" customFormat="1" ht="38.25" x14ac:dyDescent="0.2">
      <c r="A26" s="173">
        <v>44224</v>
      </c>
      <c r="B26" s="152" t="s">
        <v>2920</v>
      </c>
      <c r="C26" s="152" t="s">
        <v>3178</v>
      </c>
      <c r="D26" s="152" t="s">
        <v>140</v>
      </c>
      <c r="E26" s="153" t="s">
        <v>143</v>
      </c>
      <c r="F26" s="154">
        <v>44223</v>
      </c>
      <c r="G26" s="161">
        <v>2021</v>
      </c>
      <c r="H26" s="151" t="s">
        <v>6</v>
      </c>
      <c r="I26" s="151" t="str">
        <f t="shared" si="3"/>
        <v>TX</v>
      </c>
      <c r="J26" s="151" t="str">
        <f t="shared" si="4"/>
        <v>TX</v>
      </c>
      <c r="K26" s="151" t="str">
        <f t="shared" ref="K26:K59" si="6">IF($L26=$M26,L26,CONCATENATE($L26,", ",IF(ISBLANK(N26),"",CONCATENATE(N26,", ")),$M26))</f>
        <v>South Central</v>
      </c>
      <c r="L26" s="151" t="str">
        <f>INDEX('State '!$A$1:$C$62,MATCH($I26,'State '!$B:$B,0),3)</f>
        <v>South Central</v>
      </c>
      <c r="M26" s="151" t="str">
        <f>INDEX('State '!$A$1:$C$62,MATCH($J26,'State '!$B:$B,0),3)</f>
        <v>South Central</v>
      </c>
      <c r="N26" s="151"/>
      <c r="O26" s="158"/>
      <c r="P26" s="158"/>
      <c r="Q26" s="157">
        <v>1800</v>
      </c>
      <c r="R26" s="158">
        <v>42</v>
      </c>
      <c r="S26" s="159" t="s">
        <v>138</v>
      </c>
      <c r="T26" s="156" t="s">
        <v>2601</v>
      </c>
      <c r="U26" s="160"/>
      <c r="V26" s="151" t="s">
        <v>2175</v>
      </c>
      <c r="W26" s="150" t="s">
        <v>2921</v>
      </c>
      <c r="X26" s="150"/>
      <c r="Y26" s="137"/>
      <c r="Z26"/>
    </row>
    <row r="27" spans="1:26" s="17" customFormat="1" ht="25.5" x14ac:dyDescent="0.2">
      <c r="A27" s="173">
        <v>43423</v>
      </c>
      <c r="B27" s="152" t="s">
        <v>2263</v>
      </c>
      <c r="C27" s="152" t="s">
        <v>3178</v>
      </c>
      <c r="D27" s="152" t="s">
        <v>136</v>
      </c>
      <c r="E27" s="153" t="s">
        <v>143</v>
      </c>
      <c r="F27" s="154">
        <v>43191</v>
      </c>
      <c r="G27" s="162">
        <v>2018</v>
      </c>
      <c r="H27" s="151" t="s">
        <v>6</v>
      </c>
      <c r="I27" s="151" t="str">
        <f t="shared" si="3"/>
        <v>TX</v>
      </c>
      <c r="J27" s="151" t="str">
        <f t="shared" si="4"/>
        <v>TX</v>
      </c>
      <c r="K27" s="156" t="str">
        <f t="shared" si="6"/>
        <v>South Central</v>
      </c>
      <c r="L27" s="151" t="str">
        <f>INDEX('State '!$A$1:$C$62,MATCH($I27,'State '!$B:$B,0),3)</f>
        <v>South Central</v>
      </c>
      <c r="M27" s="151" t="str">
        <f>INDEX('State '!$A$1:$C$62,MATCH($J27,'State '!$B:$B,0),3)</f>
        <v>South Central</v>
      </c>
      <c r="N27" s="151"/>
      <c r="O27" s="158"/>
      <c r="P27" s="157">
        <v>75</v>
      </c>
      <c r="Q27" s="163">
        <v>1250</v>
      </c>
      <c r="R27" s="158">
        <v>36</v>
      </c>
      <c r="S27" s="159" t="s">
        <v>138</v>
      </c>
      <c r="T27" s="156" t="s">
        <v>187</v>
      </c>
      <c r="U27" s="160" t="s">
        <v>382</v>
      </c>
      <c r="V27" s="151" t="s">
        <v>2175</v>
      </c>
      <c r="W27" s="150" t="s">
        <v>2444</v>
      </c>
      <c r="X27" s="150"/>
      <c r="Y27" s="150" t="s">
        <v>2485</v>
      </c>
    </row>
    <row r="28" spans="1:26" s="17" customFormat="1" x14ac:dyDescent="0.2">
      <c r="A28" s="173">
        <v>41720</v>
      </c>
      <c r="B28" s="152" t="s">
        <v>1747</v>
      </c>
      <c r="C28" s="152" t="s">
        <v>1748</v>
      </c>
      <c r="D28" s="152" t="s">
        <v>134</v>
      </c>
      <c r="E28" s="153" t="s">
        <v>143</v>
      </c>
      <c r="F28" s="154">
        <v>41031</v>
      </c>
      <c r="G28" s="155">
        <v>2012</v>
      </c>
      <c r="H28" s="151" t="s">
        <v>1749</v>
      </c>
      <c r="I28" s="151" t="str">
        <f t="shared" si="3"/>
        <v>PR</v>
      </c>
      <c r="J28" s="151" t="str">
        <f t="shared" si="4"/>
        <v>PR</v>
      </c>
      <c r="K28" s="151" t="e">
        <f t="shared" si="6"/>
        <v>#N/A</v>
      </c>
      <c r="L28" s="151" t="e">
        <f>INDEX('State '!$A$1:$C$62,MATCH($I28,'State '!$B:$B,0),3)</f>
        <v>#N/A</v>
      </c>
      <c r="M28" s="151" t="e">
        <f>INDEX('State '!$A$1:$C$62,MATCH($J28,'State '!$B:$B,0),3)</f>
        <v>#N/A</v>
      </c>
      <c r="N28" s="151"/>
      <c r="O28" s="158">
        <v>50</v>
      </c>
      <c r="P28" s="157">
        <v>42</v>
      </c>
      <c r="Q28" s="157">
        <v>186</v>
      </c>
      <c r="R28" s="158">
        <v>24</v>
      </c>
      <c r="S28" s="159" t="s">
        <v>135</v>
      </c>
      <c r="T28" s="156" t="s">
        <v>381</v>
      </c>
      <c r="U28" s="160" t="s">
        <v>1750</v>
      </c>
      <c r="V28" s="151"/>
      <c r="W28" s="150"/>
      <c r="X28" s="150"/>
      <c r="Y28" s="150"/>
      <c r="Z28"/>
    </row>
    <row r="29" spans="1:26" s="17" customFormat="1" x14ac:dyDescent="0.2">
      <c r="A29" s="173">
        <v>40924</v>
      </c>
      <c r="B29" s="164" t="s">
        <v>525</v>
      </c>
      <c r="C29" s="164" t="s">
        <v>239</v>
      </c>
      <c r="D29" s="164" t="s">
        <v>140</v>
      </c>
      <c r="E29" s="164" t="s">
        <v>143</v>
      </c>
      <c r="F29" s="165">
        <v>40663</v>
      </c>
      <c r="G29" s="166">
        <v>2011</v>
      </c>
      <c r="H29" s="151" t="s">
        <v>17</v>
      </c>
      <c r="I29" s="151" t="str">
        <f t="shared" si="3"/>
        <v>AL</v>
      </c>
      <c r="J29" s="151" t="str">
        <f t="shared" si="4"/>
        <v>AL</v>
      </c>
      <c r="K29" s="151" t="str">
        <f t="shared" si="6"/>
        <v>South Central</v>
      </c>
      <c r="L29" s="151" t="str">
        <f>INDEX('State '!$A$1:$C$62,MATCH($I29,'State '!$B:$B,0),3)</f>
        <v>South Central</v>
      </c>
      <c r="M29" s="151" t="str">
        <f>INDEX('State '!$A$1:$C$62,MATCH($J29,'State '!$B:$B,0),3)</f>
        <v>South Central</v>
      </c>
      <c r="N29" s="151"/>
      <c r="O29" s="158"/>
      <c r="P29" s="158"/>
      <c r="Q29" s="158">
        <v>54</v>
      </c>
      <c r="R29" s="157"/>
      <c r="S29" s="151" t="s">
        <v>135</v>
      </c>
      <c r="T29" s="151" t="s">
        <v>381</v>
      </c>
      <c r="U29" s="151" t="s">
        <v>526</v>
      </c>
      <c r="V29" s="151"/>
      <c r="W29" s="150"/>
      <c r="X29" s="150"/>
      <c r="Y29" s="150"/>
      <c r="Z29"/>
    </row>
    <row r="30" spans="1:26" s="17" customFormat="1" ht="38.25" x14ac:dyDescent="0.2">
      <c r="A30" s="96">
        <v>44217</v>
      </c>
      <c r="B30" s="79" t="s">
        <v>2922</v>
      </c>
      <c r="C30" s="79" t="s">
        <v>2923</v>
      </c>
      <c r="D30" s="79" t="s">
        <v>140</v>
      </c>
      <c r="E30" s="102" t="s">
        <v>143</v>
      </c>
      <c r="F30" s="60">
        <v>44112</v>
      </c>
      <c r="G30" s="61">
        <v>2020</v>
      </c>
      <c r="H30" s="97" t="s">
        <v>2926</v>
      </c>
      <c r="I30" s="97" t="str">
        <f t="shared" si="3"/>
        <v>MS</v>
      </c>
      <c r="J30" s="97" t="str">
        <f t="shared" si="4"/>
        <v>AL</v>
      </c>
      <c r="K30" s="104" t="str">
        <f t="shared" si="6"/>
        <v>South Central</v>
      </c>
      <c r="L30" s="97" t="str">
        <f>INDEX('State '!$A$1:$C$62,MATCH($I30,'State '!$B:$B,0),3)</f>
        <v>South Central</v>
      </c>
      <c r="M30" s="97" t="str">
        <f>INDEX('State '!$A$1:$C$62,MATCH($J30,'State '!$B:$B,0),3)</f>
        <v>South Central</v>
      </c>
      <c r="N30" s="97"/>
      <c r="O30" s="158">
        <v>5.4</v>
      </c>
      <c r="P30" s="178"/>
      <c r="Q30" s="146">
        <v>38.5</v>
      </c>
      <c r="R30" s="98"/>
      <c r="S30" s="97" t="s">
        <v>135</v>
      </c>
      <c r="T30" s="97" t="s">
        <v>381</v>
      </c>
      <c r="U30" s="97" t="s">
        <v>2924</v>
      </c>
      <c r="V30" s="97" t="s">
        <v>2178</v>
      </c>
      <c r="W30" s="79" t="s">
        <v>2925</v>
      </c>
      <c r="X30" s="79"/>
      <c r="Y30" s="137"/>
      <c r="Z30"/>
    </row>
    <row r="31" spans="1:26" s="17" customFormat="1" ht="51" x14ac:dyDescent="0.2">
      <c r="A31" s="96">
        <v>44923</v>
      </c>
      <c r="B31" s="80" t="s">
        <v>2975</v>
      </c>
      <c r="C31" s="80" t="s">
        <v>2899</v>
      </c>
      <c r="D31" s="80" t="s">
        <v>140</v>
      </c>
      <c r="E31" s="102" t="s">
        <v>143</v>
      </c>
      <c r="F31" s="62">
        <v>44937</v>
      </c>
      <c r="G31" s="107">
        <v>2023</v>
      </c>
      <c r="H31" s="97" t="s">
        <v>2976</v>
      </c>
      <c r="I31" s="97" t="str">
        <f>LEFT($H31,2)</f>
        <v>MI</v>
      </c>
      <c r="J31" s="97" t="str">
        <f>RIGHT($H31,2)</f>
        <v>LA</v>
      </c>
      <c r="K31" s="104" t="str">
        <f>IF($L31=$M31,L31,CONCATENATE($L31,", ",IF(ISBLANK(N31),"",CONCATENATE(N31,", ")),$M31))</f>
        <v>Midwest, South Central</v>
      </c>
      <c r="L31" s="97" t="str">
        <f>INDEX('State '!$A$1:$C$62,MATCH($I31,'State '!$B:$B,0),3)</f>
        <v>Midwest</v>
      </c>
      <c r="M31" s="97" t="str">
        <f>INDEX('State '!$A$1:$C$62,MATCH($J31,'State '!$B:$B,0),3)</f>
        <v>South Central</v>
      </c>
      <c r="N31" s="97"/>
      <c r="O31" s="158">
        <v>81.099999999999994</v>
      </c>
      <c r="P31" s="158"/>
      <c r="Q31" s="108">
        <v>165</v>
      </c>
      <c r="R31" s="63"/>
      <c r="S31" s="103" t="s">
        <v>135</v>
      </c>
      <c r="T31" s="104" t="s">
        <v>381</v>
      </c>
      <c r="U31" s="105" t="s">
        <v>3039</v>
      </c>
      <c r="V31" s="97" t="s">
        <v>2178</v>
      </c>
      <c r="W31" s="79" t="s">
        <v>3456</v>
      </c>
      <c r="X31" s="79" t="s">
        <v>2827</v>
      </c>
      <c r="Y31" s="137"/>
    </row>
    <row r="32" spans="1:26" s="17" customFormat="1" x14ac:dyDescent="0.2">
      <c r="A32" s="173">
        <v>39990</v>
      </c>
      <c r="B32" s="164" t="s">
        <v>1414</v>
      </c>
      <c r="C32" s="164" t="s">
        <v>200</v>
      </c>
      <c r="D32" s="164" t="s">
        <v>134</v>
      </c>
      <c r="E32" s="164" t="s">
        <v>143</v>
      </c>
      <c r="F32" s="165">
        <v>36982</v>
      </c>
      <c r="G32" s="166">
        <v>2001</v>
      </c>
      <c r="H32" s="151" t="s">
        <v>36</v>
      </c>
      <c r="I32" s="151" t="str">
        <f t="shared" si="3"/>
        <v>MA</v>
      </c>
      <c r="J32" s="151" t="str">
        <f t="shared" si="4"/>
        <v>MA</v>
      </c>
      <c r="K32" s="151" t="str">
        <f t="shared" si="6"/>
        <v>Northeast</v>
      </c>
      <c r="L32" s="151" t="str">
        <f>INDEX('State '!$A$1:$C$62,MATCH($I32,'State '!$B:$B,0),3)</f>
        <v>Northeast</v>
      </c>
      <c r="M32" s="151" t="str">
        <f>INDEX('State '!$A$1:$C$62,MATCH($J32,'State '!$B:$B,0),3)</f>
        <v>Northeast</v>
      </c>
      <c r="N32" s="151"/>
      <c r="O32" s="158">
        <v>4.5999999999999996</v>
      </c>
      <c r="P32" s="158">
        <v>1</v>
      </c>
      <c r="Q32" s="158">
        <v>107</v>
      </c>
      <c r="R32" s="157">
        <v>14</v>
      </c>
      <c r="S32" s="151" t="s">
        <v>135</v>
      </c>
      <c r="T32" s="151" t="s">
        <v>381</v>
      </c>
      <c r="U32" s="151" t="s">
        <v>1415</v>
      </c>
      <c r="V32" s="151"/>
      <c r="W32" s="150"/>
      <c r="X32" s="185"/>
      <c r="Y32" s="185"/>
      <c r="Z32"/>
    </row>
    <row r="33" spans="1:28" x14ac:dyDescent="0.2">
      <c r="A33" s="173">
        <v>39990</v>
      </c>
      <c r="B33" s="152" t="s">
        <v>905</v>
      </c>
      <c r="C33" s="152" t="s">
        <v>200</v>
      </c>
      <c r="D33" s="152" t="s">
        <v>134</v>
      </c>
      <c r="E33" s="153" t="s">
        <v>143</v>
      </c>
      <c r="F33" s="154">
        <v>39417</v>
      </c>
      <c r="G33" s="155">
        <v>2007</v>
      </c>
      <c r="H33" s="151" t="s">
        <v>36</v>
      </c>
      <c r="I33" s="151" t="str">
        <f t="shared" si="3"/>
        <v>MA</v>
      </c>
      <c r="J33" s="151" t="str">
        <f t="shared" si="4"/>
        <v>MA</v>
      </c>
      <c r="K33" s="151" t="str">
        <f t="shared" si="6"/>
        <v>Northeast</v>
      </c>
      <c r="L33" s="151" t="str">
        <f>INDEX('State '!$A$1:$C$62,MATCH($I33,'State '!$B:$B,0),3)</f>
        <v>Northeast</v>
      </c>
      <c r="M33" s="151" t="str">
        <f>INDEX('State '!$A$1:$C$62,MATCH($J33,'State '!$B:$B,0),3)</f>
        <v>Northeast</v>
      </c>
      <c r="N33" s="151"/>
      <c r="O33" s="158">
        <v>15</v>
      </c>
      <c r="P33" s="157">
        <v>3.8</v>
      </c>
      <c r="Q33" s="157">
        <v>38</v>
      </c>
      <c r="R33" s="158">
        <v>18</v>
      </c>
      <c r="S33" s="159" t="s">
        <v>135</v>
      </c>
      <c r="T33" s="156" t="s">
        <v>381</v>
      </c>
      <c r="U33" s="160" t="s">
        <v>906</v>
      </c>
      <c r="V33" s="151"/>
      <c r="W33" s="150"/>
      <c r="X33" s="185"/>
      <c r="Y33" s="185"/>
      <c r="AA33" s="17"/>
      <c r="AB33" s="17"/>
    </row>
    <row r="34" spans="1:28" x14ac:dyDescent="0.2">
      <c r="A34" s="173">
        <v>39990</v>
      </c>
      <c r="B34" s="164" t="s">
        <v>1542</v>
      </c>
      <c r="C34" s="164" t="s">
        <v>200</v>
      </c>
      <c r="D34" s="164" t="s">
        <v>134</v>
      </c>
      <c r="E34" s="164" t="s">
        <v>143</v>
      </c>
      <c r="F34" s="165">
        <v>36161</v>
      </c>
      <c r="G34" s="166">
        <v>1999</v>
      </c>
      <c r="H34" s="151" t="s">
        <v>36</v>
      </c>
      <c r="I34" s="151" t="str">
        <f t="shared" si="3"/>
        <v>MA</v>
      </c>
      <c r="J34" s="151" t="str">
        <f t="shared" si="4"/>
        <v>MA</v>
      </c>
      <c r="K34" s="151" t="str">
        <f t="shared" si="6"/>
        <v>Northeast</v>
      </c>
      <c r="L34" s="151" t="str">
        <f>INDEX('State '!$A$1:$C$62,MATCH($I34,'State '!$B:$B,0),3)</f>
        <v>Northeast</v>
      </c>
      <c r="M34" s="151" t="str">
        <f>INDEX('State '!$A$1:$C$62,MATCH($J34,'State '!$B:$B,0),3)</f>
        <v>Northeast</v>
      </c>
      <c r="N34" s="151"/>
      <c r="O34" s="158">
        <v>4.7</v>
      </c>
      <c r="P34" s="158">
        <v>2</v>
      </c>
      <c r="Q34" s="158">
        <v>32</v>
      </c>
      <c r="R34" s="157">
        <v>14</v>
      </c>
      <c r="S34" s="151" t="s">
        <v>135</v>
      </c>
      <c r="T34" s="151" t="s">
        <v>381</v>
      </c>
      <c r="U34" s="151" t="s">
        <v>1543</v>
      </c>
      <c r="V34" s="151"/>
      <c r="W34" s="150"/>
      <c r="X34" s="150"/>
      <c r="Y34" s="150"/>
      <c r="Z34" s="17"/>
      <c r="AA34" s="17"/>
      <c r="AB34" s="17"/>
    </row>
    <row r="35" spans="1:28" x14ac:dyDescent="0.2">
      <c r="A35" s="173">
        <v>40379</v>
      </c>
      <c r="B35" s="152" t="s">
        <v>589</v>
      </c>
      <c r="C35" s="152" t="s">
        <v>200</v>
      </c>
      <c r="D35" s="152" t="s">
        <v>140</v>
      </c>
      <c r="E35" s="153" t="s">
        <v>497</v>
      </c>
      <c r="F35" s="154">
        <v>40483</v>
      </c>
      <c r="G35" s="155">
        <v>2010</v>
      </c>
      <c r="H35" s="151" t="s">
        <v>35</v>
      </c>
      <c r="I35" s="151" t="str">
        <f t="shared" si="3"/>
        <v>CT</v>
      </c>
      <c r="J35" s="151" t="str">
        <f t="shared" si="4"/>
        <v>CT</v>
      </c>
      <c r="K35" s="151" t="str">
        <f t="shared" si="6"/>
        <v>Northeast</v>
      </c>
      <c r="L35" s="151" t="str">
        <f>INDEX('State '!$A$1:$C$62,MATCH($I35,'State '!$B:$B,0),3)</f>
        <v>Northeast</v>
      </c>
      <c r="M35" s="151" t="str">
        <f>INDEX('State '!$A$1:$C$62,MATCH($J35,'State '!$B:$B,0),3)</f>
        <v>Northeast</v>
      </c>
      <c r="N35" s="151"/>
      <c r="O35" s="158">
        <v>45</v>
      </c>
      <c r="P35" s="157">
        <v>2.6</v>
      </c>
      <c r="Q35" s="157">
        <v>281.5</v>
      </c>
      <c r="R35" s="158">
        <v>36</v>
      </c>
      <c r="S35" s="159" t="s">
        <v>135</v>
      </c>
      <c r="T35" s="156" t="s">
        <v>381</v>
      </c>
      <c r="U35" s="160" t="s">
        <v>590</v>
      </c>
      <c r="V35" s="151"/>
      <c r="W35" s="150"/>
      <c r="X35" s="150"/>
      <c r="Y35" s="150"/>
      <c r="Z35" s="17"/>
      <c r="AA35" s="17"/>
      <c r="AB35" s="17"/>
    </row>
    <row r="36" spans="1:28" x14ac:dyDescent="0.2">
      <c r="A36" s="173">
        <v>39990</v>
      </c>
      <c r="B36" s="164" t="s">
        <v>1659</v>
      </c>
      <c r="C36" s="164" t="s">
        <v>200</v>
      </c>
      <c r="D36" s="164" t="s">
        <v>134</v>
      </c>
      <c r="E36" s="164" t="s">
        <v>143</v>
      </c>
      <c r="F36" s="165">
        <v>35718</v>
      </c>
      <c r="G36" s="166">
        <v>1997</v>
      </c>
      <c r="H36" s="151" t="s">
        <v>35</v>
      </c>
      <c r="I36" s="151" t="str">
        <f t="shared" si="3"/>
        <v>CT</v>
      </c>
      <c r="J36" s="151" t="str">
        <f t="shared" si="4"/>
        <v>CT</v>
      </c>
      <c r="K36" s="151" t="str">
        <f t="shared" si="6"/>
        <v>Northeast</v>
      </c>
      <c r="L36" s="151" t="str">
        <f>INDEX('State '!$A$1:$C$62,MATCH($I36,'State '!$B:$B,0),3)</f>
        <v>Northeast</v>
      </c>
      <c r="M36" s="151" t="str">
        <f>INDEX('State '!$A$1:$C$62,MATCH($J36,'State '!$B:$B,0),3)</f>
        <v>Northeast</v>
      </c>
      <c r="N36" s="151"/>
      <c r="O36" s="158">
        <v>15.1</v>
      </c>
      <c r="P36" s="158">
        <v>8.4</v>
      </c>
      <c r="Q36" s="158">
        <v>82</v>
      </c>
      <c r="R36" s="157">
        <v>20</v>
      </c>
      <c r="S36" s="151" t="s">
        <v>135</v>
      </c>
      <c r="T36" s="151" t="s">
        <v>381</v>
      </c>
      <c r="U36" s="151" t="s">
        <v>382</v>
      </c>
      <c r="V36" s="151"/>
      <c r="W36" s="150"/>
      <c r="X36" s="150"/>
      <c r="Y36" s="150"/>
      <c r="Z36" s="17"/>
      <c r="AA36" s="17"/>
      <c r="AB36" s="17"/>
    </row>
    <row r="37" spans="1:28" x14ac:dyDescent="0.2">
      <c r="A37" s="173">
        <v>39990</v>
      </c>
      <c r="B37" s="164" t="s">
        <v>1116</v>
      </c>
      <c r="C37" s="164" t="s">
        <v>200</v>
      </c>
      <c r="D37" s="164" t="s">
        <v>140</v>
      </c>
      <c r="E37" s="164" t="s">
        <v>143</v>
      </c>
      <c r="F37" s="165">
        <v>38261</v>
      </c>
      <c r="G37" s="166">
        <v>2004</v>
      </c>
      <c r="H37" s="151" t="s">
        <v>36</v>
      </c>
      <c r="I37" s="151" t="str">
        <f t="shared" si="3"/>
        <v>MA</v>
      </c>
      <c r="J37" s="151" t="str">
        <f t="shared" si="4"/>
        <v>MA</v>
      </c>
      <c r="K37" s="151" t="str">
        <f t="shared" si="6"/>
        <v>Northeast</v>
      </c>
      <c r="L37" s="151" t="str">
        <f>INDEX('State '!$A$1:$C$62,MATCH($I37,'State '!$B:$B,0),3)</f>
        <v>Northeast</v>
      </c>
      <c r="M37" s="151" t="str">
        <f>INDEX('State '!$A$1:$C$62,MATCH($J37,'State '!$B:$B,0),3)</f>
        <v>Northeast</v>
      </c>
      <c r="N37" s="151"/>
      <c r="O37" s="158">
        <v>11.5</v>
      </c>
      <c r="P37" s="158">
        <v>0.25</v>
      </c>
      <c r="Q37" s="158">
        <v>60</v>
      </c>
      <c r="R37" s="157">
        <v>24</v>
      </c>
      <c r="S37" s="151" t="s">
        <v>135</v>
      </c>
      <c r="T37" s="151" t="s">
        <v>381</v>
      </c>
      <c r="U37" s="151" t="s">
        <v>1117</v>
      </c>
      <c r="V37" s="151"/>
      <c r="W37" s="150"/>
      <c r="X37" s="150"/>
      <c r="Y37" s="150"/>
      <c r="Z37" s="17"/>
      <c r="AA37" s="17"/>
      <c r="AB37" s="17"/>
    </row>
    <row r="38" spans="1:28" x14ac:dyDescent="0.2">
      <c r="A38" s="173">
        <v>39990</v>
      </c>
      <c r="B38" s="164" t="s">
        <v>1395</v>
      </c>
      <c r="C38" s="164" t="s">
        <v>200</v>
      </c>
      <c r="D38" s="164" t="s">
        <v>134</v>
      </c>
      <c r="E38" s="164" t="s">
        <v>143</v>
      </c>
      <c r="F38" s="165">
        <v>37240</v>
      </c>
      <c r="G38" s="166">
        <v>2001</v>
      </c>
      <c r="H38" s="151" t="s">
        <v>36</v>
      </c>
      <c r="I38" s="151" t="str">
        <f t="shared" si="3"/>
        <v>MA</v>
      </c>
      <c r="J38" s="151" t="str">
        <f t="shared" si="4"/>
        <v>MA</v>
      </c>
      <c r="K38" s="151" t="str">
        <f t="shared" si="6"/>
        <v>Northeast</v>
      </c>
      <c r="L38" s="151" t="str">
        <f>INDEX('State '!$A$1:$C$62,MATCH($I38,'State '!$B:$B,0),3)</f>
        <v>Northeast</v>
      </c>
      <c r="M38" s="151" t="str">
        <f>INDEX('State '!$A$1:$C$62,MATCH($J38,'State '!$B:$B,0),3)</f>
        <v>Northeast</v>
      </c>
      <c r="N38" s="151"/>
      <c r="O38" s="158">
        <v>32.020000000000003</v>
      </c>
      <c r="P38" s="158">
        <v>0.5</v>
      </c>
      <c r="Q38" s="158">
        <v>140</v>
      </c>
      <c r="R38" s="157">
        <v>24</v>
      </c>
      <c r="S38" s="151" t="s">
        <v>135</v>
      </c>
      <c r="T38" s="151" t="s">
        <v>381</v>
      </c>
      <c r="U38" s="151" t="s">
        <v>1396</v>
      </c>
      <c r="V38" s="151"/>
      <c r="W38" s="150"/>
      <c r="X38" s="150"/>
      <c r="Y38" s="150"/>
      <c r="Z38" s="17"/>
      <c r="AA38" s="17"/>
      <c r="AB38" s="17"/>
    </row>
    <row r="39" spans="1:28" x14ac:dyDescent="0.2">
      <c r="A39" s="173">
        <v>39990</v>
      </c>
      <c r="B39" s="164" t="s">
        <v>1166</v>
      </c>
      <c r="C39" s="164" t="s">
        <v>200</v>
      </c>
      <c r="D39" s="164" t="s">
        <v>140</v>
      </c>
      <c r="E39" s="164" t="s">
        <v>143</v>
      </c>
      <c r="F39" s="165">
        <v>37949</v>
      </c>
      <c r="G39" s="166">
        <v>2003</v>
      </c>
      <c r="H39" s="151" t="s">
        <v>36</v>
      </c>
      <c r="I39" s="151" t="str">
        <f t="shared" si="3"/>
        <v>MA</v>
      </c>
      <c r="J39" s="151" t="str">
        <f t="shared" si="4"/>
        <v>MA</v>
      </c>
      <c r="K39" s="151" t="str">
        <f t="shared" si="6"/>
        <v>Northeast</v>
      </c>
      <c r="L39" s="151" t="str">
        <f>INDEX('State '!$A$1:$C$62,MATCH($I39,'State '!$B:$B,0),3)</f>
        <v>Northeast</v>
      </c>
      <c r="M39" s="151" t="str">
        <f>INDEX('State '!$A$1:$C$62,MATCH($J39,'State '!$B:$B,0),3)</f>
        <v>Northeast</v>
      </c>
      <c r="N39" s="151"/>
      <c r="O39" s="158">
        <v>127</v>
      </c>
      <c r="P39" s="158">
        <v>29</v>
      </c>
      <c r="Q39" s="158">
        <v>295</v>
      </c>
      <c r="R39" s="157" t="s">
        <v>1822</v>
      </c>
      <c r="S39" s="151" t="s">
        <v>135</v>
      </c>
      <c r="T39" s="151" t="s">
        <v>381</v>
      </c>
      <c r="U39" s="151" t="s">
        <v>1167</v>
      </c>
      <c r="V39" s="151"/>
      <c r="W39" s="150"/>
      <c r="X39" s="150"/>
      <c r="Y39" s="150"/>
      <c r="Z39" s="17"/>
      <c r="AA39" s="17"/>
      <c r="AB39" s="17"/>
    </row>
    <row r="40" spans="1:28" ht="38.25" x14ac:dyDescent="0.2">
      <c r="A40" s="173">
        <v>42604</v>
      </c>
      <c r="B40" s="164" t="s">
        <v>391</v>
      </c>
      <c r="C40" s="164" t="s">
        <v>200</v>
      </c>
      <c r="D40" s="164" t="s">
        <v>140</v>
      </c>
      <c r="E40" s="164" t="s">
        <v>143</v>
      </c>
      <c r="F40" s="165">
        <v>42734</v>
      </c>
      <c r="G40" s="166">
        <v>2016</v>
      </c>
      <c r="H40" s="151" t="s">
        <v>1874</v>
      </c>
      <c r="I40" s="151" t="str">
        <f t="shared" si="3"/>
        <v>NJ</v>
      </c>
      <c r="J40" s="151" t="str">
        <f t="shared" si="4"/>
        <v>MA</v>
      </c>
      <c r="K40" s="151" t="str">
        <f t="shared" si="6"/>
        <v>Northeast</v>
      </c>
      <c r="L40" s="151" t="str">
        <f>INDEX('State '!$A$1:$C$62,MATCH($I40,'State '!$B:$B,0),3)</f>
        <v>Northeast</v>
      </c>
      <c r="M40" s="151" t="str">
        <f>INDEX('State '!$A$1:$C$62,MATCH($J40,'State '!$B:$B,0),3)</f>
        <v>Northeast</v>
      </c>
      <c r="N40" s="151"/>
      <c r="O40" s="158">
        <v>972</v>
      </c>
      <c r="P40" s="158">
        <v>37</v>
      </c>
      <c r="Q40" s="158">
        <v>342</v>
      </c>
      <c r="R40" s="157">
        <v>42</v>
      </c>
      <c r="S40" s="151" t="s">
        <v>135</v>
      </c>
      <c r="T40" s="151" t="s">
        <v>381</v>
      </c>
      <c r="U40" s="151" t="s">
        <v>1986</v>
      </c>
      <c r="V40" s="151" t="s">
        <v>2178</v>
      </c>
      <c r="W40" s="150" t="s">
        <v>2251</v>
      </c>
      <c r="X40" s="150"/>
      <c r="Y40" s="150"/>
      <c r="Z40" s="17"/>
      <c r="AA40" s="17"/>
      <c r="AB40" s="17"/>
    </row>
    <row r="41" spans="1:28" x14ac:dyDescent="0.2">
      <c r="A41" s="173">
        <v>40381</v>
      </c>
      <c r="B41" s="152" t="s">
        <v>681</v>
      </c>
      <c r="C41" s="152" t="s">
        <v>200</v>
      </c>
      <c r="D41" s="152" t="s">
        <v>140</v>
      </c>
      <c r="E41" s="153" t="s">
        <v>143</v>
      </c>
      <c r="F41" s="154">
        <v>40058</v>
      </c>
      <c r="G41" s="155">
        <v>2009</v>
      </c>
      <c r="H41" s="151" t="s">
        <v>36</v>
      </c>
      <c r="I41" s="151" t="str">
        <f t="shared" si="3"/>
        <v>MA</v>
      </c>
      <c r="J41" s="151" t="str">
        <f t="shared" si="4"/>
        <v>MA</v>
      </c>
      <c r="K41" s="151" t="str">
        <f t="shared" si="6"/>
        <v>Northeast</v>
      </c>
      <c r="L41" s="151" t="str">
        <f>INDEX('State '!$A$1:$C$62,MATCH($I41,'State '!$B:$B,0),3)</f>
        <v>Northeast</v>
      </c>
      <c r="M41" s="151" t="str">
        <f>INDEX('State '!$A$1:$C$62,MATCH($J41,'State '!$B:$B,0),3)</f>
        <v>Northeast</v>
      </c>
      <c r="N41" s="151"/>
      <c r="O41" s="158">
        <v>34.5</v>
      </c>
      <c r="P41" s="157">
        <v>2.2999999999999998</v>
      </c>
      <c r="Q41" s="157">
        <v>140</v>
      </c>
      <c r="R41" s="158">
        <v>14</v>
      </c>
      <c r="S41" s="159" t="s">
        <v>135</v>
      </c>
      <c r="T41" s="156" t="s">
        <v>381</v>
      </c>
      <c r="U41" s="160" t="s">
        <v>682</v>
      </c>
      <c r="V41" s="151"/>
      <c r="W41" s="150"/>
      <c r="X41" s="150"/>
      <c r="Y41" s="150"/>
      <c r="AA41" s="17"/>
      <c r="AB41" s="17"/>
    </row>
    <row r="42" spans="1:28" x14ac:dyDescent="0.2">
      <c r="A42" s="173">
        <v>40610</v>
      </c>
      <c r="B42" s="164" t="s">
        <v>683</v>
      </c>
      <c r="C42" s="164" t="s">
        <v>200</v>
      </c>
      <c r="D42" s="164" t="s">
        <v>134</v>
      </c>
      <c r="E42" s="164" t="s">
        <v>143</v>
      </c>
      <c r="F42" s="165">
        <v>39965</v>
      </c>
      <c r="G42" s="166">
        <v>2009</v>
      </c>
      <c r="H42" s="151" t="s">
        <v>35</v>
      </c>
      <c r="I42" s="151" t="str">
        <f t="shared" si="3"/>
        <v>CT</v>
      </c>
      <c r="J42" s="151" t="str">
        <f t="shared" si="4"/>
        <v>CT</v>
      </c>
      <c r="K42" s="151" t="str">
        <f t="shared" si="6"/>
        <v>Northeast</v>
      </c>
      <c r="L42" s="151" t="str">
        <f>INDEX('State '!$A$1:$C$62,MATCH($I42,'State '!$B:$B,0),3)</f>
        <v>Northeast</v>
      </c>
      <c r="M42" s="151" t="str">
        <f>INDEX('State '!$A$1:$C$62,MATCH($J42,'State '!$B:$B,0),3)</f>
        <v>Northeast</v>
      </c>
      <c r="N42" s="151"/>
      <c r="O42" s="158">
        <v>8.14</v>
      </c>
      <c r="P42" s="158">
        <v>1.1299999999999999</v>
      </c>
      <c r="Q42" s="158">
        <v>131</v>
      </c>
      <c r="R42" s="157">
        <v>20</v>
      </c>
      <c r="S42" s="151" t="s">
        <v>135</v>
      </c>
      <c r="T42" s="151" t="s">
        <v>381</v>
      </c>
      <c r="U42" s="151" t="s">
        <v>684</v>
      </c>
      <c r="V42" s="151"/>
      <c r="W42" s="150"/>
      <c r="X42" s="150"/>
      <c r="Y42" s="150"/>
      <c r="AA42" s="17"/>
      <c r="AB42" s="17"/>
    </row>
    <row r="43" spans="1:28" x14ac:dyDescent="0.2">
      <c r="A43" s="173">
        <v>39990</v>
      </c>
      <c r="B43" s="164" t="s">
        <v>1454</v>
      </c>
      <c r="C43" s="164" t="s">
        <v>200</v>
      </c>
      <c r="D43" s="164" t="s">
        <v>134</v>
      </c>
      <c r="E43" s="164" t="s">
        <v>143</v>
      </c>
      <c r="F43" s="165">
        <v>36739</v>
      </c>
      <c r="G43" s="166">
        <v>2000</v>
      </c>
      <c r="H43" s="151" t="s">
        <v>35</v>
      </c>
      <c r="I43" s="151" t="str">
        <f t="shared" si="3"/>
        <v>CT</v>
      </c>
      <c r="J43" s="151" t="str">
        <f t="shared" si="4"/>
        <v>CT</v>
      </c>
      <c r="K43" s="151" t="str">
        <f t="shared" si="6"/>
        <v>Northeast</v>
      </c>
      <c r="L43" s="151" t="str">
        <f>INDEX('State '!$A$1:$C$62,MATCH($I43,'State '!$B:$B,0),3)</f>
        <v>Northeast</v>
      </c>
      <c r="M43" s="151" t="str">
        <f>INDEX('State '!$A$1:$C$62,MATCH($J43,'State '!$B:$B,0),3)</f>
        <v>Northeast</v>
      </c>
      <c r="N43" s="151"/>
      <c r="O43" s="158">
        <v>4.7</v>
      </c>
      <c r="P43" s="158">
        <v>2</v>
      </c>
      <c r="Q43" s="158">
        <v>140</v>
      </c>
      <c r="R43" s="157">
        <v>16</v>
      </c>
      <c r="S43" s="151" t="s">
        <v>135</v>
      </c>
      <c r="T43" s="151" t="s">
        <v>381</v>
      </c>
      <c r="U43" s="151" t="s">
        <v>1455</v>
      </c>
      <c r="V43" s="151"/>
      <c r="W43" s="150"/>
      <c r="X43" s="150"/>
      <c r="Y43" s="150"/>
      <c r="AA43" s="17"/>
      <c r="AB43" s="17"/>
    </row>
    <row r="44" spans="1:28" x14ac:dyDescent="0.2">
      <c r="A44" s="173">
        <v>39990</v>
      </c>
      <c r="B44" s="152" t="s">
        <v>911</v>
      </c>
      <c r="C44" s="152" t="s">
        <v>200</v>
      </c>
      <c r="D44" s="152" t="s">
        <v>140</v>
      </c>
      <c r="E44" s="153" t="s">
        <v>143</v>
      </c>
      <c r="F44" s="154">
        <v>39431</v>
      </c>
      <c r="G44" s="155">
        <v>2007</v>
      </c>
      <c r="H44" s="151" t="s">
        <v>36</v>
      </c>
      <c r="I44" s="151" t="str">
        <f t="shared" si="3"/>
        <v>MA</v>
      </c>
      <c r="J44" s="151" t="str">
        <f t="shared" si="4"/>
        <v>MA</v>
      </c>
      <c r="K44" s="151" t="str">
        <f t="shared" si="6"/>
        <v>Northeast</v>
      </c>
      <c r="L44" s="151" t="str">
        <f>INDEX('State '!$A$1:$C$62,MATCH($I44,'State '!$B:$B,0),3)</f>
        <v>Northeast</v>
      </c>
      <c r="M44" s="151" t="str">
        <f>INDEX('State '!$A$1:$C$62,MATCH($J44,'State '!$B:$B,0),3)</f>
        <v>Northeast</v>
      </c>
      <c r="N44" s="151"/>
      <c r="O44" s="158">
        <v>179.7</v>
      </c>
      <c r="P44" s="157">
        <v>16.399999999999999</v>
      </c>
      <c r="Q44" s="157">
        <v>800</v>
      </c>
      <c r="R44" s="158">
        <v>24</v>
      </c>
      <c r="S44" s="159" t="s">
        <v>135</v>
      </c>
      <c r="T44" s="156" t="s">
        <v>381</v>
      </c>
      <c r="U44" s="160" t="s">
        <v>912</v>
      </c>
      <c r="V44" s="151"/>
      <c r="W44" s="150"/>
      <c r="X44" s="150"/>
      <c r="Y44" s="150"/>
      <c r="AA44" s="17"/>
      <c r="AB44" s="17"/>
    </row>
    <row r="45" spans="1:28" x14ac:dyDescent="0.2">
      <c r="A45" s="173">
        <v>39990</v>
      </c>
      <c r="B45" s="164" t="s">
        <v>871</v>
      </c>
      <c r="C45" s="164" t="s">
        <v>200</v>
      </c>
      <c r="D45" s="164" t="s">
        <v>134</v>
      </c>
      <c r="E45" s="164" t="s">
        <v>143</v>
      </c>
      <c r="F45" s="165">
        <v>39753</v>
      </c>
      <c r="G45" s="166">
        <v>2008</v>
      </c>
      <c r="H45" s="151" t="s">
        <v>872</v>
      </c>
      <c r="I45" s="151" t="str">
        <f t="shared" si="3"/>
        <v>NJ</v>
      </c>
      <c r="J45" s="151" t="str">
        <f t="shared" si="4"/>
        <v>CT</v>
      </c>
      <c r="K45" s="151" t="str">
        <f t="shared" si="6"/>
        <v>Northeast</v>
      </c>
      <c r="L45" s="151" t="str">
        <f>INDEX('State '!$A$1:$C$62,MATCH($I45,'State '!$B:$B,0),3)</f>
        <v>Northeast</v>
      </c>
      <c r="M45" s="151" t="str">
        <f>INDEX('State '!$A$1:$C$62,MATCH($J45,'State '!$B:$B,0),3)</f>
        <v>Northeast</v>
      </c>
      <c r="N45" s="151"/>
      <c r="O45" s="158">
        <v>191.7</v>
      </c>
      <c r="P45" s="158">
        <v>4.8</v>
      </c>
      <c r="Q45" s="158">
        <v>325</v>
      </c>
      <c r="R45" s="157">
        <v>42</v>
      </c>
      <c r="S45" s="151" t="s">
        <v>135</v>
      </c>
      <c r="T45" s="151" t="s">
        <v>381</v>
      </c>
      <c r="U45" s="151" t="s">
        <v>873</v>
      </c>
      <c r="V45" s="151"/>
      <c r="W45" s="150"/>
      <c r="X45" s="150"/>
      <c r="Y45" s="150"/>
      <c r="AA45" s="17"/>
      <c r="AB45" s="17"/>
    </row>
    <row r="46" spans="1:28" x14ac:dyDescent="0.2">
      <c r="A46" s="173">
        <v>39990</v>
      </c>
      <c r="B46" s="164" t="s">
        <v>1444</v>
      </c>
      <c r="C46" s="164" t="s">
        <v>200</v>
      </c>
      <c r="D46" s="164" t="s">
        <v>134</v>
      </c>
      <c r="E46" s="164" t="s">
        <v>143</v>
      </c>
      <c r="F46" s="165">
        <v>36617</v>
      </c>
      <c r="G46" s="166">
        <v>2000</v>
      </c>
      <c r="H46" s="151" t="s">
        <v>1445</v>
      </c>
      <c r="I46" s="151" t="str">
        <f t="shared" si="3"/>
        <v>CT</v>
      </c>
      <c r="J46" s="151" t="str">
        <f t="shared" si="4"/>
        <v>RI</v>
      </c>
      <c r="K46" s="151" t="str">
        <f t="shared" si="6"/>
        <v>Northeast</v>
      </c>
      <c r="L46" s="151" t="str">
        <f>INDEX('State '!$A$1:$C$62,MATCH($I46,'State '!$B:$B,0),3)</f>
        <v>Northeast</v>
      </c>
      <c r="M46" s="151" t="str">
        <f>INDEX('State '!$A$1:$C$62,MATCH($J46,'State '!$B:$B,0),3)</f>
        <v>Northeast</v>
      </c>
      <c r="N46" s="151"/>
      <c r="O46" s="158">
        <v>13.9</v>
      </c>
      <c r="P46" s="158">
        <v>16</v>
      </c>
      <c r="Q46" s="158">
        <v>46</v>
      </c>
      <c r="R46" s="157">
        <v>30</v>
      </c>
      <c r="S46" s="151" t="s">
        <v>135</v>
      </c>
      <c r="T46" s="151" t="s">
        <v>381</v>
      </c>
      <c r="U46" s="151" t="s">
        <v>1446</v>
      </c>
      <c r="V46" s="151"/>
      <c r="W46" s="150"/>
      <c r="X46" s="150"/>
      <c r="Y46" s="150"/>
      <c r="AA46" s="17"/>
      <c r="AB46" s="17"/>
    </row>
    <row r="47" spans="1:28" x14ac:dyDescent="0.2">
      <c r="A47" s="151">
        <v>39990</v>
      </c>
      <c r="B47" s="164" t="s">
        <v>1404</v>
      </c>
      <c r="C47" s="164" t="s">
        <v>200</v>
      </c>
      <c r="D47" s="164" t="s">
        <v>140</v>
      </c>
      <c r="E47" s="164" t="s">
        <v>143</v>
      </c>
      <c r="F47" s="165">
        <v>37165</v>
      </c>
      <c r="G47" s="166">
        <v>2001</v>
      </c>
      <c r="H47" s="151" t="s">
        <v>20</v>
      </c>
      <c r="I47" s="151" t="str">
        <f t="shared" si="3"/>
        <v>NJ</v>
      </c>
      <c r="J47" s="151" t="str">
        <f t="shared" si="4"/>
        <v>NJ</v>
      </c>
      <c r="K47" s="151" t="str">
        <f t="shared" si="6"/>
        <v>Northeast</v>
      </c>
      <c r="L47" s="151" t="str">
        <f>INDEX('State '!$A$1:$C$62,MATCH($I47,'State '!$B:$B,0),3)</f>
        <v>Northeast</v>
      </c>
      <c r="M47" s="151" t="str">
        <f>INDEX('State '!$A$1:$C$62,MATCH($J47,'State '!$B:$B,0),3)</f>
        <v>Northeast</v>
      </c>
      <c r="N47" s="151"/>
      <c r="O47" s="158">
        <v>6.7</v>
      </c>
      <c r="P47" s="158"/>
      <c r="Q47" s="158">
        <v>135</v>
      </c>
      <c r="R47" s="157" t="s">
        <v>1179</v>
      </c>
      <c r="S47" s="151" t="s">
        <v>135</v>
      </c>
      <c r="T47" s="151" t="s">
        <v>381</v>
      </c>
      <c r="U47" s="151" t="s">
        <v>1405</v>
      </c>
      <c r="V47" s="151"/>
      <c r="W47" s="150"/>
      <c r="X47" s="150"/>
      <c r="Y47" s="150"/>
    </row>
    <row r="48" spans="1:28" ht="38.25" x14ac:dyDescent="0.2">
      <c r="A48" s="96">
        <v>45288</v>
      </c>
      <c r="B48" s="80" t="s">
        <v>3255</v>
      </c>
      <c r="C48" s="79" t="s">
        <v>260</v>
      </c>
      <c r="D48" s="79" t="s">
        <v>142</v>
      </c>
      <c r="E48" s="102" t="s">
        <v>143</v>
      </c>
      <c r="F48" s="60">
        <v>45222</v>
      </c>
      <c r="G48" s="61">
        <v>2023</v>
      </c>
      <c r="H48" s="97" t="s">
        <v>42</v>
      </c>
      <c r="I48" s="97" t="str">
        <f>LEFT($H48,2)</f>
        <v>IA</v>
      </c>
      <c r="J48" s="97" t="str">
        <f>RIGHT($H48,2)</f>
        <v>IA</v>
      </c>
      <c r="K48" s="104" t="str">
        <f>IF($L48=$M48,L48,CONCATENATE($L48,", ",IF(ISBLANK(N48),"",CONCATENATE(N48,", ")),$M48))</f>
        <v>Midwest</v>
      </c>
      <c r="L48" s="97" t="str">
        <f>INDEX('State '!$A$1:$C$62,MATCH($I48,'State '!$B:$B,0),3)</f>
        <v>Midwest</v>
      </c>
      <c r="M48" s="97" t="str">
        <f>INDEX('State '!$A$1:$C$62,MATCH($J48,'State '!$B:$B,0),3)</f>
        <v>Midwest</v>
      </c>
      <c r="N48" s="97"/>
      <c r="O48" s="158">
        <v>31.2</v>
      </c>
      <c r="P48" s="202">
        <v>1.5</v>
      </c>
      <c r="Q48" s="146">
        <v>0</v>
      </c>
      <c r="R48" s="98"/>
      <c r="S48" s="97" t="s">
        <v>135</v>
      </c>
      <c r="T48" s="97" t="s">
        <v>381</v>
      </c>
      <c r="U48" s="97" t="s">
        <v>3256</v>
      </c>
      <c r="V48" s="97" t="s">
        <v>2175</v>
      </c>
      <c r="W48" s="79" t="s">
        <v>3375</v>
      </c>
      <c r="X48" s="79"/>
      <c r="Y48" s="137"/>
      <c r="Z48" s="17"/>
      <c r="AA48" s="17"/>
      <c r="AB48" s="17"/>
    </row>
    <row r="49" spans="1:26" s="17" customFormat="1" x14ac:dyDescent="0.2">
      <c r="A49" s="173">
        <v>43423</v>
      </c>
      <c r="B49" s="152" t="s">
        <v>2617</v>
      </c>
      <c r="C49" s="152" t="s">
        <v>2400</v>
      </c>
      <c r="D49" s="152" t="s">
        <v>140</v>
      </c>
      <c r="E49" s="153" t="s">
        <v>143</v>
      </c>
      <c r="F49" s="154">
        <v>43368</v>
      </c>
      <c r="G49" s="162">
        <v>2018</v>
      </c>
      <c r="H49" s="151" t="s">
        <v>37</v>
      </c>
      <c r="I49" s="151" t="str">
        <f t="shared" si="3"/>
        <v>OK</v>
      </c>
      <c r="J49" s="151" t="str">
        <f t="shared" si="4"/>
        <v>OK</v>
      </c>
      <c r="K49" s="156" t="str">
        <f t="shared" si="6"/>
        <v>South Central</v>
      </c>
      <c r="L49" s="151" t="str">
        <f>INDEX('State '!$A$1:$C$62,MATCH($I49,'State '!$B:$B,0),3)</f>
        <v>South Central</v>
      </c>
      <c r="M49" s="151" t="str">
        <f>INDEX('State '!$A$1:$C$62,MATCH($J49,'State '!$B:$B,0),3)</f>
        <v>South Central</v>
      </c>
      <c r="N49" s="151"/>
      <c r="O49" s="158">
        <v>4.32</v>
      </c>
      <c r="P49" s="157"/>
      <c r="Q49" s="163">
        <v>20</v>
      </c>
      <c r="R49" s="158"/>
      <c r="S49" s="159" t="s">
        <v>135</v>
      </c>
      <c r="T49" s="156" t="s">
        <v>381</v>
      </c>
      <c r="U49" s="160" t="s">
        <v>2625</v>
      </c>
      <c r="V49" s="151" t="s">
        <v>2175</v>
      </c>
      <c r="W49" s="150" t="s">
        <v>2618</v>
      </c>
      <c r="X49" s="150"/>
      <c r="Y49" s="150"/>
      <c r="Z49"/>
    </row>
    <row r="50" spans="1:26" s="17" customFormat="1" ht="13.9" customHeight="1" x14ac:dyDescent="0.2">
      <c r="A50" s="173">
        <v>39990</v>
      </c>
      <c r="B50" s="164" t="s">
        <v>1475</v>
      </c>
      <c r="C50" s="164" t="s">
        <v>207</v>
      </c>
      <c r="D50" s="164" t="s">
        <v>140</v>
      </c>
      <c r="E50" s="164" t="s">
        <v>143</v>
      </c>
      <c r="F50" s="165">
        <v>36861</v>
      </c>
      <c r="G50" s="166">
        <v>2000</v>
      </c>
      <c r="H50" s="151" t="s">
        <v>1476</v>
      </c>
      <c r="I50" s="151" t="str">
        <f t="shared" si="3"/>
        <v>SK</v>
      </c>
      <c r="J50" s="151" t="str">
        <f t="shared" si="4"/>
        <v>ND</v>
      </c>
      <c r="K50" s="151" t="str">
        <f t="shared" si="6"/>
        <v>Canada, Mountain</v>
      </c>
      <c r="L50" s="151" t="str">
        <f>INDEX('State '!$A$1:$C$62,MATCH($I50,'State '!$B:$B,0),3)</f>
        <v>Canada</v>
      </c>
      <c r="M50" s="151" t="str">
        <f>INDEX('State '!$A$1:$C$62,MATCH($J50,'State '!$B:$B,0),3)</f>
        <v>Mountain</v>
      </c>
      <c r="N50" s="151"/>
      <c r="O50" s="158"/>
      <c r="P50" s="158">
        <v>1</v>
      </c>
      <c r="Q50" s="158">
        <v>1600</v>
      </c>
      <c r="R50" s="157">
        <v>36</v>
      </c>
      <c r="S50" s="151" t="s">
        <v>135</v>
      </c>
      <c r="T50" s="151" t="s">
        <v>381</v>
      </c>
      <c r="U50" s="151" t="s">
        <v>1477</v>
      </c>
      <c r="V50" s="151"/>
      <c r="W50" s="150"/>
      <c r="X50" s="150"/>
      <c r="Y50" s="150"/>
      <c r="Z50"/>
    </row>
    <row r="51" spans="1:26" s="17" customFormat="1" x14ac:dyDescent="0.2">
      <c r="A51" s="173">
        <v>39990</v>
      </c>
      <c r="B51" s="164" t="s">
        <v>1492</v>
      </c>
      <c r="C51" s="164" t="s">
        <v>207</v>
      </c>
      <c r="D51" s="164" t="s">
        <v>136</v>
      </c>
      <c r="E51" s="164" t="s">
        <v>143</v>
      </c>
      <c r="F51" s="165">
        <v>36861</v>
      </c>
      <c r="G51" s="166">
        <v>2000</v>
      </c>
      <c r="H51" s="151" t="s">
        <v>1493</v>
      </c>
      <c r="I51" s="151" t="str">
        <f t="shared" si="3"/>
        <v>SK</v>
      </c>
      <c r="J51" s="151" t="str">
        <f t="shared" si="4"/>
        <v>IL</v>
      </c>
      <c r="K51" s="151" t="str">
        <f t="shared" si="6"/>
        <v>Canada, Mountain, Midwest</v>
      </c>
      <c r="L51" s="151" t="str">
        <f>INDEX('State '!$A$1:$C$62,MATCH($I51,'State '!$B:$B,0),3)</f>
        <v>Canada</v>
      </c>
      <c r="M51" s="151" t="str">
        <f>INDEX('State '!$A$1:$C$62,MATCH($J51,'State '!$B:$B,0),3)</f>
        <v>Midwest</v>
      </c>
      <c r="N51" s="151" t="s">
        <v>2463</v>
      </c>
      <c r="O51" s="158">
        <v>1305</v>
      </c>
      <c r="P51" s="158">
        <v>886.8</v>
      </c>
      <c r="Q51" s="158">
        <v>1325</v>
      </c>
      <c r="R51" s="157">
        <v>36</v>
      </c>
      <c r="S51" s="151" t="s">
        <v>135</v>
      </c>
      <c r="T51" s="151" t="s">
        <v>381</v>
      </c>
      <c r="U51" s="151" t="s">
        <v>1494</v>
      </c>
      <c r="V51" s="151"/>
      <c r="W51" s="150"/>
      <c r="X51" s="150"/>
      <c r="Y51" s="150"/>
      <c r="Z51"/>
    </row>
    <row r="52" spans="1:26" s="17" customFormat="1" x14ac:dyDescent="0.2">
      <c r="A52" s="173">
        <v>43199</v>
      </c>
      <c r="B52" s="164" t="s">
        <v>2318</v>
      </c>
      <c r="C52" s="164" t="s">
        <v>1725</v>
      </c>
      <c r="D52" s="164" t="s">
        <v>140</v>
      </c>
      <c r="E52" s="164" t="s">
        <v>143</v>
      </c>
      <c r="F52" s="165">
        <v>43053</v>
      </c>
      <c r="G52" s="157">
        <v>2017</v>
      </c>
      <c r="H52" s="151" t="s">
        <v>52</v>
      </c>
      <c r="I52" s="151" t="str">
        <f t="shared" si="3"/>
        <v>TN</v>
      </c>
      <c r="J52" s="151" t="str">
        <f t="shared" si="4"/>
        <v>TN</v>
      </c>
      <c r="K52" s="156" t="str">
        <f t="shared" si="6"/>
        <v>Midwest</v>
      </c>
      <c r="L52" s="151" t="str">
        <f>INDEX('State '!$A$1:$C$62,MATCH($I52,'State '!$B:$B,0),3)</f>
        <v>Midwest</v>
      </c>
      <c r="M52" s="151" t="str">
        <f>INDEX('State '!$A$1:$C$62,MATCH($J52,'State '!$B:$B,0),3)</f>
        <v>Midwest</v>
      </c>
      <c r="N52" s="151"/>
      <c r="O52" s="158">
        <v>36.700000000000003</v>
      </c>
      <c r="P52" s="158"/>
      <c r="Q52" s="158">
        <v>200</v>
      </c>
      <c r="R52" s="157"/>
      <c r="S52" s="151" t="s">
        <v>138</v>
      </c>
      <c r="T52" s="151" t="s">
        <v>381</v>
      </c>
      <c r="U52" s="151" t="s">
        <v>2319</v>
      </c>
      <c r="V52" s="151" t="s">
        <v>2175</v>
      </c>
      <c r="W52" s="150"/>
      <c r="X52" s="150"/>
      <c r="Y52" s="150"/>
      <c r="Z52"/>
    </row>
    <row r="53" spans="1:26" s="17" customFormat="1" x14ac:dyDescent="0.2">
      <c r="A53" s="173">
        <v>39990</v>
      </c>
      <c r="B53" s="164" t="s">
        <v>1074</v>
      </c>
      <c r="C53" s="164" t="s">
        <v>1725</v>
      </c>
      <c r="D53" s="164" t="s">
        <v>134</v>
      </c>
      <c r="E53" s="164" t="s">
        <v>143</v>
      </c>
      <c r="F53" s="165">
        <v>38657</v>
      </c>
      <c r="G53" s="166">
        <v>2005</v>
      </c>
      <c r="H53" s="151" t="s">
        <v>34</v>
      </c>
      <c r="I53" s="151" t="str">
        <f t="shared" si="3"/>
        <v>WI</v>
      </c>
      <c r="J53" s="151" t="str">
        <f t="shared" si="4"/>
        <v>WI</v>
      </c>
      <c r="K53" s="151" t="str">
        <f t="shared" si="6"/>
        <v>Midwest</v>
      </c>
      <c r="L53" s="151" t="str">
        <f>INDEX('State '!$A$1:$C$62,MATCH($I53,'State '!$B:$B,0),3)</f>
        <v>Midwest</v>
      </c>
      <c r="M53" s="151" t="str">
        <f>INDEX('State '!$A$1:$C$62,MATCH($J53,'State '!$B:$B,0),3)</f>
        <v>Midwest</v>
      </c>
      <c r="N53" s="151"/>
      <c r="O53" s="158">
        <v>18.600000000000001</v>
      </c>
      <c r="P53" s="158">
        <v>8.1999999999999993</v>
      </c>
      <c r="Q53" s="158">
        <v>143.4</v>
      </c>
      <c r="R53" s="157" t="s">
        <v>3237</v>
      </c>
      <c r="S53" s="151" t="s">
        <v>135</v>
      </c>
      <c r="T53" s="151" t="s">
        <v>381</v>
      </c>
      <c r="U53" s="151" t="s">
        <v>1075</v>
      </c>
      <c r="V53" s="151"/>
      <c r="W53" s="150"/>
      <c r="X53" s="150"/>
      <c r="Y53" s="150"/>
      <c r="Z53"/>
    </row>
    <row r="54" spans="1:26" s="17" customFormat="1" x14ac:dyDescent="0.2">
      <c r="A54" s="173">
        <v>39990</v>
      </c>
      <c r="B54" s="164" t="s">
        <v>1735</v>
      </c>
      <c r="C54" s="164" t="s">
        <v>1725</v>
      </c>
      <c r="D54" s="164" t="s">
        <v>136</v>
      </c>
      <c r="E54" s="164" t="s">
        <v>143</v>
      </c>
      <c r="F54" s="165">
        <v>35370</v>
      </c>
      <c r="G54" s="166">
        <v>1996</v>
      </c>
      <c r="H54" s="151" t="s">
        <v>1453</v>
      </c>
      <c r="I54" s="151" t="str">
        <f t="shared" si="3"/>
        <v>MI</v>
      </c>
      <c r="J54" s="151" t="str">
        <f t="shared" si="4"/>
        <v>ON</v>
      </c>
      <c r="K54" s="151" t="str">
        <f t="shared" si="6"/>
        <v>Midwest, Canada</v>
      </c>
      <c r="L54" s="151" t="str">
        <f>INDEX('State '!$A$1:$C$62,MATCH($I54,'State '!$B:$B,0),3)</f>
        <v>Midwest</v>
      </c>
      <c r="M54" s="151" t="str">
        <f>INDEX('State '!$A$1:$C$62,MATCH($J54,'State '!$B:$B,0),3)</f>
        <v>Canada</v>
      </c>
      <c r="N54" s="151"/>
      <c r="O54" s="158">
        <v>15.3</v>
      </c>
      <c r="P54" s="158">
        <v>12</v>
      </c>
      <c r="Q54" s="158">
        <v>150</v>
      </c>
      <c r="R54" s="157">
        <v>24</v>
      </c>
      <c r="S54" s="151" t="s">
        <v>135</v>
      </c>
      <c r="T54" s="151" t="s">
        <v>381</v>
      </c>
      <c r="U54" s="151" t="s">
        <v>1736</v>
      </c>
      <c r="V54" s="151"/>
      <c r="W54" s="150"/>
      <c r="X54" s="150"/>
      <c r="Y54" s="150"/>
      <c r="Z54"/>
    </row>
    <row r="55" spans="1:26" s="17" customFormat="1" x14ac:dyDescent="0.2">
      <c r="A55" s="173">
        <v>39990</v>
      </c>
      <c r="B55" s="164" t="s">
        <v>1481</v>
      </c>
      <c r="C55" s="164" t="s">
        <v>1725</v>
      </c>
      <c r="D55" s="164" t="s">
        <v>134</v>
      </c>
      <c r="E55" s="164" t="s">
        <v>143</v>
      </c>
      <c r="F55" s="165">
        <v>36584</v>
      </c>
      <c r="G55" s="166">
        <v>2000</v>
      </c>
      <c r="H55" s="151" t="s">
        <v>1482</v>
      </c>
      <c r="I55" s="151" t="str">
        <f t="shared" si="3"/>
        <v>MS</v>
      </c>
      <c r="J55" s="151" t="str">
        <f t="shared" si="4"/>
        <v>TN</v>
      </c>
      <c r="K55" s="151" t="str">
        <f t="shared" si="6"/>
        <v>South Central, Midwest</v>
      </c>
      <c r="L55" s="151" t="str">
        <f>INDEX('State '!$A$1:$C$62,MATCH($I55,'State '!$B:$B,0),3)</f>
        <v>South Central</v>
      </c>
      <c r="M55" s="151" t="str">
        <f>INDEX('State '!$A$1:$C$62,MATCH($J55,'State '!$B:$B,0),3)</f>
        <v>Midwest</v>
      </c>
      <c r="N55" s="151"/>
      <c r="O55" s="158">
        <v>0.24</v>
      </c>
      <c r="P55" s="158">
        <v>15</v>
      </c>
      <c r="Q55" s="158">
        <v>235</v>
      </c>
      <c r="R55" s="157">
        <v>20</v>
      </c>
      <c r="S55" s="151" t="s">
        <v>135</v>
      </c>
      <c r="T55" s="151" t="s">
        <v>381</v>
      </c>
      <c r="U55" s="151" t="s">
        <v>1483</v>
      </c>
      <c r="V55" s="151"/>
      <c r="W55" s="150"/>
      <c r="X55" s="150"/>
      <c r="Y55" s="150"/>
      <c r="Z55"/>
    </row>
    <row r="56" spans="1:26" s="17" customFormat="1" x14ac:dyDescent="0.2">
      <c r="A56" s="173">
        <v>39990</v>
      </c>
      <c r="B56" s="164" t="s">
        <v>1684</v>
      </c>
      <c r="C56" s="164" t="s">
        <v>1725</v>
      </c>
      <c r="D56" s="164" t="s">
        <v>140</v>
      </c>
      <c r="E56" s="164" t="s">
        <v>143</v>
      </c>
      <c r="F56" s="165">
        <v>35779</v>
      </c>
      <c r="G56" s="166">
        <v>1997</v>
      </c>
      <c r="H56" s="151" t="s">
        <v>1685</v>
      </c>
      <c r="I56" s="151" t="str">
        <f t="shared" si="3"/>
        <v>IL</v>
      </c>
      <c r="J56" s="151" t="str">
        <f t="shared" si="4"/>
        <v>MI</v>
      </c>
      <c r="K56" s="151" t="str">
        <f t="shared" si="6"/>
        <v>Midwest</v>
      </c>
      <c r="L56" s="151" t="str">
        <f>INDEX('State '!$A$1:$C$62,MATCH($I56,'State '!$B:$B,0),3)</f>
        <v>Midwest</v>
      </c>
      <c r="M56" s="151" t="str">
        <f>INDEX('State '!$A$1:$C$62,MATCH($J56,'State '!$B:$B,0),3)</f>
        <v>Midwest</v>
      </c>
      <c r="N56" s="151"/>
      <c r="O56" s="158">
        <v>19.100000000000001</v>
      </c>
      <c r="P56" s="158">
        <v>12</v>
      </c>
      <c r="Q56" s="158">
        <v>135</v>
      </c>
      <c r="R56" s="157" t="s">
        <v>3208</v>
      </c>
      <c r="S56" s="151" t="s">
        <v>135</v>
      </c>
      <c r="T56" s="151" t="s">
        <v>381</v>
      </c>
      <c r="U56" s="151" t="s">
        <v>1686</v>
      </c>
      <c r="V56" s="151"/>
      <c r="W56" s="150"/>
      <c r="X56" s="150"/>
      <c r="Y56" s="185"/>
    </row>
    <row r="57" spans="1:26" s="17" customFormat="1" x14ac:dyDescent="0.2">
      <c r="A57" s="173">
        <v>39990</v>
      </c>
      <c r="B57" s="164" t="s">
        <v>1045</v>
      </c>
      <c r="C57" s="164" t="s">
        <v>1725</v>
      </c>
      <c r="D57" s="164" t="s">
        <v>140</v>
      </c>
      <c r="E57" s="164" t="s">
        <v>143</v>
      </c>
      <c r="F57" s="165">
        <v>38702</v>
      </c>
      <c r="G57" s="166">
        <v>2005</v>
      </c>
      <c r="H57" s="151" t="s">
        <v>34</v>
      </c>
      <c r="I57" s="151" t="str">
        <f t="shared" si="3"/>
        <v>WI</v>
      </c>
      <c r="J57" s="151" t="str">
        <f t="shared" si="4"/>
        <v>WI</v>
      </c>
      <c r="K57" s="151" t="str">
        <f t="shared" si="6"/>
        <v>Midwest</v>
      </c>
      <c r="L57" s="151" t="str">
        <f>INDEX('State '!$A$1:$C$62,MATCH($I57,'State '!$B:$B,0),3)</f>
        <v>Midwest</v>
      </c>
      <c r="M57" s="151" t="str">
        <f>INDEX('State '!$A$1:$C$62,MATCH($J57,'State '!$B:$B,0),3)</f>
        <v>Midwest</v>
      </c>
      <c r="N57" s="151"/>
      <c r="O57" s="158">
        <v>13.52</v>
      </c>
      <c r="P57" s="158"/>
      <c r="Q57" s="158">
        <v>105</v>
      </c>
      <c r="R57" s="157"/>
      <c r="S57" s="151" t="s">
        <v>135</v>
      </c>
      <c r="T57" s="151" t="s">
        <v>381</v>
      </c>
      <c r="U57" s="151" t="s">
        <v>1046</v>
      </c>
      <c r="V57" s="151"/>
      <c r="W57" s="150"/>
      <c r="X57" s="150"/>
      <c r="Y57" s="150"/>
    </row>
    <row r="58" spans="1:26" s="17" customFormat="1" x14ac:dyDescent="0.2">
      <c r="A58" s="173">
        <v>39990</v>
      </c>
      <c r="B58" s="164" t="s">
        <v>1484</v>
      </c>
      <c r="C58" s="164" t="s">
        <v>1725</v>
      </c>
      <c r="D58" s="164" t="s">
        <v>134</v>
      </c>
      <c r="E58" s="164" t="s">
        <v>143</v>
      </c>
      <c r="F58" s="165">
        <v>36584</v>
      </c>
      <c r="G58" s="166">
        <v>2000</v>
      </c>
      <c r="H58" s="151" t="s">
        <v>47</v>
      </c>
      <c r="I58" s="151" t="str">
        <f t="shared" si="3"/>
        <v>GM</v>
      </c>
      <c r="J58" s="151" t="str">
        <f t="shared" si="4"/>
        <v>GM</v>
      </c>
      <c r="K58" s="151" t="str">
        <f t="shared" si="6"/>
        <v>Gulf of Mexico</v>
      </c>
      <c r="L58" s="151" t="str">
        <f>INDEX('State '!$A$1:$C$62,MATCH($I58,'State '!$B:$B,0),3)</f>
        <v>Gulf of Mexico</v>
      </c>
      <c r="M58" s="151" t="str">
        <f>INDEX('State '!$A$1:$C$62,MATCH($J58,'State '!$B:$B,0),3)</f>
        <v>Gulf of Mexico</v>
      </c>
      <c r="N58" s="151"/>
      <c r="O58" s="158">
        <v>10</v>
      </c>
      <c r="P58" s="158">
        <v>9.5</v>
      </c>
      <c r="Q58" s="158">
        <v>225</v>
      </c>
      <c r="R58" s="157">
        <v>16</v>
      </c>
      <c r="S58" s="151" t="s">
        <v>135</v>
      </c>
      <c r="T58" s="151" t="s">
        <v>381</v>
      </c>
      <c r="U58" s="151" t="s">
        <v>1485</v>
      </c>
      <c r="V58" s="151"/>
      <c r="W58" s="150"/>
      <c r="X58" s="150"/>
      <c r="Y58" s="150"/>
      <c r="Z58"/>
    </row>
    <row r="59" spans="1:26" s="17" customFormat="1" x14ac:dyDescent="0.2">
      <c r="A59" s="173">
        <v>39990</v>
      </c>
      <c r="B59" s="164" t="s">
        <v>1149</v>
      </c>
      <c r="C59" s="164" t="s">
        <v>1725</v>
      </c>
      <c r="D59" s="164" t="s">
        <v>140</v>
      </c>
      <c r="E59" s="164" t="s">
        <v>143</v>
      </c>
      <c r="F59" s="165">
        <v>38261</v>
      </c>
      <c r="G59" s="166">
        <v>2004</v>
      </c>
      <c r="H59" s="151" t="s">
        <v>34</v>
      </c>
      <c r="I59" s="151" t="str">
        <f t="shared" si="3"/>
        <v>WI</v>
      </c>
      <c r="J59" s="151" t="str">
        <f t="shared" si="4"/>
        <v>WI</v>
      </c>
      <c r="K59" s="151" t="str">
        <f t="shared" si="6"/>
        <v>Midwest</v>
      </c>
      <c r="L59" s="151" t="str">
        <f>INDEX('State '!$A$1:$C$62,MATCH($I59,'State '!$B:$B,0),3)</f>
        <v>Midwest</v>
      </c>
      <c r="M59" s="151" t="str">
        <f>INDEX('State '!$A$1:$C$62,MATCH($J59,'State '!$B:$B,0),3)</f>
        <v>Midwest</v>
      </c>
      <c r="N59" s="151"/>
      <c r="O59" s="158">
        <v>42.1</v>
      </c>
      <c r="P59" s="158">
        <v>32.799999999999997</v>
      </c>
      <c r="Q59" s="158">
        <v>220</v>
      </c>
      <c r="R59" s="157" t="s">
        <v>3209</v>
      </c>
      <c r="S59" s="151" t="s">
        <v>135</v>
      </c>
      <c r="T59" s="151" t="s">
        <v>381</v>
      </c>
      <c r="U59" s="151" t="s">
        <v>1150</v>
      </c>
      <c r="V59" s="151"/>
      <c r="W59" s="150"/>
      <c r="X59" s="150"/>
      <c r="Y59" s="150"/>
      <c r="Z59"/>
    </row>
    <row r="60" spans="1:26" s="17" customFormat="1" x14ac:dyDescent="0.2">
      <c r="A60" s="173">
        <v>39990</v>
      </c>
      <c r="B60" s="164" t="s">
        <v>1526</v>
      </c>
      <c r="C60" s="164" t="s">
        <v>367</v>
      </c>
      <c r="D60" s="164" t="s">
        <v>140</v>
      </c>
      <c r="E60" s="164" t="s">
        <v>143</v>
      </c>
      <c r="F60" s="165">
        <v>36404</v>
      </c>
      <c r="G60" s="166">
        <v>1999</v>
      </c>
      <c r="H60" s="151" t="s">
        <v>1295</v>
      </c>
      <c r="I60" s="151" t="str">
        <f t="shared" si="3"/>
        <v>IL</v>
      </c>
      <c r="J60" s="151" t="str">
        <f t="shared" si="4"/>
        <v>WI</v>
      </c>
      <c r="K60" s="151" t="str">
        <f t="shared" ref="K60:K79" si="7">IF($L60=$M60,L60,CONCATENATE($L60,", ",IF(ISBLANK(N60),"",CONCATENATE(N60,", ")),$M60))</f>
        <v>Midwest</v>
      </c>
      <c r="L60" s="151" t="str">
        <f>INDEX('State '!$A$1:$C$62,MATCH($I60,'State '!$B:$B,0),3)</f>
        <v>Midwest</v>
      </c>
      <c r="M60" s="151" t="str">
        <f>INDEX('State '!$A$1:$C$62,MATCH($J60,'State '!$B:$B,0),3)</f>
        <v>Midwest</v>
      </c>
      <c r="N60" s="151"/>
      <c r="O60" s="158"/>
      <c r="P60" s="158">
        <v>12.4</v>
      </c>
      <c r="Q60" s="158">
        <v>40</v>
      </c>
      <c r="R60" s="157">
        <v>10</v>
      </c>
      <c r="S60" s="151" t="s">
        <v>135</v>
      </c>
      <c r="T60" s="151" t="s">
        <v>381</v>
      </c>
      <c r="U60" s="151" t="s">
        <v>1527</v>
      </c>
      <c r="V60" s="151"/>
      <c r="W60" s="150"/>
      <c r="X60" s="150"/>
      <c r="Y60" s="185"/>
      <c r="Z60"/>
    </row>
    <row r="61" spans="1:26" s="17" customFormat="1" x14ac:dyDescent="0.2">
      <c r="A61" s="173">
        <v>39990</v>
      </c>
      <c r="B61" s="152" t="s">
        <v>987</v>
      </c>
      <c r="C61" s="152" t="s">
        <v>1725</v>
      </c>
      <c r="D61" s="152" t="s">
        <v>140</v>
      </c>
      <c r="E61" s="153" t="s">
        <v>143</v>
      </c>
      <c r="F61" s="154">
        <v>39066</v>
      </c>
      <c r="G61" s="155">
        <v>2006</v>
      </c>
      <c r="H61" s="151" t="s">
        <v>988</v>
      </c>
      <c r="I61" s="151" t="str">
        <f t="shared" si="3"/>
        <v>MI</v>
      </c>
      <c r="J61" s="151" t="str">
        <f t="shared" si="4"/>
        <v>WI</v>
      </c>
      <c r="K61" s="151" t="str">
        <f t="shared" si="7"/>
        <v>Midwest</v>
      </c>
      <c r="L61" s="151" t="str">
        <f>INDEX('State '!$A$1:$C$62,MATCH($I61,'State '!$B:$B,0),3)</f>
        <v>Midwest</v>
      </c>
      <c r="M61" s="151" t="str">
        <f>INDEX('State '!$A$1:$C$62,MATCH($J61,'State '!$B:$B,0),3)</f>
        <v>Midwest</v>
      </c>
      <c r="N61" s="151"/>
      <c r="O61" s="158">
        <v>48.1</v>
      </c>
      <c r="P61" s="157">
        <v>6.86</v>
      </c>
      <c r="Q61" s="157">
        <v>168.2</v>
      </c>
      <c r="R61" s="158" t="s">
        <v>3207</v>
      </c>
      <c r="S61" s="159" t="s">
        <v>135</v>
      </c>
      <c r="T61" s="156" t="s">
        <v>381</v>
      </c>
      <c r="U61" s="160" t="s">
        <v>989</v>
      </c>
      <c r="V61" s="151"/>
      <c r="W61" s="150"/>
      <c r="X61" s="150"/>
      <c r="Y61" s="185"/>
    </row>
    <row r="62" spans="1:26" s="17" customFormat="1" x14ac:dyDescent="0.2">
      <c r="A62" s="173">
        <v>39990</v>
      </c>
      <c r="B62" s="164" t="s">
        <v>1382</v>
      </c>
      <c r="C62" s="164" t="s">
        <v>1725</v>
      </c>
      <c r="D62" s="164" t="s">
        <v>140</v>
      </c>
      <c r="E62" s="164" t="s">
        <v>143</v>
      </c>
      <c r="F62" s="165">
        <v>37240</v>
      </c>
      <c r="G62" s="166">
        <v>2001</v>
      </c>
      <c r="H62" s="151" t="s">
        <v>1295</v>
      </c>
      <c r="I62" s="151" t="str">
        <f t="shared" si="3"/>
        <v>IL</v>
      </c>
      <c r="J62" s="151" t="str">
        <f t="shared" si="4"/>
        <v>WI</v>
      </c>
      <c r="K62" s="151" t="str">
        <f t="shared" si="7"/>
        <v>Midwest</v>
      </c>
      <c r="L62" s="151" t="str">
        <f>INDEX('State '!$A$1:$C$62,MATCH($I62,'State '!$B:$B,0),3)</f>
        <v>Midwest</v>
      </c>
      <c r="M62" s="151" t="str">
        <f>INDEX('State '!$A$1:$C$62,MATCH($J62,'State '!$B:$B,0),3)</f>
        <v>Midwest</v>
      </c>
      <c r="N62" s="151"/>
      <c r="O62" s="158">
        <v>6</v>
      </c>
      <c r="P62" s="158"/>
      <c r="Q62" s="158">
        <v>40</v>
      </c>
      <c r="R62" s="157">
        <v>46</v>
      </c>
      <c r="S62" s="151" t="s">
        <v>135</v>
      </c>
      <c r="T62" s="151" t="s">
        <v>381</v>
      </c>
      <c r="U62" s="151" t="s">
        <v>1383</v>
      </c>
      <c r="V62" s="151"/>
      <c r="W62" s="150"/>
      <c r="X62" s="150"/>
      <c r="Y62" s="150"/>
    </row>
    <row r="63" spans="1:26" s="17" customFormat="1" x14ac:dyDescent="0.2">
      <c r="A63" s="173">
        <v>39990</v>
      </c>
      <c r="B63" s="164" t="s">
        <v>2073</v>
      </c>
      <c r="C63" s="164" t="s">
        <v>1725</v>
      </c>
      <c r="D63" s="164" t="s">
        <v>140</v>
      </c>
      <c r="E63" s="164" t="s">
        <v>143</v>
      </c>
      <c r="F63" s="165">
        <v>36875</v>
      </c>
      <c r="G63" s="166">
        <v>2000</v>
      </c>
      <c r="H63" s="151" t="s">
        <v>1295</v>
      </c>
      <c r="I63" s="151" t="str">
        <f t="shared" si="3"/>
        <v>IL</v>
      </c>
      <c r="J63" s="151" t="str">
        <f t="shared" si="4"/>
        <v>WI</v>
      </c>
      <c r="K63" s="151" t="str">
        <f t="shared" si="7"/>
        <v>Midwest</v>
      </c>
      <c r="L63" s="151" t="str">
        <f>INDEX('State '!$A$1:$C$62,MATCH($I63,'State '!$B:$B,0),3)</f>
        <v>Midwest</v>
      </c>
      <c r="M63" s="151" t="str">
        <f>INDEX('State '!$A$1:$C$62,MATCH($J63,'State '!$B:$B,0),3)</f>
        <v>Midwest</v>
      </c>
      <c r="N63" s="151"/>
      <c r="O63" s="158">
        <v>23.8</v>
      </c>
      <c r="P63" s="158">
        <v>12</v>
      </c>
      <c r="Q63" s="158">
        <v>109</v>
      </c>
      <c r="R63" s="157">
        <v>30</v>
      </c>
      <c r="S63" s="151" t="s">
        <v>135</v>
      </c>
      <c r="T63" s="151" t="s">
        <v>381</v>
      </c>
      <c r="U63" s="151" t="s">
        <v>1383</v>
      </c>
      <c r="V63" s="151"/>
      <c r="W63" s="150"/>
      <c r="X63" s="150"/>
      <c r="Y63" s="150"/>
    </row>
    <row r="64" spans="1:26" s="17" customFormat="1" x14ac:dyDescent="0.2">
      <c r="A64" s="173">
        <v>39990</v>
      </c>
      <c r="B64" s="164" t="s">
        <v>1518</v>
      </c>
      <c r="C64" s="164" t="s">
        <v>1725</v>
      </c>
      <c r="D64" s="164" t="s">
        <v>140</v>
      </c>
      <c r="E64" s="164" t="s">
        <v>143</v>
      </c>
      <c r="F64" s="165">
        <v>36465</v>
      </c>
      <c r="G64" s="166">
        <v>1999</v>
      </c>
      <c r="H64" s="151" t="s">
        <v>1295</v>
      </c>
      <c r="I64" s="151" t="str">
        <f t="shared" si="3"/>
        <v>IL</v>
      </c>
      <c r="J64" s="151" t="str">
        <f t="shared" si="4"/>
        <v>WI</v>
      </c>
      <c r="K64" s="151" t="str">
        <f t="shared" si="7"/>
        <v>Midwest</v>
      </c>
      <c r="L64" s="151" t="str">
        <f>INDEX('State '!$A$1:$C$62,MATCH($I64,'State '!$B:$B,0),3)</f>
        <v>Midwest</v>
      </c>
      <c r="M64" s="151" t="str">
        <f>INDEX('State '!$A$1:$C$62,MATCH($J64,'State '!$B:$B,0),3)</f>
        <v>Midwest</v>
      </c>
      <c r="N64" s="151"/>
      <c r="O64" s="158">
        <v>11.6</v>
      </c>
      <c r="P64" s="158">
        <v>11.7</v>
      </c>
      <c r="Q64" s="158">
        <v>190</v>
      </c>
      <c r="R64" s="157">
        <v>30</v>
      </c>
      <c r="S64" s="151" t="s">
        <v>135</v>
      </c>
      <c r="T64" s="151" t="s">
        <v>381</v>
      </c>
      <c r="U64" s="151" t="s">
        <v>1519</v>
      </c>
      <c r="V64" s="151"/>
      <c r="W64" s="150"/>
      <c r="X64" s="150"/>
      <c r="Y64" s="150"/>
    </row>
    <row r="65" spans="1:261" x14ac:dyDescent="0.2">
      <c r="A65" s="173">
        <v>40388</v>
      </c>
      <c r="B65" s="152" t="s">
        <v>1841</v>
      </c>
      <c r="C65" s="152" t="s">
        <v>1725</v>
      </c>
      <c r="D65" s="152" t="s">
        <v>140</v>
      </c>
      <c r="E65" s="153" t="s">
        <v>143</v>
      </c>
      <c r="F65" s="154">
        <v>40479</v>
      </c>
      <c r="G65" s="155">
        <v>2010</v>
      </c>
      <c r="H65" s="151" t="s">
        <v>34</v>
      </c>
      <c r="I65" s="151" t="str">
        <f t="shared" si="3"/>
        <v>WI</v>
      </c>
      <c r="J65" s="151" t="str">
        <f t="shared" si="4"/>
        <v>WI</v>
      </c>
      <c r="K65" s="151" t="str">
        <f t="shared" si="7"/>
        <v>Midwest</v>
      </c>
      <c r="L65" s="151" t="str">
        <f>INDEX('State '!$A$1:$C$62,MATCH($I65,'State '!$B:$B,0),3)</f>
        <v>Midwest</v>
      </c>
      <c r="M65" s="151" t="str">
        <f>INDEX('State '!$A$1:$C$62,MATCH($J65,'State '!$B:$B,0),3)</f>
        <v>Midwest</v>
      </c>
      <c r="N65" s="151"/>
      <c r="O65" s="158">
        <v>38.299999999999997</v>
      </c>
      <c r="P65" s="157">
        <v>8.9</v>
      </c>
      <c r="Q65" s="157">
        <v>97.9</v>
      </c>
      <c r="R65" s="158">
        <v>30</v>
      </c>
      <c r="S65" s="159" t="s">
        <v>135</v>
      </c>
      <c r="T65" s="156" t="s">
        <v>381</v>
      </c>
      <c r="U65" s="160" t="s">
        <v>574</v>
      </c>
      <c r="V65" s="151"/>
      <c r="W65" s="150"/>
      <c r="X65" s="150"/>
      <c r="Y65" s="150"/>
      <c r="Z65" s="17"/>
      <c r="AA65" s="17"/>
      <c r="AB65" s="17"/>
    </row>
    <row r="66" spans="1:261" x14ac:dyDescent="0.2">
      <c r="A66" s="173">
        <v>40619</v>
      </c>
      <c r="B66" s="164" t="s">
        <v>509</v>
      </c>
      <c r="C66" s="164" t="s">
        <v>224</v>
      </c>
      <c r="D66" s="164" t="s">
        <v>140</v>
      </c>
      <c r="E66" s="164" t="s">
        <v>143</v>
      </c>
      <c r="F66" s="165">
        <v>40817</v>
      </c>
      <c r="G66" s="166">
        <v>2011</v>
      </c>
      <c r="H66" s="151" t="s">
        <v>510</v>
      </c>
      <c r="I66" s="151" t="str">
        <f t="shared" si="3"/>
        <v>WY</v>
      </c>
      <c r="J66" s="151" t="str">
        <f t="shared" si="4"/>
        <v>NV</v>
      </c>
      <c r="K66" s="151" t="str">
        <f t="shared" si="7"/>
        <v>Mountain</v>
      </c>
      <c r="L66" s="151" t="str">
        <f>INDEX('State '!$A$1:$C$62,MATCH($I66,'State '!$B:$B,0),3)</f>
        <v>Mountain</v>
      </c>
      <c r="M66" s="151" t="str">
        <f>INDEX('State '!$A$1:$C$62,MATCH($J66,'State '!$B:$B,0),3)</f>
        <v>Mountain</v>
      </c>
      <c r="N66" s="151"/>
      <c r="O66" s="158">
        <v>30</v>
      </c>
      <c r="P66" s="158">
        <v>28</v>
      </c>
      <c r="Q66" s="158">
        <v>266</v>
      </c>
      <c r="R66" s="157">
        <v>36</v>
      </c>
      <c r="S66" s="151" t="s">
        <v>135</v>
      </c>
      <c r="T66" s="151" t="s">
        <v>381</v>
      </c>
      <c r="U66" s="151" t="s">
        <v>511</v>
      </c>
      <c r="V66" s="151"/>
      <c r="W66" s="150"/>
      <c r="X66" s="150"/>
      <c r="Y66" s="150"/>
      <c r="Z66" s="17"/>
      <c r="AA66" s="17"/>
      <c r="AB66" s="17"/>
    </row>
    <row r="67" spans="1:261" ht="25.5" x14ac:dyDescent="0.2">
      <c r="A67" s="96">
        <v>44575</v>
      </c>
      <c r="B67" s="80" t="s">
        <v>3014</v>
      </c>
      <c r="C67" s="80" t="s">
        <v>199</v>
      </c>
      <c r="D67" s="79" t="s">
        <v>141</v>
      </c>
      <c r="E67" s="80" t="s">
        <v>143</v>
      </c>
      <c r="F67" s="62">
        <v>44501</v>
      </c>
      <c r="G67" s="107">
        <v>2021</v>
      </c>
      <c r="H67" s="97" t="s">
        <v>7</v>
      </c>
      <c r="I67" s="97" t="str">
        <f t="shared" si="3"/>
        <v>PA</v>
      </c>
      <c r="J67" s="97" t="str">
        <f t="shared" si="4"/>
        <v>PA</v>
      </c>
      <c r="K67" s="104" t="str">
        <f t="shared" si="7"/>
        <v>Northeast</v>
      </c>
      <c r="L67" s="97" t="str">
        <f>INDEX('State '!$A$1:$C$62,MATCH($I67,'State '!$B:$B,0),3)</f>
        <v>Northeast</v>
      </c>
      <c r="M67" s="97" t="str">
        <f>INDEX('State '!$A$1:$C$62,MATCH($J67,'State '!$B:$B,0),3)</f>
        <v>Northeast</v>
      </c>
      <c r="N67" s="97"/>
      <c r="O67" s="158">
        <v>21.5</v>
      </c>
      <c r="P67" s="158">
        <v>0.8</v>
      </c>
      <c r="Q67" s="108">
        <v>18</v>
      </c>
      <c r="R67" s="63">
        <v>30</v>
      </c>
      <c r="S67" s="103" t="s">
        <v>135</v>
      </c>
      <c r="T67" s="104" t="s">
        <v>381</v>
      </c>
      <c r="U67" s="105" t="s">
        <v>3015</v>
      </c>
      <c r="V67" s="97" t="s">
        <v>2175</v>
      </c>
      <c r="W67" s="79" t="s">
        <v>3016</v>
      </c>
      <c r="X67" s="79"/>
      <c r="Y67" s="137"/>
      <c r="Z67" s="17"/>
      <c r="AA67" s="17"/>
      <c r="AB67" s="17"/>
    </row>
    <row r="68" spans="1:261" x14ac:dyDescent="0.2">
      <c r="A68" s="96">
        <v>43124</v>
      </c>
      <c r="B68" s="79" t="s">
        <v>2207</v>
      </c>
      <c r="C68" s="79" t="s">
        <v>199</v>
      </c>
      <c r="D68" s="79" t="s">
        <v>140</v>
      </c>
      <c r="E68" s="79" t="s">
        <v>2374</v>
      </c>
      <c r="F68" s="60"/>
      <c r="G68" s="61"/>
      <c r="H68" s="97" t="s">
        <v>842</v>
      </c>
      <c r="I68" s="97" t="str">
        <f t="shared" si="3"/>
        <v>OH</v>
      </c>
      <c r="J68" s="97" t="str">
        <f t="shared" si="4"/>
        <v>NJ</v>
      </c>
      <c r="K68" s="104" t="str">
        <f t="shared" si="7"/>
        <v>Northeast</v>
      </c>
      <c r="L68" s="97" t="str">
        <f>INDEX('State '!$A$1:$C$62,MATCH($I68,'State '!$B:$B,0),3)</f>
        <v>Northeast</v>
      </c>
      <c r="M68" s="97" t="str">
        <f>INDEX('State '!$A$1:$C$62,MATCH($J68,'State '!$B:$B,0),3)</f>
        <v>Northeast</v>
      </c>
      <c r="N68" s="97"/>
      <c r="O68" s="158"/>
      <c r="P68" s="178"/>
      <c r="Q68" s="146">
        <v>1000</v>
      </c>
      <c r="R68" s="98"/>
      <c r="S68" s="97" t="s">
        <v>135</v>
      </c>
      <c r="T68" s="97" t="s">
        <v>381</v>
      </c>
      <c r="U68" s="97" t="s">
        <v>382</v>
      </c>
      <c r="V68" s="97" t="s">
        <v>2178</v>
      </c>
      <c r="W68" s="79"/>
      <c r="X68" s="79"/>
      <c r="Y68" s="195"/>
      <c r="Z68" s="17"/>
      <c r="AA68" s="17"/>
      <c r="AB68" s="17"/>
    </row>
    <row r="69" spans="1:261" x14ac:dyDescent="0.2">
      <c r="A69" s="173">
        <v>41156</v>
      </c>
      <c r="B69" s="152" t="s">
        <v>452</v>
      </c>
      <c r="C69" s="152" t="s">
        <v>223</v>
      </c>
      <c r="D69" s="152" t="s">
        <v>136</v>
      </c>
      <c r="E69" s="153" t="s">
        <v>143</v>
      </c>
      <c r="F69" s="154">
        <v>41156</v>
      </c>
      <c r="G69" s="155">
        <v>2012</v>
      </c>
      <c r="H69" s="151" t="s">
        <v>438</v>
      </c>
      <c r="I69" s="151" t="str">
        <f t="shared" si="3"/>
        <v>WV</v>
      </c>
      <c r="J69" s="151" t="str">
        <f t="shared" si="4"/>
        <v>PA</v>
      </c>
      <c r="K69" s="151" t="str">
        <f t="shared" si="7"/>
        <v>Northeast</v>
      </c>
      <c r="L69" s="151" t="str">
        <f>INDEX('State '!$A$1:$C$62,MATCH($I69,'State '!$B:$B,0),3)</f>
        <v>Northeast</v>
      </c>
      <c r="M69" s="151" t="str">
        <f>INDEX('State '!$A$1:$C$62,MATCH($J69,'State '!$B:$B,0),3)</f>
        <v>Northeast</v>
      </c>
      <c r="N69" s="151"/>
      <c r="O69" s="158">
        <v>635</v>
      </c>
      <c r="P69" s="157">
        <v>110</v>
      </c>
      <c r="Q69" s="157">
        <v>484.26</v>
      </c>
      <c r="R69" s="158" t="s">
        <v>3210</v>
      </c>
      <c r="S69" s="159" t="s">
        <v>135</v>
      </c>
      <c r="T69" s="156" t="s">
        <v>381</v>
      </c>
      <c r="U69" s="160" t="s">
        <v>453</v>
      </c>
      <c r="V69" s="151"/>
      <c r="W69" s="150"/>
      <c r="X69" s="150"/>
      <c r="Y69" s="150"/>
      <c r="AA69" s="17"/>
      <c r="AB69" s="17"/>
    </row>
    <row r="70" spans="1:261" ht="25.5" x14ac:dyDescent="0.2">
      <c r="A70" s="173">
        <v>43417</v>
      </c>
      <c r="B70" s="164" t="s">
        <v>2636</v>
      </c>
      <c r="C70" s="164" t="s">
        <v>199</v>
      </c>
      <c r="D70" s="164" t="s">
        <v>134</v>
      </c>
      <c r="E70" s="153" t="s">
        <v>143</v>
      </c>
      <c r="F70" s="165">
        <v>43413</v>
      </c>
      <c r="G70" s="166">
        <v>2018</v>
      </c>
      <c r="H70" s="151" t="s">
        <v>8</v>
      </c>
      <c r="I70" s="151" t="str">
        <f t="shared" si="3"/>
        <v>OH</v>
      </c>
      <c r="J70" s="151" t="str">
        <f t="shared" si="4"/>
        <v>OH</v>
      </c>
      <c r="K70" s="156" t="str">
        <f t="shared" si="7"/>
        <v>Northeast</v>
      </c>
      <c r="L70" s="151" t="str">
        <f>INDEX('State '!$A$1:$C$62,MATCH($I70,'State '!$B:$B,0),3)</f>
        <v>Northeast</v>
      </c>
      <c r="M70" s="151" t="str">
        <f>INDEX('State '!$A$1:$C$62,MATCH($J70,'State '!$B:$B,0),3)</f>
        <v>Northeast</v>
      </c>
      <c r="N70" s="151"/>
      <c r="O70" s="158">
        <v>185</v>
      </c>
      <c r="P70" s="158">
        <v>5</v>
      </c>
      <c r="Q70" s="158">
        <v>637.55899999999997</v>
      </c>
      <c r="R70" s="157" t="s">
        <v>535</v>
      </c>
      <c r="S70" s="151" t="s">
        <v>135</v>
      </c>
      <c r="T70" s="151" t="s">
        <v>381</v>
      </c>
      <c r="U70" s="151" t="s">
        <v>2162</v>
      </c>
      <c r="V70" s="151" t="s">
        <v>2175</v>
      </c>
      <c r="W70" s="150" t="s">
        <v>2639</v>
      </c>
      <c r="X70" s="150"/>
      <c r="Y70" s="150" t="s">
        <v>2435</v>
      </c>
      <c r="Z70" s="17"/>
      <c r="AA70" s="17"/>
      <c r="AB70" s="17"/>
    </row>
    <row r="71" spans="1:261" ht="25.5" x14ac:dyDescent="0.2">
      <c r="A71" s="96">
        <v>43580</v>
      </c>
      <c r="B71" s="79" t="s">
        <v>2637</v>
      </c>
      <c r="C71" s="79" t="s">
        <v>199</v>
      </c>
      <c r="D71" s="79" t="s">
        <v>134</v>
      </c>
      <c r="E71" s="102" t="s">
        <v>143</v>
      </c>
      <c r="F71" s="60">
        <v>43556</v>
      </c>
      <c r="G71" s="61">
        <v>2019</v>
      </c>
      <c r="H71" s="97" t="s">
        <v>8</v>
      </c>
      <c r="I71" s="97" t="str">
        <f t="shared" si="3"/>
        <v>OH</v>
      </c>
      <c r="J71" s="97" t="str">
        <f t="shared" si="4"/>
        <v>OH</v>
      </c>
      <c r="K71" s="104" t="str">
        <f t="shared" si="7"/>
        <v>Northeast</v>
      </c>
      <c r="L71" s="97" t="str">
        <f>INDEX('State '!$A$1:$C$62,MATCH($I71,'State '!$B:$B,0),3)</f>
        <v>Northeast</v>
      </c>
      <c r="M71" s="97" t="str">
        <f>INDEX('State '!$A$1:$C$62,MATCH($J71,'State '!$B:$B,0),3)</f>
        <v>Northeast</v>
      </c>
      <c r="N71" s="97"/>
      <c r="O71" s="158"/>
      <c r="P71" s="178"/>
      <c r="Q71" s="146">
        <f>950.155-637.559</f>
        <v>312.596</v>
      </c>
      <c r="R71" s="98"/>
      <c r="S71" s="97" t="s">
        <v>135</v>
      </c>
      <c r="T71" s="97" t="s">
        <v>381</v>
      </c>
      <c r="U71" s="97" t="s">
        <v>2162</v>
      </c>
      <c r="V71" s="97" t="s">
        <v>2175</v>
      </c>
      <c r="W71" s="79" t="s">
        <v>2436</v>
      </c>
      <c r="X71" s="79"/>
      <c r="Y71" s="141" t="s">
        <v>2435</v>
      </c>
      <c r="Z71" s="17"/>
      <c r="AA71" s="17"/>
      <c r="AB71" s="17"/>
    </row>
    <row r="72" spans="1:261" x14ac:dyDescent="0.2">
      <c r="A72" s="173">
        <v>43675</v>
      </c>
      <c r="B72" s="164" t="s">
        <v>2456</v>
      </c>
      <c r="C72" s="164" t="s">
        <v>200</v>
      </c>
      <c r="D72" s="164" t="s">
        <v>140</v>
      </c>
      <c r="E72" s="153" t="s">
        <v>143</v>
      </c>
      <c r="F72" s="165">
        <v>43040</v>
      </c>
      <c r="G72" s="166">
        <v>2017</v>
      </c>
      <c r="H72" s="151" t="s">
        <v>1874</v>
      </c>
      <c r="I72" s="151" t="str">
        <f t="shared" si="3"/>
        <v>NJ</v>
      </c>
      <c r="J72" s="151" t="str">
        <f t="shared" si="4"/>
        <v>MA</v>
      </c>
      <c r="K72" s="156" t="str">
        <f t="shared" si="7"/>
        <v>Northeast</v>
      </c>
      <c r="L72" s="151" t="str">
        <f>INDEX('State '!$A$1:$C$62,MATCH($I72,'State '!$B:$B,0),3)</f>
        <v>Northeast</v>
      </c>
      <c r="M72" s="151" t="str">
        <f>INDEX('State '!$A$1:$C$62,MATCH($J72,'State '!$B:$B,0),3)</f>
        <v>Northeast</v>
      </c>
      <c r="N72" s="151"/>
      <c r="O72" s="158"/>
      <c r="P72" s="158">
        <v>0</v>
      </c>
      <c r="Q72" s="158">
        <v>40</v>
      </c>
      <c r="R72" s="157"/>
      <c r="S72" s="151" t="s">
        <v>135</v>
      </c>
      <c r="T72" s="151" t="s">
        <v>381</v>
      </c>
      <c r="U72" s="151" t="s">
        <v>2109</v>
      </c>
      <c r="V72" s="151" t="s">
        <v>2178</v>
      </c>
      <c r="W72" s="150"/>
      <c r="X72" s="150"/>
      <c r="Y72" s="185"/>
      <c r="Z72" s="17"/>
      <c r="AA72" s="17"/>
      <c r="AB72" s="17"/>
    </row>
    <row r="73" spans="1:261" x14ac:dyDescent="0.2">
      <c r="A73" s="96">
        <v>44253</v>
      </c>
      <c r="B73" s="79" t="s">
        <v>3125</v>
      </c>
      <c r="C73" s="79" t="s">
        <v>200</v>
      </c>
      <c r="D73" s="79" t="s">
        <v>140</v>
      </c>
      <c r="E73" s="102" t="s">
        <v>143</v>
      </c>
      <c r="F73" s="60">
        <v>44221</v>
      </c>
      <c r="G73" s="61">
        <v>2021</v>
      </c>
      <c r="H73" s="97" t="s">
        <v>1874</v>
      </c>
      <c r="I73" s="97" t="str">
        <f t="shared" si="3"/>
        <v>NJ</v>
      </c>
      <c r="J73" s="97" t="str">
        <f t="shared" si="4"/>
        <v>MA</v>
      </c>
      <c r="K73" s="104" t="str">
        <f t="shared" si="7"/>
        <v>Northeast</v>
      </c>
      <c r="L73" s="97" t="str">
        <f>INDEX('State '!$A$1:$C$62,MATCH($I73,'State '!$B:$B,0),3)</f>
        <v>Northeast</v>
      </c>
      <c r="M73" s="97" t="str">
        <f>INDEX('State '!$A$1:$C$62,MATCH($J73,'State '!$B:$B,0),3)</f>
        <v>Northeast</v>
      </c>
      <c r="N73" s="97"/>
      <c r="O73" s="158">
        <v>451.8</v>
      </c>
      <c r="P73" s="158">
        <v>6.3</v>
      </c>
      <c r="Q73" s="146">
        <v>93</v>
      </c>
      <c r="R73" s="98">
        <v>42</v>
      </c>
      <c r="S73" s="97" t="s">
        <v>135</v>
      </c>
      <c r="T73" s="97" t="s">
        <v>381</v>
      </c>
      <c r="U73" s="97" t="s">
        <v>2109</v>
      </c>
      <c r="V73" s="97" t="s">
        <v>2178</v>
      </c>
      <c r="W73" s="79" t="s">
        <v>3177</v>
      </c>
      <c r="X73" s="79"/>
      <c r="Y73" s="137" t="s">
        <v>2486</v>
      </c>
      <c r="Z73" s="17"/>
      <c r="AA73" s="17"/>
      <c r="AB73" s="17"/>
    </row>
    <row r="74" spans="1:261" ht="38.25" x14ac:dyDescent="0.2">
      <c r="A74" s="96">
        <v>44253</v>
      </c>
      <c r="B74" s="79" t="s">
        <v>3126</v>
      </c>
      <c r="C74" s="79" t="s">
        <v>298</v>
      </c>
      <c r="D74" s="79" t="s">
        <v>140</v>
      </c>
      <c r="E74" s="102" t="s">
        <v>143</v>
      </c>
      <c r="F74" s="60">
        <v>44221</v>
      </c>
      <c r="G74" s="61">
        <v>2021</v>
      </c>
      <c r="H74" s="97" t="s">
        <v>2654</v>
      </c>
      <c r="I74" s="97" t="str">
        <f t="shared" si="3"/>
        <v>MA</v>
      </c>
      <c r="J74" s="97" t="str">
        <f t="shared" si="4"/>
        <v>NB</v>
      </c>
      <c r="K74" s="104" t="str">
        <f t="shared" si="7"/>
        <v>Northeast, Canada</v>
      </c>
      <c r="L74" s="97" t="str">
        <f>INDEX('State '!$A$1:$C$62,MATCH($I74,'State '!$B:$B,0),3)</f>
        <v>Northeast</v>
      </c>
      <c r="M74" s="97" t="str">
        <f>INDEX('State '!$A$1:$C$62,MATCH($J74,'State '!$B:$B,0),3)</f>
        <v>Canada</v>
      </c>
      <c r="N74" s="97"/>
      <c r="O74" s="158"/>
      <c r="P74" s="158">
        <v>0</v>
      </c>
      <c r="Q74" s="146">
        <v>93</v>
      </c>
      <c r="R74" s="98"/>
      <c r="S74" s="97" t="s">
        <v>135</v>
      </c>
      <c r="T74" s="97" t="s">
        <v>381</v>
      </c>
      <c r="U74" s="97" t="s">
        <v>2109</v>
      </c>
      <c r="V74" s="97" t="s">
        <v>2178</v>
      </c>
      <c r="W74" s="79" t="s">
        <v>2692</v>
      </c>
      <c r="X74" s="79"/>
      <c r="Y74" s="137" t="s">
        <v>2486</v>
      </c>
      <c r="Z74" s="5"/>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s="99"/>
      <c r="IQ74" s="99"/>
      <c r="IR74" s="99"/>
      <c r="IS74" s="99"/>
      <c r="IT74" s="99"/>
      <c r="IU74" s="99"/>
      <c r="IV74" s="99"/>
      <c r="IW74" s="99"/>
      <c r="IX74" s="99"/>
      <c r="IY74" s="99"/>
      <c r="IZ74" s="99"/>
      <c r="JA74" s="99"/>
    </row>
    <row r="75" spans="1:261" ht="25.5" x14ac:dyDescent="0.2">
      <c r="A75" s="97">
        <v>44018</v>
      </c>
      <c r="B75" s="79" t="s">
        <v>1950</v>
      </c>
      <c r="C75" s="79" t="s">
        <v>1950</v>
      </c>
      <c r="D75" s="79" t="s">
        <v>136</v>
      </c>
      <c r="E75" s="102" t="s">
        <v>2374</v>
      </c>
      <c r="F75" s="60"/>
      <c r="G75" s="61" t="s">
        <v>382</v>
      </c>
      <c r="H75" s="97" t="s">
        <v>1951</v>
      </c>
      <c r="I75" s="97" t="str">
        <f t="shared" si="3"/>
        <v>WV</v>
      </c>
      <c r="J75" s="97" t="str">
        <f t="shared" si="4"/>
        <v>NC</v>
      </c>
      <c r="K75" s="104" t="str">
        <f t="shared" si="7"/>
        <v>Northeast, Southeast</v>
      </c>
      <c r="L75" s="97" t="str">
        <f>INDEX('State '!$A$1:$C$62,MATCH($I75,'State '!$B:$B,0),3)</f>
        <v>Northeast</v>
      </c>
      <c r="M75" s="97" t="str">
        <f>INDEX('State '!$A$1:$C$62,MATCH($J75,'State '!$B:$B,0),3)</f>
        <v>Southeast</v>
      </c>
      <c r="N75" s="97"/>
      <c r="O75" s="158">
        <v>5100</v>
      </c>
      <c r="P75" s="158">
        <v>600</v>
      </c>
      <c r="Q75" s="146">
        <v>1500</v>
      </c>
      <c r="R75" s="98" t="s">
        <v>3211</v>
      </c>
      <c r="S75" s="97" t="s">
        <v>135</v>
      </c>
      <c r="T75" s="97" t="s">
        <v>381</v>
      </c>
      <c r="U75" s="97" t="s">
        <v>2087</v>
      </c>
      <c r="V75" s="97" t="s">
        <v>2178</v>
      </c>
      <c r="W75" s="79" t="s">
        <v>2838</v>
      </c>
      <c r="X75" s="79" t="s">
        <v>2828</v>
      </c>
      <c r="Y75" s="148" t="s">
        <v>2837</v>
      </c>
      <c r="Z75" s="17"/>
      <c r="AA75" s="17"/>
      <c r="AB75" s="17"/>
    </row>
    <row r="76" spans="1:261" ht="25.5" x14ac:dyDescent="0.2">
      <c r="A76" s="151">
        <v>43377</v>
      </c>
      <c r="B76" s="152" t="s">
        <v>2460</v>
      </c>
      <c r="C76" s="152" t="s">
        <v>1875</v>
      </c>
      <c r="D76" s="152" t="s">
        <v>1878</v>
      </c>
      <c r="E76" s="153" t="s">
        <v>143</v>
      </c>
      <c r="F76" s="154">
        <v>43252</v>
      </c>
      <c r="G76" s="155">
        <v>2018</v>
      </c>
      <c r="H76" s="151" t="s">
        <v>2462</v>
      </c>
      <c r="I76" s="151" t="str">
        <f t="shared" si="3"/>
        <v>PA</v>
      </c>
      <c r="J76" s="151" t="str">
        <f t="shared" si="4"/>
        <v>AL</v>
      </c>
      <c r="K76" s="156" t="str">
        <f t="shared" si="7"/>
        <v>Northeast, Southeast, South Central</v>
      </c>
      <c r="L76" s="151" t="str">
        <f>INDEX('State '!$A$1:$C$62,MATCH($I76,'State '!$B:$B,0),3)</f>
        <v>Northeast</v>
      </c>
      <c r="M76" s="151" t="str">
        <f>INDEX('State '!$A$1:$C$62,MATCH($J76,'State '!$B:$B,0),3)</f>
        <v>South Central</v>
      </c>
      <c r="N76" s="151" t="s">
        <v>15</v>
      </c>
      <c r="O76" s="158">
        <v>2600</v>
      </c>
      <c r="P76" s="157"/>
      <c r="Q76" s="157">
        <v>450</v>
      </c>
      <c r="R76" s="158"/>
      <c r="S76" s="159" t="s">
        <v>135</v>
      </c>
      <c r="T76" s="156" t="s">
        <v>381</v>
      </c>
      <c r="U76" s="160" t="s">
        <v>2002</v>
      </c>
      <c r="V76" s="151" t="s">
        <v>2178</v>
      </c>
      <c r="W76" s="150" t="s">
        <v>2422</v>
      </c>
      <c r="X76" s="150"/>
      <c r="Y76" s="150" t="s">
        <v>2488</v>
      </c>
      <c r="Z76" s="17"/>
      <c r="AA76" s="17"/>
      <c r="AB76" s="17"/>
    </row>
    <row r="77" spans="1:261" ht="25.5" x14ac:dyDescent="0.2">
      <c r="A77" s="151">
        <v>43216</v>
      </c>
      <c r="B77" s="152" t="s">
        <v>2459</v>
      </c>
      <c r="C77" s="152" t="s">
        <v>1875</v>
      </c>
      <c r="D77" s="152" t="s">
        <v>1878</v>
      </c>
      <c r="E77" s="153" t="s">
        <v>143</v>
      </c>
      <c r="F77" s="154"/>
      <c r="G77" s="155">
        <v>2017</v>
      </c>
      <c r="H77" s="151" t="s">
        <v>2346</v>
      </c>
      <c r="I77" s="151" t="str">
        <f t="shared" si="3"/>
        <v>PA</v>
      </c>
      <c r="J77" s="151" t="str">
        <f t="shared" si="4"/>
        <v>AL</v>
      </c>
      <c r="K77" s="156" t="str">
        <f t="shared" si="7"/>
        <v>Northeast, Southeast, South Central</v>
      </c>
      <c r="L77" s="151" t="str">
        <f>INDEX('State '!$A$1:$C$62,MATCH($I77,'State '!$B:$B,0),3)</f>
        <v>Northeast</v>
      </c>
      <c r="M77" s="151" t="str">
        <f>INDEX('State '!$A$1:$C$62,MATCH($J77,'State '!$B:$B,0),3)</f>
        <v>South Central</v>
      </c>
      <c r="N77" s="151" t="s">
        <v>15</v>
      </c>
      <c r="O77" s="158">
        <v>2600</v>
      </c>
      <c r="P77" s="157"/>
      <c r="Q77" s="157">
        <v>400</v>
      </c>
      <c r="R77" s="158"/>
      <c r="S77" s="159" t="s">
        <v>135</v>
      </c>
      <c r="T77" s="156" t="s">
        <v>381</v>
      </c>
      <c r="U77" s="160" t="s">
        <v>2002</v>
      </c>
      <c r="V77" s="151" t="s">
        <v>2178</v>
      </c>
      <c r="W77" s="150" t="s">
        <v>2294</v>
      </c>
      <c r="X77" s="150"/>
      <c r="Y77" s="150"/>
      <c r="Z77" s="17"/>
      <c r="AA77" s="17"/>
      <c r="AB77" s="17"/>
    </row>
    <row r="78" spans="1:261" ht="25.5" x14ac:dyDescent="0.2">
      <c r="A78" s="151">
        <v>43377</v>
      </c>
      <c r="B78" s="152" t="s">
        <v>2461</v>
      </c>
      <c r="C78" s="152" t="s">
        <v>1875</v>
      </c>
      <c r="D78" s="152" t="s">
        <v>1878</v>
      </c>
      <c r="E78" s="153" t="s">
        <v>143</v>
      </c>
      <c r="F78" s="154">
        <v>43377</v>
      </c>
      <c r="G78" s="155">
        <v>2018</v>
      </c>
      <c r="H78" s="151" t="s">
        <v>2462</v>
      </c>
      <c r="I78" s="151" t="str">
        <f t="shared" si="3"/>
        <v>PA</v>
      </c>
      <c r="J78" s="151" t="str">
        <f t="shared" si="4"/>
        <v>AL</v>
      </c>
      <c r="K78" s="156" t="str">
        <f t="shared" si="7"/>
        <v>Northeast, Southeast, South Central</v>
      </c>
      <c r="L78" s="151" t="str">
        <f>INDEX('State '!$A$1:$C$62,MATCH($I78,'State '!$B:$B,0),3)</f>
        <v>Northeast</v>
      </c>
      <c r="M78" s="151" t="str">
        <f>INDEX('State '!$A$1:$C$62,MATCH($J78,'State '!$B:$B,0),3)</f>
        <v>South Central</v>
      </c>
      <c r="N78" s="151" t="s">
        <v>15</v>
      </c>
      <c r="O78" s="158">
        <v>500</v>
      </c>
      <c r="P78" s="157">
        <v>180</v>
      </c>
      <c r="Q78" s="157">
        <v>850</v>
      </c>
      <c r="R78" s="158"/>
      <c r="S78" s="159" t="s">
        <v>135</v>
      </c>
      <c r="T78" s="156" t="s">
        <v>381</v>
      </c>
      <c r="U78" s="160" t="s">
        <v>2002</v>
      </c>
      <c r="V78" s="151" t="s">
        <v>2178</v>
      </c>
      <c r="W78" s="150" t="s">
        <v>2422</v>
      </c>
      <c r="X78" s="150"/>
      <c r="Y78" s="150" t="s">
        <v>2487</v>
      </c>
      <c r="Z78" s="17"/>
      <c r="AA78" s="17"/>
      <c r="AB78" s="17"/>
    </row>
    <row r="79" spans="1:261" x14ac:dyDescent="0.2">
      <c r="A79" s="151">
        <v>39990</v>
      </c>
      <c r="B79" s="152" t="s">
        <v>986</v>
      </c>
      <c r="C79" s="152" t="s">
        <v>312</v>
      </c>
      <c r="D79" s="152" t="s">
        <v>140</v>
      </c>
      <c r="E79" s="153" t="s">
        <v>143</v>
      </c>
      <c r="F79" s="154">
        <v>38930</v>
      </c>
      <c r="G79" s="155">
        <v>2006</v>
      </c>
      <c r="H79" s="151" t="s">
        <v>6</v>
      </c>
      <c r="I79" s="151" t="str">
        <f t="shared" si="3"/>
        <v>TX</v>
      </c>
      <c r="J79" s="151" t="str">
        <f t="shared" si="4"/>
        <v>TX</v>
      </c>
      <c r="K79" s="151" t="str">
        <f t="shared" si="7"/>
        <v>South Central</v>
      </c>
      <c r="L79" s="151" t="str">
        <f>INDEX('State '!$A$1:$C$62,MATCH($I79,'State '!$B:$B,0),3)</f>
        <v>South Central</v>
      </c>
      <c r="M79" s="151" t="str">
        <f>INDEX('State '!$A$1:$C$62,MATCH($J79,'State '!$B:$B,0),3)</f>
        <v>South Central</v>
      </c>
      <c r="N79" s="151"/>
      <c r="O79" s="158">
        <v>20</v>
      </c>
      <c r="P79" s="157"/>
      <c r="Q79" s="157">
        <v>150</v>
      </c>
      <c r="R79" s="158">
        <v>36</v>
      </c>
      <c r="S79" s="159" t="s">
        <v>138</v>
      </c>
      <c r="T79" s="156" t="s">
        <v>187</v>
      </c>
      <c r="U79" s="160" t="s">
        <v>382</v>
      </c>
      <c r="V79" s="151"/>
      <c r="W79" s="150"/>
      <c r="X79" s="150"/>
      <c r="Y79" s="150"/>
      <c r="Z79" s="17"/>
      <c r="AA79" s="17"/>
      <c r="AB79" s="17"/>
    </row>
    <row r="80" spans="1:261" ht="25.5" x14ac:dyDescent="0.2">
      <c r="A80" s="97">
        <v>44923</v>
      </c>
      <c r="B80" s="80" t="s">
        <v>3146</v>
      </c>
      <c r="C80" s="192" t="s">
        <v>199</v>
      </c>
      <c r="D80" s="192" t="s">
        <v>142</v>
      </c>
      <c r="E80" s="192" t="s">
        <v>143</v>
      </c>
      <c r="F80" s="60">
        <v>44894</v>
      </c>
      <c r="G80" s="61">
        <v>2022</v>
      </c>
      <c r="H80" s="97" t="s">
        <v>33</v>
      </c>
      <c r="I80" s="97" t="str">
        <f t="shared" si="3"/>
        <v>WV</v>
      </c>
      <c r="J80" s="97" t="str">
        <f t="shared" si="4"/>
        <v>WV</v>
      </c>
      <c r="K80" s="104" t="s">
        <v>5</v>
      </c>
      <c r="L80" s="97" t="str">
        <f>INDEX('State '!$A$1:$C$62,MATCH($I80,'State '!$B:$B,0),3)</f>
        <v>Northeast</v>
      </c>
      <c r="M80" s="97" t="str">
        <f>INDEX('State '!$A$1:$C$62,MATCH($J80,'State '!$B:$B,0),3)</f>
        <v>Northeast</v>
      </c>
      <c r="N80" s="178"/>
      <c r="O80" s="158">
        <v>30.5</v>
      </c>
      <c r="P80" s="202">
        <v>1.47</v>
      </c>
      <c r="Q80" s="146">
        <v>0</v>
      </c>
      <c r="R80" s="98" t="s">
        <v>535</v>
      </c>
      <c r="S80" s="97" t="s">
        <v>135</v>
      </c>
      <c r="T80" s="97" t="s">
        <v>381</v>
      </c>
      <c r="U80" s="97" t="s">
        <v>3147</v>
      </c>
      <c r="V80" s="97" t="s">
        <v>2175</v>
      </c>
      <c r="W80" s="79" t="s">
        <v>3148</v>
      </c>
      <c r="X80" s="80"/>
      <c r="Y80" s="148"/>
      <c r="Z80" s="17"/>
      <c r="AA80" s="17"/>
      <c r="AB80" s="17"/>
    </row>
    <row r="81" spans="1:25" s="17" customFormat="1" ht="25.5" x14ac:dyDescent="0.2">
      <c r="A81" s="151">
        <v>43468</v>
      </c>
      <c r="B81" s="164" t="s">
        <v>2379</v>
      </c>
      <c r="C81" s="164" t="s">
        <v>1729</v>
      </c>
      <c r="D81" s="164" t="s">
        <v>140</v>
      </c>
      <c r="E81" s="164" t="s">
        <v>143</v>
      </c>
      <c r="F81" s="165">
        <v>43358</v>
      </c>
      <c r="G81" s="157">
        <v>2018</v>
      </c>
      <c r="H81" s="151" t="s">
        <v>11</v>
      </c>
      <c r="I81" s="151" t="str">
        <f t="shared" ref="I81:I145" si="8">LEFT($H81,2)</f>
        <v>ND</v>
      </c>
      <c r="J81" s="151" t="str">
        <f t="shared" ref="J81:J145" si="9">RIGHT($H81,2)</f>
        <v>ND</v>
      </c>
      <c r="K81" s="156" t="str">
        <f t="shared" ref="K81:K89" si="10">IF($L81=$M81,L81,CONCATENATE($L81,", ",IF(ISBLANK(N81),"",CONCATENATE(N81,", ")),$M81))</f>
        <v>Mountain</v>
      </c>
      <c r="L81" s="151" t="str">
        <f>INDEX('State '!$A$1:$C$62,MATCH($I81,'State '!$B:$B,0),3)</f>
        <v>Mountain</v>
      </c>
      <c r="M81" s="151" t="str">
        <f>INDEX('State '!$A$1:$C$62,MATCH($J81,'State '!$B:$B,0),3)</f>
        <v>Mountain</v>
      </c>
      <c r="N81" s="151"/>
      <c r="O81" s="158">
        <v>30</v>
      </c>
      <c r="P81" s="158">
        <v>13</v>
      </c>
      <c r="Q81" s="158">
        <v>600</v>
      </c>
      <c r="R81" s="157">
        <v>24</v>
      </c>
      <c r="S81" s="151" t="s">
        <v>138</v>
      </c>
      <c r="T81" s="151"/>
      <c r="U81" s="151"/>
      <c r="V81" s="151" t="s">
        <v>2175</v>
      </c>
      <c r="W81" s="150" t="s">
        <v>2711</v>
      </c>
      <c r="X81" s="150"/>
      <c r="Y81" s="150" t="s">
        <v>2703</v>
      </c>
    </row>
    <row r="82" spans="1:25" s="17" customFormat="1" x14ac:dyDescent="0.2">
      <c r="A82" s="151">
        <v>39990</v>
      </c>
      <c r="B82" s="164" t="s">
        <v>1568</v>
      </c>
      <c r="C82" s="164" t="s">
        <v>370</v>
      </c>
      <c r="D82" s="164" t="s">
        <v>140</v>
      </c>
      <c r="E82" s="164" t="s">
        <v>143</v>
      </c>
      <c r="F82" s="165">
        <v>35977</v>
      </c>
      <c r="G82" s="166">
        <v>1998</v>
      </c>
      <c r="H82" s="151" t="s">
        <v>0</v>
      </c>
      <c r="I82" s="151" t="str">
        <f t="shared" si="8"/>
        <v>LA</v>
      </c>
      <c r="J82" s="151" t="str">
        <f t="shared" si="9"/>
        <v>LA</v>
      </c>
      <c r="K82" s="151" t="str">
        <f t="shared" si="10"/>
        <v>South Central</v>
      </c>
      <c r="L82" s="151" t="str">
        <f>INDEX('State '!$A$1:$C$62,MATCH($I82,'State '!$B:$B,0),3)</f>
        <v>South Central</v>
      </c>
      <c r="M82" s="151" t="str">
        <f>INDEX('State '!$A$1:$C$62,MATCH($J82,'State '!$B:$B,0),3)</f>
        <v>South Central</v>
      </c>
      <c r="N82" s="151"/>
      <c r="O82" s="158">
        <v>12</v>
      </c>
      <c r="P82" s="158">
        <v>25</v>
      </c>
      <c r="Q82" s="158">
        <v>100</v>
      </c>
      <c r="R82" s="157">
        <v>22</v>
      </c>
      <c r="S82" s="151" t="s">
        <v>135</v>
      </c>
      <c r="T82" s="151" t="s">
        <v>381</v>
      </c>
      <c r="U82" s="151" t="s">
        <v>382</v>
      </c>
      <c r="V82" s="151"/>
      <c r="W82" s="150"/>
      <c r="X82" s="150"/>
      <c r="Y82" s="150"/>
    </row>
    <row r="83" spans="1:25" s="17" customFormat="1" x14ac:dyDescent="0.2">
      <c r="A83" s="151">
        <v>39990</v>
      </c>
      <c r="B83" s="164" t="s">
        <v>1425</v>
      </c>
      <c r="C83" s="164" t="s">
        <v>360</v>
      </c>
      <c r="D83" s="164" t="s">
        <v>134</v>
      </c>
      <c r="E83" s="164" t="s">
        <v>143</v>
      </c>
      <c r="F83" s="165">
        <v>37094</v>
      </c>
      <c r="G83" s="166">
        <v>2001</v>
      </c>
      <c r="H83" s="151" t="s">
        <v>17</v>
      </c>
      <c r="I83" s="151" t="str">
        <f t="shared" si="8"/>
        <v>AL</v>
      </c>
      <c r="J83" s="151" t="str">
        <f t="shared" si="9"/>
        <v>AL</v>
      </c>
      <c r="K83" s="151" t="str">
        <f t="shared" si="10"/>
        <v>South Central</v>
      </c>
      <c r="L83" s="151" t="str">
        <f>INDEX('State '!$A$1:$C$62,MATCH($I83,'State '!$B:$B,0),3)</f>
        <v>South Central</v>
      </c>
      <c r="M83" s="151" t="str">
        <f>INDEX('State '!$A$1:$C$62,MATCH($J83,'State '!$B:$B,0),3)</f>
        <v>South Central</v>
      </c>
      <c r="N83" s="151"/>
      <c r="O83" s="158"/>
      <c r="P83" s="158">
        <v>18</v>
      </c>
      <c r="Q83" s="158">
        <v>200</v>
      </c>
      <c r="R83" s="157">
        <v>24</v>
      </c>
      <c r="S83" s="151" t="s">
        <v>138</v>
      </c>
      <c r="T83" s="151" t="s">
        <v>187</v>
      </c>
      <c r="U83" s="151" t="s">
        <v>382</v>
      </c>
      <c r="V83" s="151"/>
      <c r="W83" s="150"/>
      <c r="X83" s="150"/>
      <c r="Y83" s="150"/>
    </row>
    <row r="84" spans="1:25" s="17" customFormat="1" x14ac:dyDescent="0.2">
      <c r="A84" s="151">
        <v>39990</v>
      </c>
      <c r="B84" s="164" t="s">
        <v>1420</v>
      </c>
      <c r="C84" s="164" t="s">
        <v>360</v>
      </c>
      <c r="D84" s="164" t="s">
        <v>134</v>
      </c>
      <c r="E84" s="164" t="s">
        <v>143</v>
      </c>
      <c r="F84" s="165">
        <v>37094</v>
      </c>
      <c r="G84" s="166">
        <v>2001</v>
      </c>
      <c r="H84" s="151" t="s">
        <v>17</v>
      </c>
      <c r="I84" s="151" t="str">
        <f t="shared" si="8"/>
        <v>AL</v>
      </c>
      <c r="J84" s="151" t="str">
        <f t="shared" si="9"/>
        <v>AL</v>
      </c>
      <c r="K84" s="151" t="str">
        <f t="shared" si="10"/>
        <v>South Central</v>
      </c>
      <c r="L84" s="151" t="str">
        <f>INDEX('State '!$A$1:$C$62,MATCH($I84,'State '!$B:$B,0),3)</f>
        <v>South Central</v>
      </c>
      <c r="M84" s="151" t="str">
        <f>INDEX('State '!$A$1:$C$62,MATCH($J84,'State '!$B:$B,0),3)</f>
        <v>South Central</v>
      </c>
      <c r="N84" s="151"/>
      <c r="O84" s="158"/>
      <c r="P84" s="158">
        <v>11</v>
      </c>
      <c r="Q84" s="158">
        <v>300</v>
      </c>
      <c r="R84" s="157">
        <v>20</v>
      </c>
      <c r="S84" s="151" t="s">
        <v>135</v>
      </c>
      <c r="T84" s="151" t="s">
        <v>381</v>
      </c>
      <c r="U84" s="151" t="s">
        <v>725</v>
      </c>
      <c r="V84" s="151"/>
      <c r="W84" s="150"/>
      <c r="X84" s="150"/>
      <c r="Y84" s="150"/>
    </row>
    <row r="85" spans="1:25" s="17" customFormat="1" x14ac:dyDescent="0.2">
      <c r="A85" s="151">
        <v>41005</v>
      </c>
      <c r="B85" s="152" t="s">
        <v>412</v>
      </c>
      <c r="C85" s="152" t="s">
        <v>1875</v>
      </c>
      <c r="D85" s="152" t="s">
        <v>134</v>
      </c>
      <c r="E85" s="164" t="s">
        <v>143</v>
      </c>
      <c r="F85" s="165">
        <v>41003</v>
      </c>
      <c r="G85" s="166">
        <v>2012</v>
      </c>
      <c r="H85" s="151" t="s">
        <v>20</v>
      </c>
      <c r="I85" s="151" t="str">
        <f t="shared" si="8"/>
        <v>NJ</v>
      </c>
      <c r="J85" s="151" t="str">
        <f t="shared" si="9"/>
        <v>NJ</v>
      </c>
      <c r="K85" s="151" t="str">
        <f t="shared" si="10"/>
        <v>Northeast</v>
      </c>
      <c r="L85" s="151" t="str">
        <f>INDEX('State '!$A$1:$C$62,MATCH($I85,'State '!$B:$B,0),3)</f>
        <v>Northeast</v>
      </c>
      <c r="M85" s="151" t="str">
        <f>INDEX('State '!$A$1:$C$62,MATCH($J85,'State '!$B:$B,0),3)</f>
        <v>Northeast</v>
      </c>
      <c r="N85" s="151"/>
      <c r="O85" s="158">
        <v>17</v>
      </c>
      <c r="P85" s="158">
        <v>6.24</v>
      </c>
      <c r="Q85" s="157">
        <v>250</v>
      </c>
      <c r="R85" s="157" t="s">
        <v>3212</v>
      </c>
      <c r="S85" s="151" t="s">
        <v>135</v>
      </c>
      <c r="T85" s="151" t="s">
        <v>381</v>
      </c>
      <c r="U85" s="151" t="s">
        <v>413</v>
      </c>
      <c r="V85" s="151"/>
      <c r="W85" s="150"/>
      <c r="X85" s="150"/>
      <c r="Y85" s="150"/>
    </row>
    <row r="86" spans="1:25" s="17" customFormat="1" x14ac:dyDescent="0.2">
      <c r="A86" s="151">
        <v>40380</v>
      </c>
      <c r="B86" s="152" t="s">
        <v>636</v>
      </c>
      <c r="C86" s="152" t="s">
        <v>262</v>
      </c>
      <c r="D86" s="152" t="s">
        <v>134</v>
      </c>
      <c r="E86" s="153" t="s">
        <v>143</v>
      </c>
      <c r="F86" s="154">
        <v>39993</v>
      </c>
      <c r="G86" s="155">
        <v>2009</v>
      </c>
      <c r="H86" s="151" t="s">
        <v>0</v>
      </c>
      <c r="I86" s="151" t="str">
        <f t="shared" si="8"/>
        <v>LA</v>
      </c>
      <c r="J86" s="151" t="str">
        <f t="shared" si="9"/>
        <v>LA</v>
      </c>
      <c r="K86" s="151" t="str">
        <f t="shared" si="10"/>
        <v>South Central</v>
      </c>
      <c r="L86" s="151" t="str">
        <f>INDEX('State '!$A$1:$C$62,MATCH($I86,'State '!$B:$B,0),3)</f>
        <v>South Central</v>
      </c>
      <c r="M86" s="151" t="str">
        <f>INDEX('State '!$A$1:$C$62,MATCH($J86,'State '!$B:$B,0),3)</f>
        <v>South Central</v>
      </c>
      <c r="N86" s="151"/>
      <c r="O86" s="158">
        <v>15</v>
      </c>
      <c r="P86" s="157">
        <v>13.1</v>
      </c>
      <c r="Q86" s="157">
        <v>300</v>
      </c>
      <c r="R86" s="158" t="s">
        <v>1096</v>
      </c>
      <c r="S86" s="159" t="s">
        <v>135</v>
      </c>
      <c r="T86" s="156" t="s">
        <v>381</v>
      </c>
      <c r="U86" s="160" t="s">
        <v>637</v>
      </c>
      <c r="V86" s="151"/>
      <c r="W86" s="150"/>
      <c r="X86" s="150"/>
      <c r="Y86" s="150"/>
    </row>
    <row r="87" spans="1:25" s="17" customFormat="1" x14ac:dyDescent="0.2">
      <c r="A87" s="151">
        <v>43182</v>
      </c>
      <c r="B87" s="164" t="s">
        <v>2160</v>
      </c>
      <c r="C87" s="164" t="s">
        <v>199</v>
      </c>
      <c r="D87" s="164" t="s">
        <v>134</v>
      </c>
      <c r="E87" s="153" t="s">
        <v>143</v>
      </c>
      <c r="F87" s="165">
        <v>43103</v>
      </c>
      <c r="G87" s="166">
        <v>2018</v>
      </c>
      <c r="H87" s="151" t="s">
        <v>20</v>
      </c>
      <c r="I87" s="151" t="str">
        <f t="shared" si="8"/>
        <v>NJ</v>
      </c>
      <c r="J87" s="151" t="str">
        <f t="shared" si="9"/>
        <v>NJ</v>
      </c>
      <c r="K87" s="156" t="str">
        <f t="shared" si="10"/>
        <v>Northeast</v>
      </c>
      <c r="L87" s="151" t="str">
        <f>INDEX('State '!$A$1:$C$62,MATCH($I87,'State '!$B:$B,0),3)</f>
        <v>Northeast</v>
      </c>
      <c r="M87" s="151" t="str">
        <f>INDEX('State '!$A$1:$C$62,MATCH($J87,'State '!$B:$B,0),3)</f>
        <v>Northeast</v>
      </c>
      <c r="N87" s="151"/>
      <c r="O87" s="158">
        <v>31</v>
      </c>
      <c r="P87" s="158">
        <v>1</v>
      </c>
      <c r="Q87" s="158">
        <v>300</v>
      </c>
      <c r="R87" s="157">
        <v>24</v>
      </c>
      <c r="S87" s="151" t="s">
        <v>135</v>
      </c>
      <c r="T87" s="151" t="s">
        <v>381</v>
      </c>
      <c r="U87" s="151" t="s">
        <v>2161</v>
      </c>
      <c r="V87" s="151" t="s">
        <v>2175</v>
      </c>
      <c r="W87" s="150"/>
      <c r="X87" s="150"/>
      <c r="Y87" s="150"/>
    </row>
    <row r="88" spans="1:25" s="17" customFormat="1" ht="25.5" x14ac:dyDescent="0.2">
      <c r="A88" s="97">
        <v>44519</v>
      </c>
      <c r="B88" s="79" t="s">
        <v>3074</v>
      </c>
      <c r="C88" s="79" t="s">
        <v>199</v>
      </c>
      <c r="D88" s="79" t="s">
        <v>142</v>
      </c>
      <c r="E88" s="102" t="s">
        <v>143</v>
      </c>
      <c r="F88" s="60">
        <v>44503</v>
      </c>
      <c r="G88" s="61">
        <v>2021</v>
      </c>
      <c r="H88" s="97" t="s">
        <v>7</v>
      </c>
      <c r="I88" s="97" t="str">
        <f t="shared" si="8"/>
        <v>PA</v>
      </c>
      <c r="J88" s="97" t="str">
        <f t="shared" si="9"/>
        <v>PA</v>
      </c>
      <c r="K88" s="104" t="str">
        <f t="shared" si="10"/>
        <v>Northeast</v>
      </c>
      <c r="L88" s="97" t="str">
        <f>INDEX('State '!$A$1:$C$62,MATCH($I88,'State '!$B:$B,0),3)</f>
        <v>Northeast</v>
      </c>
      <c r="M88" s="97" t="str">
        <f>INDEX('State '!$A$1:$C$62,MATCH($J88,'State '!$B:$B,0),3)</f>
        <v>Northeast</v>
      </c>
      <c r="N88" s="97"/>
      <c r="O88" s="158"/>
      <c r="P88" s="158">
        <v>0</v>
      </c>
      <c r="Q88" s="146">
        <v>0</v>
      </c>
      <c r="R88" s="98"/>
      <c r="S88" s="97" t="s">
        <v>135</v>
      </c>
      <c r="T88" s="97" t="s">
        <v>381</v>
      </c>
      <c r="U88" s="97" t="s">
        <v>2728</v>
      </c>
      <c r="V88" s="97" t="s">
        <v>2175</v>
      </c>
      <c r="W88" s="79" t="s">
        <v>2729</v>
      </c>
      <c r="X88" s="79"/>
      <c r="Y88" s="195"/>
    </row>
    <row r="89" spans="1:25" s="17" customFormat="1" x14ac:dyDescent="0.2">
      <c r="A89" s="151">
        <v>40633</v>
      </c>
      <c r="B89" s="152" t="s">
        <v>608</v>
      </c>
      <c r="C89" s="152" t="s">
        <v>259</v>
      </c>
      <c r="D89" s="152" t="s">
        <v>140</v>
      </c>
      <c r="E89" s="153" t="s">
        <v>143</v>
      </c>
      <c r="F89" s="154">
        <v>40481</v>
      </c>
      <c r="G89" s="155">
        <v>2010</v>
      </c>
      <c r="H89" s="151" t="s">
        <v>609</v>
      </c>
      <c r="I89" s="151" t="str">
        <f t="shared" si="8"/>
        <v>IL</v>
      </c>
      <c r="J89" s="151" t="str">
        <f t="shared" si="9"/>
        <v>IN</v>
      </c>
      <c r="K89" s="151" t="str">
        <f t="shared" si="10"/>
        <v>Midwest</v>
      </c>
      <c r="L89" s="151" t="str">
        <f>INDEX('State '!$A$1:$C$62,MATCH($I89,'State '!$B:$B,0),3)</f>
        <v>Midwest</v>
      </c>
      <c r="M89" s="151" t="str">
        <f>INDEX('State '!$A$1:$C$62,MATCH($J89,'State '!$B:$B,0),3)</f>
        <v>Midwest</v>
      </c>
      <c r="N89" s="151"/>
      <c r="O89" s="158">
        <v>3.84</v>
      </c>
      <c r="P89" s="157"/>
      <c r="Q89" s="157">
        <v>150</v>
      </c>
      <c r="R89" s="158"/>
      <c r="S89" s="159" t="s">
        <v>135</v>
      </c>
      <c r="T89" s="156" t="s">
        <v>381</v>
      </c>
      <c r="U89" s="160" t="s">
        <v>610</v>
      </c>
      <c r="V89" s="151"/>
      <c r="W89" s="150"/>
      <c r="X89" s="150"/>
      <c r="Y89" s="150"/>
    </row>
    <row r="90" spans="1:25" s="17" customFormat="1" ht="25.5" x14ac:dyDescent="0.2">
      <c r="A90" s="97">
        <v>44645</v>
      </c>
      <c r="B90" s="79" t="s">
        <v>3119</v>
      </c>
      <c r="C90" s="80" t="s">
        <v>235</v>
      </c>
      <c r="D90" s="79" t="s">
        <v>140</v>
      </c>
      <c r="E90" s="102" t="s">
        <v>2374</v>
      </c>
      <c r="F90" s="60"/>
      <c r="G90" s="61" t="s">
        <v>382</v>
      </c>
      <c r="H90" s="97" t="s">
        <v>18</v>
      </c>
      <c r="I90" s="97" t="str">
        <f t="shared" si="8"/>
        <v>FL</v>
      </c>
      <c r="J90" s="97" t="str">
        <f t="shared" si="9"/>
        <v>FL</v>
      </c>
      <c r="K90" s="104" t="s">
        <v>5</v>
      </c>
      <c r="L90" s="97" t="str">
        <f>INDEX('State '!$A$1:$C$62,MATCH($I90,'State '!$B:$B,0),3)</f>
        <v>Southeast</v>
      </c>
      <c r="M90" s="97" t="str">
        <f>INDEX('State '!$A$1:$C$62,MATCH($J90,'State '!$B:$B,0),3)</f>
        <v>Southeast</v>
      </c>
      <c r="N90" s="97"/>
      <c r="O90" s="158">
        <v>38</v>
      </c>
      <c r="P90" s="202">
        <v>3.2</v>
      </c>
      <c r="Q90" s="146">
        <v>29</v>
      </c>
      <c r="R90" s="98">
        <v>36</v>
      </c>
      <c r="S90" s="97" t="s">
        <v>138</v>
      </c>
      <c r="T90" s="97" t="s">
        <v>381</v>
      </c>
      <c r="U90" s="97" t="s">
        <v>3120</v>
      </c>
      <c r="V90" s="97" t="s">
        <v>2175</v>
      </c>
      <c r="W90" s="79" t="s">
        <v>3121</v>
      </c>
      <c r="X90" s="79" t="s">
        <v>2830</v>
      </c>
      <c r="Y90" s="148"/>
    </row>
    <row r="91" spans="1:25" s="17" customFormat="1" x14ac:dyDescent="0.2">
      <c r="A91" s="151">
        <v>39990</v>
      </c>
      <c r="B91" s="152" t="s">
        <v>755</v>
      </c>
      <c r="C91" s="152" t="s">
        <v>1721</v>
      </c>
      <c r="D91" s="152" t="s">
        <v>136</v>
      </c>
      <c r="E91" s="153" t="s">
        <v>143</v>
      </c>
      <c r="F91" s="154">
        <v>39539</v>
      </c>
      <c r="G91" s="155">
        <v>2008</v>
      </c>
      <c r="H91" s="151" t="s">
        <v>23</v>
      </c>
      <c r="I91" s="151" t="str">
        <f t="shared" si="8"/>
        <v>KY</v>
      </c>
      <c r="J91" s="151" t="str">
        <f t="shared" si="9"/>
        <v>KY</v>
      </c>
      <c r="K91" s="151" t="str">
        <f t="shared" ref="K91:K97" si="11">IF($L91=$M91,L91,CONCATENATE($L91,", ",IF(ISBLANK(N91),"",CONCATENATE(N91,", ")),$M91))</f>
        <v>Midwest</v>
      </c>
      <c r="L91" s="151" t="str">
        <f>INDEX('State '!$A$1:$C$62,MATCH($I91,'State '!$B:$B,0),3)</f>
        <v>Midwest</v>
      </c>
      <c r="M91" s="151" t="str">
        <f>INDEX('State '!$A$1:$C$62,MATCH($J91,'State '!$B:$B,0),3)</f>
        <v>Midwest</v>
      </c>
      <c r="N91" s="151"/>
      <c r="O91" s="158">
        <v>60</v>
      </c>
      <c r="P91" s="157">
        <v>68</v>
      </c>
      <c r="Q91" s="157">
        <v>70</v>
      </c>
      <c r="R91" s="158">
        <v>20</v>
      </c>
      <c r="S91" s="159" t="s">
        <v>135</v>
      </c>
      <c r="T91" s="156" t="s">
        <v>381</v>
      </c>
      <c r="U91" s="160" t="s">
        <v>752</v>
      </c>
      <c r="V91" s="151"/>
      <c r="W91" s="150"/>
      <c r="X91" s="150"/>
      <c r="Y91" s="150"/>
    </row>
    <row r="92" spans="1:25" s="56" customFormat="1" x14ac:dyDescent="0.2">
      <c r="A92" s="151">
        <v>39990</v>
      </c>
      <c r="B92" s="152" t="s">
        <v>751</v>
      </c>
      <c r="C92" s="152" t="s">
        <v>1721</v>
      </c>
      <c r="D92" s="152" t="s">
        <v>134</v>
      </c>
      <c r="E92" s="164" t="s">
        <v>143</v>
      </c>
      <c r="F92" s="165">
        <v>39539</v>
      </c>
      <c r="G92" s="166">
        <v>2008</v>
      </c>
      <c r="H92" s="151" t="s">
        <v>23</v>
      </c>
      <c r="I92" s="151" t="str">
        <f t="shared" si="8"/>
        <v>KY</v>
      </c>
      <c r="J92" s="151" t="str">
        <f t="shared" si="9"/>
        <v>KY</v>
      </c>
      <c r="K92" s="151" t="str">
        <f t="shared" si="11"/>
        <v>Midwest</v>
      </c>
      <c r="L92" s="151" t="str">
        <f>INDEX('State '!$A$1:$C$62,MATCH($I92,'State '!$B:$B,0),3)</f>
        <v>Midwest</v>
      </c>
      <c r="M92" s="151" t="str">
        <f>INDEX('State '!$A$1:$C$62,MATCH($J92,'State '!$B:$B,0),3)</f>
        <v>Midwest</v>
      </c>
      <c r="N92" s="151"/>
      <c r="O92" s="158">
        <v>20</v>
      </c>
      <c r="P92" s="158"/>
      <c r="Q92" s="157">
        <v>60</v>
      </c>
      <c r="R92" s="157">
        <v>20</v>
      </c>
      <c r="S92" s="151" t="s">
        <v>135</v>
      </c>
      <c r="T92" s="151" t="s">
        <v>381</v>
      </c>
      <c r="U92" s="151" t="s">
        <v>752</v>
      </c>
      <c r="V92" s="151"/>
      <c r="W92" s="150"/>
      <c r="X92" s="150"/>
      <c r="Y92" s="150"/>
    </row>
    <row r="93" spans="1:25" s="56" customFormat="1" ht="25.5" x14ac:dyDescent="0.2">
      <c r="A93" s="151">
        <v>43454</v>
      </c>
      <c r="B93" s="164" t="s">
        <v>2354</v>
      </c>
      <c r="C93" s="164" t="s">
        <v>2355</v>
      </c>
      <c r="D93" s="164" t="s">
        <v>136</v>
      </c>
      <c r="E93" s="164" t="s">
        <v>143</v>
      </c>
      <c r="F93" s="165">
        <v>43444</v>
      </c>
      <c r="G93" s="157">
        <v>2018</v>
      </c>
      <c r="H93" s="151" t="s">
        <v>7</v>
      </c>
      <c r="I93" s="151" t="str">
        <f t="shared" si="8"/>
        <v>PA</v>
      </c>
      <c r="J93" s="151" t="str">
        <f t="shared" si="9"/>
        <v>PA</v>
      </c>
      <c r="K93" s="156" t="str">
        <f t="shared" si="11"/>
        <v>Northeast</v>
      </c>
      <c r="L93" s="151" t="str">
        <f>INDEX('State '!$A$1:$C$62,MATCH($I93,'State '!$B:$B,0),3)</f>
        <v>Northeast</v>
      </c>
      <c r="M93" s="151" t="str">
        <f>INDEX('State '!$A$1:$C$62,MATCH($J93,'State '!$B:$B,0),3)</f>
        <v>Northeast</v>
      </c>
      <c r="N93" s="151"/>
      <c r="O93" s="158">
        <v>47.2</v>
      </c>
      <c r="P93" s="158">
        <v>13.19</v>
      </c>
      <c r="Q93" s="158">
        <v>79</v>
      </c>
      <c r="R93" s="157">
        <v>12</v>
      </c>
      <c r="S93" s="151" t="s">
        <v>138</v>
      </c>
      <c r="T93" s="151" t="s">
        <v>381</v>
      </c>
      <c r="U93" s="151" t="s">
        <v>2432</v>
      </c>
      <c r="V93" s="151" t="s">
        <v>2175</v>
      </c>
      <c r="W93" s="150" t="s">
        <v>2433</v>
      </c>
      <c r="X93" s="150" t="s">
        <v>2828</v>
      </c>
      <c r="Y93" s="150" t="s">
        <v>2489</v>
      </c>
    </row>
    <row r="94" spans="1:25" s="17" customFormat="1" x14ac:dyDescent="0.2">
      <c r="A94" s="151">
        <v>40588</v>
      </c>
      <c r="B94" s="164" t="s">
        <v>487</v>
      </c>
      <c r="C94" s="164" t="s">
        <v>226</v>
      </c>
      <c r="D94" s="164" t="s">
        <v>136</v>
      </c>
      <c r="E94" s="164" t="s">
        <v>143</v>
      </c>
      <c r="F94" s="165">
        <v>40557</v>
      </c>
      <c r="G94" s="166">
        <v>2011</v>
      </c>
      <c r="H94" s="151" t="s">
        <v>488</v>
      </c>
      <c r="I94" s="151" t="str">
        <f t="shared" si="8"/>
        <v>WY</v>
      </c>
      <c r="J94" s="151" t="str">
        <f t="shared" si="9"/>
        <v>ND</v>
      </c>
      <c r="K94" s="151" t="str">
        <f t="shared" si="11"/>
        <v>Mountain</v>
      </c>
      <c r="L94" s="151" t="str">
        <f>INDEX('State '!$A$1:$C$62,MATCH($I94,'State '!$B:$B,0),3)</f>
        <v>Mountain</v>
      </c>
      <c r="M94" s="151" t="str">
        <f>INDEX('State '!$A$1:$C$62,MATCH($J94,'State '!$B:$B,0),3)</f>
        <v>Mountain</v>
      </c>
      <c r="N94" s="151"/>
      <c r="O94" s="158">
        <v>609.6</v>
      </c>
      <c r="P94" s="158">
        <v>302</v>
      </c>
      <c r="Q94" s="158">
        <v>477</v>
      </c>
      <c r="R94" s="157">
        <v>30</v>
      </c>
      <c r="S94" s="151" t="s">
        <v>135</v>
      </c>
      <c r="T94" s="151" t="s">
        <v>381</v>
      </c>
      <c r="U94" s="151" t="s">
        <v>489</v>
      </c>
      <c r="V94" s="151"/>
      <c r="W94" s="150"/>
      <c r="X94" s="150"/>
      <c r="Y94" s="150"/>
    </row>
    <row r="95" spans="1:25" s="17" customFormat="1" x14ac:dyDescent="0.2">
      <c r="A95" s="151">
        <v>41276</v>
      </c>
      <c r="B95" s="152" t="s">
        <v>1720</v>
      </c>
      <c r="C95" s="152" t="s">
        <v>1721</v>
      </c>
      <c r="D95" s="152" t="s">
        <v>140</v>
      </c>
      <c r="E95" s="153" t="s">
        <v>143</v>
      </c>
      <c r="F95" s="154">
        <v>41214</v>
      </c>
      <c r="G95" s="155">
        <v>2012</v>
      </c>
      <c r="H95" s="151" t="s">
        <v>438</v>
      </c>
      <c r="I95" s="151" t="str">
        <f t="shared" si="8"/>
        <v>WV</v>
      </c>
      <c r="J95" s="151" t="str">
        <f t="shared" si="9"/>
        <v>PA</v>
      </c>
      <c r="K95" s="151" t="str">
        <f t="shared" si="11"/>
        <v>Northeast</v>
      </c>
      <c r="L95" s="151" t="str">
        <f>INDEX('State '!$A$1:$C$62,MATCH($I95,'State '!$B:$B,0),3)</f>
        <v>Northeast</v>
      </c>
      <c r="M95" s="151" t="str">
        <f>INDEX('State '!$A$1:$C$62,MATCH($J95,'State '!$B:$B,0),3)</f>
        <v>Northeast</v>
      </c>
      <c r="N95" s="151"/>
      <c r="O95" s="158">
        <v>21.7</v>
      </c>
      <c r="P95" s="157">
        <v>0</v>
      </c>
      <c r="Q95" s="157">
        <v>209</v>
      </c>
      <c r="R95" s="158"/>
      <c r="S95" s="159" t="s">
        <v>135</v>
      </c>
      <c r="T95" s="156" t="s">
        <v>381</v>
      </c>
      <c r="U95" s="160" t="s">
        <v>1722</v>
      </c>
      <c r="V95" s="151"/>
      <c r="W95" s="150"/>
      <c r="X95" s="150"/>
      <c r="Y95" s="150"/>
    </row>
    <row r="96" spans="1:25" s="17" customFormat="1" x14ac:dyDescent="0.2">
      <c r="A96" s="151">
        <v>43423</v>
      </c>
      <c r="B96" s="164" t="s">
        <v>2388</v>
      </c>
      <c r="C96" s="164" t="s">
        <v>1991</v>
      </c>
      <c r="D96" s="164" t="s">
        <v>134</v>
      </c>
      <c r="E96" s="164" t="s">
        <v>143</v>
      </c>
      <c r="F96" s="165">
        <v>43260</v>
      </c>
      <c r="G96" s="157">
        <v>2018</v>
      </c>
      <c r="H96" s="151" t="s">
        <v>37</v>
      </c>
      <c r="I96" s="151" t="str">
        <f t="shared" si="8"/>
        <v>OK</v>
      </c>
      <c r="J96" s="151" t="str">
        <f t="shared" si="9"/>
        <v>OK</v>
      </c>
      <c r="K96" s="156" t="str">
        <f t="shared" si="11"/>
        <v>South Central</v>
      </c>
      <c r="L96" s="151" t="str">
        <f>INDEX('State '!$A$1:$C$62,MATCH($I96,'State '!$B:$B,0),3)</f>
        <v>South Central</v>
      </c>
      <c r="M96" s="151" t="str">
        <f>INDEX('State '!$A$1:$C$62,MATCH($J96,'State '!$B:$B,0),3)</f>
        <v>South Central</v>
      </c>
      <c r="N96" s="151"/>
      <c r="O96" s="158"/>
      <c r="P96" s="158">
        <v>4.7</v>
      </c>
      <c r="Q96" s="158">
        <v>150</v>
      </c>
      <c r="R96" s="157">
        <v>12</v>
      </c>
      <c r="S96" s="151" t="s">
        <v>138</v>
      </c>
      <c r="T96" s="151" t="s">
        <v>381</v>
      </c>
      <c r="U96" s="151" t="s">
        <v>2399</v>
      </c>
      <c r="V96" s="151" t="s">
        <v>2175</v>
      </c>
      <c r="W96" s="150"/>
      <c r="X96" s="161"/>
      <c r="Y96" s="153"/>
    </row>
    <row r="97" spans="1:25" s="17" customFormat="1" ht="38.25" x14ac:dyDescent="0.2">
      <c r="A97" s="97">
        <v>44575</v>
      </c>
      <c r="B97" s="79" t="s">
        <v>2901</v>
      </c>
      <c r="C97" s="79" t="s">
        <v>274</v>
      </c>
      <c r="D97" s="79" t="s">
        <v>134</v>
      </c>
      <c r="E97" s="102" t="s">
        <v>143</v>
      </c>
      <c r="F97" s="60">
        <v>44545</v>
      </c>
      <c r="G97" s="61">
        <v>2021</v>
      </c>
      <c r="H97" s="97" t="s">
        <v>41</v>
      </c>
      <c r="I97" s="97" t="str">
        <f t="shared" si="8"/>
        <v>MI</v>
      </c>
      <c r="J97" s="97" t="str">
        <f t="shared" si="9"/>
        <v>MI</v>
      </c>
      <c r="K97" s="104" t="str">
        <f t="shared" si="11"/>
        <v>Midwest</v>
      </c>
      <c r="L97" s="97" t="str">
        <f>INDEX('State '!$A$1:$C$62,MATCH($I97,'State '!$B:$B,0),3)</f>
        <v>Midwest</v>
      </c>
      <c r="M97" s="97" t="str">
        <f>INDEX('State '!$A$1:$C$62,MATCH($J97,'State '!$B:$B,0),3)</f>
        <v>Midwest</v>
      </c>
      <c r="N97" s="97"/>
      <c r="O97" s="158">
        <v>21.5</v>
      </c>
      <c r="P97" s="158">
        <v>1.25</v>
      </c>
      <c r="Q97" s="146">
        <v>180</v>
      </c>
      <c r="R97" s="98">
        <v>24</v>
      </c>
      <c r="S97" s="97" t="s">
        <v>135</v>
      </c>
      <c r="T97" s="97" t="s">
        <v>381</v>
      </c>
      <c r="U97" s="97" t="s">
        <v>2902</v>
      </c>
      <c r="V97" s="97" t="s">
        <v>2175</v>
      </c>
      <c r="W97" s="79" t="s">
        <v>2903</v>
      </c>
      <c r="X97" s="79" t="s">
        <v>2828</v>
      </c>
      <c r="Y97" s="195"/>
    </row>
    <row r="98" spans="1:25" s="17" customFormat="1" ht="38.25" x14ac:dyDescent="0.2">
      <c r="A98" s="97">
        <v>44519</v>
      </c>
      <c r="B98" s="79" t="s">
        <v>3071</v>
      </c>
      <c r="C98" s="79" t="s">
        <v>1870</v>
      </c>
      <c r="D98" s="79" t="s">
        <v>140</v>
      </c>
      <c r="E98" s="102" t="s">
        <v>143</v>
      </c>
      <c r="F98" s="60">
        <v>44519</v>
      </c>
      <c r="G98" s="61">
        <v>2021</v>
      </c>
      <c r="H98" s="97" t="s">
        <v>41</v>
      </c>
      <c r="I98" s="97" t="str">
        <f t="shared" si="8"/>
        <v>MI</v>
      </c>
      <c r="J98" s="97" t="str">
        <f t="shared" si="9"/>
        <v>MI</v>
      </c>
      <c r="K98" s="104" t="s">
        <v>9</v>
      </c>
      <c r="L98" s="97" t="s">
        <v>9</v>
      </c>
      <c r="M98" s="97" t="s">
        <v>9</v>
      </c>
      <c r="N98" s="97"/>
      <c r="O98" s="158">
        <v>40</v>
      </c>
      <c r="P98" s="158">
        <v>0</v>
      </c>
      <c r="Q98" s="146">
        <v>380</v>
      </c>
      <c r="R98" s="98"/>
      <c r="S98" s="97" t="s">
        <v>135</v>
      </c>
      <c r="T98" s="97" t="s">
        <v>381</v>
      </c>
      <c r="U98" s="97" t="s">
        <v>3072</v>
      </c>
      <c r="V98" s="97" t="s">
        <v>2175</v>
      </c>
      <c r="W98" s="79" t="s">
        <v>3073</v>
      </c>
      <c r="X98" s="79"/>
      <c r="Y98" s="195"/>
    </row>
    <row r="99" spans="1:25" s="17" customFormat="1" x14ac:dyDescent="0.2">
      <c r="A99" s="151">
        <v>41001</v>
      </c>
      <c r="B99" s="164" t="s">
        <v>1869</v>
      </c>
      <c r="C99" s="164" t="s">
        <v>1870</v>
      </c>
      <c r="D99" s="164" t="s">
        <v>134</v>
      </c>
      <c r="E99" s="164" t="s">
        <v>143</v>
      </c>
      <c r="F99" s="165"/>
      <c r="G99" s="166">
        <v>2012</v>
      </c>
      <c r="H99" s="151" t="s">
        <v>41</v>
      </c>
      <c r="I99" s="151" t="str">
        <f t="shared" si="8"/>
        <v>MI</v>
      </c>
      <c r="J99" s="151" t="str">
        <f t="shared" si="9"/>
        <v>MI</v>
      </c>
      <c r="K99" s="151" t="str">
        <f t="shared" ref="K99:K163" si="12">IF($L99=$M99,L99,CONCATENATE($L99,", ",IF(ISBLANK(N99),"",CONCATENATE(N99,", ")),$M99))</f>
        <v>Midwest</v>
      </c>
      <c r="L99" s="151" t="str">
        <f>INDEX('State '!$A$1:$C$62,MATCH($I99,'State '!$B:$B,0),3)</f>
        <v>Midwest</v>
      </c>
      <c r="M99" s="151" t="str">
        <f>INDEX('State '!$A$1:$C$62,MATCH($J99,'State '!$B:$B,0),3)</f>
        <v>Midwest</v>
      </c>
      <c r="N99" s="151"/>
      <c r="O99" s="158"/>
      <c r="P99" s="158">
        <v>0.25</v>
      </c>
      <c r="Q99" s="158">
        <v>300</v>
      </c>
      <c r="R99" s="157">
        <v>12</v>
      </c>
      <c r="S99" s="151" t="s">
        <v>135</v>
      </c>
      <c r="T99" s="151" t="s">
        <v>381</v>
      </c>
      <c r="U99" s="151" t="s">
        <v>1871</v>
      </c>
      <c r="V99" s="151"/>
      <c r="W99" s="150"/>
      <c r="X99" s="150"/>
      <c r="Y99" s="150"/>
    </row>
    <row r="100" spans="1:25" s="17" customFormat="1" x14ac:dyDescent="0.2">
      <c r="A100" s="151">
        <v>40906</v>
      </c>
      <c r="B100" s="164" t="s">
        <v>1998</v>
      </c>
      <c r="C100" s="164" t="s">
        <v>216</v>
      </c>
      <c r="D100" s="164" t="s">
        <v>134</v>
      </c>
      <c r="E100" s="164" t="s">
        <v>143</v>
      </c>
      <c r="F100" s="165"/>
      <c r="G100" s="166">
        <v>2011</v>
      </c>
      <c r="H100" s="151" t="s">
        <v>0</v>
      </c>
      <c r="I100" s="151" t="str">
        <f t="shared" si="8"/>
        <v>LA</v>
      </c>
      <c r="J100" s="151" t="str">
        <f t="shared" si="9"/>
        <v>LA</v>
      </c>
      <c r="K100" s="151" t="str">
        <f t="shared" si="12"/>
        <v>South Central</v>
      </c>
      <c r="L100" s="151" t="str">
        <f>INDEX('State '!$A$1:$C$62,MATCH($I100,'State '!$B:$B,0),3)</f>
        <v>South Central</v>
      </c>
      <c r="M100" s="151" t="str">
        <f>INDEX('State '!$A$1:$C$62,MATCH($J100,'State '!$B:$B,0),3)</f>
        <v>South Central</v>
      </c>
      <c r="N100" s="151"/>
      <c r="O100" s="158">
        <v>30</v>
      </c>
      <c r="P100" s="158">
        <v>12.6</v>
      </c>
      <c r="Q100" s="158">
        <v>1800</v>
      </c>
      <c r="R100" s="157">
        <v>20</v>
      </c>
      <c r="S100" s="151" t="s">
        <v>135</v>
      </c>
      <c r="T100" s="151" t="s">
        <v>381</v>
      </c>
      <c r="U100" s="151" t="s">
        <v>1999</v>
      </c>
      <c r="V100" s="151"/>
      <c r="W100" s="150"/>
      <c r="X100" s="150"/>
      <c r="Y100" s="150"/>
    </row>
    <row r="101" spans="1:25" s="17" customFormat="1" x14ac:dyDescent="0.2">
      <c r="A101" s="151">
        <v>39990</v>
      </c>
      <c r="B101" s="164" t="s">
        <v>726</v>
      </c>
      <c r="C101" s="164" t="s">
        <v>216</v>
      </c>
      <c r="D101" s="164" t="s">
        <v>134</v>
      </c>
      <c r="E101" s="164" t="s">
        <v>143</v>
      </c>
      <c r="F101" s="165">
        <v>39736</v>
      </c>
      <c r="G101" s="166">
        <v>2008</v>
      </c>
      <c r="H101" s="151" t="s">
        <v>0</v>
      </c>
      <c r="I101" s="151" t="str">
        <f t="shared" si="8"/>
        <v>LA</v>
      </c>
      <c r="J101" s="151" t="str">
        <f t="shared" si="9"/>
        <v>LA</v>
      </c>
      <c r="K101" s="151" t="str">
        <f t="shared" si="12"/>
        <v>South Central</v>
      </c>
      <c r="L101" s="151" t="str">
        <f>INDEX('State '!$A$1:$C$62,MATCH($I101,'State '!$B:$B,0),3)</f>
        <v>South Central</v>
      </c>
      <c r="M101" s="151" t="str">
        <f>INDEX('State '!$A$1:$C$62,MATCH($J101,'State '!$B:$B,0),3)</f>
        <v>South Central</v>
      </c>
      <c r="N101" s="151"/>
      <c r="O101" s="158">
        <v>30</v>
      </c>
      <c r="P101" s="158">
        <v>20.350000000000001</v>
      </c>
      <c r="Q101" s="158">
        <v>1200</v>
      </c>
      <c r="R101" s="157" t="s">
        <v>3213</v>
      </c>
      <c r="S101" s="151" t="s">
        <v>135</v>
      </c>
      <c r="T101" s="151" t="s">
        <v>381</v>
      </c>
      <c r="U101" s="151" t="s">
        <v>727</v>
      </c>
      <c r="V101" s="151"/>
      <c r="W101" s="150"/>
      <c r="X101" s="150"/>
      <c r="Y101" s="150"/>
    </row>
    <row r="102" spans="1:25" s="17" customFormat="1" x14ac:dyDescent="0.2">
      <c r="A102" s="151">
        <v>39990</v>
      </c>
      <c r="B102" s="152" t="s">
        <v>1016</v>
      </c>
      <c r="C102" s="152" t="s">
        <v>282</v>
      </c>
      <c r="D102" s="152" t="s">
        <v>140</v>
      </c>
      <c r="E102" s="153" t="s">
        <v>143</v>
      </c>
      <c r="F102" s="154">
        <v>38991</v>
      </c>
      <c r="G102" s="155">
        <v>2006</v>
      </c>
      <c r="H102" s="151" t="s">
        <v>0</v>
      </c>
      <c r="I102" s="151" t="str">
        <f t="shared" si="8"/>
        <v>LA</v>
      </c>
      <c r="J102" s="151" t="str">
        <f t="shared" si="9"/>
        <v>LA</v>
      </c>
      <c r="K102" s="151" t="str">
        <f t="shared" si="12"/>
        <v>South Central</v>
      </c>
      <c r="L102" s="151" t="str">
        <f>INDEX('State '!$A$1:$C$62,MATCH($I102,'State '!$B:$B,0),3)</f>
        <v>South Central</v>
      </c>
      <c r="M102" s="151" t="str">
        <f>INDEX('State '!$A$1:$C$62,MATCH($J102,'State '!$B:$B,0),3)</f>
        <v>South Central</v>
      </c>
      <c r="N102" s="151"/>
      <c r="O102" s="158">
        <v>25</v>
      </c>
      <c r="P102" s="157">
        <v>16</v>
      </c>
      <c r="Q102" s="157">
        <v>100</v>
      </c>
      <c r="R102" s="158">
        <v>24</v>
      </c>
      <c r="S102" s="159" t="s">
        <v>138</v>
      </c>
      <c r="T102" s="156" t="s">
        <v>187</v>
      </c>
      <c r="U102" s="160" t="s">
        <v>382</v>
      </c>
      <c r="V102" s="151"/>
      <c r="W102" s="150"/>
      <c r="X102" s="150"/>
      <c r="Y102" s="150"/>
    </row>
    <row r="103" spans="1:25" s="17" customFormat="1" x14ac:dyDescent="0.2">
      <c r="A103" s="151">
        <v>39990</v>
      </c>
      <c r="B103" s="152" t="s">
        <v>961</v>
      </c>
      <c r="C103" s="152" t="s">
        <v>282</v>
      </c>
      <c r="D103" s="152" t="s">
        <v>140</v>
      </c>
      <c r="E103" s="153" t="s">
        <v>143</v>
      </c>
      <c r="F103" s="154">
        <v>39142</v>
      </c>
      <c r="G103" s="155">
        <v>2007</v>
      </c>
      <c r="H103" s="151" t="s">
        <v>0</v>
      </c>
      <c r="I103" s="151" t="str">
        <f t="shared" si="8"/>
        <v>LA</v>
      </c>
      <c r="J103" s="151" t="str">
        <f t="shared" si="9"/>
        <v>LA</v>
      </c>
      <c r="K103" s="151" t="str">
        <f t="shared" si="12"/>
        <v>South Central</v>
      </c>
      <c r="L103" s="151" t="str">
        <f>INDEX('State '!$A$1:$C$62,MATCH($I103,'State '!$B:$B,0),3)</f>
        <v>South Central</v>
      </c>
      <c r="M103" s="151" t="str">
        <f>INDEX('State '!$A$1:$C$62,MATCH($J103,'State '!$B:$B,0),3)</f>
        <v>South Central</v>
      </c>
      <c r="N103" s="151"/>
      <c r="O103" s="158">
        <v>5</v>
      </c>
      <c r="P103" s="157"/>
      <c r="Q103" s="157">
        <v>100</v>
      </c>
      <c r="R103" s="158"/>
      <c r="S103" s="159" t="s">
        <v>138</v>
      </c>
      <c r="T103" s="156" t="s">
        <v>187</v>
      </c>
      <c r="U103" s="160" t="s">
        <v>382</v>
      </c>
      <c r="V103" s="151"/>
      <c r="W103" s="150"/>
      <c r="X103" s="150"/>
      <c r="Y103" s="150"/>
    </row>
    <row r="104" spans="1:25" s="17" customFormat="1" x14ac:dyDescent="0.2">
      <c r="A104" s="151">
        <v>39990</v>
      </c>
      <c r="B104" s="152" t="s">
        <v>757</v>
      </c>
      <c r="C104" s="152" t="s">
        <v>279</v>
      </c>
      <c r="D104" s="152" t="s">
        <v>140</v>
      </c>
      <c r="E104" s="153" t="s">
        <v>143</v>
      </c>
      <c r="F104" s="154">
        <v>39539</v>
      </c>
      <c r="G104" s="155">
        <v>2008</v>
      </c>
      <c r="H104" s="151" t="s">
        <v>6</v>
      </c>
      <c r="I104" s="151" t="str">
        <f t="shared" si="8"/>
        <v>TX</v>
      </c>
      <c r="J104" s="151" t="str">
        <f t="shared" si="9"/>
        <v>TX</v>
      </c>
      <c r="K104" s="151" t="str">
        <f t="shared" si="12"/>
        <v>South Central</v>
      </c>
      <c r="L104" s="151" t="str">
        <f>INDEX('State '!$A$1:$C$62,MATCH($I104,'State '!$B:$B,0),3)</f>
        <v>South Central</v>
      </c>
      <c r="M104" s="151" t="str">
        <f>INDEX('State '!$A$1:$C$62,MATCH($J104,'State '!$B:$B,0),3)</f>
        <v>South Central</v>
      </c>
      <c r="N104" s="151"/>
      <c r="O104" s="158">
        <v>56</v>
      </c>
      <c r="P104" s="157">
        <v>30</v>
      </c>
      <c r="Q104" s="157">
        <v>2600</v>
      </c>
      <c r="R104" s="158">
        <v>42</v>
      </c>
      <c r="S104" s="159" t="s">
        <v>138</v>
      </c>
      <c r="T104" s="156" t="s">
        <v>187</v>
      </c>
      <c r="U104" s="160" t="s">
        <v>382</v>
      </c>
      <c r="V104" s="151"/>
      <c r="W104" s="150"/>
      <c r="X104" s="150"/>
      <c r="Y104" s="150"/>
    </row>
    <row r="105" spans="1:25" s="17" customFormat="1" ht="25.5" x14ac:dyDescent="0.2">
      <c r="A105" s="151">
        <v>43314</v>
      </c>
      <c r="B105" s="164" t="s">
        <v>1937</v>
      </c>
      <c r="C105" s="152" t="s">
        <v>206</v>
      </c>
      <c r="D105" s="164" t="s">
        <v>140</v>
      </c>
      <c r="E105" s="164" t="s">
        <v>143</v>
      </c>
      <c r="F105" s="165">
        <v>43252</v>
      </c>
      <c r="G105" s="166">
        <v>2018</v>
      </c>
      <c r="H105" s="151" t="s">
        <v>2311</v>
      </c>
      <c r="I105" s="151" t="str">
        <f t="shared" si="8"/>
        <v>WV</v>
      </c>
      <c r="J105" s="151" t="str">
        <f t="shared" si="9"/>
        <v>LA</v>
      </c>
      <c r="K105" s="156" t="str">
        <f t="shared" si="12"/>
        <v>Northeast, Midwest, South Central</v>
      </c>
      <c r="L105" s="151" t="str">
        <f>INDEX('State '!$A$1:$C$62,MATCH($I105,'State '!$B:$B,0),3)</f>
        <v>Northeast</v>
      </c>
      <c r="M105" s="151" t="str">
        <f>INDEX('State '!$A$1:$C$62,MATCH($J105,'State '!$B:$B,0),3)</f>
        <v>South Central</v>
      </c>
      <c r="N105" s="151" t="s">
        <v>9</v>
      </c>
      <c r="O105" s="158">
        <v>407</v>
      </c>
      <c r="P105" s="158"/>
      <c r="Q105" s="158">
        <v>200</v>
      </c>
      <c r="R105" s="157"/>
      <c r="S105" s="151" t="s">
        <v>135</v>
      </c>
      <c r="T105" s="151" t="s">
        <v>381</v>
      </c>
      <c r="U105" s="151" t="s">
        <v>2022</v>
      </c>
      <c r="V105" s="151" t="s">
        <v>2178</v>
      </c>
      <c r="W105" s="150" t="s">
        <v>2449</v>
      </c>
      <c r="X105" s="150"/>
      <c r="Y105" s="150" t="s">
        <v>2490</v>
      </c>
    </row>
    <row r="106" spans="1:25" s="17" customFormat="1" x14ac:dyDescent="0.2">
      <c r="A106" s="151">
        <v>42612</v>
      </c>
      <c r="B106" s="164" t="s">
        <v>1942</v>
      </c>
      <c r="C106" s="152" t="s">
        <v>206</v>
      </c>
      <c r="D106" s="164" t="s">
        <v>1878</v>
      </c>
      <c r="E106" s="164" t="s">
        <v>143</v>
      </c>
      <c r="F106" s="165">
        <v>42309</v>
      </c>
      <c r="G106" s="166">
        <v>2015</v>
      </c>
      <c r="H106" s="151" t="s">
        <v>2184</v>
      </c>
      <c r="I106" s="151" t="str">
        <f t="shared" si="8"/>
        <v>WV</v>
      </c>
      <c r="J106" s="151" t="str">
        <f t="shared" si="9"/>
        <v>KY</v>
      </c>
      <c r="K106" s="151" t="str">
        <f t="shared" si="12"/>
        <v>Northeast, Midwest</v>
      </c>
      <c r="L106" s="151" t="str">
        <f>INDEX('State '!$A$1:$C$62,MATCH($I106,'State '!$B:$B,0),3)</f>
        <v>Northeast</v>
      </c>
      <c r="M106" s="151" t="str">
        <f>INDEX('State '!$A$1:$C$62,MATCH($J106,'State '!$B:$B,0),3)</f>
        <v>Midwest</v>
      </c>
      <c r="N106" s="151"/>
      <c r="O106" s="158">
        <v>407</v>
      </c>
      <c r="P106" s="158"/>
      <c r="Q106" s="158">
        <v>590</v>
      </c>
      <c r="R106" s="157"/>
      <c r="S106" s="151" t="s">
        <v>135</v>
      </c>
      <c r="T106" s="151" t="s">
        <v>381</v>
      </c>
      <c r="U106" s="151" t="s">
        <v>382</v>
      </c>
      <c r="V106" s="151" t="s">
        <v>2178</v>
      </c>
      <c r="W106" s="150"/>
      <c r="X106" s="150"/>
      <c r="Y106" s="150"/>
    </row>
    <row r="107" spans="1:25" s="17" customFormat="1" x14ac:dyDescent="0.2">
      <c r="A107" s="97">
        <v>44568</v>
      </c>
      <c r="B107" s="79" t="s">
        <v>2450</v>
      </c>
      <c r="C107" s="80" t="s">
        <v>261</v>
      </c>
      <c r="D107" s="79" t="s">
        <v>140</v>
      </c>
      <c r="E107" s="79" t="s">
        <v>143</v>
      </c>
      <c r="F107" s="60">
        <v>44186</v>
      </c>
      <c r="G107" s="61">
        <v>2020</v>
      </c>
      <c r="H107" s="97" t="s">
        <v>2451</v>
      </c>
      <c r="I107" s="97" t="str">
        <f t="shared" si="8"/>
        <v>OH</v>
      </c>
      <c r="J107" s="97" t="str">
        <f t="shared" si="9"/>
        <v>KY</v>
      </c>
      <c r="K107" s="104" t="str">
        <f t="shared" si="12"/>
        <v>Northeast, Midwest</v>
      </c>
      <c r="L107" s="97" t="str">
        <f>INDEX('State '!$A$1:$C$62,MATCH($I107,'State '!$B:$B,0),3)</f>
        <v>Northeast</v>
      </c>
      <c r="M107" s="97" t="str">
        <f>INDEX('State '!$A$1:$C$62,MATCH($J107,'State '!$B:$B,0),3)</f>
        <v>Midwest</v>
      </c>
      <c r="N107" s="97"/>
      <c r="O107" s="158">
        <v>707</v>
      </c>
      <c r="P107" s="158">
        <v>64</v>
      </c>
      <c r="Q107" s="146">
        <v>275</v>
      </c>
      <c r="R107" s="98" t="s">
        <v>2452</v>
      </c>
      <c r="S107" s="97" t="s">
        <v>135</v>
      </c>
      <c r="T107" s="97" t="s">
        <v>381</v>
      </c>
      <c r="U107" s="97" t="s">
        <v>2626</v>
      </c>
      <c r="V107" s="97" t="s">
        <v>2178</v>
      </c>
      <c r="W107" s="79" t="s">
        <v>2453</v>
      </c>
      <c r="X107" s="79"/>
      <c r="Y107" s="137" t="s">
        <v>2491</v>
      </c>
    </row>
    <row r="108" spans="1:25" s="17" customFormat="1" ht="25.5" x14ac:dyDescent="0.2">
      <c r="A108" s="97">
        <v>43756</v>
      </c>
      <c r="B108" s="79" t="s">
        <v>2553</v>
      </c>
      <c r="C108" s="80" t="s">
        <v>2554</v>
      </c>
      <c r="D108" s="79" t="s">
        <v>140</v>
      </c>
      <c r="E108" s="79" t="s">
        <v>143</v>
      </c>
      <c r="F108" s="60">
        <v>43443</v>
      </c>
      <c r="G108" s="61">
        <v>2018</v>
      </c>
      <c r="H108" s="97" t="s">
        <v>53</v>
      </c>
      <c r="I108" s="97" t="str">
        <f t="shared" si="8"/>
        <v>SC</v>
      </c>
      <c r="J108" s="97" t="str">
        <f t="shared" si="9"/>
        <v>SC</v>
      </c>
      <c r="K108" s="104" t="str">
        <f t="shared" si="12"/>
        <v>Southeast</v>
      </c>
      <c r="L108" s="97" t="str">
        <f>INDEX('State '!$A$1:$C$62,MATCH($I108,'State '!$B:$B,0),3)</f>
        <v>Southeast</v>
      </c>
      <c r="M108" s="97" t="str">
        <f>INDEX('State '!$A$1:$C$62,MATCH($J108,'State '!$B:$B,0),3)</f>
        <v>Southeast</v>
      </c>
      <c r="N108" s="97"/>
      <c r="O108" s="158">
        <v>1.6</v>
      </c>
      <c r="P108" s="63">
        <v>0.46</v>
      </c>
      <c r="Q108" s="146">
        <v>20</v>
      </c>
      <c r="R108" s="98">
        <v>8</v>
      </c>
      <c r="S108" s="97" t="s">
        <v>135</v>
      </c>
      <c r="T108" s="97" t="s">
        <v>381</v>
      </c>
      <c r="U108" s="97" t="s">
        <v>2555</v>
      </c>
      <c r="V108" s="97" t="s">
        <v>2175</v>
      </c>
      <c r="W108" s="79" t="s">
        <v>2556</v>
      </c>
      <c r="X108" s="79" t="s">
        <v>2826</v>
      </c>
      <c r="Y108" s="137"/>
    </row>
    <row r="109" spans="1:25" s="17" customFormat="1" x14ac:dyDescent="0.2">
      <c r="A109" s="151">
        <v>41366</v>
      </c>
      <c r="B109" s="152" t="s">
        <v>479</v>
      </c>
      <c r="C109" s="152" t="s">
        <v>222</v>
      </c>
      <c r="D109" s="152" t="s">
        <v>134</v>
      </c>
      <c r="E109" s="153" t="s">
        <v>143</v>
      </c>
      <c r="F109" s="154">
        <v>41367</v>
      </c>
      <c r="G109" s="155">
        <v>2013</v>
      </c>
      <c r="H109" s="151" t="s">
        <v>0</v>
      </c>
      <c r="I109" s="151" t="str">
        <f t="shared" si="8"/>
        <v>LA</v>
      </c>
      <c r="J109" s="151" t="str">
        <f t="shared" si="9"/>
        <v>LA</v>
      </c>
      <c r="K109" s="151" t="str">
        <f t="shared" si="12"/>
        <v>South Central</v>
      </c>
      <c r="L109" s="151" t="str">
        <f>INDEX('State '!$A$1:$C$62,MATCH($I109,'State '!$B:$B,0),3)</f>
        <v>South Central</v>
      </c>
      <c r="M109" s="151" t="str">
        <f>INDEX('State '!$A$1:$C$62,MATCH($J109,'State '!$B:$B,0),3)</f>
        <v>South Central</v>
      </c>
      <c r="N109" s="151"/>
      <c r="O109" s="158"/>
      <c r="P109" s="157">
        <v>9.9</v>
      </c>
      <c r="Q109" s="157">
        <v>420</v>
      </c>
      <c r="R109" s="158" t="s">
        <v>1096</v>
      </c>
      <c r="S109" s="159" t="s">
        <v>135</v>
      </c>
      <c r="T109" s="156" t="s">
        <v>381</v>
      </c>
      <c r="U109" s="160" t="s">
        <v>1867</v>
      </c>
      <c r="V109" s="151"/>
      <c r="W109" s="150"/>
      <c r="X109" s="150"/>
      <c r="Y109" s="150"/>
    </row>
    <row r="110" spans="1:25" s="17" customFormat="1" x14ac:dyDescent="0.2">
      <c r="A110" s="151">
        <v>43192</v>
      </c>
      <c r="B110" s="164" t="s">
        <v>1953</v>
      </c>
      <c r="C110" s="164" t="s">
        <v>1954</v>
      </c>
      <c r="D110" s="164" t="s">
        <v>1878</v>
      </c>
      <c r="E110" s="164" t="s">
        <v>143</v>
      </c>
      <c r="F110" s="165">
        <v>43172</v>
      </c>
      <c r="G110" s="166">
        <v>2018</v>
      </c>
      <c r="H110" s="151" t="s">
        <v>0</v>
      </c>
      <c r="I110" s="151" t="str">
        <f t="shared" si="8"/>
        <v>LA</v>
      </c>
      <c r="J110" s="151" t="str">
        <f t="shared" si="9"/>
        <v>LA</v>
      </c>
      <c r="K110" s="156" t="str">
        <f t="shared" si="12"/>
        <v>South Central</v>
      </c>
      <c r="L110" s="151" t="str">
        <f>INDEX('State '!$A$1:$C$62,MATCH($I110,'State '!$B:$B,0),3)</f>
        <v>South Central</v>
      </c>
      <c r="M110" s="151" t="str">
        <f>INDEX('State '!$A$1:$C$62,MATCH($J110,'State '!$B:$B,0),3)</f>
        <v>South Central</v>
      </c>
      <c r="N110" s="151"/>
      <c r="O110" s="158">
        <v>300</v>
      </c>
      <c r="P110" s="158">
        <v>34</v>
      </c>
      <c r="Q110" s="158">
        <v>800</v>
      </c>
      <c r="R110" s="157" t="s">
        <v>535</v>
      </c>
      <c r="S110" s="151" t="s">
        <v>135</v>
      </c>
      <c r="T110" s="151" t="s">
        <v>381</v>
      </c>
      <c r="U110" s="151" t="s">
        <v>2003</v>
      </c>
      <c r="V110" s="151" t="s">
        <v>2175</v>
      </c>
      <c r="W110" s="150" t="s">
        <v>2304</v>
      </c>
      <c r="X110" s="150"/>
      <c r="Y110" s="150"/>
    </row>
    <row r="111" spans="1:25" s="56" customFormat="1" x14ac:dyDescent="0.2">
      <c r="A111" s="97">
        <v>44568</v>
      </c>
      <c r="B111" s="79" t="s">
        <v>2858</v>
      </c>
      <c r="C111" s="80" t="s">
        <v>199</v>
      </c>
      <c r="D111" s="79" t="s">
        <v>140</v>
      </c>
      <c r="E111" s="79" t="s">
        <v>143</v>
      </c>
      <c r="F111" s="60">
        <v>44539</v>
      </c>
      <c r="G111" s="61">
        <v>2021</v>
      </c>
      <c r="H111" s="97" t="s">
        <v>0</v>
      </c>
      <c r="I111" s="97" t="str">
        <f t="shared" si="8"/>
        <v>LA</v>
      </c>
      <c r="J111" s="97" t="str">
        <f t="shared" si="9"/>
        <v>LA</v>
      </c>
      <c r="K111" s="104" t="str">
        <f t="shared" si="12"/>
        <v>South Central</v>
      </c>
      <c r="L111" s="97" t="str">
        <f>INDEX('State '!$A$1:$C$62,MATCH($I111,'State '!$B:$B,0),3)</f>
        <v>South Central</v>
      </c>
      <c r="M111" s="97" t="str">
        <f>INDEX('State '!$A$1:$C$62,MATCH($J111,'State '!$B:$B,0),3)</f>
        <v>South Central</v>
      </c>
      <c r="N111" s="97"/>
      <c r="O111" s="158">
        <v>149</v>
      </c>
      <c r="P111" s="158">
        <v>0.2</v>
      </c>
      <c r="Q111" s="146">
        <v>750</v>
      </c>
      <c r="R111" s="98">
        <v>20</v>
      </c>
      <c r="S111" s="97" t="s">
        <v>135</v>
      </c>
      <c r="T111" s="97" t="s">
        <v>381</v>
      </c>
      <c r="U111" s="97" t="s">
        <v>2859</v>
      </c>
      <c r="V111" s="97" t="s">
        <v>2175</v>
      </c>
      <c r="W111" s="79" t="s">
        <v>2860</v>
      </c>
      <c r="X111" s="79" t="s">
        <v>2827</v>
      </c>
      <c r="Y111" s="137"/>
    </row>
    <row r="112" spans="1:25" s="17" customFormat="1" x14ac:dyDescent="0.2">
      <c r="A112" s="151">
        <v>39990</v>
      </c>
      <c r="B112" s="164" t="s">
        <v>746</v>
      </c>
      <c r="C112" s="164" t="s">
        <v>281</v>
      </c>
      <c r="D112" s="164" t="s">
        <v>140</v>
      </c>
      <c r="E112" s="164" t="s">
        <v>143</v>
      </c>
      <c r="F112" s="165">
        <v>39692</v>
      </c>
      <c r="G112" s="166">
        <v>2008</v>
      </c>
      <c r="H112" s="151" t="s">
        <v>0</v>
      </c>
      <c r="I112" s="151" t="str">
        <f t="shared" si="8"/>
        <v>LA</v>
      </c>
      <c r="J112" s="151" t="str">
        <f t="shared" si="9"/>
        <v>LA</v>
      </c>
      <c r="K112" s="151" t="str">
        <f t="shared" si="12"/>
        <v>South Central</v>
      </c>
      <c r="L112" s="151" t="str">
        <f>INDEX('State '!$A$1:$C$62,MATCH($I112,'State '!$B:$B,0),3)</f>
        <v>South Central</v>
      </c>
      <c r="M112" s="151" t="str">
        <f>INDEX('State '!$A$1:$C$62,MATCH($J112,'State '!$B:$B,0),3)</f>
        <v>South Central</v>
      </c>
      <c r="N112" s="151"/>
      <c r="O112" s="158">
        <v>115.1</v>
      </c>
      <c r="P112" s="158">
        <v>36.1</v>
      </c>
      <c r="Q112" s="158">
        <v>2350</v>
      </c>
      <c r="R112" s="157">
        <v>42</v>
      </c>
      <c r="S112" s="151" t="s">
        <v>135</v>
      </c>
      <c r="T112" s="151" t="s">
        <v>381</v>
      </c>
      <c r="U112" s="151" t="s">
        <v>747</v>
      </c>
      <c r="V112" s="151"/>
      <c r="W112" s="156"/>
      <c r="X112" s="150"/>
      <c r="Y112" s="150"/>
    </row>
    <row r="113" spans="1:262" x14ac:dyDescent="0.2">
      <c r="A113" s="151">
        <v>43194</v>
      </c>
      <c r="B113" s="164" t="s">
        <v>2019</v>
      </c>
      <c r="C113" s="164" t="s">
        <v>2425</v>
      </c>
      <c r="D113" s="164" t="s">
        <v>1878</v>
      </c>
      <c r="E113" s="164" t="s">
        <v>143</v>
      </c>
      <c r="F113" s="165">
        <v>42822</v>
      </c>
      <c r="G113" s="166">
        <v>2017</v>
      </c>
      <c r="H113" s="151" t="s">
        <v>0</v>
      </c>
      <c r="I113" s="151" t="str">
        <f t="shared" si="8"/>
        <v>LA</v>
      </c>
      <c r="J113" s="151" t="str">
        <f t="shared" si="9"/>
        <v>LA</v>
      </c>
      <c r="K113" s="156" t="str">
        <f t="shared" si="12"/>
        <v>South Central</v>
      </c>
      <c r="L113" s="151" t="str">
        <f>INDEX('State '!$A$1:$C$62,MATCH($I113,'State '!$B:$B,0),3)</f>
        <v>South Central</v>
      </c>
      <c r="M113" s="151" t="str">
        <f>INDEX('State '!$A$1:$C$62,MATCH($J113,'State '!$B:$B,0),3)</f>
        <v>South Central</v>
      </c>
      <c r="N113" s="151"/>
      <c r="O113" s="158">
        <v>141</v>
      </c>
      <c r="P113" s="158">
        <v>3.58</v>
      </c>
      <c r="Q113" s="158">
        <v>1500</v>
      </c>
      <c r="R113" s="157">
        <v>36</v>
      </c>
      <c r="S113" s="151" t="s">
        <v>135</v>
      </c>
      <c r="T113" s="151" t="s">
        <v>381</v>
      </c>
      <c r="U113" s="151" t="s">
        <v>2198</v>
      </c>
      <c r="V113" s="151" t="s">
        <v>2175</v>
      </c>
      <c r="W113" s="150"/>
      <c r="X113" s="150"/>
      <c r="Y113" s="150"/>
      <c r="Z113" s="17"/>
      <c r="AA113" s="17"/>
      <c r="AB113" s="17"/>
    </row>
    <row r="114" spans="1:262" s="99" customFormat="1" ht="25.5" x14ac:dyDescent="0.2">
      <c r="A114" s="151">
        <v>43468</v>
      </c>
      <c r="B114" s="164" t="s">
        <v>2384</v>
      </c>
      <c r="C114" s="164" t="s">
        <v>2400</v>
      </c>
      <c r="D114" s="164" t="s">
        <v>140</v>
      </c>
      <c r="E114" s="164" t="s">
        <v>143</v>
      </c>
      <c r="F114" s="165">
        <v>43374</v>
      </c>
      <c r="G114" s="166">
        <v>2018</v>
      </c>
      <c r="H114" s="151" t="s">
        <v>37</v>
      </c>
      <c r="I114" s="151" t="str">
        <f t="shared" si="8"/>
        <v>OK</v>
      </c>
      <c r="J114" s="151" t="str">
        <f t="shared" si="9"/>
        <v>OK</v>
      </c>
      <c r="K114" s="156" t="str">
        <f t="shared" si="12"/>
        <v>South Central</v>
      </c>
      <c r="L114" s="151" t="str">
        <f>INDEX('State '!$A$1:$C$62,MATCH($I114,'State '!$B:$B,0),3)</f>
        <v>South Central</v>
      </c>
      <c r="M114" s="151" t="str">
        <f>INDEX('State '!$A$1:$C$62,MATCH($J114,'State '!$B:$B,0),3)</f>
        <v>South Central</v>
      </c>
      <c r="N114" s="151"/>
      <c r="O114" s="158">
        <v>31.5</v>
      </c>
      <c r="P114" s="158"/>
      <c r="Q114" s="158">
        <v>205</v>
      </c>
      <c r="R114" s="157">
        <v>12</v>
      </c>
      <c r="S114" s="151" t="s">
        <v>138</v>
      </c>
      <c r="T114" s="151" t="s">
        <v>381</v>
      </c>
      <c r="U114" s="151" t="s">
        <v>2401</v>
      </c>
      <c r="V114" s="151" t="s">
        <v>2175</v>
      </c>
      <c r="W114" s="150" t="s">
        <v>2704</v>
      </c>
      <c r="X114" s="150"/>
      <c r="Y114" s="150" t="s">
        <v>2492</v>
      </c>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c r="IV114" s="17"/>
      <c r="IW114" s="17"/>
      <c r="IX114" s="17"/>
      <c r="IY114" s="17"/>
      <c r="IZ114" s="17"/>
      <c r="JA114" s="17"/>
      <c r="JB114" s="17"/>
    </row>
    <row r="115" spans="1:262" x14ac:dyDescent="0.2">
      <c r="A115" s="151">
        <v>39990</v>
      </c>
      <c r="B115" s="152" t="s">
        <v>796</v>
      </c>
      <c r="C115" s="152" t="s">
        <v>285</v>
      </c>
      <c r="D115" s="152" t="s">
        <v>134</v>
      </c>
      <c r="E115" s="153" t="s">
        <v>143</v>
      </c>
      <c r="F115" s="154">
        <v>39553</v>
      </c>
      <c r="G115" s="155">
        <v>2008</v>
      </c>
      <c r="H115" s="151" t="s">
        <v>30</v>
      </c>
      <c r="I115" s="151" t="str">
        <f t="shared" si="8"/>
        <v>MN</v>
      </c>
      <c r="J115" s="151" t="str">
        <f t="shared" si="9"/>
        <v>MN</v>
      </c>
      <c r="K115" s="151" t="str">
        <f t="shared" si="12"/>
        <v>Midwest</v>
      </c>
      <c r="L115" s="151" t="str">
        <f>INDEX('State '!$A$1:$C$62,MATCH($I115,'State '!$B:$B,0),3)</f>
        <v>Midwest</v>
      </c>
      <c r="M115" s="151" t="str">
        <f>INDEX('State '!$A$1:$C$62,MATCH($J115,'State '!$B:$B,0),3)</f>
        <v>Midwest</v>
      </c>
      <c r="N115" s="151"/>
      <c r="O115" s="158">
        <v>7.2</v>
      </c>
      <c r="P115" s="157">
        <v>13</v>
      </c>
      <c r="Q115" s="157">
        <v>91.2</v>
      </c>
      <c r="R115" s="158">
        <v>16</v>
      </c>
      <c r="S115" s="159" t="s">
        <v>138</v>
      </c>
      <c r="T115" s="156" t="s">
        <v>187</v>
      </c>
      <c r="U115" s="160" t="s">
        <v>382</v>
      </c>
      <c r="V115" s="151"/>
      <c r="W115" s="150"/>
      <c r="X115" s="150"/>
      <c r="Y115" s="150"/>
      <c r="Z115" s="17"/>
      <c r="AA115" s="17"/>
      <c r="AB115" s="17"/>
    </row>
    <row r="116" spans="1:262" ht="25.5" x14ac:dyDescent="0.2">
      <c r="A116" s="151">
        <v>43468</v>
      </c>
      <c r="B116" s="164" t="s">
        <v>2264</v>
      </c>
      <c r="C116" s="164" t="s">
        <v>2265</v>
      </c>
      <c r="D116" s="164" t="s">
        <v>136</v>
      </c>
      <c r="E116" s="164" t="s">
        <v>143</v>
      </c>
      <c r="F116" s="165">
        <v>43070</v>
      </c>
      <c r="G116" s="166">
        <v>2017</v>
      </c>
      <c r="H116" s="151" t="s">
        <v>37</v>
      </c>
      <c r="I116" s="151" t="str">
        <f t="shared" si="8"/>
        <v>OK</v>
      </c>
      <c r="J116" s="151" t="str">
        <f t="shared" si="9"/>
        <v>OK</v>
      </c>
      <c r="K116" s="156" t="str">
        <f t="shared" si="12"/>
        <v>South Central</v>
      </c>
      <c r="L116" s="151" t="str">
        <f>INDEX('State '!$A$1:$C$62,MATCH($I116,'State '!$B:$B,0),3)</f>
        <v>South Central</v>
      </c>
      <c r="M116" s="151" t="str">
        <f>INDEX('State '!$A$1:$C$62,MATCH($J116,'State '!$B:$B,0),3)</f>
        <v>South Central</v>
      </c>
      <c r="N116" s="151"/>
      <c r="O116" s="158">
        <v>60</v>
      </c>
      <c r="P116" s="158">
        <v>50</v>
      </c>
      <c r="Q116" s="158">
        <v>200</v>
      </c>
      <c r="R116" s="157">
        <v>24</v>
      </c>
      <c r="S116" s="151" t="s">
        <v>138</v>
      </c>
      <c r="T116" s="151" t="s">
        <v>187</v>
      </c>
      <c r="U116" s="160" t="s">
        <v>382</v>
      </c>
      <c r="V116" s="151" t="s">
        <v>2175</v>
      </c>
      <c r="W116" s="150" t="s">
        <v>2481</v>
      </c>
      <c r="X116" s="150"/>
      <c r="Y116" s="150" t="s">
        <v>2705</v>
      </c>
      <c r="Z116" s="17"/>
      <c r="AA116" s="17"/>
      <c r="AB116" s="17"/>
    </row>
    <row r="117" spans="1:262" ht="96.6" customHeight="1" x14ac:dyDescent="0.2">
      <c r="A117" s="96">
        <v>45569</v>
      </c>
      <c r="B117" s="79" t="s">
        <v>3398</v>
      </c>
      <c r="C117" s="79" t="s">
        <v>1875</v>
      </c>
      <c r="D117" s="79" t="s">
        <v>136</v>
      </c>
      <c r="E117" s="79" t="s">
        <v>3474</v>
      </c>
      <c r="F117" s="60">
        <v>45351</v>
      </c>
      <c r="G117" s="111">
        <v>2024</v>
      </c>
      <c r="H117" s="97" t="s">
        <v>16</v>
      </c>
      <c r="I117" s="97" t="str">
        <f>LEFT($H117,2)</f>
        <v>NC</v>
      </c>
      <c r="J117" s="97" t="str">
        <f>RIGHT($H117,2)</f>
        <v>NC</v>
      </c>
      <c r="K117" s="104" t="str">
        <f>IF($L117=$M117,L117,CONCATENATE($L117,", ",IF(ISBLANK(N117),"",CONCATENATE(N117,", ")),$M117))</f>
        <v>Southeast</v>
      </c>
      <c r="L117" s="97" t="str">
        <f>INDEX('State '!$A$1:$C$62,MATCH($I117,'State '!$B:$B,0),3)</f>
        <v>Southeast</v>
      </c>
      <c r="M117" s="97" t="str">
        <f>INDEX('State '!$A$1:$C$62,MATCH($J117,'State '!$B:$B,0),3)</f>
        <v>Southeast</v>
      </c>
      <c r="N117" s="97"/>
      <c r="O117" s="158">
        <v>32.6</v>
      </c>
      <c r="P117" s="158">
        <v>2.0099999999999998</v>
      </c>
      <c r="Q117" s="146">
        <v>78</v>
      </c>
      <c r="R117" s="98">
        <v>42</v>
      </c>
      <c r="S117" s="97" t="s">
        <v>135</v>
      </c>
      <c r="T117" s="97" t="s">
        <v>381</v>
      </c>
      <c r="U117" s="97" t="s">
        <v>3399</v>
      </c>
      <c r="V117" s="97" t="s">
        <v>2175</v>
      </c>
      <c r="W117" s="79" t="s">
        <v>3400</v>
      </c>
      <c r="X117" s="79" t="s">
        <v>3328</v>
      </c>
      <c r="Y117" s="195"/>
      <c r="Z117" s="17"/>
      <c r="AA117" s="17"/>
      <c r="AB117" s="17"/>
    </row>
    <row r="118" spans="1:262" x14ac:dyDescent="0.2">
      <c r="A118" s="151">
        <v>39990</v>
      </c>
      <c r="B118" s="152" t="s">
        <v>1506</v>
      </c>
      <c r="C118" s="152" t="s">
        <v>1875</v>
      </c>
      <c r="D118" s="152" t="s">
        <v>136</v>
      </c>
      <c r="E118" s="164" t="s">
        <v>143</v>
      </c>
      <c r="F118" s="165">
        <v>36465</v>
      </c>
      <c r="G118" s="166">
        <v>1999</v>
      </c>
      <c r="H118" s="151" t="s">
        <v>16</v>
      </c>
      <c r="I118" s="151" t="str">
        <f t="shared" si="8"/>
        <v>NC</v>
      </c>
      <c r="J118" s="151" t="str">
        <f t="shared" si="9"/>
        <v>NC</v>
      </c>
      <c r="K118" s="151" t="str">
        <f t="shared" si="12"/>
        <v>Southeast</v>
      </c>
      <c r="L118" s="151" t="str">
        <f>INDEX('State '!$A$1:$C$62,MATCH($I118,'State '!$B:$B,0),3)</f>
        <v>Southeast</v>
      </c>
      <c r="M118" s="151" t="str">
        <f>INDEX('State '!$A$1:$C$62,MATCH($J118,'State '!$B:$B,0),3)</f>
        <v>Southeast</v>
      </c>
      <c r="N118" s="151"/>
      <c r="O118" s="158">
        <v>98.3</v>
      </c>
      <c r="P118" s="158">
        <v>67</v>
      </c>
      <c r="Q118" s="157">
        <v>263</v>
      </c>
      <c r="R118" s="157">
        <v>24</v>
      </c>
      <c r="S118" s="151" t="s">
        <v>138</v>
      </c>
      <c r="T118" s="151" t="s">
        <v>187</v>
      </c>
      <c r="U118" s="151" t="s">
        <v>382</v>
      </c>
      <c r="V118" s="151"/>
      <c r="W118" s="150"/>
      <c r="X118" s="150"/>
      <c r="Y118" s="150"/>
      <c r="Z118" s="17"/>
      <c r="AA118" s="17"/>
      <c r="AB118" s="17"/>
    </row>
    <row r="119" spans="1:262" ht="25.5" x14ac:dyDescent="0.2">
      <c r="A119" s="96">
        <v>44313</v>
      </c>
      <c r="B119" s="79" t="s">
        <v>3040</v>
      </c>
      <c r="C119" s="80" t="s">
        <v>1718</v>
      </c>
      <c r="D119" s="79" t="s">
        <v>140</v>
      </c>
      <c r="E119" s="79" t="s">
        <v>143</v>
      </c>
      <c r="F119" s="60">
        <v>44255</v>
      </c>
      <c r="G119" s="61">
        <v>2021</v>
      </c>
      <c r="H119" s="97" t="s">
        <v>1147</v>
      </c>
      <c r="I119" s="97" t="str">
        <f t="shared" si="8"/>
        <v>NM</v>
      </c>
      <c r="J119" s="97" t="str">
        <f t="shared" si="9"/>
        <v>TX</v>
      </c>
      <c r="K119" s="104" t="str">
        <f t="shared" si="12"/>
        <v>Mountain, South Central</v>
      </c>
      <c r="L119" s="97" t="str">
        <f>INDEX('State '!$A$1:$C$62,MATCH($I119,'State '!$B:$B,0),3)</f>
        <v>Mountain</v>
      </c>
      <c r="M119" s="97" t="str">
        <f>INDEX('State '!$A$1:$C$62,MATCH($J119,'State '!$B:$B,0),3)</f>
        <v>South Central</v>
      </c>
      <c r="N119" s="97"/>
      <c r="O119" s="158">
        <v>23.5</v>
      </c>
      <c r="P119" s="158">
        <v>17.100000000000001</v>
      </c>
      <c r="Q119" s="146">
        <v>159</v>
      </c>
      <c r="R119" s="98">
        <v>16</v>
      </c>
      <c r="S119" s="97" t="s">
        <v>135</v>
      </c>
      <c r="T119" s="97" t="s">
        <v>381</v>
      </c>
      <c r="U119" s="97" t="s">
        <v>3041</v>
      </c>
      <c r="V119" s="97" t="s">
        <v>2178</v>
      </c>
      <c r="W119" s="79" t="s">
        <v>3042</v>
      </c>
      <c r="X119" s="79"/>
      <c r="Y119" s="137"/>
      <c r="AA119" s="17"/>
      <c r="AB119" s="17"/>
    </row>
    <row r="120" spans="1:262" x14ac:dyDescent="0.2">
      <c r="A120" s="173">
        <v>42289</v>
      </c>
      <c r="B120" s="164" t="s">
        <v>1793</v>
      </c>
      <c r="C120" s="164" t="s">
        <v>2226</v>
      </c>
      <c r="D120" s="164" t="s">
        <v>134</v>
      </c>
      <c r="E120" s="164" t="s">
        <v>143</v>
      </c>
      <c r="F120" s="165">
        <v>42312</v>
      </c>
      <c r="G120" s="166">
        <v>2015</v>
      </c>
      <c r="H120" s="151" t="s">
        <v>2</v>
      </c>
      <c r="I120" s="151" t="str">
        <f t="shared" si="8"/>
        <v>OR</v>
      </c>
      <c r="J120" s="151" t="str">
        <f t="shared" si="9"/>
        <v>OR</v>
      </c>
      <c r="K120" s="151" t="str">
        <f t="shared" si="12"/>
        <v>Pacific</v>
      </c>
      <c r="L120" s="151" t="str">
        <f>INDEX('State '!$A$1:$C$62,MATCH($I120,'State '!$B:$B,0),3)</f>
        <v>Pacific</v>
      </c>
      <c r="M120" s="151" t="str">
        <f>INDEX('State '!$A$1:$C$62,MATCH($J120,'State '!$B:$B,0),3)</f>
        <v>Pacific</v>
      </c>
      <c r="N120" s="151"/>
      <c r="O120" s="158">
        <v>54.3</v>
      </c>
      <c r="P120" s="158">
        <v>24.4</v>
      </c>
      <c r="Q120" s="158">
        <v>175</v>
      </c>
      <c r="R120" s="157">
        <v>20</v>
      </c>
      <c r="S120" s="151" t="s">
        <v>135</v>
      </c>
      <c r="T120" s="151" t="s">
        <v>381</v>
      </c>
      <c r="U120" s="151" t="s">
        <v>1794</v>
      </c>
      <c r="V120" s="151" t="s">
        <v>2175</v>
      </c>
      <c r="W120" s="150"/>
      <c r="X120" s="150"/>
      <c r="Y120" s="150"/>
      <c r="Z120" s="17"/>
      <c r="AA120" s="17"/>
      <c r="AB120" s="17"/>
    </row>
    <row r="121" spans="1:262" x14ac:dyDescent="0.2">
      <c r="A121" s="173">
        <v>41106</v>
      </c>
      <c r="B121" s="164" t="s">
        <v>1840</v>
      </c>
      <c r="C121" s="164" t="s">
        <v>218</v>
      </c>
      <c r="D121" s="164" t="s">
        <v>140</v>
      </c>
      <c r="E121" s="164" t="s">
        <v>143</v>
      </c>
      <c r="F121" s="165"/>
      <c r="G121" s="166">
        <v>2012</v>
      </c>
      <c r="H121" s="151" t="s">
        <v>450</v>
      </c>
      <c r="I121" s="151" t="str">
        <f t="shared" si="8"/>
        <v>DE</v>
      </c>
      <c r="J121" s="151" t="str">
        <f t="shared" si="9"/>
        <v>MD</v>
      </c>
      <c r="K121" s="151" t="str">
        <f t="shared" si="12"/>
        <v>Northeast</v>
      </c>
      <c r="L121" s="151" t="str">
        <f>INDEX('State '!$A$1:$C$62,MATCH($I121,'State '!$B:$B,0),3)</f>
        <v>Northeast</v>
      </c>
      <c r="M121" s="151" t="str">
        <f>INDEX('State '!$A$1:$C$62,MATCH($J121,'State '!$B:$B,0),3)</f>
        <v>Northeast</v>
      </c>
      <c r="N121" s="151"/>
      <c r="O121" s="158">
        <v>5.9</v>
      </c>
      <c r="P121" s="158">
        <v>5</v>
      </c>
      <c r="Q121" s="158">
        <v>4.07</v>
      </c>
      <c r="R121" s="157">
        <v>6</v>
      </c>
      <c r="S121" s="151" t="s">
        <v>135</v>
      </c>
      <c r="T121" s="151" t="s">
        <v>381</v>
      </c>
      <c r="U121" s="151" t="s">
        <v>460</v>
      </c>
      <c r="V121" s="151"/>
      <c r="W121" s="150"/>
      <c r="X121" s="150"/>
      <c r="Y121" s="185"/>
      <c r="Z121" s="17"/>
      <c r="AA121" s="17"/>
      <c r="AB121" s="17"/>
    </row>
    <row r="122" spans="1:262" ht="25.5" x14ac:dyDescent="0.2">
      <c r="A122" s="151">
        <v>43417</v>
      </c>
      <c r="B122" s="164" t="s">
        <v>2661</v>
      </c>
      <c r="C122" s="164" t="s">
        <v>260</v>
      </c>
      <c r="D122" s="164" t="s">
        <v>140</v>
      </c>
      <c r="E122" s="164" t="s">
        <v>143</v>
      </c>
      <c r="F122" s="165">
        <v>43419</v>
      </c>
      <c r="G122" s="166">
        <v>2018</v>
      </c>
      <c r="H122" s="151" t="s">
        <v>30</v>
      </c>
      <c r="I122" s="151" t="str">
        <f t="shared" si="8"/>
        <v>MN</v>
      </c>
      <c r="J122" s="151" t="str">
        <f t="shared" si="9"/>
        <v>MN</v>
      </c>
      <c r="K122" s="156" t="str">
        <f t="shared" si="12"/>
        <v>Midwest</v>
      </c>
      <c r="L122" s="151" t="str">
        <f>INDEX('State '!$A$1:$C$62,MATCH($I122,'State '!$B:$B,0),3)</f>
        <v>Midwest</v>
      </c>
      <c r="M122" s="151" t="str">
        <f>INDEX('State '!$A$1:$C$62,MATCH($J122,'State '!$B:$B,0),3)</f>
        <v>Midwest</v>
      </c>
      <c r="N122" s="151"/>
      <c r="O122" s="158">
        <v>50</v>
      </c>
      <c r="P122" s="158">
        <v>8</v>
      </c>
      <c r="Q122" s="158"/>
      <c r="R122" s="157"/>
      <c r="S122" s="151" t="s">
        <v>138</v>
      </c>
      <c r="T122" s="151" t="s">
        <v>381</v>
      </c>
      <c r="U122" s="160" t="s">
        <v>2662</v>
      </c>
      <c r="V122" s="151" t="s">
        <v>2175</v>
      </c>
      <c r="W122" s="150" t="s">
        <v>2663</v>
      </c>
      <c r="X122" s="150"/>
      <c r="Y122" s="150"/>
      <c r="Z122" s="17"/>
      <c r="AA122" s="17"/>
      <c r="AB122" s="17"/>
    </row>
    <row r="123" spans="1:262" x14ac:dyDescent="0.2">
      <c r="A123" s="151">
        <v>40388</v>
      </c>
      <c r="B123" s="164" t="s">
        <v>602</v>
      </c>
      <c r="C123" s="164" t="s">
        <v>257</v>
      </c>
      <c r="D123" s="164" t="s">
        <v>140</v>
      </c>
      <c r="E123" s="164" t="s">
        <v>143</v>
      </c>
      <c r="F123" s="165">
        <v>40210</v>
      </c>
      <c r="G123" s="166">
        <v>2010</v>
      </c>
      <c r="H123" s="151" t="s">
        <v>429</v>
      </c>
      <c r="I123" s="151" t="str">
        <f t="shared" si="8"/>
        <v>TX</v>
      </c>
      <c r="J123" s="151" t="str">
        <f t="shared" si="9"/>
        <v>LA</v>
      </c>
      <c r="K123" s="151" t="str">
        <f t="shared" si="12"/>
        <v>South Central</v>
      </c>
      <c r="L123" s="151" t="str">
        <f>INDEX('State '!$A$1:$C$62,MATCH($I123,'State '!$B:$B,0),3)</f>
        <v>South Central</v>
      </c>
      <c r="M123" s="151" t="str">
        <f>INDEX('State '!$A$1:$C$62,MATCH($J123,'State '!$B:$B,0),3)</f>
        <v>South Central</v>
      </c>
      <c r="N123" s="151"/>
      <c r="O123" s="158">
        <v>68</v>
      </c>
      <c r="P123" s="158"/>
      <c r="Q123" s="158">
        <v>274</v>
      </c>
      <c r="R123" s="157"/>
      <c r="S123" s="151" t="s">
        <v>135</v>
      </c>
      <c r="T123" s="151" t="s">
        <v>381</v>
      </c>
      <c r="U123" s="151" t="s">
        <v>603</v>
      </c>
      <c r="V123" s="151"/>
      <c r="W123" s="150"/>
      <c r="X123" s="150"/>
      <c r="Y123" s="150"/>
      <c r="Z123" s="17"/>
      <c r="AA123" s="17"/>
      <c r="AB123" s="17"/>
    </row>
    <row r="124" spans="1:262" x14ac:dyDescent="0.2">
      <c r="A124" s="151">
        <v>39990</v>
      </c>
      <c r="B124" s="164" t="s">
        <v>819</v>
      </c>
      <c r="C124" s="164" t="s">
        <v>257</v>
      </c>
      <c r="D124" s="164" t="s">
        <v>140</v>
      </c>
      <c r="E124" s="164" t="s">
        <v>143</v>
      </c>
      <c r="F124" s="165">
        <v>39753</v>
      </c>
      <c r="G124" s="166">
        <v>2008</v>
      </c>
      <c r="H124" s="151" t="s">
        <v>32</v>
      </c>
      <c r="I124" s="151" t="str">
        <f t="shared" si="8"/>
        <v>AR</v>
      </c>
      <c r="J124" s="151" t="str">
        <f t="shared" si="9"/>
        <v>AR</v>
      </c>
      <c r="K124" s="151" t="str">
        <f t="shared" si="12"/>
        <v>South Central</v>
      </c>
      <c r="L124" s="151" t="str">
        <f>INDEX('State '!$A$1:$C$62,MATCH($I124,'State '!$B:$B,0),3)</f>
        <v>South Central</v>
      </c>
      <c r="M124" s="151" t="str">
        <f>INDEX('State '!$A$1:$C$62,MATCH($J124,'State '!$B:$B,0),3)</f>
        <v>South Central</v>
      </c>
      <c r="N124" s="151"/>
      <c r="O124" s="158">
        <v>26.26</v>
      </c>
      <c r="P124" s="158"/>
      <c r="Q124" s="158">
        <v>200</v>
      </c>
      <c r="R124" s="157"/>
      <c r="S124" s="151" t="s">
        <v>135</v>
      </c>
      <c r="T124" s="151" t="s">
        <v>381</v>
      </c>
      <c r="U124" s="151" t="s">
        <v>820</v>
      </c>
      <c r="V124" s="151"/>
      <c r="W124" s="156"/>
      <c r="X124" s="150"/>
      <c r="Y124" s="150"/>
      <c r="Z124" s="17"/>
      <c r="AA124" s="17"/>
      <c r="AB124" s="17"/>
    </row>
    <row r="125" spans="1:262" x14ac:dyDescent="0.2">
      <c r="A125" s="151">
        <v>39990</v>
      </c>
      <c r="B125" s="152" t="s">
        <v>881</v>
      </c>
      <c r="C125" s="152" t="s">
        <v>257</v>
      </c>
      <c r="D125" s="152" t="s">
        <v>140</v>
      </c>
      <c r="E125" s="153" t="s">
        <v>143</v>
      </c>
      <c r="F125" s="154">
        <v>39128</v>
      </c>
      <c r="G125" s="155">
        <v>2007</v>
      </c>
      <c r="H125" s="151" t="s">
        <v>0</v>
      </c>
      <c r="I125" s="151" t="str">
        <f t="shared" si="8"/>
        <v>LA</v>
      </c>
      <c r="J125" s="151" t="str">
        <f t="shared" si="9"/>
        <v>LA</v>
      </c>
      <c r="K125" s="151" t="str">
        <f t="shared" si="12"/>
        <v>South Central</v>
      </c>
      <c r="L125" s="151" t="str">
        <f>INDEX('State '!$A$1:$C$62,MATCH($I125,'State '!$B:$B,0),3)</f>
        <v>South Central</v>
      </c>
      <c r="M125" s="151" t="str">
        <f>INDEX('State '!$A$1:$C$62,MATCH($J125,'State '!$B:$B,0),3)</f>
        <v>South Central</v>
      </c>
      <c r="N125" s="151"/>
      <c r="O125" s="158">
        <v>18.079999999999998</v>
      </c>
      <c r="P125" s="157">
        <v>17.5</v>
      </c>
      <c r="Q125" s="157">
        <v>140</v>
      </c>
      <c r="R125" s="158">
        <v>12</v>
      </c>
      <c r="S125" s="159" t="s">
        <v>135</v>
      </c>
      <c r="T125" s="156" t="s">
        <v>381</v>
      </c>
      <c r="U125" s="160" t="s">
        <v>882</v>
      </c>
      <c r="V125" s="151"/>
      <c r="W125" s="150"/>
      <c r="X125" s="150"/>
      <c r="Y125" s="150"/>
      <c r="Z125" s="17"/>
      <c r="AA125" s="17"/>
      <c r="AB125" s="17"/>
    </row>
    <row r="126" spans="1:262" x14ac:dyDescent="0.2">
      <c r="A126" s="151">
        <v>39990</v>
      </c>
      <c r="B126" s="152" t="s">
        <v>1843</v>
      </c>
      <c r="C126" s="152" t="s">
        <v>257</v>
      </c>
      <c r="D126" s="152" t="s">
        <v>134</v>
      </c>
      <c r="E126" s="153" t="s">
        <v>143</v>
      </c>
      <c r="F126" s="154">
        <v>39156</v>
      </c>
      <c r="G126" s="155">
        <v>2007</v>
      </c>
      <c r="H126" s="151" t="s">
        <v>6</v>
      </c>
      <c r="I126" s="151" t="str">
        <f t="shared" si="8"/>
        <v>TX</v>
      </c>
      <c r="J126" s="151" t="str">
        <f t="shared" si="9"/>
        <v>TX</v>
      </c>
      <c r="K126" s="151" t="str">
        <f t="shared" si="12"/>
        <v>South Central</v>
      </c>
      <c r="L126" s="151" t="str">
        <f>INDEX('State '!$A$1:$C$62,MATCH($I126,'State '!$B:$B,0),3)</f>
        <v>South Central</v>
      </c>
      <c r="M126" s="151" t="str">
        <f>INDEX('State '!$A$1:$C$62,MATCH($J126,'State '!$B:$B,0),3)</f>
        <v>South Central</v>
      </c>
      <c r="N126" s="151"/>
      <c r="O126" s="158">
        <v>12.7</v>
      </c>
      <c r="P126" s="157">
        <v>14.4</v>
      </c>
      <c r="Q126" s="157">
        <v>60</v>
      </c>
      <c r="R126" s="158">
        <v>16</v>
      </c>
      <c r="S126" s="159" t="s">
        <v>135</v>
      </c>
      <c r="T126" s="156" t="s">
        <v>381</v>
      </c>
      <c r="U126" s="160" t="s">
        <v>894</v>
      </c>
      <c r="V126" s="151"/>
      <c r="W126" s="150"/>
      <c r="X126" s="150"/>
      <c r="Y126" s="150"/>
      <c r="Z126" s="17"/>
      <c r="AA126" s="17"/>
      <c r="AB126" s="17"/>
    </row>
    <row r="127" spans="1:262" x14ac:dyDescent="0.2">
      <c r="A127" s="151">
        <v>39990</v>
      </c>
      <c r="B127" s="164" t="s">
        <v>1201</v>
      </c>
      <c r="C127" s="164" t="s">
        <v>257</v>
      </c>
      <c r="D127" s="164" t="s">
        <v>134</v>
      </c>
      <c r="E127" s="164" t="s">
        <v>143</v>
      </c>
      <c r="F127" s="165">
        <v>37865</v>
      </c>
      <c r="G127" s="166">
        <v>2003</v>
      </c>
      <c r="H127" s="151" t="s">
        <v>37</v>
      </c>
      <c r="I127" s="151" t="str">
        <f t="shared" si="8"/>
        <v>OK</v>
      </c>
      <c r="J127" s="151" t="str">
        <f t="shared" si="9"/>
        <v>OK</v>
      </c>
      <c r="K127" s="151" t="str">
        <f t="shared" si="12"/>
        <v>South Central</v>
      </c>
      <c r="L127" s="151" t="str">
        <f>INDEX('State '!$A$1:$C$62,MATCH($I127,'State '!$B:$B,0),3)</f>
        <v>South Central</v>
      </c>
      <c r="M127" s="151" t="str">
        <f>INDEX('State '!$A$1:$C$62,MATCH($J127,'State '!$B:$B,0),3)</f>
        <v>South Central</v>
      </c>
      <c r="N127" s="151"/>
      <c r="O127" s="158">
        <v>1.45</v>
      </c>
      <c r="P127" s="158">
        <v>0.5</v>
      </c>
      <c r="Q127" s="158">
        <v>240</v>
      </c>
      <c r="R127" s="157">
        <v>20</v>
      </c>
      <c r="S127" s="151" t="s">
        <v>135</v>
      </c>
      <c r="T127" s="151" t="s">
        <v>381</v>
      </c>
      <c r="U127" s="151" t="s">
        <v>1202</v>
      </c>
      <c r="V127" s="151"/>
      <c r="W127" s="150"/>
      <c r="X127" s="150"/>
      <c r="Y127" s="150"/>
      <c r="Z127" s="17"/>
      <c r="AA127" s="17"/>
      <c r="AB127" s="17"/>
    </row>
    <row r="128" spans="1:262" x14ac:dyDescent="0.2">
      <c r="A128" s="151">
        <v>39990</v>
      </c>
      <c r="B128" s="164" t="s">
        <v>1081</v>
      </c>
      <c r="C128" s="164" t="s">
        <v>257</v>
      </c>
      <c r="D128" s="164" t="s">
        <v>140</v>
      </c>
      <c r="E128" s="164" t="s">
        <v>143</v>
      </c>
      <c r="F128" s="165">
        <v>38686</v>
      </c>
      <c r="G128" s="166">
        <v>2005</v>
      </c>
      <c r="H128" s="151" t="s">
        <v>1082</v>
      </c>
      <c r="I128" s="151" t="str">
        <f t="shared" si="8"/>
        <v>OK</v>
      </c>
      <c r="J128" s="151" t="str">
        <f t="shared" si="9"/>
        <v>TX</v>
      </c>
      <c r="K128" s="151" t="str">
        <f t="shared" si="12"/>
        <v>South Central</v>
      </c>
      <c r="L128" s="151" t="str">
        <f>INDEX('State '!$A$1:$C$62,MATCH($I128,'State '!$B:$B,0),3)</f>
        <v>South Central</v>
      </c>
      <c r="M128" s="151" t="str">
        <f>INDEX('State '!$A$1:$C$62,MATCH($J128,'State '!$B:$B,0),3)</f>
        <v>South Central</v>
      </c>
      <c r="N128" s="151"/>
      <c r="O128" s="158">
        <v>31.9</v>
      </c>
      <c r="P128" s="158"/>
      <c r="Q128" s="158">
        <v>112.9</v>
      </c>
      <c r="R128" s="157" t="s">
        <v>3214</v>
      </c>
      <c r="S128" s="151" t="s">
        <v>135</v>
      </c>
      <c r="T128" s="151" t="s">
        <v>381</v>
      </c>
      <c r="U128" s="151" t="s">
        <v>1083</v>
      </c>
      <c r="V128" s="151"/>
      <c r="W128" s="150"/>
      <c r="X128" s="150"/>
      <c r="Y128" s="150"/>
      <c r="Z128" s="17"/>
      <c r="AA128" s="17"/>
      <c r="AB128" s="17"/>
    </row>
    <row r="129" spans="1:25" s="17" customFormat="1" x14ac:dyDescent="0.2">
      <c r="A129" s="151">
        <v>39990</v>
      </c>
      <c r="B129" s="164" t="s">
        <v>1272</v>
      </c>
      <c r="C129" s="164" t="s">
        <v>257</v>
      </c>
      <c r="D129" s="164" t="s">
        <v>140</v>
      </c>
      <c r="E129" s="164" t="s">
        <v>143</v>
      </c>
      <c r="F129" s="165">
        <v>37591</v>
      </c>
      <c r="G129" s="166">
        <v>2002</v>
      </c>
      <c r="H129" s="151" t="s">
        <v>32</v>
      </c>
      <c r="I129" s="151" t="str">
        <f t="shared" si="8"/>
        <v>AR</v>
      </c>
      <c r="J129" s="151" t="str">
        <f t="shared" si="9"/>
        <v>AR</v>
      </c>
      <c r="K129" s="151" t="str">
        <f t="shared" si="12"/>
        <v>South Central</v>
      </c>
      <c r="L129" s="151" t="str">
        <f>INDEX('State '!$A$1:$C$62,MATCH($I129,'State '!$B:$B,0),3)</f>
        <v>South Central</v>
      </c>
      <c r="M129" s="151" t="str">
        <f>INDEX('State '!$A$1:$C$62,MATCH($J129,'State '!$B:$B,0),3)</f>
        <v>South Central</v>
      </c>
      <c r="N129" s="151"/>
      <c r="O129" s="158">
        <v>7.8</v>
      </c>
      <c r="P129" s="158"/>
      <c r="Q129" s="158">
        <v>105</v>
      </c>
      <c r="R129" s="157"/>
      <c r="S129" s="151" t="s">
        <v>135</v>
      </c>
      <c r="T129" s="151" t="s">
        <v>381</v>
      </c>
      <c r="U129" s="151" t="s">
        <v>1273</v>
      </c>
      <c r="V129" s="151"/>
      <c r="W129" s="150"/>
      <c r="X129" s="150"/>
      <c r="Y129" s="150"/>
    </row>
    <row r="130" spans="1:25" s="17" customFormat="1" x14ac:dyDescent="0.2">
      <c r="A130" s="151">
        <v>39990</v>
      </c>
      <c r="B130" s="164" t="s">
        <v>1086</v>
      </c>
      <c r="C130" s="164" t="s">
        <v>257</v>
      </c>
      <c r="D130" s="164" t="s">
        <v>134</v>
      </c>
      <c r="E130" s="164" t="s">
        <v>143</v>
      </c>
      <c r="F130" s="165">
        <v>38700</v>
      </c>
      <c r="G130" s="166">
        <v>2005</v>
      </c>
      <c r="H130" s="151" t="s">
        <v>37</v>
      </c>
      <c r="I130" s="151" t="str">
        <f t="shared" si="8"/>
        <v>OK</v>
      </c>
      <c r="J130" s="151" t="str">
        <f t="shared" si="9"/>
        <v>OK</v>
      </c>
      <c r="K130" s="151" t="str">
        <f t="shared" si="12"/>
        <v>South Central</v>
      </c>
      <c r="L130" s="151" t="str">
        <f>INDEX('State '!$A$1:$C$62,MATCH($I130,'State '!$B:$B,0),3)</f>
        <v>South Central</v>
      </c>
      <c r="M130" s="151" t="str">
        <f>INDEX('State '!$A$1:$C$62,MATCH($J130,'State '!$B:$B,0),3)</f>
        <v>South Central</v>
      </c>
      <c r="N130" s="151"/>
      <c r="O130" s="158">
        <v>3.5</v>
      </c>
      <c r="P130" s="158">
        <v>24</v>
      </c>
      <c r="Q130" s="158">
        <v>400</v>
      </c>
      <c r="R130" s="157" t="s">
        <v>3215</v>
      </c>
      <c r="S130" s="151" t="s">
        <v>135</v>
      </c>
      <c r="T130" s="151" t="s">
        <v>381</v>
      </c>
      <c r="U130" s="151" t="s">
        <v>1087</v>
      </c>
      <c r="V130" s="151"/>
      <c r="W130" s="150"/>
      <c r="X130" s="150"/>
      <c r="Y130" s="150"/>
    </row>
    <row r="131" spans="1:25" s="17" customFormat="1" x14ac:dyDescent="0.2">
      <c r="A131" s="151">
        <v>40367</v>
      </c>
      <c r="B131" s="152" t="s">
        <v>631</v>
      </c>
      <c r="C131" s="152" t="s">
        <v>257</v>
      </c>
      <c r="D131" s="152" t="s">
        <v>140</v>
      </c>
      <c r="E131" s="153" t="s">
        <v>143</v>
      </c>
      <c r="F131" s="154">
        <v>39994</v>
      </c>
      <c r="G131" s="155">
        <v>2009</v>
      </c>
      <c r="H131" s="151" t="s">
        <v>0</v>
      </c>
      <c r="I131" s="151" t="str">
        <f t="shared" si="8"/>
        <v>LA</v>
      </c>
      <c r="J131" s="151" t="str">
        <f t="shared" si="9"/>
        <v>LA</v>
      </c>
      <c r="K131" s="151" t="str">
        <f t="shared" si="12"/>
        <v>South Central</v>
      </c>
      <c r="L131" s="151" t="str">
        <f>INDEX('State '!$A$1:$C$62,MATCH($I131,'State '!$B:$B,0),3)</f>
        <v>South Central</v>
      </c>
      <c r="M131" s="151" t="str">
        <f>INDEX('State '!$A$1:$C$62,MATCH($J131,'State '!$B:$B,0),3)</f>
        <v>South Central</v>
      </c>
      <c r="N131" s="151"/>
      <c r="O131" s="158">
        <v>10</v>
      </c>
      <c r="P131" s="157">
        <v>0.5</v>
      </c>
      <c r="Q131" s="157">
        <v>90</v>
      </c>
      <c r="R131" s="158"/>
      <c r="S131" s="159" t="s">
        <v>135</v>
      </c>
      <c r="T131" s="156" t="s">
        <v>381</v>
      </c>
      <c r="U131" s="160" t="s">
        <v>632</v>
      </c>
      <c r="V131" s="151"/>
      <c r="W131" s="150"/>
      <c r="X131" s="150"/>
      <c r="Y131" s="150"/>
    </row>
    <row r="132" spans="1:25" s="17" customFormat="1" x14ac:dyDescent="0.2">
      <c r="A132" s="151">
        <v>39990</v>
      </c>
      <c r="B132" s="164" t="s">
        <v>862</v>
      </c>
      <c r="C132" s="164" t="s">
        <v>257</v>
      </c>
      <c r="D132" s="164" t="s">
        <v>140</v>
      </c>
      <c r="E132" s="164" t="s">
        <v>143</v>
      </c>
      <c r="F132" s="165">
        <v>39570</v>
      </c>
      <c r="G132" s="166">
        <v>2008</v>
      </c>
      <c r="H132" s="151" t="s">
        <v>429</v>
      </c>
      <c r="I132" s="151" t="str">
        <f t="shared" si="8"/>
        <v>TX</v>
      </c>
      <c r="J132" s="151" t="str">
        <f t="shared" si="9"/>
        <v>LA</v>
      </c>
      <c r="K132" s="151" t="str">
        <f t="shared" si="12"/>
        <v>South Central</v>
      </c>
      <c r="L132" s="151" t="str">
        <f>INDEX('State '!$A$1:$C$62,MATCH($I132,'State '!$B:$B,0),3)</f>
        <v>South Central</v>
      </c>
      <c r="M132" s="151" t="str">
        <f>INDEX('State '!$A$1:$C$62,MATCH($J132,'State '!$B:$B,0),3)</f>
        <v>South Central</v>
      </c>
      <c r="N132" s="151"/>
      <c r="O132" s="158">
        <v>41.3</v>
      </c>
      <c r="P132" s="158"/>
      <c r="Q132" s="158">
        <v>316</v>
      </c>
      <c r="R132" s="157"/>
      <c r="S132" s="151" t="s">
        <v>135</v>
      </c>
      <c r="T132" s="151" t="s">
        <v>381</v>
      </c>
      <c r="U132" s="151" t="s">
        <v>863</v>
      </c>
      <c r="V132" s="151"/>
      <c r="W132" s="150"/>
      <c r="X132" s="150"/>
      <c r="Y132" s="150"/>
    </row>
    <row r="133" spans="1:25" s="17" customFormat="1" x14ac:dyDescent="0.2">
      <c r="A133" s="151">
        <v>39990</v>
      </c>
      <c r="B133" s="152" t="s">
        <v>886</v>
      </c>
      <c r="C133" s="152" t="s">
        <v>257</v>
      </c>
      <c r="D133" s="152" t="s">
        <v>136</v>
      </c>
      <c r="E133" s="153" t="s">
        <v>143</v>
      </c>
      <c r="F133" s="154">
        <v>39483</v>
      </c>
      <c r="G133" s="155">
        <v>2007</v>
      </c>
      <c r="H133" s="151" t="s">
        <v>429</v>
      </c>
      <c r="I133" s="151" t="str">
        <f t="shared" si="8"/>
        <v>TX</v>
      </c>
      <c r="J133" s="151" t="str">
        <f t="shared" si="9"/>
        <v>LA</v>
      </c>
      <c r="K133" s="151" t="str">
        <f t="shared" si="12"/>
        <v>South Central</v>
      </c>
      <c r="L133" s="151" t="str">
        <f>INDEX('State '!$A$1:$C$62,MATCH($I133,'State '!$B:$B,0),3)</f>
        <v>South Central</v>
      </c>
      <c r="M133" s="151" t="str">
        <f>INDEX('State '!$A$1:$C$62,MATCH($J133,'State '!$B:$B,0),3)</f>
        <v>South Central</v>
      </c>
      <c r="N133" s="151"/>
      <c r="O133" s="158">
        <v>425</v>
      </c>
      <c r="P133" s="157">
        <v>172</v>
      </c>
      <c r="Q133" s="157">
        <v>1237</v>
      </c>
      <c r="R133" s="158">
        <v>42</v>
      </c>
      <c r="S133" s="159" t="s">
        <v>135</v>
      </c>
      <c r="T133" s="156" t="s">
        <v>381</v>
      </c>
      <c r="U133" s="160" t="s">
        <v>887</v>
      </c>
      <c r="V133" s="151"/>
      <c r="W133" s="150"/>
      <c r="X133" s="150"/>
      <c r="Y133" s="150"/>
    </row>
    <row r="134" spans="1:25" s="17" customFormat="1" x14ac:dyDescent="0.2">
      <c r="A134" s="151">
        <v>39990</v>
      </c>
      <c r="B134" s="152" t="s">
        <v>830</v>
      </c>
      <c r="C134" s="152" t="s">
        <v>257</v>
      </c>
      <c r="D134" s="152" t="s">
        <v>140</v>
      </c>
      <c r="E134" s="153" t="s">
        <v>143</v>
      </c>
      <c r="F134" s="154">
        <v>39508</v>
      </c>
      <c r="G134" s="155">
        <v>2008</v>
      </c>
      <c r="H134" s="151" t="s">
        <v>32</v>
      </c>
      <c r="I134" s="151" t="str">
        <f t="shared" si="8"/>
        <v>AR</v>
      </c>
      <c r="J134" s="151" t="str">
        <f t="shared" si="9"/>
        <v>AR</v>
      </c>
      <c r="K134" s="151" t="str">
        <f t="shared" si="12"/>
        <v>South Central</v>
      </c>
      <c r="L134" s="151" t="str">
        <f>INDEX('State '!$A$1:$C$62,MATCH($I134,'State '!$B:$B,0),3)</f>
        <v>South Central</v>
      </c>
      <c r="M134" s="151" t="str">
        <f>INDEX('State '!$A$1:$C$62,MATCH($J134,'State '!$B:$B,0),3)</f>
        <v>South Central</v>
      </c>
      <c r="N134" s="151"/>
      <c r="O134" s="158">
        <v>17.7</v>
      </c>
      <c r="P134" s="157">
        <v>25</v>
      </c>
      <c r="Q134" s="157"/>
      <c r="R134" s="158">
        <v>24</v>
      </c>
      <c r="S134" s="159" t="s">
        <v>135</v>
      </c>
      <c r="T134" s="156" t="s">
        <v>381</v>
      </c>
      <c r="U134" s="160" t="s">
        <v>831</v>
      </c>
      <c r="V134" s="151"/>
      <c r="W134" s="150"/>
      <c r="X134" s="150"/>
      <c r="Y134" s="150"/>
    </row>
    <row r="135" spans="1:25" s="17" customFormat="1" x14ac:dyDescent="0.2">
      <c r="A135" s="151">
        <v>39990</v>
      </c>
      <c r="B135" s="152" t="s">
        <v>1003</v>
      </c>
      <c r="C135" s="152" t="s">
        <v>257</v>
      </c>
      <c r="D135" s="152" t="s">
        <v>140</v>
      </c>
      <c r="E135" s="153" t="s">
        <v>143</v>
      </c>
      <c r="F135" s="154">
        <v>38722</v>
      </c>
      <c r="G135" s="155">
        <v>2006</v>
      </c>
      <c r="H135" s="151" t="s">
        <v>32</v>
      </c>
      <c r="I135" s="151" t="str">
        <f t="shared" si="8"/>
        <v>AR</v>
      </c>
      <c r="J135" s="151" t="str">
        <f t="shared" si="9"/>
        <v>AR</v>
      </c>
      <c r="K135" s="151" t="str">
        <f t="shared" si="12"/>
        <v>South Central</v>
      </c>
      <c r="L135" s="151" t="str">
        <f>INDEX('State '!$A$1:$C$62,MATCH($I135,'State '!$B:$B,0),3)</f>
        <v>South Central</v>
      </c>
      <c r="M135" s="151" t="str">
        <f>INDEX('State '!$A$1:$C$62,MATCH($J135,'State '!$B:$B,0),3)</f>
        <v>South Central</v>
      </c>
      <c r="N135" s="151"/>
      <c r="O135" s="158">
        <v>5.98</v>
      </c>
      <c r="P135" s="157"/>
      <c r="Q135" s="157">
        <v>70</v>
      </c>
      <c r="R135" s="158"/>
      <c r="S135" s="159" t="s">
        <v>135</v>
      </c>
      <c r="T135" s="156" t="s">
        <v>381</v>
      </c>
      <c r="U135" s="160" t="s">
        <v>1004</v>
      </c>
      <c r="V135" s="151"/>
      <c r="W135" s="150"/>
      <c r="X135" s="150"/>
      <c r="Y135" s="150"/>
    </row>
    <row r="136" spans="1:25" s="17" customFormat="1" x14ac:dyDescent="0.2">
      <c r="A136" s="151">
        <v>40023</v>
      </c>
      <c r="B136" s="164" t="s">
        <v>647</v>
      </c>
      <c r="C136" s="164" t="s">
        <v>257</v>
      </c>
      <c r="D136" s="164" t="s">
        <v>134</v>
      </c>
      <c r="E136" s="164" t="s">
        <v>143</v>
      </c>
      <c r="F136" s="165">
        <v>39958</v>
      </c>
      <c r="G136" s="166">
        <v>2009</v>
      </c>
      <c r="H136" s="151" t="s">
        <v>32</v>
      </c>
      <c r="I136" s="151" t="str">
        <f t="shared" si="8"/>
        <v>AR</v>
      </c>
      <c r="J136" s="151" t="str">
        <f t="shared" si="9"/>
        <v>AR</v>
      </c>
      <c r="K136" s="151" t="str">
        <f t="shared" si="12"/>
        <v>South Central</v>
      </c>
      <c r="L136" s="151" t="str">
        <f>INDEX('State '!$A$1:$C$62,MATCH($I136,'State '!$B:$B,0),3)</f>
        <v>South Central</v>
      </c>
      <c r="M136" s="151" t="str">
        <f>INDEX('State '!$A$1:$C$62,MATCH($J136,'State '!$B:$B,0),3)</f>
        <v>South Central</v>
      </c>
      <c r="N136" s="151"/>
      <c r="O136" s="158">
        <v>10</v>
      </c>
      <c r="P136" s="158"/>
      <c r="Q136" s="158">
        <v>250</v>
      </c>
      <c r="R136" s="157"/>
      <c r="S136" s="151" t="s">
        <v>135</v>
      </c>
      <c r="T136" s="151" t="s">
        <v>381</v>
      </c>
      <c r="U136" s="151" t="s">
        <v>648</v>
      </c>
      <c r="V136" s="151"/>
      <c r="W136" s="150"/>
      <c r="X136" s="150"/>
      <c r="Y136" s="150"/>
    </row>
    <row r="137" spans="1:25" s="17" customFormat="1" x14ac:dyDescent="0.2">
      <c r="A137" s="151">
        <v>40367</v>
      </c>
      <c r="B137" s="164" t="s">
        <v>649</v>
      </c>
      <c r="C137" s="164" t="s">
        <v>257</v>
      </c>
      <c r="D137" s="164" t="s">
        <v>136</v>
      </c>
      <c r="E137" s="164" t="s">
        <v>143</v>
      </c>
      <c r="F137" s="165">
        <v>39821</v>
      </c>
      <c r="G137" s="166">
        <v>2009</v>
      </c>
      <c r="H137" s="151" t="s">
        <v>650</v>
      </c>
      <c r="I137" s="151" t="str">
        <f t="shared" si="8"/>
        <v>OK</v>
      </c>
      <c r="J137" s="151" t="str">
        <f t="shared" si="9"/>
        <v>AR</v>
      </c>
      <c r="K137" s="151" t="str">
        <f t="shared" si="12"/>
        <v>South Central</v>
      </c>
      <c r="L137" s="151" t="str">
        <f>INDEX('State '!$A$1:$C$62,MATCH($I137,'State '!$B:$B,0),3)</f>
        <v>South Central</v>
      </c>
      <c r="M137" s="151" t="str">
        <f>INDEX('State '!$A$1:$C$62,MATCH($J137,'State '!$B:$B,0),3)</f>
        <v>South Central</v>
      </c>
      <c r="N137" s="151"/>
      <c r="O137" s="158">
        <v>52.3</v>
      </c>
      <c r="P137" s="158">
        <v>16</v>
      </c>
      <c r="Q137" s="158">
        <v>132</v>
      </c>
      <c r="R137" s="157">
        <v>24</v>
      </c>
      <c r="S137" s="151" t="s">
        <v>135</v>
      </c>
      <c r="T137" s="151" t="s">
        <v>381</v>
      </c>
      <c r="U137" s="151" t="s">
        <v>651</v>
      </c>
      <c r="V137" s="151"/>
      <c r="W137" s="150"/>
      <c r="X137" s="150"/>
      <c r="Y137" s="150"/>
    </row>
    <row r="138" spans="1:25" s="17" customFormat="1" x14ac:dyDescent="0.2">
      <c r="A138" s="151">
        <v>39990</v>
      </c>
      <c r="B138" s="164" t="s">
        <v>1737</v>
      </c>
      <c r="C138" s="164" t="s">
        <v>1738</v>
      </c>
      <c r="D138" s="164" t="s">
        <v>136</v>
      </c>
      <c r="E138" s="164" t="s">
        <v>143</v>
      </c>
      <c r="F138" s="165">
        <v>35370</v>
      </c>
      <c r="G138" s="166">
        <v>1996</v>
      </c>
      <c r="H138" s="151" t="s">
        <v>1095</v>
      </c>
      <c r="I138" s="151" t="str">
        <f t="shared" si="8"/>
        <v>GM</v>
      </c>
      <c r="J138" s="151" t="str">
        <f t="shared" si="9"/>
        <v>LA</v>
      </c>
      <c r="K138" s="151" t="str">
        <f t="shared" si="12"/>
        <v>Gulf of Mexico, South Central</v>
      </c>
      <c r="L138" s="151" t="str">
        <f>INDEX('State '!$A$1:$C$62,MATCH($I138,'State '!$B:$B,0),3)</f>
        <v>Gulf of Mexico</v>
      </c>
      <c r="M138" s="151" t="str">
        <f>INDEX('State '!$A$1:$C$62,MATCH($J138,'State '!$B:$B,0),3)</f>
        <v>South Central</v>
      </c>
      <c r="N138" s="151"/>
      <c r="O138" s="158">
        <v>60</v>
      </c>
      <c r="P138" s="158">
        <v>81</v>
      </c>
      <c r="Q138" s="158">
        <v>300</v>
      </c>
      <c r="R138" s="157">
        <v>30</v>
      </c>
      <c r="S138" s="151" t="s">
        <v>135</v>
      </c>
      <c r="T138" s="151" t="s">
        <v>381</v>
      </c>
      <c r="U138" s="151" t="s">
        <v>382</v>
      </c>
      <c r="V138" s="151"/>
      <c r="W138" s="150"/>
      <c r="X138" s="150"/>
      <c r="Y138" s="150"/>
    </row>
    <row r="139" spans="1:25" s="17" customFormat="1" ht="25.5" x14ac:dyDescent="0.2">
      <c r="A139" s="97">
        <v>44923</v>
      </c>
      <c r="B139" s="79" t="s">
        <v>2732</v>
      </c>
      <c r="C139" s="80" t="s">
        <v>2733</v>
      </c>
      <c r="D139" s="79" t="s">
        <v>140</v>
      </c>
      <c r="E139" s="79" t="s">
        <v>143</v>
      </c>
      <c r="F139" s="60">
        <v>44634</v>
      </c>
      <c r="G139" s="61">
        <v>2022</v>
      </c>
      <c r="H139" s="97" t="s">
        <v>8</v>
      </c>
      <c r="I139" s="97" t="str">
        <f t="shared" si="8"/>
        <v>OH</v>
      </c>
      <c r="J139" s="97" t="str">
        <f t="shared" si="9"/>
        <v>OH</v>
      </c>
      <c r="K139" s="104" t="str">
        <f t="shared" si="12"/>
        <v>Northeast</v>
      </c>
      <c r="L139" s="97" t="str">
        <f>INDEX('State '!$A$1:$C$62,MATCH($I139,'State '!$B:$B,0),3)</f>
        <v>Northeast</v>
      </c>
      <c r="M139" s="97" t="str">
        <f>INDEX('State '!$A$1:$C$62,MATCH($J139,'State '!$B:$B,0),3)</f>
        <v>Northeast</v>
      </c>
      <c r="N139" s="97"/>
      <c r="O139" s="158"/>
      <c r="P139" s="158">
        <v>12</v>
      </c>
      <c r="Q139" s="146">
        <v>1.032</v>
      </c>
      <c r="R139" s="98">
        <v>20</v>
      </c>
      <c r="S139" s="97" t="s">
        <v>138</v>
      </c>
      <c r="T139" s="97" t="s">
        <v>2734</v>
      </c>
      <c r="U139" s="97"/>
      <c r="V139" s="97" t="s">
        <v>2175</v>
      </c>
      <c r="W139" s="79" t="s">
        <v>2735</v>
      </c>
      <c r="X139" s="79" t="s">
        <v>2828</v>
      </c>
      <c r="Y139" s="148" t="s">
        <v>2870</v>
      </c>
    </row>
    <row r="140" spans="1:25" s="17" customFormat="1" x14ac:dyDescent="0.2">
      <c r="A140" s="151">
        <v>43349</v>
      </c>
      <c r="B140" s="164" t="s">
        <v>2211</v>
      </c>
      <c r="C140" s="164" t="s">
        <v>261</v>
      </c>
      <c r="D140" s="164" t="s">
        <v>136</v>
      </c>
      <c r="E140" s="164" t="s">
        <v>143</v>
      </c>
      <c r="F140" s="165">
        <v>43347</v>
      </c>
      <c r="G140" s="166">
        <v>2018</v>
      </c>
      <c r="H140" s="151" t="s">
        <v>19</v>
      </c>
      <c r="I140" s="151" t="str">
        <f t="shared" si="8"/>
        <v>VA</v>
      </c>
      <c r="J140" s="151" t="str">
        <f t="shared" si="9"/>
        <v>VA</v>
      </c>
      <c r="K140" s="156" t="str">
        <f t="shared" si="12"/>
        <v>Northeast</v>
      </c>
      <c r="L140" s="151" t="str">
        <f>INDEX('State '!$A$1:$C$62,MATCH($I140,'State '!$B:$B,0),3)</f>
        <v>Northeast</v>
      </c>
      <c r="M140" s="151" t="str">
        <f>INDEX('State '!$A$1:$C$62,MATCH($J140,'State '!$B:$B,0),3)</f>
        <v>Northeast</v>
      </c>
      <c r="N140" s="151"/>
      <c r="O140" s="158"/>
      <c r="P140" s="158"/>
      <c r="Q140" s="158">
        <v>45</v>
      </c>
      <c r="R140" s="157"/>
      <c r="S140" s="151" t="s">
        <v>135</v>
      </c>
      <c r="T140" s="151" t="s">
        <v>381</v>
      </c>
      <c r="U140" s="151" t="s">
        <v>2212</v>
      </c>
      <c r="V140" s="151" t="s">
        <v>2175</v>
      </c>
      <c r="W140" s="150"/>
      <c r="X140" s="150"/>
      <c r="Y140" s="150"/>
    </row>
    <row r="141" spans="1:25" s="17" customFormat="1" x14ac:dyDescent="0.2">
      <c r="A141" s="151">
        <v>40367</v>
      </c>
      <c r="B141" s="164" t="s">
        <v>621</v>
      </c>
      <c r="C141" s="164" t="s">
        <v>261</v>
      </c>
      <c r="D141" s="164" t="s">
        <v>140</v>
      </c>
      <c r="E141" s="164" t="s">
        <v>143</v>
      </c>
      <c r="F141" s="165">
        <v>39995</v>
      </c>
      <c r="G141" s="166">
        <v>2009</v>
      </c>
      <c r="H141" s="151" t="s">
        <v>33</v>
      </c>
      <c r="I141" s="151" t="str">
        <f t="shared" si="8"/>
        <v>WV</v>
      </c>
      <c r="J141" s="151" t="str">
        <f t="shared" si="9"/>
        <v>WV</v>
      </c>
      <c r="K141" s="151" t="str">
        <f t="shared" si="12"/>
        <v>Northeast</v>
      </c>
      <c r="L141" s="151" t="str">
        <f>INDEX('State '!$A$1:$C$62,MATCH($I141,'State '!$B:$B,0),3)</f>
        <v>Northeast</v>
      </c>
      <c r="M141" s="151" t="str">
        <f>INDEX('State '!$A$1:$C$62,MATCH($J141,'State '!$B:$B,0),3)</f>
        <v>Northeast</v>
      </c>
      <c r="N141" s="151"/>
      <c r="O141" s="158">
        <v>40</v>
      </c>
      <c r="P141" s="158"/>
      <c r="Q141" s="158">
        <v>100</v>
      </c>
      <c r="R141" s="157"/>
      <c r="S141" s="151" t="s">
        <v>135</v>
      </c>
      <c r="T141" s="151" t="s">
        <v>381</v>
      </c>
      <c r="U141" s="151" t="s">
        <v>622</v>
      </c>
      <c r="V141" s="151"/>
      <c r="W141" s="150"/>
      <c r="X141" s="150"/>
      <c r="Y141" s="150"/>
    </row>
    <row r="142" spans="1:25" s="17" customFormat="1" x14ac:dyDescent="0.2">
      <c r="A142" s="151">
        <v>40367</v>
      </c>
      <c r="B142" s="152" t="s">
        <v>558</v>
      </c>
      <c r="C142" s="152" t="s">
        <v>204</v>
      </c>
      <c r="D142" s="152" t="s">
        <v>140</v>
      </c>
      <c r="E142" s="153" t="s">
        <v>143</v>
      </c>
      <c r="F142" s="154">
        <v>40315</v>
      </c>
      <c r="G142" s="155">
        <v>2010</v>
      </c>
      <c r="H142" s="151" t="s">
        <v>33</v>
      </c>
      <c r="I142" s="151" t="str">
        <f t="shared" si="8"/>
        <v>WV</v>
      </c>
      <c r="J142" s="151" t="str">
        <f t="shared" si="9"/>
        <v>WV</v>
      </c>
      <c r="K142" s="151" t="str">
        <f t="shared" si="12"/>
        <v>Northeast</v>
      </c>
      <c r="L142" s="151" t="str">
        <f>INDEX('State '!$A$1:$C$62,MATCH($I142,'State '!$B:$B,0),3)</f>
        <v>Northeast</v>
      </c>
      <c r="M142" s="151" t="str">
        <f>INDEX('State '!$A$1:$C$62,MATCH($J142,'State '!$B:$B,0),3)</f>
        <v>Northeast</v>
      </c>
      <c r="N142" s="151"/>
      <c r="O142" s="158">
        <v>16.100000000000001</v>
      </c>
      <c r="P142" s="157">
        <v>1</v>
      </c>
      <c r="Q142" s="157">
        <v>27.6</v>
      </c>
      <c r="R142" s="158">
        <v>16</v>
      </c>
      <c r="S142" s="159" t="s">
        <v>135</v>
      </c>
      <c r="T142" s="156" t="s">
        <v>381</v>
      </c>
      <c r="U142" s="160" t="s">
        <v>559</v>
      </c>
      <c r="V142" s="151"/>
      <c r="W142" s="150"/>
      <c r="X142" s="150"/>
      <c r="Y142" s="150"/>
    </row>
    <row r="143" spans="1:25" s="17" customFormat="1" x14ac:dyDescent="0.2">
      <c r="A143" s="151">
        <v>39990</v>
      </c>
      <c r="B143" s="152" t="s">
        <v>1691</v>
      </c>
      <c r="C143" s="152" t="s">
        <v>261</v>
      </c>
      <c r="D143" s="152" t="s">
        <v>140</v>
      </c>
      <c r="E143" s="164" t="s">
        <v>143</v>
      </c>
      <c r="F143" s="165">
        <v>35612</v>
      </c>
      <c r="G143" s="166">
        <v>1997</v>
      </c>
      <c r="H143" s="151" t="s">
        <v>19</v>
      </c>
      <c r="I143" s="151" t="str">
        <f t="shared" si="8"/>
        <v>VA</v>
      </c>
      <c r="J143" s="151" t="str">
        <f t="shared" si="9"/>
        <v>VA</v>
      </c>
      <c r="K143" s="151" t="str">
        <f t="shared" si="12"/>
        <v>Northeast</v>
      </c>
      <c r="L143" s="151" t="str">
        <f>INDEX('State '!$A$1:$C$62,MATCH($I143,'State '!$B:$B,0),3)</f>
        <v>Northeast</v>
      </c>
      <c r="M143" s="151" t="str">
        <f>INDEX('State '!$A$1:$C$62,MATCH($J143,'State '!$B:$B,0),3)</f>
        <v>Northeast</v>
      </c>
      <c r="N143" s="151"/>
      <c r="O143" s="158">
        <v>0.39</v>
      </c>
      <c r="P143" s="158"/>
      <c r="Q143" s="157">
        <v>18</v>
      </c>
      <c r="R143" s="157">
        <v>16</v>
      </c>
      <c r="S143" s="151" t="s">
        <v>135</v>
      </c>
      <c r="T143" s="151" t="s">
        <v>381</v>
      </c>
      <c r="U143" s="151" t="s">
        <v>382</v>
      </c>
      <c r="V143" s="151"/>
      <c r="W143" s="150"/>
      <c r="X143" s="150"/>
      <c r="Y143" s="150"/>
    </row>
    <row r="144" spans="1:25" s="17" customFormat="1" x14ac:dyDescent="0.2">
      <c r="A144" s="151">
        <v>39990</v>
      </c>
      <c r="B144" s="164" t="s">
        <v>797</v>
      </c>
      <c r="C144" s="164" t="s">
        <v>1954</v>
      </c>
      <c r="D144" s="164" t="s">
        <v>140</v>
      </c>
      <c r="E144" s="164" t="s">
        <v>143</v>
      </c>
      <c r="F144" s="165">
        <v>39527</v>
      </c>
      <c r="G144" s="166">
        <v>2008</v>
      </c>
      <c r="H144" s="151" t="s">
        <v>0</v>
      </c>
      <c r="I144" s="151" t="str">
        <f t="shared" si="8"/>
        <v>LA</v>
      </c>
      <c r="J144" s="151" t="str">
        <f t="shared" si="9"/>
        <v>LA</v>
      </c>
      <c r="K144" s="151" t="str">
        <f t="shared" si="12"/>
        <v>South Central</v>
      </c>
      <c r="L144" s="151" t="str">
        <f>INDEX('State '!$A$1:$C$62,MATCH($I144,'State '!$B:$B,0),3)</f>
        <v>South Central</v>
      </c>
      <c r="M144" s="151" t="str">
        <f>INDEX('State '!$A$1:$C$62,MATCH($J144,'State '!$B:$B,0),3)</f>
        <v>South Central</v>
      </c>
      <c r="N144" s="151"/>
      <c r="O144" s="158">
        <v>17.5</v>
      </c>
      <c r="P144" s="158"/>
      <c r="Q144" s="158">
        <v>180</v>
      </c>
      <c r="R144" s="157"/>
      <c r="S144" s="151" t="s">
        <v>135</v>
      </c>
      <c r="T144" s="151" t="s">
        <v>381</v>
      </c>
      <c r="U144" s="151" t="s">
        <v>798</v>
      </c>
      <c r="V144" s="151"/>
      <c r="W144" s="150"/>
      <c r="X144" s="150"/>
      <c r="Y144" s="150"/>
    </row>
    <row r="145" spans="1:26" s="17" customFormat="1" x14ac:dyDescent="0.2">
      <c r="A145" s="151">
        <v>40367</v>
      </c>
      <c r="B145" s="164" t="s">
        <v>629</v>
      </c>
      <c r="C145" s="164" t="s">
        <v>261</v>
      </c>
      <c r="D145" s="164" t="s">
        <v>140</v>
      </c>
      <c r="E145" s="164" t="s">
        <v>143</v>
      </c>
      <c r="F145" s="165">
        <v>40095</v>
      </c>
      <c r="G145" s="166">
        <v>2009</v>
      </c>
      <c r="H145" s="151" t="s">
        <v>19</v>
      </c>
      <c r="I145" s="151" t="str">
        <f t="shared" si="8"/>
        <v>VA</v>
      </c>
      <c r="J145" s="151" t="str">
        <f t="shared" si="9"/>
        <v>VA</v>
      </c>
      <c r="K145" s="151" t="str">
        <f t="shared" si="12"/>
        <v>Northeast</v>
      </c>
      <c r="L145" s="151" t="str">
        <f>INDEX('State '!$A$1:$C$62,MATCH($I145,'State '!$B:$B,0),3)</f>
        <v>Northeast</v>
      </c>
      <c r="M145" s="151" t="str">
        <f>INDEX('State '!$A$1:$C$62,MATCH($J145,'State '!$B:$B,0),3)</f>
        <v>Northeast</v>
      </c>
      <c r="N145" s="151"/>
      <c r="O145" s="158">
        <v>142.30000000000001</v>
      </c>
      <c r="P145" s="158">
        <v>15.3</v>
      </c>
      <c r="Q145" s="158">
        <v>94</v>
      </c>
      <c r="R145" s="157" t="s">
        <v>3216</v>
      </c>
      <c r="S145" s="151" t="s">
        <v>135</v>
      </c>
      <c r="T145" s="151" t="s">
        <v>381</v>
      </c>
      <c r="U145" s="151" t="s">
        <v>630</v>
      </c>
      <c r="V145" s="151"/>
      <c r="W145" s="150"/>
      <c r="X145" s="150"/>
      <c r="Y145" s="150"/>
    </row>
    <row r="146" spans="1:26" s="17" customFormat="1" x14ac:dyDescent="0.2">
      <c r="A146" s="173">
        <v>39990</v>
      </c>
      <c r="B146" s="164" t="s">
        <v>1579</v>
      </c>
      <c r="C146" s="164" t="s">
        <v>1954</v>
      </c>
      <c r="D146" s="164" t="s">
        <v>134</v>
      </c>
      <c r="E146" s="164" t="s">
        <v>143</v>
      </c>
      <c r="F146" s="165">
        <v>36158</v>
      </c>
      <c r="G146" s="166">
        <v>1998</v>
      </c>
      <c r="H146" s="151" t="s">
        <v>0</v>
      </c>
      <c r="I146" s="151" t="str">
        <f t="shared" ref="I146:I211" si="13">LEFT($H146,2)</f>
        <v>LA</v>
      </c>
      <c r="J146" s="151" t="str">
        <f t="shared" ref="J146:J211" si="14">RIGHT($H146,2)</f>
        <v>LA</v>
      </c>
      <c r="K146" s="151" t="str">
        <f t="shared" si="12"/>
        <v>South Central</v>
      </c>
      <c r="L146" s="151" t="str">
        <f>INDEX('State '!$A$1:$C$62,MATCH($I146,'State '!$B:$B,0),3)</f>
        <v>South Central</v>
      </c>
      <c r="M146" s="151" t="str">
        <f>INDEX('State '!$A$1:$C$62,MATCH($J146,'State '!$B:$B,0),3)</f>
        <v>South Central</v>
      </c>
      <c r="N146" s="151"/>
      <c r="O146" s="158"/>
      <c r="P146" s="158">
        <v>9</v>
      </c>
      <c r="Q146" s="158">
        <v>98</v>
      </c>
      <c r="R146" s="157">
        <v>16</v>
      </c>
      <c r="S146" s="151" t="s">
        <v>135</v>
      </c>
      <c r="T146" s="151" t="s">
        <v>381</v>
      </c>
      <c r="U146" s="151" t="s">
        <v>1580</v>
      </c>
      <c r="V146" s="151"/>
      <c r="W146" s="150"/>
      <c r="X146" s="150"/>
      <c r="Y146" s="150"/>
      <c r="Z146"/>
    </row>
    <row r="147" spans="1:26" s="17" customFormat="1" x14ac:dyDescent="0.2">
      <c r="A147" s="173">
        <v>39990</v>
      </c>
      <c r="B147" s="152" t="s">
        <v>963</v>
      </c>
      <c r="C147" s="152" t="s">
        <v>261</v>
      </c>
      <c r="D147" s="152" t="s">
        <v>134</v>
      </c>
      <c r="E147" s="153" t="s">
        <v>143</v>
      </c>
      <c r="F147" s="154">
        <v>39142</v>
      </c>
      <c r="G147" s="155">
        <v>2007</v>
      </c>
      <c r="H147" s="151" t="s">
        <v>33</v>
      </c>
      <c r="I147" s="151" t="str">
        <f t="shared" si="13"/>
        <v>WV</v>
      </c>
      <c r="J147" s="151" t="str">
        <f t="shared" si="14"/>
        <v>WV</v>
      </c>
      <c r="K147" s="151" t="str">
        <f t="shared" si="12"/>
        <v>Northeast</v>
      </c>
      <c r="L147" s="151" t="str">
        <f>INDEX('State '!$A$1:$C$62,MATCH($I147,'State '!$B:$B,0),3)</f>
        <v>Northeast</v>
      </c>
      <c r="M147" s="151" t="str">
        <f>INDEX('State '!$A$1:$C$62,MATCH($J147,'State '!$B:$B,0),3)</f>
        <v>Northeast</v>
      </c>
      <c r="N147" s="151"/>
      <c r="O147" s="158">
        <v>48.6</v>
      </c>
      <c r="P147" s="157">
        <v>13</v>
      </c>
      <c r="Q147" s="157">
        <v>175</v>
      </c>
      <c r="R147" s="158">
        <v>20</v>
      </c>
      <c r="S147" s="159" t="s">
        <v>135</v>
      </c>
      <c r="T147" s="156" t="s">
        <v>381</v>
      </c>
      <c r="U147" s="160" t="s">
        <v>964</v>
      </c>
      <c r="V147" s="151"/>
      <c r="W147" s="150"/>
      <c r="X147" s="150"/>
      <c r="Y147" s="150"/>
    </row>
    <row r="148" spans="1:26" s="17" customFormat="1" x14ac:dyDescent="0.2">
      <c r="A148" s="173">
        <v>39990</v>
      </c>
      <c r="B148" s="152" t="s">
        <v>958</v>
      </c>
      <c r="C148" s="152" t="s">
        <v>261</v>
      </c>
      <c r="D148" s="152" t="s">
        <v>134</v>
      </c>
      <c r="E148" s="153" t="s">
        <v>143</v>
      </c>
      <c r="F148" s="154">
        <v>39173</v>
      </c>
      <c r="G148" s="155">
        <v>2007</v>
      </c>
      <c r="H148" s="151" t="s">
        <v>959</v>
      </c>
      <c r="I148" s="151" t="str">
        <f t="shared" si="13"/>
        <v>VA</v>
      </c>
      <c r="J148" s="151" t="str">
        <f t="shared" si="14"/>
        <v>MD</v>
      </c>
      <c r="K148" s="151" t="str">
        <f t="shared" si="12"/>
        <v>Northeast</v>
      </c>
      <c r="L148" s="151" t="str">
        <f>INDEX('State '!$A$1:$C$62,MATCH($I148,'State '!$B:$B,0),3)</f>
        <v>Northeast</v>
      </c>
      <c r="M148" s="151" t="str">
        <f>INDEX('State '!$A$1:$C$62,MATCH($J148,'State '!$B:$B,0),3)</f>
        <v>Northeast</v>
      </c>
      <c r="N148" s="151"/>
      <c r="O148" s="158">
        <v>55</v>
      </c>
      <c r="P148" s="157">
        <v>33.5</v>
      </c>
      <c r="Q148" s="157">
        <v>175</v>
      </c>
      <c r="R148" s="158">
        <v>24</v>
      </c>
      <c r="S148" s="159" t="s">
        <v>135</v>
      </c>
      <c r="T148" s="156" t="s">
        <v>381</v>
      </c>
      <c r="U148" s="160" t="s">
        <v>960</v>
      </c>
      <c r="V148" s="151"/>
      <c r="W148" s="150"/>
      <c r="X148" s="150"/>
      <c r="Y148" s="150"/>
    </row>
    <row r="149" spans="1:26" s="17" customFormat="1" x14ac:dyDescent="0.2">
      <c r="A149" s="173">
        <v>39990</v>
      </c>
      <c r="B149" s="152" t="s">
        <v>795</v>
      </c>
      <c r="C149" s="164" t="s">
        <v>1954</v>
      </c>
      <c r="D149" s="152" t="s">
        <v>140</v>
      </c>
      <c r="E149" s="153" t="s">
        <v>143</v>
      </c>
      <c r="F149" s="154">
        <v>39522</v>
      </c>
      <c r="G149" s="155">
        <v>2008</v>
      </c>
      <c r="H149" s="151" t="s">
        <v>0</v>
      </c>
      <c r="I149" s="151" t="str">
        <f t="shared" si="13"/>
        <v>LA</v>
      </c>
      <c r="J149" s="151" t="str">
        <f t="shared" si="14"/>
        <v>LA</v>
      </c>
      <c r="K149" s="151" t="str">
        <f t="shared" si="12"/>
        <v>South Central</v>
      </c>
      <c r="L149" s="151" t="str">
        <f>INDEX('State '!$A$1:$C$62,MATCH($I149,'State '!$B:$B,0),3)</f>
        <v>South Central</v>
      </c>
      <c r="M149" s="151" t="str">
        <f>INDEX('State '!$A$1:$C$62,MATCH($J149,'State '!$B:$B,0),3)</f>
        <v>South Central</v>
      </c>
      <c r="N149" s="151"/>
      <c r="O149" s="158">
        <v>25</v>
      </c>
      <c r="P149" s="157"/>
      <c r="Q149" s="157">
        <v>230</v>
      </c>
      <c r="R149" s="158"/>
      <c r="S149" s="159" t="s">
        <v>135</v>
      </c>
      <c r="T149" s="156" t="s">
        <v>381</v>
      </c>
      <c r="U149" s="160" t="s">
        <v>382</v>
      </c>
      <c r="V149" s="151"/>
      <c r="W149" s="156"/>
      <c r="X149" s="150"/>
      <c r="Y149" s="150"/>
    </row>
    <row r="150" spans="1:26" s="17" customFormat="1" x14ac:dyDescent="0.2">
      <c r="A150" s="151">
        <v>39990</v>
      </c>
      <c r="B150" s="164" t="s">
        <v>975</v>
      </c>
      <c r="C150" s="164" t="s">
        <v>261</v>
      </c>
      <c r="D150" s="164" t="s">
        <v>140</v>
      </c>
      <c r="E150" s="164" t="s">
        <v>143</v>
      </c>
      <c r="F150" s="165">
        <v>39043</v>
      </c>
      <c r="G150" s="166">
        <v>2006</v>
      </c>
      <c r="H150" s="151" t="s">
        <v>7</v>
      </c>
      <c r="I150" s="151" t="str">
        <f t="shared" si="13"/>
        <v>PA</v>
      </c>
      <c r="J150" s="151" t="str">
        <f t="shared" si="14"/>
        <v>PA</v>
      </c>
      <c r="K150" s="151" t="str">
        <f t="shared" si="12"/>
        <v>Northeast</v>
      </c>
      <c r="L150" s="151" t="str">
        <f>INDEX('State '!$A$1:$C$62,MATCH($I150,'State '!$B:$B,0),3)</f>
        <v>Northeast</v>
      </c>
      <c r="M150" s="151" t="str">
        <f>INDEX('State '!$A$1:$C$62,MATCH($J150,'State '!$B:$B,0),3)</f>
        <v>Northeast</v>
      </c>
      <c r="N150" s="151"/>
      <c r="O150" s="158">
        <v>84.5</v>
      </c>
      <c r="P150" s="158">
        <v>43.4</v>
      </c>
      <c r="Q150" s="158">
        <v>8.5</v>
      </c>
      <c r="R150" s="157">
        <v>20</v>
      </c>
      <c r="S150" s="151" t="s">
        <v>135</v>
      </c>
      <c r="T150" s="151" t="s">
        <v>381</v>
      </c>
      <c r="U150" s="151" t="s">
        <v>976</v>
      </c>
      <c r="V150" s="151"/>
      <c r="W150" s="150"/>
      <c r="X150" s="150"/>
      <c r="Y150" s="150"/>
    </row>
    <row r="151" spans="1:26" s="17" customFormat="1" x14ac:dyDescent="0.2">
      <c r="A151" s="151">
        <v>39990</v>
      </c>
      <c r="B151" s="152" t="s">
        <v>730</v>
      </c>
      <c r="C151" s="152" t="s">
        <v>261</v>
      </c>
      <c r="D151" s="152" t="s">
        <v>140</v>
      </c>
      <c r="E151" s="153" t="s">
        <v>143</v>
      </c>
      <c r="F151" s="154">
        <v>39486</v>
      </c>
      <c r="G151" s="155">
        <v>2008</v>
      </c>
      <c r="H151" s="151" t="s">
        <v>10</v>
      </c>
      <c r="I151" s="151" t="str">
        <f t="shared" si="13"/>
        <v>NY</v>
      </c>
      <c r="J151" s="151" t="str">
        <f t="shared" si="14"/>
        <v>NY</v>
      </c>
      <c r="K151" s="151" t="str">
        <f t="shared" si="12"/>
        <v>Northeast</v>
      </c>
      <c r="L151" s="151" t="str">
        <f>INDEX('State '!$A$1:$C$62,MATCH($I151,'State '!$B:$B,0),3)</f>
        <v>Northeast</v>
      </c>
      <c r="M151" s="151" t="str">
        <f>INDEX('State '!$A$1:$C$62,MATCH($J151,'State '!$B:$B,0),3)</f>
        <v>Northeast</v>
      </c>
      <c r="N151" s="151"/>
      <c r="O151" s="158"/>
      <c r="P151" s="157">
        <v>8.8000000000000007</v>
      </c>
      <c r="Q151" s="157"/>
      <c r="R151" s="158">
        <v>30</v>
      </c>
      <c r="S151" s="159" t="s">
        <v>135</v>
      </c>
      <c r="T151" s="156" t="s">
        <v>381</v>
      </c>
      <c r="U151" s="160" t="s">
        <v>731</v>
      </c>
      <c r="V151" s="151"/>
      <c r="W151" s="150"/>
      <c r="X151" s="150"/>
      <c r="Y151" s="150"/>
    </row>
    <row r="152" spans="1:26" s="17" customFormat="1" x14ac:dyDescent="0.2">
      <c r="A152" s="151">
        <v>39990</v>
      </c>
      <c r="B152" s="164" t="s">
        <v>1844</v>
      </c>
      <c r="C152" s="164" t="s">
        <v>1954</v>
      </c>
      <c r="D152" s="164" t="s">
        <v>140</v>
      </c>
      <c r="E152" s="164" t="s">
        <v>143</v>
      </c>
      <c r="F152" s="165">
        <v>36465</v>
      </c>
      <c r="G152" s="166">
        <v>1999</v>
      </c>
      <c r="H152" s="151" t="s">
        <v>1520</v>
      </c>
      <c r="I152" s="151" t="str">
        <f t="shared" si="13"/>
        <v>LA</v>
      </c>
      <c r="J152" s="151" t="str">
        <f t="shared" si="14"/>
        <v>KY</v>
      </c>
      <c r="K152" s="151" t="str">
        <f t="shared" si="12"/>
        <v>South Central, Midwest</v>
      </c>
      <c r="L152" s="151" t="str">
        <f>INDEX('State '!$A$1:$C$62,MATCH($I152,'State '!$B:$B,0),3)</f>
        <v>South Central</v>
      </c>
      <c r="M152" s="151" t="str">
        <f>INDEX('State '!$A$1:$C$62,MATCH($J152,'State '!$B:$B,0),3)</f>
        <v>Midwest</v>
      </c>
      <c r="N152" s="151"/>
      <c r="O152" s="158">
        <v>37.68</v>
      </c>
      <c r="P152" s="158"/>
      <c r="Q152" s="158">
        <v>307</v>
      </c>
      <c r="R152" s="157" t="s">
        <v>535</v>
      </c>
      <c r="S152" s="151" t="s">
        <v>135</v>
      </c>
      <c r="T152" s="151" t="s">
        <v>381</v>
      </c>
      <c r="U152" s="151" t="s">
        <v>1521</v>
      </c>
      <c r="V152" s="151"/>
      <c r="W152" s="150"/>
      <c r="X152" s="150"/>
      <c r="Y152" s="150"/>
    </row>
    <row r="153" spans="1:26" s="17" customFormat="1" x14ac:dyDescent="0.2">
      <c r="A153" s="151">
        <v>39990</v>
      </c>
      <c r="B153" s="164" t="s">
        <v>1677</v>
      </c>
      <c r="C153" s="164" t="s">
        <v>261</v>
      </c>
      <c r="D153" s="164" t="s">
        <v>134</v>
      </c>
      <c r="E153" s="164" t="s">
        <v>143</v>
      </c>
      <c r="F153" s="165">
        <v>35735</v>
      </c>
      <c r="G153" s="166">
        <v>1997</v>
      </c>
      <c r="H153" s="151" t="s">
        <v>1678</v>
      </c>
      <c r="I153" s="151" t="str">
        <f t="shared" si="13"/>
        <v>PA</v>
      </c>
      <c r="J153" s="151" t="str">
        <f t="shared" si="14"/>
        <v>VA</v>
      </c>
      <c r="K153" s="151" t="str">
        <f t="shared" si="12"/>
        <v>Northeast</v>
      </c>
      <c r="L153" s="151" t="str">
        <f>INDEX('State '!$A$1:$C$62,MATCH($I153,'State '!$B:$B,0),3)</f>
        <v>Northeast</v>
      </c>
      <c r="M153" s="151" t="str">
        <f>INDEX('State '!$A$1:$C$62,MATCH($J153,'State '!$B:$B,0),3)</f>
        <v>Northeast</v>
      </c>
      <c r="N153" s="151"/>
      <c r="O153" s="158">
        <v>22</v>
      </c>
      <c r="P153" s="158">
        <v>379</v>
      </c>
      <c r="Q153" s="158">
        <v>242</v>
      </c>
      <c r="R153" s="157"/>
      <c r="S153" s="151" t="s">
        <v>135</v>
      </c>
      <c r="T153" s="151" t="s">
        <v>381</v>
      </c>
      <c r="U153" s="151" t="s">
        <v>1533</v>
      </c>
      <c r="V153" s="151"/>
      <c r="W153" s="150"/>
      <c r="X153" s="150"/>
      <c r="Y153" s="150"/>
    </row>
    <row r="154" spans="1:26" s="17" customFormat="1" x14ac:dyDescent="0.2">
      <c r="A154" s="151">
        <v>39990</v>
      </c>
      <c r="B154" s="164" t="s">
        <v>1578</v>
      </c>
      <c r="C154" s="164" t="s">
        <v>261</v>
      </c>
      <c r="D154" s="164" t="s">
        <v>134</v>
      </c>
      <c r="E154" s="164" t="s">
        <v>143</v>
      </c>
      <c r="F154" s="165">
        <v>36100</v>
      </c>
      <c r="G154" s="166">
        <v>1998</v>
      </c>
      <c r="H154" s="151" t="s">
        <v>1532</v>
      </c>
      <c r="I154" s="151" t="str">
        <f t="shared" si="13"/>
        <v>PA</v>
      </c>
      <c r="J154" s="151" t="str">
        <f t="shared" si="14"/>
        <v>VA</v>
      </c>
      <c r="K154" s="151" t="str">
        <f t="shared" si="12"/>
        <v>Northeast</v>
      </c>
      <c r="L154" s="151" t="str">
        <f>INDEX('State '!$A$1:$C$62,MATCH($I154,'State '!$B:$B,0),3)</f>
        <v>Northeast</v>
      </c>
      <c r="M154" s="151" t="str">
        <f>INDEX('State '!$A$1:$C$62,MATCH($J154,'State '!$B:$B,0),3)</f>
        <v>Northeast</v>
      </c>
      <c r="N154" s="151"/>
      <c r="O154" s="158">
        <v>21</v>
      </c>
      <c r="P154" s="158">
        <v>379</v>
      </c>
      <c r="Q154" s="158">
        <v>151</v>
      </c>
      <c r="R154" s="157"/>
      <c r="S154" s="151" t="s">
        <v>135</v>
      </c>
      <c r="T154" s="151" t="s">
        <v>381</v>
      </c>
      <c r="U154" s="151" t="s">
        <v>1533</v>
      </c>
      <c r="V154" s="151"/>
      <c r="W154" s="150"/>
      <c r="X154" s="150"/>
      <c r="Y154" s="150"/>
    </row>
    <row r="155" spans="1:26" s="17" customFormat="1" x14ac:dyDescent="0.2">
      <c r="A155" s="151">
        <v>39990</v>
      </c>
      <c r="B155" s="164" t="s">
        <v>1531</v>
      </c>
      <c r="C155" s="164" t="s">
        <v>261</v>
      </c>
      <c r="D155" s="164" t="s">
        <v>134</v>
      </c>
      <c r="E155" s="164" t="s">
        <v>143</v>
      </c>
      <c r="F155" s="165">
        <v>36465</v>
      </c>
      <c r="G155" s="166">
        <v>1999</v>
      </c>
      <c r="H155" s="151" t="s">
        <v>1532</v>
      </c>
      <c r="I155" s="151" t="str">
        <f t="shared" si="13"/>
        <v>PA</v>
      </c>
      <c r="J155" s="151" t="str">
        <f t="shared" si="14"/>
        <v>VA</v>
      </c>
      <c r="K155" s="151" t="str">
        <f t="shared" si="12"/>
        <v>Northeast</v>
      </c>
      <c r="L155" s="151" t="str">
        <f>INDEX('State '!$A$1:$C$62,MATCH($I155,'State '!$B:$B,0),3)</f>
        <v>Northeast</v>
      </c>
      <c r="M155" s="151" t="str">
        <f>INDEX('State '!$A$1:$C$62,MATCH($J155,'State '!$B:$B,0),3)</f>
        <v>Northeast</v>
      </c>
      <c r="N155" s="151"/>
      <c r="O155" s="158">
        <v>20</v>
      </c>
      <c r="P155" s="158">
        <v>379</v>
      </c>
      <c r="Q155" s="158">
        <v>108</v>
      </c>
      <c r="R155" s="157"/>
      <c r="S155" s="151" t="s">
        <v>135</v>
      </c>
      <c r="T155" s="151" t="s">
        <v>381</v>
      </c>
      <c r="U155" s="151" t="s">
        <v>1533</v>
      </c>
      <c r="V155" s="151"/>
      <c r="W155" s="150"/>
      <c r="X155" s="150"/>
      <c r="Y155" s="150"/>
    </row>
    <row r="156" spans="1:26" s="17" customFormat="1" x14ac:dyDescent="0.2">
      <c r="A156" s="151">
        <v>39990</v>
      </c>
      <c r="B156" s="164" t="s">
        <v>1254</v>
      </c>
      <c r="C156" s="164" t="s">
        <v>261</v>
      </c>
      <c r="D156" s="164" t="s">
        <v>140</v>
      </c>
      <c r="E156" s="164" t="s">
        <v>143</v>
      </c>
      <c r="F156" s="165">
        <v>37438</v>
      </c>
      <c r="G156" s="166">
        <v>2002</v>
      </c>
      <c r="H156" s="151" t="s">
        <v>8</v>
      </c>
      <c r="I156" s="151" t="str">
        <f t="shared" si="13"/>
        <v>OH</v>
      </c>
      <c r="J156" s="151" t="str">
        <f t="shared" si="14"/>
        <v>OH</v>
      </c>
      <c r="K156" s="151" t="str">
        <f t="shared" si="12"/>
        <v>Northeast</v>
      </c>
      <c r="L156" s="151" t="str">
        <f>INDEX('State '!$A$1:$C$62,MATCH($I156,'State '!$B:$B,0),3)</f>
        <v>Northeast</v>
      </c>
      <c r="M156" s="151" t="str">
        <f>INDEX('State '!$A$1:$C$62,MATCH($J156,'State '!$B:$B,0),3)</f>
        <v>Northeast</v>
      </c>
      <c r="N156" s="151"/>
      <c r="O156" s="158">
        <v>10.6</v>
      </c>
      <c r="P156" s="158"/>
      <c r="Q156" s="158">
        <v>140</v>
      </c>
      <c r="R156" s="157"/>
      <c r="S156" s="151" t="s">
        <v>135</v>
      </c>
      <c r="T156" s="151" t="s">
        <v>381</v>
      </c>
      <c r="U156" s="151" t="s">
        <v>1255</v>
      </c>
      <c r="V156" s="151"/>
      <c r="W156" s="150"/>
      <c r="X156" s="150"/>
      <c r="Y156" s="150"/>
    </row>
    <row r="157" spans="1:26" s="17" customFormat="1" x14ac:dyDescent="0.2">
      <c r="A157" s="151">
        <v>39990</v>
      </c>
      <c r="B157" s="152" t="s">
        <v>1172</v>
      </c>
      <c r="C157" s="152" t="s">
        <v>261</v>
      </c>
      <c r="D157" s="152" t="s">
        <v>134</v>
      </c>
      <c r="E157" s="164" t="s">
        <v>143</v>
      </c>
      <c r="F157" s="165">
        <v>37965</v>
      </c>
      <c r="G157" s="166">
        <v>2003</v>
      </c>
      <c r="H157" s="151" t="s">
        <v>386</v>
      </c>
      <c r="I157" s="151" t="str">
        <f t="shared" si="13"/>
        <v>PA</v>
      </c>
      <c r="J157" s="151" t="str">
        <f t="shared" si="14"/>
        <v>MD</v>
      </c>
      <c r="K157" s="151" t="str">
        <f t="shared" si="12"/>
        <v>Northeast</v>
      </c>
      <c r="L157" s="151" t="str">
        <f>INDEX('State '!$A$1:$C$62,MATCH($I157,'State '!$B:$B,0),3)</f>
        <v>Northeast</v>
      </c>
      <c r="M157" s="151" t="str">
        <f>INDEX('State '!$A$1:$C$62,MATCH($J157,'State '!$B:$B,0),3)</f>
        <v>Northeast</v>
      </c>
      <c r="N157" s="151"/>
      <c r="O157" s="158">
        <v>29.2</v>
      </c>
      <c r="P157" s="158">
        <v>9.3000000000000007</v>
      </c>
      <c r="Q157" s="157">
        <v>263</v>
      </c>
      <c r="R157" s="157" t="s">
        <v>3217</v>
      </c>
      <c r="S157" s="151" t="s">
        <v>135</v>
      </c>
      <c r="T157" s="151" t="s">
        <v>381</v>
      </c>
      <c r="U157" s="151" t="s">
        <v>1173</v>
      </c>
      <c r="V157" s="151"/>
      <c r="W157" s="150"/>
      <c r="X157" s="150"/>
      <c r="Y157" s="150"/>
    </row>
    <row r="158" spans="1:26" s="17" customFormat="1" x14ac:dyDescent="0.2">
      <c r="A158" s="151">
        <v>39990</v>
      </c>
      <c r="B158" s="164" t="s">
        <v>1596</v>
      </c>
      <c r="C158" s="164" t="s">
        <v>261</v>
      </c>
      <c r="D158" s="164" t="s">
        <v>134</v>
      </c>
      <c r="E158" s="164" t="s">
        <v>143</v>
      </c>
      <c r="F158" s="165">
        <v>36100</v>
      </c>
      <c r="G158" s="166">
        <v>1998</v>
      </c>
      <c r="H158" s="151" t="s">
        <v>52</v>
      </c>
      <c r="I158" s="151" t="str">
        <f t="shared" si="13"/>
        <v>TN</v>
      </c>
      <c r="J158" s="151" t="str">
        <f t="shared" si="14"/>
        <v>TN</v>
      </c>
      <c r="K158" s="151" t="str">
        <f t="shared" si="12"/>
        <v>Midwest</v>
      </c>
      <c r="L158" s="151" t="str">
        <f>INDEX('State '!$A$1:$C$62,MATCH($I158,'State '!$B:$B,0),3)</f>
        <v>Midwest</v>
      </c>
      <c r="M158" s="151" t="str">
        <f>INDEX('State '!$A$1:$C$62,MATCH($J158,'State '!$B:$B,0),3)</f>
        <v>Midwest</v>
      </c>
      <c r="N158" s="151"/>
      <c r="O158" s="158">
        <v>0.89</v>
      </c>
      <c r="P158" s="158">
        <v>2.2999999999999998</v>
      </c>
      <c r="Q158" s="158">
        <v>240</v>
      </c>
      <c r="R158" s="157">
        <v>12</v>
      </c>
      <c r="S158" s="151" t="s">
        <v>135</v>
      </c>
      <c r="T158" s="151" t="s">
        <v>381</v>
      </c>
      <c r="U158" s="151" t="s">
        <v>1597</v>
      </c>
      <c r="V158" s="151"/>
      <c r="W158" s="150"/>
      <c r="X158" s="150"/>
      <c r="Y158" s="150"/>
    </row>
    <row r="159" spans="1:26" s="17" customFormat="1" x14ac:dyDescent="0.2">
      <c r="A159" s="151">
        <v>39990</v>
      </c>
      <c r="B159" s="164" t="s">
        <v>1355</v>
      </c>
      <c r="C159" s="164" t="s">
        <v>1954</v>
      </c>
      <c r="D159" s="164" t="s">
        <v>134</v>
      </c>
      <c r="E159" s="164" t="s">
        <v>143</v>
      </c>
      <c r="F159" s="165">
        <v>37135</v>
      </c>
      <c r="G159" s="166">
        <v>2001</v>
      </c>
      <c r="H159" s="151" t="s">
        <v>780</v>
      </c>
      <c r="I159" s="151" t="str">
        <f t="shared" si="13"/>
        <v>LA</v>
      </c>
      <c r="J159" s="151" t="str">
        <f t="shared" si="14"/>
        <v>MS</v>
      </c>
      <c r="K159" s="151" t="str">
        <f t="shared" si="12"/>
        <v>South Central</v>
      </c>
      <c r="L159" s="151" t="str">
        <f>INDEX('State '!$A$1:$C$62,MATCH($I159,'State '!$B:$B,0),3)</f>
        <v>South Central</v>
      </c>
      <c r="M159" s="151" t="str">
        <f>INDEX('State '!$A$1:$C$62,MATCH($J159,'State '!$B:$B,0),3)</f>
        <v>South Central</v>
      </c>
      <c r="N159" s="151"/>
      <c r="O159" s="158">
        <v>20</v>
      </c>
      <c r="P159" s="158">
        <v>37</v>
      </c>
      <c r="Q159" s="158">
        <v>285</v>
      </c>
      <c r="R159" s="157">
        <v>20</v>
      </c>
      <c r="S159" s="151" t="s">
        <v>135</v>
      </c>
      <c r="T159" s="151" t="s">
        <v>381</v>
      </c>
      <c r="U159" s="151" t="s">
        <v>1356</v>
      </c>
      <c r="V159" s="151"/>
      <c r="W159" s="150"/>
      <c r="X159" s="150"/>
      <c r="Y159" s="150"/>
    </row>
    <row r="160" spans="1:26" s="17" customFormat="1" x14ac:dyDescent="0.2">
      <c r="A160" s="151">
        <v>39990</v>
      </c>
      <c r="B160" s="164" t="s">
        <v>1743</v>
      </c>
      <c r="C160" s="164" t="s">
        <v>261</v>
      </c>
      <c r="D160" s="164" t="s">
        <v>140</v>
      </c>
      <c r="E160" s="164" t="s">
        <v>143</v>
      </c>
      <c r="F160" s="165">
        <v>35370</v>
      </c>
      <c r="G160" s="166">
        <v>1996</v>
      </c>
      <c r="H160" s="151" t="s">
        <v>33</v>
      </c>
      <c r="I160" s="151" t="str">
        <f t="shared" si="13"/>
        <v>WV</v>
      </c>
      <c r="J160" s="151" t="str">
        <f t="shared" si="14"/>
        <v>WV</v>
      </c>
      <c r="K160" s="151" t="str">
        <f t="shared" si="12"/>
        <v>Northeast</v>
      </c>
      <c r="L160" s="151" t="str">
        <f>INDEX('State '!$A$1:$C$62,MATCH($I160,'State '!$B:$B,0),3)</f>
        <v>Northeast</v>
      </c>
      <c r="M160" s="151" t="str">
        <f>INDEX('State '!$A$1:$C$62,MATCH($J160,'State '!$B:$B,0),3)</f>
        <v>Northeast</v>
      </c>
      <c r="N160" s="151"/>
      <c r="O160" s="158">
        <v>14.86</v>
      </c>
      <c r="P160" s="158">
        <v>17.5</v>
      </c>
      <c r="Q160" s="158">
        <v>28.2</v>
      </c>
      <c r="R160" s="157">
        <v>20</v>
      </c>
      <c r="S160" s="151" t="s">
        <v>135</v>
      </c>
      <c r="T160" s="151" t="s">
        <v>381</v>
      </c>
      <c r="U160" s="151" t="s">
        <v>1744</v>
      </c>
      <c r="V160" s="151"/>
      <c r="W160" s="150"/>
      <c r="X160" s="150"/>
      <c r="Y160" s="150"/>
    </row>
    <row r="161" spans="1:25" s="17" customFormat="1" x14ac:dyDescent="0.2">
      <c r="A161" s="151">
        <v>43244</v>
      </c>
      <c r="B161" s="164" t="s">
        <v>2039</v>
      </c>
      <c r="C161" s="164" t="s">
        <v>2040</v>
      </c>
      <c r="D161" s="164" t="s">
        <v>136</v>
      </c>
      <c r="E161" s="164" t="s">
        <v>143</v>
      </c>
      <c r="F161" s="165">
        <v>43243</v>
      </c>
      <c r="G161" s="166">
        <v>2018</v>
      </c>
      <c r="H161" s="151" t="s">
        <v>6</v>
      </c>
      <c r="I161" s="151" t="str">
        <f t="shared" si="13"/>
        <v>TX</v>
      </c>
      <c r="J161" s="151" t="str">
        <f t="shared" si="14"/>
        <v>TX</v>
      </c>
      <c r="K161" s="156" t="str">
        <f t="shared" si="12"/>
        <v>South Central</v>
      </c>
      <c r="L161" s="151" t="str">
        <f>INDEX('State '!$A$1:$C$62,MATCH($I161,'State '!$B:$B,0),3)</f>
        <v>South Central</v>
      </c>
      <c r="M161" s="151" t="str">
        <f>INDEX('State '!$A$1:$C$62,MATCH($J161,'State '!$B:$B,0),3)</f>
        <v>South Central</v>
      </c>
      <c r="N161" s="151"/>
      <c r="O161" s="158">
        <v>500</v>
      </c>
      <c r="P161" s="158">
        <v>23</v>
      </c>
      <c r="Q161" s="158">
        <v>2250</v>
      </c>
      <c r="R161" s="157">
        <v>48</v>
      </c>
      <c r="S161" s="151" t="s">
        <v>135</v>
      </c>
      <c r="T161" s="151" t="s">
        <v>381</v>
      </c>
      <c r="U161" s="151" t="s">
        <v>2169</v>
      </c>
      <c r="V161" s="151" t="s">
        <v>2175</v>
      </c>
      <c r="W161" s="150" t="s">
        <v>2592</v>
      </c>
      <c r="X161" s="150"/>
      <c r="Y161" s="150"/>
    </row>
    <row r="162" spans="1:25" s="17" customFormat="1" ht="38.25" x14ac:dyDescent="0.2">
      <c r="A162" s="97">
        <v>43938</v>
      </c>
      <c r="B162" s="79" t="s">
        <v>2325</v>
      </c>
      <c r="C162" s="79" t="s">
        <v>2326</v>
      </c>
      <c r="D162" s="79" t="s">
        <v>136</v>
      </c>
      <c r="E162" s="79" t="s">
        <v>143</v>
      </c>
      <c r="F162" s="60">
        <v>43937</v>
      </c>
      <c r="G162" s="98">
        <v>2020</v>
      </c>
      <c r="H162" s="97" t="s">
        <v>37</v>
      </c>
      <c r="I162" s="97" t="str">
        <f t="shared" si="13"/>
        <v>OK</v>
      </c>
      <c r="J162" s="97" t="str">
        <f t="shared" si="14"/>
        <v>OK</v>
      </c>
      <c r="K162" s="104" t="str">
        <f t="shared" si="12"/>
        <v>South Central</v>
      </c>
      <c r="L162" s="97" t="str">
        <f>INDEX('State '!$A$1:$C$62,MATCH($I162,'State '!$B:$B,0),3)</f>
        <v>South Central</v>
      </c>
      <c r="M162" s="97" t="str">
        <f>INDEX('State '!$A$1:$C$62,MATCH($J162,'State '!$B:$B,0),3)</f>
        <v>South Central</v>
      </c>
      <c r="N162" s="97"/>
      <c r="O162" s="158">
        <v>1486</v>
      </c>
      <c r="P162" s="158">
        <v>233</v>
      </c>
      <c r="Q162" s="146">
        <v>1100</v>
      </c>
      <c r="R162" s="98" t="s">
        <v>3219</v>
      </c>
      <c r="S162" s="97" t="s">
        <v>135</v>
      </c>
      <c r="T162" s="97" t="s">
        <v>381</v>
      </c>
      <c r="U162" s="97" t="s">
        <v>2327</v>
      </c>
      <c r="V162" s="97" t="s">
        <v>2178</v>
      </c>
      <c r="W162" s="79" t="s">
        <v>2904</v>
      </c>
      <c r="X162" s="79" t="s">
        <v>2827</v>
      </c>
      <c r="Y162" s="148" t="s">
        <v>2905</v>
      </c>
    </row>
    <row r="163" spans="1:25" s="56" customFormat="1" x14ac:dyDescent="0.2">
      <c r="A163" s="151">
        <v>40388</v>
      </c>
      <c r="B163" s="164" t="s">
        <v>832</v>
      </c>
      <c r="C163" s="164" t="s">
        <v>291</v>
      </c>
      <c r="D163" s="164" t="s">
        <v>136</v>
      </c>
      <c r="E163" s="164" t="s">
        <v>143</v>
      </c>
      <c r="F163" s="165">
        <v>39621</v>
      </c>
      <c r="G163" s="166">
        <v>2008</v>
      </c>
      <c r="H163" s="151" t="s">
        <v>833</v>
      </c>
      <c r="I163" s="151" t="str">
        <f t="shared" si="13"/>
        <v>LA</v>
      </c>
      <c r="J163" s="151" t="str">
        <f t="shared" si="14"/>
        <v>AL</v>
      </c>
      <c r="K163" s="151" t="str">
        <f t="shared" si="12"/>
        <v>South Central</v>
      </c>
      <c r="L163" s="151" t="str">
        <f>INDEX('State '!$A$1:$C$62,MATCH($I163,'State '!$B:$B,0),3)</f>
        <v>South Central</v>
      </c>
      <c r="M163" s="151" t="str">
        <f>INDEX('State '!$A$1:$C$62,MATCH($J163,'State '!$B:$B,0),3)</f>
        <v>South Central</v>
      </c>
      <c r="N163" s="151"/>
      <c r="O163" s="158">
        <v>583</v>
      </c>
      <c r="P163" s="158">
        <v>135</v>
      </c>
      <c r="Q163" s="158">
        <v>2000</v>
      </c>
      <c r="R163" s="157" t="s">
        <v>550</v>
      </c>
      <c r="S163" s="151" t="s">
        <v>135</v>
      </c>
      <c r="T163" s="151" t="s">
        <v>381</v>
      </c>
      <c r="U163" s="151" t="s">
        <v>834</v>
      </c>
      <c r="V163" s="151"/>
      <c r="W163" s="150"/>
      <c r="X163" s="150"/>
      <c r="Y163" s="150"/>
    </row>
    <row r="164" spans="1:25" s="17" customFormat="1" x14ac:dyDescent="0.2">
      <c r="A164" s="151">
        <v>41970</v>
      </c>
      <c r="B164" s="164" t="s">
        <v>392</v>
      </c>
      <c r="C164" s="164" t="s">
        <v>202</v>
      </c>
      <c r="D164" s="164" t="s">
        <v>134</v>
      </c>
      <c r="E164" s="164" t="s">
        <v>143</v>
      </c>
      <c r="F164" s="165">
        <v>41928</v>
      </c>
      <c r="G164" s="166">
        <v>2014</v>
      </c>
      <c r="H164" s="151" t="s">
        <v>25</v>
      </c>
      <c r="I164" s="151" t="str">
        <f t="shared" si="13"/>
        <v>CO</v>
      </c>
      <c r="J164" s="151" t="str">
        <f t="shared" si="14"/>
        <v>CO</v>
      </c>
      <c r="K164" s="151" t="str">
        <f t="shared" ref="K164:K231" si="15">IF($L164=$M164,L164,CONCATENATE($L164,", ",IF(ISBLANK(N164),"",CONCATENATE(N164,", ")),$M164))</f>
        <v>Mountain</v>
      </c>
      <c r="L164" s="151" t="str">
        <f>INDEX('State '!$A$1:$C$62,MATCH($I164,'State '!$B:$B,0),3)</f>
        <v>Mountain</v>
      </c>
      <c r="M164" s="151" t="str">
        <f>INDEX('State '!$A$1:$C$62,MATCH($J164,'State '!$B:$B,0),3)</f>
        <v>Mountain</v>
      </c>
      <c r="N164" s="151"/>
      <c r="O164" s="158">
        <v>110</v>
      </c>
      <c r="P164" s="158">
        <v>34</v>
      </c>
      <c r="Q164" s="158">
        <v>189</v>
      </c>
      <c r="R164" s="157">
        <v>24</v>
      </c>
      <c r="S164" s="151" t="s">
        <v>138</v>
      </c>
      <c r="T164" s="151" t="s">
        <v>187</v>
      </c>
      <c r="U164" s="151" t="s">
        <v>382</v>
      </c>
      <c r="V164" s="151"/>
      <c r="W164" s="150"/>
      <c r="X164" s="150"/>
      <c r="Y164" s="150"/>
    </row>
    <row r="165" spans="1:25" s="17" customFormat="1" x14ac:dyDescent="0.2">
      <c r="A165" s="151">
        <v>43103</v>
      </c>
      <c r="B165" s="164" t="s">
        <v>2520</v>
      </c>
      <c r="C165" s="164" t="s">
        <v>247</v>
      </c>
      <c r="D165" s="164" t="s">
        <v>140</v>
      </c>
      <c r="E165" s="164" t="s">
        <v>143</v>
      </c>
      <c r="F165" s="165">
        <v>43243</v>
      </c>
      <c r="G165" s="157">
        <v>2018</v>
      </c>
      <c r="H165" s="151" t="s">
        <v>690</v>
      </c>
      <c r="I165" s="151" t="str">
        <f t="shared" si="13"/>
        <v>WY</v>
      </c>
      <c r="J165" s="151" t="str">
        <f t="shared" si="14"/>
        <v>CO</v>
      </c>
      <c r="K165" s="156" t="str">
        <f t="shared" si="15"/>
        <v>Mountain</v>
      </c>
      <c r="L165" s="151" t="str">
        <f>INDEX('State '!$A$1:$C$62,MATCH($I165,'State '!$B:$B,0),3)</f>
        <v>Mountain</v>
      </c>
      <c r="M165" s="151" t="str">
        <f>INDEX('State '!$A$1:$C$62,MATCH($J165,'State '!$B:$B,0),3)</f>
        <v>Mountain</v>
      </c>
      <c r="N165" s="151"/>
      <c r="O165" s="158">
        <v>2.169</v>
      </c>
      <c r="P165" s="158"/>
      <c r="Q165" s="158">
        <v>222</v>
      </c>
      <c r="R165" s="157"/>
      <c r="S165" s="151" t="s">
        <v>135</v>
      </c>
      <c r="T165" s="151" t="s">
        <v>381</v>
      </c>
      <c r="U165" s="151" t="s">
        <v>2521</v>
      </c>
      <c r="V165" s="151" t="s">
        <v>2178</v>
      </c>
      <c r="W165" s="150" t="s">
        <v>2522</v>
      </c>
      <c r="X165" s="150"/>
      <c r="Y165" s="150"/>
    </row>
    <row r="166" spans="1:25" s="17" customFormat="1" x14ac:dyDescent="0.2">
      <c r="A166" s="97">
        <v>44007</v>
      </c>
      <c r="B166" s="79" t="s">
        <v>2410</v>
      </c>
      <c r="C166" s="79" t="s">
        <v>2411</v>
      </c>
      <c r="D166" s="79" t="s">
        <v>140</v>
      </c>
      <c r="E166" s="79" t="s">
        <v>143</v>
      </c>
      <c r="F166" s="60">
        <v>44006</v>
      </c>
      <c r="G166" s="98">
        <v>2020</v>
      </c>
      <c r="H166" s="97" t="s">
        <v>25</v>
      </c>
      <c r="I166" s="97" t="str">
        <f t="shared" si="13"/>
        <v>CO</v>
      </c>
      <c r="J166" s="97" t="str">
        <f t="shared" si="14"/>
        <v>CO</v>
      </c>
      <c r="K166" s="104" t="str">
        <f t="shared" si="15"/>
        <v>Mountain</v>
      </c>
      <c r="L166" s="97" t="str">
        <f>INDEX('State '!$A$1:$C$62,MATCH($I166,'State '!$B:$B,0),3)</f>
        <v>Mountain</v>
      </c>
      <c r="M166" s="97" t="str">
        <f>INDEX('State '!$A$1:$C$62,MATCH($J166,'State '!$B:$B,0),3)</f>
        <v>Mountain</v>
      </c>
      <c r="N166" s="97"/>
      <c r="O166" s="158">
        <v>213</v>
      </c>
      <c r="P166" s="158">
        <v>70</v>
      </c>
      <c r="Q166" s="146">
        <v>600</v>
      </c>
      <c r="R166" s="98">
        <v>36</v>
      </c>
      <c r="S166" s="97" t="s">
        <v>135</v>
      </c>
      <c r="T166" s="97" t="s">
        <v>381</v>
      </c>
      <c r="U166" s="97" t="s">
        <v>2415</v>
      </c>
      <c r="V166" s="97" t="s">
        <v>2175</v>
      </c>
      <c r="W166" s="79" t="s">
        <v>2839</v>
      </c>
      <c r="X166" s="79"/>
      <c r="Y166" s="195"/>
    </row>
    <row r="167" spans="1:25" s="17" customFormat="1" ht="38.25" x14ac:dyDescent="0.2">
      <c r="A167" s="97">
        <v>44372</v>
      </c>
      <c r="B167" s="79" t="s">
        <v>2412</v>
      </c>
      <c r="C167" s="79" t="s">
        <v>246</v>
      </c>
      <c r="D167" s="79" t="s">
        <v>140</v>
      </c>
      <c r="E167" s="79" t="s">
        <v>143</v>
      </c>
      <c r="F167" s="60">
        <v>44006</v>
      </c>
      <c r="G167" s="98">
        <v>2020</v>
      </c>
      <c r="H167" s="97" t="s">
        <v>2414</v>
      </c>
      <c r="I167" s="97" t="str">
        <f t="shared" si="13"/>
        <v>CO</v>
      </c>
      <c r="J167" s="97" t="str">
        <f t="shared" si="14"/>
        <v>IL</v>
      </c>
      <c r="K167" s="104" t="str">
        <f t="shared" si="15"/>
        <v>Mountain, South Central, Midwest</v>
      </c>
      <c r="L167" s="97" t="str">
        <f>INDEX('State '!$A$1:$C$62,MATCH($I167,'State '!$B:$B,0),3)</f>
        <v>Mountain</v>
      </c>
      <c r="M167" s="97" t="str">
        <f>INDEX('State '!$A$1:$C$62,MATCH($J167,'State '!$B:$B,0),3)</f>
        <v>Midwest</v>
      </c>
      <c r="N167" s="97" t="s">
        <v>2465</v>
      </c>
      <c r="O167" s="158">
        <v>184.5</v>
      </c>
      <c r="P167" s="158"/>
      <c r="Q167" s="146">
        <v>1000</v>
      </c>
      <c r="R167" s="98"/>
      <c r="S167" s="97" t="s">
        <v>135</v>
      </c>
      <c r="T167" s="97" t="s">
        <v>381</v>
      </c>
      <c r="U167" s="97" t="s">
        <v>2413</v>
      </c>
      <c r="V167" s="97" t="s">
        <v>2178</v>
      </c>
      <c r="W167" s="79" t="s">
        <v>3138</v>
      </c>
      <c r="X167" s="79"/>
      <c r="Y167" s="195"/>
    </row>
    <row r="168" spans="1:25" s="17" customFormat="1" x14ac:dyDescent="0.2">
      <c r="A168" s="151">
        <v>39990</v>
      </c>
      <c r="B168" s="164" t="s">
        <v>1067</v>
      </c>
      <c r="C168" s="164" t="s">
        <v>293</v>
      </c>
      <c r="D168" s="164" t="s">
        <v>140</v>
      </c>
      <c r="E168" s="164" t="s">
        <v>143</v>
      </c>
      <c r="F168" s="165">
        <v>38663</v>
      </c>
      <c r="G168" s="166">
        <v>2005</v>
      </c>
      <c r="H168" s="151" t="s">
        <v>837</v>
      </c>
      <c r="I168" s="151" t="str">
        <f t="shared" si="13"/>
        <v>CO</v>
      </c>
      <c r="J168" s="151" t="str">
        <f t="shared" si="14"/>
        <v>KS</v>
      </c>
      <c r="K168" s="151" t="str">
        <f t="shared" si="15"/>
        <v>Mountain, South Central</v>
      </c>
      <c r="L168" s="151" t="str">
        <f>INDEX('State '!$A$1:$C$62,MATCH($I168,'State '!$B:$B,0),3)</f>
        <v>Mountain</v>
      </c>
      <c r="M168" s="151" t="str">
        <f>INDEX('State '!$A$1:$C$62,MATCH($J168,'State '!$B:$B,0),3)</f>
        <v>South Central</v>
      </c>
      <c r="N168" s="151"/>
      <c r="O168" s="158">
        <v>7.8</v>
      </c>
      <c r="P168" s="158"/>
      <c r="Q168" s="158">
        <v>170</v>
      </c>
      <c r="R168" s="157">
        <v>36</v>
      </c>
      <c r="S168" s="151" t="s">
        <v>135</v>
      </c>
      <c r="T168" s="151" t="s">
        <v>381</v>
      </c>
      <c r="U168" s="151" t="s">
        <v>1068</v>
      </c>
      <c r="V168" s="151"/>
      <c r="W168" s="150"/>
      <c r="X168" s="150"/>
      <c r="Y168" s="150"/>
    </row>
    <row r="169" spans="1:25" s="17" customFormat="1" x14ac:dyDescent="0.2">
      <c r="A169" s="151">
        <v>39990</v>
      </c>
      <c r="B169" s="164" t="s">
        <v>836</v>
      </c>
      <c r="C169" s="164" t="s">
        <v>293</v>
      </c>
      <c r="D169" s="164" t="s">
        <v>140</v>
      </c>
      <c r="E169" s="164" t="s">
        <v>143</v>
      </c>
      <c r="F169" s="165">
        <v>39675</v>
      </c>
      <c r="G169" s="166">
        <v>2008</v>
      </c>
      <c r="H169" s="151" t="s">
        <v>837</v>
      </c>
      <c r="I169" s="151" t="str">
        <f t="shared" si="13"/>
        <v>CO</v>
      </c>
      <c r="J169" s="151" t="str">
        <f t="shared" si="14"/>
        <v>KS</v>
      </c>
      <c r="K169" s="151" t="str">
        <f t="shared" si="15"/>
        <v>Mountain, South Central</v>
      </c>
      <c r="L169" s="151" t="str">
        <f>INDEX('State '!$A$1:$C$62,MATCH($I169,'State '!$B:$B,0),3)</f>
        <v>Mountain</v>
      </c>
      <c r="M169" s="151" t="str">
        <f>INDEX('State '!$A$1:$C$62,MATCH($J169,'State '!$B:$B,0),3)</f>
        <v>South Central</v>
      </c>
      <c r="N169" s="151"/>
      <c r="O169" s="158">
        <v>20.2</v>
      </c>
      <c r="P169" s="158"/>
      <c r="Q169" s="158">
        <v>90</v>
      </c>
      <c r="R169" s="157">
        <v>36</v>
      </c>
      <c r="S169" s="151" t="s">
        <v>135</v>
      </c>
      <c r="T169" s="151" t="s">
        <v>381</v>
      </c>
      <c r="U169" s="151" t="s">
        <v>838</v>
      </c>
      <c r="V169" s="151"/>
      <c r="W169" s="150"/>
      <c r="X169" s="150"/>
      <c r="Y169" s="150"/>
    </row>
    <row r="170" spans="1:25" s="17" customFormat="1" x14ac:dyDescent="0.2">
      <c r="A170" s="151">
        <v>39990</v>
      </c>
      <c r="B170" s="164" t="s">
        <v>996</v>
      </c>
      <c r="C170" s="164" t="s">
        <v>293</v>
      </c>
      <c r="D170" s="164" t="s">
        <v>134</v>
      </c>
      <c r="E170" s="164" t="s">
        <v>143</v>
      </c>
      <c r="F170" s="165">
        <v>39052</v>
      </c>
      <c r="G170" s="166">
        <v>2006</v>
      </c>
      <c r="H170" s="151" t="s">
        <v>25</v>
      </c>
      <c r="I170" s="151" t="str">
        <f t="shared" si="13"/>
        <v>CO</v>
      </c>
      <c r="J170" s="151" t="str">
        <f t="shared" si="14"/>
        <v>CO</v>
      </c>
      <c r="K170" s="151" t="str">
        <f t="shared" si="15"/>
        <v>Mountain</v>
      </c>
      <c r="L170" s="151" t="str">
        <f>INDEX('State '!$A$1:$C$62,MATCH($I170,'State '!$B:$B,0),3)</f>
        <v>Mountain</v>
      </c>
      <c r="M170" s="151" t="str">
        <f>INDEX('State '!$A$1:$C$62,MATCH($J170,'State '!$B:$B,0),3)</f>
        <v>Mountain</v>
      </c>
      <c r="N170" s="151"/>
      <c r="O170" s="158">
        <v>21.4</v>
      </c>
      <c r="P170" s="158">
        <v>25.07</v>
      </c>
      <c r="Q170" s="158">
        <v>48.3</v>
      </c>
      <c r="R170" s="157">
        <v>10</v>
      </c>
      <c r="S170" s="151" t="s">
        <v>135</v>
      </c>
      <c r="T170" s="151" t="s">
        <v>381</v>
      </c>
      <c r="U170" s="151" t="s">
        <v>997</v>
      </c>
      <c r="V170" s="151"/>
      <c r="W170" s="150"/>
      <c r="X170" s="150"/>
      <c r="Y170" s="150"/>
    </row>
    <row r="171" spans="1:25" s="17" customFormat="1" x14ac:dyDescent="0.2">
      <c r="A171" s="151">
        <v>42611</v>
      </c>
      <c r="B171" s="152" t="s">
        <v>2176</v>
      </c>
      <c r="C171" s="164" t="s">
        <v>2066</v>
      </c>
      <c r="D171" s="152" t="s">
        <v>140</v>
      </c>
      <c r="E171" s="153" t="s">
        <v>143</v>
      </c>
      <c r="F171" s="165">
        <v>42675</v>
      </c>
      <c r="G171" s="166">
        <v>2016</v>
      </c>
      <c r="H171" s="151" t="s">
        <v>28</v>
      </c>
      <c r="I171" s="151" t="str">
        <f t="shared" si="13"/>
        <v>IL</v>
      </c>
      <c r="J171" s="151" t="str">
        <f t="shared" si="14"/>
        <v>IL</v>
      </c>
      <c r="K171" s="151" t="str">
        <f t="shared" si="15"/>
        <v>Midwest</v>
      </c>
      <c r="L171" s="151" t="str">
        <f>INDEX('State '!$A$1:$C$62,MATCH($I171,'State '!$B:$B,0),3)</f>
        <v>Midwest</v>
      </c>
      <c r="M171" s="151" t="str">
        <f>INDEX('State '!$A$1:$C$62,MATCH($J171,'State '!$B:$B,0),3)</f>
        <v>Midwest</v>
      </c>
      <c r="N171" s="151"/>
      <c r="O171" s="158">
        <v>50</v>
      </c>
      <c r="P171" s="158"/>
      <c r="Q171" s="157">
        <v>238</v>
      </c>
      <c r="R171" s="157"/>
      <c r="S171" s="151" t="s">
        <v>135</v>
      </c>
      <c r="T171" s="151" t="s">
        <v>381</v>
      </c>
      <c r="U171" s="151" t="s">
        <v>2047</v>
      </c>
      <c r="V171" s="151" t="s">
        <v>2175</v>
      </c>
      <c r="W171" s="150"/>
      <c r="X171" s="150"/>
      <c r="Y171" s="150"/>
    </row>
    <row r="172" spans="1:25" s="17" customFormat="1" ht="25.5" x14ac:dyDescent="0.2">
      <c r="A172" s="151">
        <v>43423</v>
      </c>
      <c r="B172" s="152" t="s">
        <v>2177</v>
      </c>
      <c r="C172" s="164" t="s">
        <v>2066</v>
      </c>
      <c r="D172" s="152" t="s">
        <v>140</v>
      </c>
      <c r="E172" s="153" t="s">
        <v>2221</v>
      </c>
      <c r="F172" s="165"/>
      <c r="G172" s="166">
        <v>2018</v>
      </c>
      <c r="H172" s="151" t="s">
        <v>28</v>
      </c>
      <c r="I172" s="151" t="str">
        <f t="shared" si="13"/>
        <v>IL</v>
      </c>
      <c r="J172" s="151" t="str">
        <f t="shared" si="14"/>
        <v>IL</v>
      </c>
      <c r="K172" s="156" t="str">
        <f t="shared" si="15"/>
        <v>Midwest</v>
      </c>
      <c r="L172" s="151" t="str">
        <f>INDEX('State '!$A$1:$C$62,MATCH($I172,'State '!$B:$B,0),3)</f>
        <v>Midwest</v>
      </c>
      <c r="M172" s="151" t="str">
        <f>INDEX('State '!$A$1:$C$62,MATCH($J172,'State '!$B:$B,0),3)</f>
        <v>Midwest</v>
      </c>
      <c r="N172" s="151"/>
      <c r="O172" s="158">
        <v>50</v>
      </c>
      <c r="P172" s="158"/>
      <c r="Q172" s="163">
        <v>200</v>
      </c>
      <c r="R172" s="157"/>
      <c r="S172" s="151" t="s">
        <v>135</v>
      </c>
      <c r="T172" s="151" t="s">
        <v>381</v>
      </c>
      <c r="U172" s="151"/>
      <c r="V172" s="151" t="s">
        <v>2175</v>
      </c>
      <c r="W172" s="150" t="s">
        <v>2437</v>
      </c>
      <c r="X172" s="150"/>
      <c r="Y172" s="150" t="s">
        <v>2493</v>
      </c>
    </row>
    <row r="173" spans="1:25" s="17" customFormat="1" x14ac:dyDescent="0.2">
      <c r="A173" s="151">
        <v>39990</v>
      </c>
      <c r="B173" s="164" t="s">
        <v>1387</v>
      </c>
      <c r="C173" s="164" t="s">
        <v>355</v>
      </c>
      <c r="D173" s="164" t="s">
        <v>140</v>
      </c>
      <c r="E173" s="164" t="s">
        <v>143</v>
      </c>
      <c r="F173" s="165">
        <v>36906</v>
      </c>
      <c r="G173" s="166">
        <v>2001</v>
      </c>
      <c r="H173" s="151" t="s">
        <v>1388</v>
      </c>
      <c r="I173" s="151" t="str">
        <f t="shared" si="13"/>
        <v>MT</v>
      </c>
      <c r="J173" s="151" t="str">
        <f t="shared" si="14"/>
        <v>SK</v>
      </c>
      <c r="K173" s="151" t="str">
        <f t="shared" si="15"/>
        <v>Mountain, Canada</v>
      </c>
      <c r="L173" s="151" t="str">
        <f>INDEX('State '!$A$1:$C$62,MATCH($I173,'State '!$B:$B,0),3)</f>
        <v>Mountain</v>
      </c>
      <c r="M173" s="151" t="str">
        <f>INDEX('State '!$A$1:$C$62,MATCH($J173,'State '!$B:$B,0),3)</f>
        <v>Canada</v>
      </c>
      <c r="N173" s="151"/>
      <c r="O173" s="158">
        <v>1.5</v>
      </c>
      <c r="P173" s="158">
        <v>15.7</v>
      </c>
      <c r="Q173" s="158">
        <v>15</v>
      </c>
      <c r="R173" s="157">
        <v>6</v>
      </c>
      <c r="S173" s="151" t="s">
        <v>135</v>
      </c>
      <c r="T173" s="151" t="s">
        <v>381</v>
      </c>
      <c r="U173" s="151" t="s">
        <v>1389</v>
      </c>
      <c r="V173" s="151"/>
      <c r="W173" s="150"/>
      <c r="X173" s="150"/>
      <c r="Y173" s="150"/>
    </row>
    <row r="174" spans="1:25" s="17" customFormat="1" x14ac:dyDescent="0.2">
      <c r="A174" s="151">
        <v>42600</v>
      </c>
      <c r="B174" s="152" t="s">
        <v>2149</v>
      </c>
      <c r="C174" s="152" t="s">
        <v>230</v>
      </c>
      <c r="D174" s="152" t="s">
        <v>1878</v>
      </c>
      <c r="E174" s="153" t="s">
        <v>143</v>
      </c>
      <c r="F174" s="154">
        <v>40437</v>
      </c>
      <c r="G174" s="155">
        <v>2011</v>
      </c>
      <c r="H174" s="151" t="s">
        <v>2150</v>
      </c>
      <c r="I174" s="151" t="str">
        <f t="shared" si="13"/>
        <v>NY</v>
      </c>
      <c r="J174" s="151" t="str">
        <f t="shared" si="14"/>
        <v>ON</v>
      </c>
      <c r="K174" s="151" t="str">
        <f t="shared" si="15"/>
        <v>Northeast, Canada</v>
      </c>
      <c r="L174" s="151" t="str">
        <f>INDEX('State '!$A$1:$C$62,MATCH($I174,'State '!$B:$B,0),3)</f>
        <v>Northeast</v>
      </c>
      <c r="M174" s="151" t="str">
        <f>INDEX('State '!$A$1:$C$62,MATCH($J174,'State '!$B:$B,0),3)</f>
        <v>Canada</v>
      </c>
      <c r="N174" s="151"/>
      <c r="O174" s="158">
        <v>0</v>
      </c>
      <c r="P174" s="157"/>
      <c r="Q174" s="157">
        <v>350</v>
      </c>
      <c r="R174" s="158"/>
      <c r="S174" s="159" t="s">
        <v>135</v>
      </c>
      <c r="T174" s="156" t="s">
        <v>381</v>
      </c>
      <c r="U174" s="160" t="s">
        <v>2151</v>
      </c>
      <c r="V174" s="151"/>
      <c r="W174" s="150"/>
      <c r="X174" s="150"/>
      <c r="Y174" s="150"/>
    </row>
    <row r="175" spans="1:25" s="17" customFormat="1" ht="25.5" x14ac:dyDescent="0.2">
      <c r="A175" s="151">
        <v>43468</v>
      </c>
      <c r="B175" s="152" t="s">
        <v>2523</v>
      </c>
      <c r="C175" s="164" t="s">
        <v>258</v>
      </c>
      <c r="D175" s="152" t="s">
        <v>140</v>
      </c>
      <c r="E175" s="153" t="s">
        <v>143</v>
      </c>
      <c r="F175" s="165">
        <v>43229</v>
      </c>
      <c r="G175" s="166">
        <v>2018</v>
      </c>
      <c r="H175" s="151" t="s">
        <v>25</v>
      </c>
      <c r="I175" s="151" t="str">
        <f t="shared" si="13"/>
        <v>CO</v>
      </c>
      <c r="J175" s="151" t="str">
        <f t="shared" si="14"/>
        <v>CO</v>
      </c>
      <c r="K175" s="156" t="str">
        <f t="shared" si="15"/>
        <v>Mountain</v>
      </c>
      <c r="L175" s="151" t="str">
        <f>INDEX('State '!$A$1:$C$62,MATCH($I175,'State '!$B:$B,0),3)</f>
        <v>Mountain</v>
      </c>
      <c r="M175" s="151" t="str">
        <f>INDEX('State '!$A$1:$C$62,MATCH($J175,'State '!$B:$B,0),3)</f>
        <v>Mountain</v>
      </c>
      <c r="N175" s="151"/>
      <c r="O175" s="158">
        <v>14.5</v>
      </c>
      <c r="P175" s="158"/>
      <c r="Q175" s="157">
        <v>230</v>
      </c>
      <c r="R175" s="157"/>
      <c r="S175" s="151" t="s">
        <v>135</v>
      </c>
      <c r="T175" s="151" t="s">
        <v>381</v>
      </c>
      <c r="U175" s="151" t="s">
        <v>2524</v>
      </c>
      <c r="V175" s="151" t="s">
        <v>2175</v>
      </c>
      <c r="W175" s="150" t="s">
        <v>2525</v>
      </c>
      <c r="X175" s="150"/>
      <c r="Y175" s="150"/>
    </row>
    <row r="176" spans="1:25" s="56" customFormat="1" x14ac:dyDescent="0.2">
      <c r="A176" s="151">
        <v>39990</v>
      </c>
      <c r="B176" s="164" t="s">
        <v>1583</v>
      </c>
      <c r="C176" s="164" t="s">
        <v>258</v>
      </c>
      <c r="D176" s="164" t="s">
        <v>134</v>
      </c>
      <c r="E176" s="164" t="s">
        <v>143</v>
      </c>
      <c r="F176" s="165">
        <v>35977</v>
      </c>
      <c r="G176" s="166">
        <v>1998</v>
      </c>
      <c r="H176" s="151" t="s">
        <v>25</v>
      </c>
      <c r="I176" s="151" t="str">
        <f t="shared" si="13"/>
        <v>CO</v>
      </c>
      <c r="J176" s="151" t="str">
        <f t="shared" si="14"/>
        <v>CO</v>
      </c>
      <c r="K176" s="151" t="str">
        <f t="shared" si="15"/>
        <v>Mountain</v>
      </c>
      <c r="L176" s="151" t="str">
        <f>INDEX('State '!$A$1:$C$62,MATCH($I176,'State '!$B:$B,0),3)</f>
        <v>Mountain</v>
      </c>
      <c r="M176" s="151" t="str">
        <f>INDEX('State '!$A$1:$C$62,MATCH($J176,'State '!$B:$B,0),3)</f>
        <v>Mountain</v>
      </c>
      <c r="N176" s="151"/>
      <c r="O176" s="158">
        <v>20.7</v>
      </c>
      <c r="P176" s="158">
        <v>115</v>
      </c>
      <c r="Q176" s="158">
        <v>100</v>
      </c>
      <c r="R176" s="157">
        <v>16</v>
      </c>
      <c r="S176" s="151" t="s">
        <v>135</v>
      </c>
      <c r="T176" s="151" t="s">
        <v>381</v>
      </c>
      <c r="U176" s="151" t="s">
        <v>1584</v>
      </c>
      <c r="V176" s="151"/>
      <c r="W176" s="150"/>
      <c r="X176" s="150"/>
      <c r="Y176" s="150"/>
    </row>
    <row r="177" spans="1:262" x14ac:dyDescent="0.2">
      <c r="A177" s="151">
        <v>39990</v>
      </c>
      <c r="B177" s="164" t="s">
        <v>1141</v>
      </c>
      <c r="C177" s="164" t="s">
        <v>258</v>
      </c>
      <c r="D177" s="164" t="s">
        <v>140</v>
      </c>
      <c r="E177" s="164" t="s">
        <v>143</v>
      </c>
      <c r="F177" s="165">
        <v>38322</v>
      </c>
      <c r="G177" s="166">
        <v>2004</v>
      </c>
      <c r="H177" s="151" t="s">
        <v>837</v>
      </c>
      <c r="I177" s="151" t="str">
        <f t="shared" si="13"/>
        <v>CO</v>
      </c>
      <c r="J177" s="151" t="str">
        <f t="shared" si="14"/>
        <v>KS</v>
      </c>
      <c r="K177" s="151" t="str">
        <f t="shared" si="15"/>
        <v>Mountain, South Central</v>
      </c>
      <c r="L177" s="151" t="str">
        <f>INDEX('State '!$A$1:$C$62,MATCH($I177,'State '!$B:$B,0),3)</f>
        <v>Mountain</v>
      </c>
      <c r="M177" s="151" t="str">
        <f>INDEX('State '!$A$1:$C$62,MATCH($J177,'State '!$B:$B,0),3)</f>
        <v>South Central</v>
      </c>
      <c r="N177" s="151"/>
      <c r="O177" s="158">
        <v>410</v>
      </c>
      <c r="P177" s="158">
        <v>380</v>
      </c>
      <c r="Q177" s="158">
        <v>560</v>
      </c>
      <c r="R177" s="157">
        <v>36</v>
      </c>
      <c r="S177" s="151" t="s">
        <v>135</v>
      </c>
      <c r="T177" s="151" t="s">
        <v>381</v>
      </c>
      <c r="U177" s="151" t="s">
        <v>1142</v>
      </c>
      <c r="V177" s="151"/>
      <c r="W177" s="156"/>
      <c r="X177" s="150"/>
      <c r="Y177" s="150"/>
      <c r="Z177" s="17"/>
      <c r="AA177" s="17"/>
      <c r="AB177" s="17"/>
    </row>
    <row r="178" spans="1:262" x14ac:dyDescent="0.2">
      <c r="A178" s="151">
        <v>39990</v>
      </c>
      <c r="B178" s="164" t="s">
        <v>1158</v>
      </c>
      <c r="C178" s="164" t="s">
        <v>258</v>
      </c>
      <c r="D178" s="164" t="s">
        <v>140</v>
      </c>
      <c r="E178" s="164" t="s">
        <v>143</v>
      </c>
      <c r="F178" s="165">
        <v>38322</v>
      </c>
      <c r="G178" s="166">
        <v>2004</v>
      </c>
      <c r="H178" s="151" t="s">
        <v>25</v>
      </c>
      <c r="I178" s="151" t="str">
        <f t="shared" si="13"/>
        <v>CO</v>
      </c>
      <c r="J178" s="151" t="str">
        <f t="shared" si="14"/>
        <v>CO</v>
      </c>
      <c r="K178" s="151" t="str">
        <f t="shared" si="15"/>
        <v>Mountain</v>
      </c>
      <c r="L178" s="151" t="str">
        <f>INDEX('State '!$A$1:$C$62,MATCH($I178,'State '!$B:$B,0),3)</f>
        <v>Mountain</v>
      </c>
      <c r="M178" s="151" t="str">
        <f>INDEX('State '!$A$1:$C$62,MATCH($J178,'State '!$B:$B,0),3)</f>
        <v>Mountain</v>
      </c>
      <c r="N178" s="151"/>
      <c r="O178" s="158">
        <v>4.7</v>
      </c>
      <c r="P178" s="158"/>
      <c r="Q178" s="158">
        <v>120</v>
      </c>
      <c r="R178" s="157"/>
      <c r="S178" s="151" t="s">
        <v>135</v>
      </c>
      <c r="T178" s="151" t="s">
        <v>381</v>
      </c>
      <c r="U178" s="151" t="s">
        <v>1159</v>
      </c>
      <c r="V178" s="151"/>
      <c r="W178" s="161"/>
      <c r="X178" s="150"/>
      <c r="Y178" s="150"/>
      <c r="Z178" s="17"/>
      <c r="AA178" s="17"/>
      <c r="AB178" s="17"/>
    </row>
    <row r="179" spans="1:262" x14ac:dyDescent="0.2">
      <c r="A179" s="151">
        <v>39990</v>
      </c>
      <c r="B179" s="164" t="s">
        <v>1739</v>
      </c>
      <c r="C179" s="164" t="s">
        <v>258</v>
      </c>
      <c r="D179" s="164" t="s">
        <v>140</v>
      </c>
      <c r="E179" s="164" t="s">
        <v>143</v>
      </c>
      <c r="F179" s="165">
        <v>35338</v>
      </c>
      <c r="G179" s="166">
        <v>1996</v>
      </c>
      <c r="H179" s="151" t="s">
        <v>25</v>
      </c>
      <c r="I179" s="151" t="str">
        <f t="shared" si="13"/>
        <v>CO</v>
      </c>
      <c r="J179" s="151" t="str">
        <f t="shared" si="14"/>
        <v>CO</v>
      </c>
      <c r="K179" s="151" t="str">
        <f t="shared" si="15"/>
        <v>Mountain</v>
      </c>
      <c r="L179" s="151" t="str">
        <f>INDEX('State '!$A$1:$C$62,MATCH($I179,'State '!$B:$B,0),3)</f>
        <v>Mountain</v>
      </c>
      <c r="M179" s="151" t="str">
        <f>INDEX('State '!$A$1:$C$62,MATCH($J179,'State '!$B:$B,0),3)</f>
        <v>Mountain</v>
      </c>
      <c r="N179" s="151"/>
      <c r="O179" s="158">
        <v>9.3000000000000007</v>
      </c>
      <c r="P179" s="158">
        <v>37</v>
      </c>
      <c r="Q179" s="158">
        <v>37</v>
      </c>
      <c r="R179" s="157"/>
      <c r="S179" s="151" t="s">
        <v>135</v>
      </c>
      <c r="T179" s="151" t="s">
        <v>381</v>
      </c>
      <c r="U179" s="151" t="s">
        <v>1740</v>
      </c>
      <c r="V179" s="151"/>
      <c r="W179" s="168"/>
      <c r="X179" s="156"/>
      <c r="Y179" s="152"/>
      <c r="Z179" s="17"/>
      <c r="AA179" s="17"/>
      <c r="AB179" s="17"/>
    </row>
    <row r="180" spans="1:262" x14ac:dyDescent="0.2">
      <c r="A180" s="151">
        <v>39990</v>
      </c>
      <c r="B180" s="152" t="s">
        <v>1369</v>
      </c>
      <c r="C180" s="152" t="s">
        <v>258</v>
      </c>
      <c r="D180" s="152" t="s">
        <v>140</v>
      </c>
      <c r="E180" s="164" t="s">
        <v>143</v>
      </c>
      <c r="F180" s="165">
        <v>37165</v>
      </c>
      <c r="G180" s="166">
        <v>2001</v>
      </c>
      <c r="H180" s="151" t="s">
        <v>25</v>
      </c>
      <c r="I180" s="151" t="str">
        <f t="shared" si="13"/>
        <v>CO</v>
      </c>
      <c r="J180" s="151" t="str">
        <f t="shared" si="14"/>
        <v>CO</v>
      </c>
      <c r="K180" s="151" t="str">
        <f t="shared" si="15"/>
        <v>Mountain</v>
      </c>
      <c r="L180" s="151" t="str">
        <f>INDEX('State '!$A$1:$C$62,MATCH($I180,'State '!$B:$B,0),3)</f>
        <v>Mountain</v>
      </c>
      <c r="M180" s="151" t="str">
        <f>INDEX('State '!$A$1:$C$62,MATCH($J180,'State '!$B:$B,0),3)</f>
        <v>Mountain</v>
      </c>
      <c r="N180" s="151"/>
      <c r="O180" s="158">
        <v>58</v>
      </c>
      <c r="P180" s="158">
        <v>53.2</v>
      </c>
      <c r="Q180" s="157">
        <v>87</v>
      </c>
      <c r="R180" s="157">
        <v>24</v>
      </c>
      <c r="S180" s="151" t="s">
        <v>135</v>
      </c>
      <c r="T180" s="151" t="s">
        <v>381</v>
      </c>
      <c r="U180" s="151" t="s">
        <v>1370</v>
      </c>
      <c r="V180" s="151"/>
      <c r="W180" s="150"/>
      <c r="X180" s="150"/>
      <c r="Y180" s="150"/>
      <c r="Z180" s="17"/>
      <c r="AA180" s="17"/>
      <c r="AB180" s="17"/>
    </row>
    <row r="181" spans="1:262" x14ac:dyDescent="0.2">
      <c r="A181" s="151">
        <v>40200</v>
      </c>
      <c r="B181" s="164" t="s">
        <v>852</v>
      </c>
      <c r="C181" s="164" t="s">
        <v>258</v>
      </c>
      <c r="D181" s="164" t="s">
        <v>136</v>
      </c>
      <c r="E181" s="164" t="s">
        <v>143</v>
      </c>
      <c r="F181" s="165">
        <v>39767</v>
      </c>
      <c r="G181" s="166">
        <v>2008</v>
      </c>
      <c r="H181" s="151" t="s">
        <v>25</v>
      </c>
      <c r="I181" s="151" t="str">
        <f t="shared" si="13"/>
        <v>CO</v>
      </c>
      <c r="J181" s="151" t="str">
        <f t="shared" si="14"/>
        <v>CO</v>
      </c>
      <c r="K181" s="151" t="str">
        <f t="shared" si="15"/>
        <v>Mountain</v>
      </c>
      <c r="L181" s="151" t="str">
        <f>INDEX('State '!$A$1:$C$62,MATCH($I181,'State '!$B:$B,0),3)</f>
        <v>Mountain</v>
      </c>
      <c r="M181" s="151" t="str">
        <f>INDEX('State '!$A$1:$C$62,MATCH($J181,'State '!$B:$B,0),3)</f>
        <v>Mountain</v>
      </c>
      <c r="N181" s="151"/>
      <c r="O181" s="158">
        <v>216</v>
      </c>
      <c r="P181" s="158">
        <v>164</v>
      </c>
      <c r="Q181" s="158">
        <v>900</v>
      </c>
      <c r="R181" s="157" t="s">
        <v>1822</v>
      </c>
      <c r="S181" s="151" t="s">
        <v>135</v>
      </c>
      <c r="T181" s="151" t="s">
        <v>381</v>
      </c>
      <c r="U181" s="151" t="s">
        <v>853</v>
      </c>
      <c r="V181" s="151"/>
      <c r="W181" s="150"/>
      <c r="X181" s="150"/>
      <c r="Y181" s="150"/>
      <c r="Z181" s="17"/>
      <c r="AA181" s="17"/>
      <c r="AB181" s="17"/>
    </row>
    <row r="182" spans="1:262" x14ac:dyDescent="0.2">
      <c r="A182" s="151">
        <v>39990</v>
      </c>
      <c r="B182" s="164" t="s">
        <v>1371</v>
      </c>
      <c r="C182" s="164" t="s">
        <v>258</v>
      </c>
      <c r="D182" s="164" t="s">
        <v>134</v>
      </c>
      <c r="E182" s="164" t="s">
        <v>143</v>
      </c>
      <c r="F182" s="165">
        <v>37135</v>
      </c>
      <c r="G182" s="166">
        <v>2001</v>
      </c>
      <c r="H182" s="151" t="s">
        <v>25</v>
      </c>
      <c r="I182" s="151" t="str">
        <f t="shared" si="13"/>
        <v>CO</v>
      </c>
      <c r="J182" s="151" t="str">
        <f t="shared" si="14"/>
        <v>CO</v>
      </c>
      <c r="K182" s="151" t="str">
        <f t="shared" si="15"/>
        <v>Mountain</v>
      </c>
      <c r="L182" s="151" t="str">
        <f>INDEX('State '!$A$1:$C$62,MATCH($I182,'State '!$B:$B,0),3)</f>
        <v>Mountain</v>
      </c>
      <c r="M182" s="151" t="str">
        <f>INDEX('State '!$A$1:$C$62,MATCH($J182,'State '!$B:$B,0),3)</f>
        <v>Mountain</v>
      </c>
      <c r="N182" s="151"/>
      <c r="O182" s="158">
        <v>30</v>
      </c>
      <c r="P182" s="158"/>
      <c r="Q182" s="158">
        <v>58</v>
      </c>
      <c r="R182" s="157"/>
      <c r="S182" s="151" t="s">
        <v>135</v>
      </c>
      <c r="T182" s="151" t="s">
        <v>381</v>
      </c>
      <c r="U182" s="151" t="s">
        <v>382</v>
      </c>
      <c r="V182" s="151"/>
      <c r="W182" s="150"/>
      <c r="X182" s="150"/>
      <c r="Y182" s="150"/>
      <c r="Z182" s="17"/>
      <c r="AA182" s="17"/>
      <c r="AB182" s="17"/>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99"/>
      <c r="FX182" s="99"/>
      <c r="FY182" s="99"/>
      <c r="FZ182" s="99"/>
      <c r="GA182" s="99"/>
      <c r="GB182" s="99"/>
      <c r="GC182" s="99"/>
      <c r="GD182" s="99"/>
      <c r="GE182" s="99"/>
      <c r="GF182" s="99"/>
      <c r="GG182" s="99"/>
      <c r="GH182" s="99"/>
      <c r="GI182" s="99"/>
      <c r="GJ182" s="99"/>
      <c r="GK182" s="99"/>
      <c r="GL182" s="99"/>
      <c r="GM182" s="99"/>
      <c r="GN182" s="99"/>
      <c r="GO182" s="99"/>
      <c r="GP182" s="99"/>
      <c r="GQ182" s="99"/>
      <c r="GR182" s="99"/>
      <c r="GS182" s="99"/>
      <c r="GT182" s="99"/>
      <c r="GU182" s="99"/>
      <c r="GV182" s="99"/>
      <c r="GW182" s="99"/>
      <c r="GX182" s="99"/>
      <c r="GY182" s="99"/>
      <c r="GZ182" s="99"/>
      <c r="HA182" s="99"/>
      <c r="HB182" s="99"/>
      <c r="HC182" s="99"/>
      <c r="HD182" s="99"/>
      <c r="HE182" s="99"/>
      <c r="HF182" s="99"/>
      <c r="HG182" s="99"/>
      <c r="HH182" s="99"/>
      <c r="HI182" s="99"/>
      <c r="HJ182" s="99"/>
      <c r="HK182" s="99"/>
      <c r="HL182" s="99"/>
      <c r="HM182" s="99"/>
      <c r="HN182" s="99"/>
      <c r="HO182" s="99"/>
      <c r="HP182" s="99"/>
      <c r="HQ182" s="99"/>
      <c r="HR182" s="99"/>
      <c r="HS182" s="99"/>
      <c r="HT182" s="99"/>
      <c r="HU182" s="99"/>
      <c r="HV182" s="99"/>
      <c r="HW182" s="99"/>
      <c r="HX182" s="99"/>
      <c r="HY182" s="99"/>
      <c r="HZ182" s="99"/>
      <c r="IA182" s="99"/>
      <c r="IB182" s="99"/>
      <c r="IC182" s="99"/>
      <c r="ID182" s="99"/>
      <c r="IE182" s="99"/>
      <c r="IF182" s="99"/>
      <c r="IG182" s="99"/>
      <c r="IH182" s="99"/>
      <c r="II182" s="99"/>
      <c r="IJ182" s="99"/>
      <c r="IK182" s="99"/>
      <c r="IL182" s="99"/>
      <c r="IM182" s="99"/>
      <c r="IN182" s="99"/>
      <c r="IO182" s="99"/>
      <c r="IP182" s="99"/>
      <c r="IQ182" s="99"/>
      <c r="IR182" s="99"/>
      <c r="IS182" s="99"/>
      <c r="IT182" s="99"/>
      <c r="IU182" s="99"/>
      <c r="IV182" s="99"/>
      <c r="IW182" s="99"/>
      <c r="IX182" s="99"/>
      <c r="IY182" s="99"/>
      <c r="IZ182" s="99"/>
      <c r="JA182" s="99"/>
      <c r="JB182" s="99"/>
    </row>
    <row r="183" spans="1:262" x14ac:dyDescent="0.2">
      <c r="A183" s="151">
        <v>39990</v>
      </c>
      <c r="B183" s="164" t="s">
        <v>1451</v>
      </c>
      <c r="C183" s="164" t="s">
        <v>258</v>
      </c>
      <c r="D183" s="164" t="s">
        <v>140</v>
      </c>
      <c r="E183" s="164" t="s">
        <v>143</v>
      </c>
      <c r="F183" s="165">
        <v>36831</v>
      </c>
      <c r="G183" s="166">
        <v>2000</v>
      </c>
      <c r="H183" s="151" t="s">
        <v>25</v>
      </c>
      <c r="I183" s="151" t="str">
        <f t="shared" si="13"/>
        <v>CO</v>
      </c>
      <c r="J183" s="151" t="str">
        <f t="shared" si="14"/>
        <v>CO</v>
      </c>
      <c r="K183" s="151" t="str">
        <f t="shared" si="15"/>
        <v>Mountain</v>
      </c>
      <c r="L183" s="151" t="str">
        <f>INDEX('State '!$A$1:$C$62,MATCH($I183,'State '!$B:$B,0),3)</f>
        <v>Mountain</v>
      </c>
      <c r="M183" s="151" t="str">
        <f>INDEX('State '!$A$1:$C$62,MATCH($J183,'State '!$B:$B,0),3)</f>
        <v>Mountain</v>
      </c>
      <c r="N183" s="151"/>
      <c r="O183" s="158">
        <v>7</v>
      </c>
      <c r="P183" s="158">
        <v>12.5</v>
      </c>
      <c r="Q183" s="158">
        <v>34</v>
      </c>
      <c r="R183" s="157">
        <v>20</v>
      </c>
      <c r="S183" s="151" t="s">
        <v>135</v>
      </c>
      <c r="T183" s="151" t="s">
        <v>381</v>
      </c>
      <c r="U183" s="151" t="s">
        <v>382</v>
      </c>
      <c r="V183" s="151"/>
      <c r="W183" s="150"/>
      <c r="X183" s="150"/>
      <c r="Y183" s="150"/>
      <c r="Z183" s="17"/>
      <c r="AA183" s="17"/>
      <c r="AB183" s="17"/>
    </row>
    <row r="184" spans="1:262" x14ac:dyDescent="0.2">
      <c r="A184" s="151">
        <v>39990</v>
      </c>
      <c r="B184" s="164" t="s">
        <v>1260</v>
      </c>
      <c r="C184" s="164" t="s">
        <v>258</v>
      </c>
      <c r="D184" s="164" t="s">
        <v>140</v>
      </c>
      <c r="E184" s="164" t="s">
        <v>143</v>
      </c>
      <c r="F184" s="165">
        <v>37605</v>
      </c>
      <c r="G184" s="166">
        <v>2002</v>
      </c>
      <c r="H184" s="151" t="s">
        <v>1261</v>
      </c>
      <c r="I184" s="151" t="str">
        <f t="shared" si="13"/>
        <v>CO</v>
      </c>
      <c r="J184" s="151" t="str">
        <f t="shared" si="14"/>
        <v>OK</v>
      </c>
      <c r="K184" s="151" t="str">
        <f t="shared" si="15"/>
        <v>Mountain, South Central</v>
      </c>
      <c r="L184" s="151" t="str">
        <f>INDEX('State '!$A$1:$C$62,MATCH($I184,'State '!$B:$B,0),3)</f>
        <v>Mountain</v>
      </c>
      <c r="M184" s="151" t="str">
        <f>INDEX('State '!$A$1:$C$62,MATCH($J184,'State '!$B:$B,0),3)</f>
        <v>South Central</v>
      </c>
      <c r="N184" s="151"/>
      <c r="O184" s="158">
        <v>22.1</v>
      </c>
      <c r="P184" s="158">
        <v>53.97</v>
      </c>
      <c r="Q184" s="158">
        <v>47.3</v>
      </c>
      <c r="R184" s="157" t="s">
        <v>1096</v>
      </c>
      <c r="S184" s="151" t="s">
        <v>135</v>
      </c>
      <c r="T184" s="151" t="s">
        <v>381</v>
      </c>
      <c r="U184" s="151" t="s">
        <v>1262</v>
      </c>
      <c r="V184" s="151"/>
      <c r="W184" s="150"/>
      <c r="X184" s="150"/>
      <c r="Y184" s="150"/>
      <c r="Z184" s="17"/>
      <c r="AA184" s="17"/>
      <c r="AB184" s="17"/>
    </row>
    <row r="185" spans="1:262" x14ac:dyDescent="0.2">
      <c r="A185" s="151">
        <v>39990</v>
      </c>
      <c r="B185" s="164" t="s">
        <v>1055</v>
      </c>
      <c r="C185" s="164" t="s">
        <v>258</v>
      </c>
      <c r="D185" s="164" t="s">
        <v>140</v>
      </c>
      <c r="E185" s="164" t="s">
        <v>143</v>
      </c>
      <c r="F185" s="165">
        <v>38701</v>
      </c>
      <c r="G185" s="166">
        <v>2005</v>
      </c>
      <c r="H185" s="151" t="s">
        <v>968</v>
      </c>
      <c r="I185" s="151" t="str">
        <f t="shared" si="13"/>
        <v>CO</v>
      </c>
      <c r="J185" s="151" t="str">
        <f t="shared" si="14"/>
        <v>OK</v>
      </c>
      <c r="K185" s="151" t="str">
        <f t="shared" si="15"/>
        <v>Mountain, South Central</v>
      </c>
      <c r="L185" s="151" t="str">
        <f>INDEX('State '!$A$1:$C$62,MATCH($I185,'State '!$B:$B,0),3)</f>
        <v>Mountain</v>
      </c>
      <c r="M185" s="151" t="str">
        <f>INDEX('State '!$A$1:$C$62,MATCH($J185,'State '!$B:$B,0),3)</f>
        <v>South Central</v>
      </c>
      <c r="N185" s="151"/>
      <c r="O185" s="158">
        <v>60.4</v>
      </c>
      <c r="P185" s="158">
        <v>102</v>
      </c>
      <c r="Q185" s="158">
        <v>104</v>
      </c>
      <c r="R185" s="157" t="s">
        <v>3215</v>
      </c>
      <c r="S185" s="151" t="s">
        <v>135</v>
      </c>
      <c r="T185" s="151" t="s">
        <v>381</v>
      </c>
      <c r="U185" s="151" t="s">
        <v>1056</v>
      </c>
      <c r="V185" s="151"/>
      <c r="W185" s="150"/>
      <c r="X185" s="150"/>
      <c r="Y185" s="150"/>
      <c r="Z185" s="17"/>
      <c r="AA185" s="17"/>
      <c r="AB185" s="17"/>
    </row>
    <row r="186" spans="1:262" x14ac:dyDescent="0.2">
      <c r="A186" s="151">
        <v>39990</v>
      </c>
      <c r="B186" s="152" t="s">
        <v>967</v>
      </c>
      <c r="C186" s="152" t="s">
        <v>258</v>
      </c>
      <c r="D186" s="152" t="s">
        <v>140</v>
      </c>
      <c r="E186" s="153" t="s">
        <v>143</v>
      </c>
      <c r="F186" s="154">
        <v>39346</v>
      </c>
      <c r="G186" s="155">
        <v>2007</v>
      </c>
      <c r="H186" s="151" t="s">
        <v>968</v>
      </c>
      <c r="I186" s="151" t="str">
        <f t="shared" si="13"/>
        <v>CO</v>
      </c>
      <c r="J186" s="151" t="str">
        <f t="shared" si="14"/>
        <v>OK</v>
      </c>
      <c r="K186" s="151" t="str">
        <f t="shared" si="15"/>
        <v>Mountain, South Central</v>
      </c>
      <c r="L186" s="151" t="str">
        <f>INDEX('State '!$A$1:$C$62,MATCH($I186,'State '!$B:$B,0),3)</f>
        <v>Mountain</v>
      </c>
      <c r="M186" s="151" t="str">
        <f>INDEX('State '!$A$1:$C$62,MATCH($J186,'State '!$B:$B,0),3)</f>
        <v>South Central</v>
      </c>
      <c r="N186" s="151"/>
      <c r="O186" s="158">
        <v>11.89</v>
      </c>
      <c r="P186" s="157">
        <v>11</v>
      </c>
      <c r="Q186" s="157">
        <v>29</v>
      </c>
      <c r="R186" s="158"/>
      <c r="S186" s="159" t="s">
        <v>135</v>
      </c>
      <c r="T186" s="156" t="s">
        <v>381</v>
      </c>
      <c r="U186" s="160" t="s">
        <v>969</v>
      </c>
      <c r="V186" s="151"/>
      <c r="W186" s="150"/>
      <c r="X186" s="150"/>
      <c r="Y186" s="150"/>
      <c r="Z186" s="17"/>
      <c r="AA186" s="17"/>
      <c r="AB186" s="17"/>
    </row>
    <row r="187" spans="1:262" x14ac:dyDescent="0.2">
      <c r="A187" s="151">
        <v>40589</v>
      </c>
      <c r="B187" s="164" t="s">
        <v>606</v>
      </c>
      <c r="C187" s="164" t="s">
        <v>258</v>
      </c>
      <c r="D187" s="164" t="s">
        <v>140</v>
      </c>
      <c r="E187" s="164" t="s">
        <v>143</v>
      </c>
      <c r="F187" s="165">
        <v>40500</v>
      </c>
      <c r="G187" s="166">
        <v>2010</v>
      </c>
      <c r="H187" s="151" t="s">
        <v>25</v>
      </c>
      <c r="I187" s="151" t="str">
        <f t="shared" si="13"/>
        <v>CO</v>
      </c>
      <c r="J187" s="151" t="str">
        <f t="shared" si="14"/>
        <v>CO</v>
      </c>
      <c r="K187" s="151" t="str">
        <f t="shared" si="15"/>
        <v>Mountain</v>
      </c>
      <c r="L187" s="151" t="str">
        <f>INDEX('State '!$A$1:$C$62,MATCH($I187,'State '!$B:$B,0),3)</f>
        <v>Mountain</v>
      </c>
      <c r="M187" s="151" t="str">
        <f>INDEX('State '!$A$1:$C$62,MATCH($J187,'State '!$B:$B,0),3)</f>
        <v>Mountain</v>
      </c>
      <c r="N187" s="151"/>
      <c r="O187" s="158">
        <v>132</v>
      </c>
      <c r="P187" s="158">
        <v>118</v>
      </c>
      <c r="Q187" s="158">
        <v>130</v>
      </c>
      <c r="R187" s="157">
        <v>16</v>
      </c>
      <c r="S187" s="151" t="s">
        <v>135</v>
      </c>
      <c r="T187" s="151" t="s">
        <v>381</v>
      </c>
      <c r="U187" s="151" t="s">
        <v>607</v>
      </c>
      <c r="V187" s="151"/>
      <c r="W187" s="150"/>
      <c r="X187" s="150"/>
      <c r="Y187" s="150"/>
      <c r="Z187" s="17"/>
      <c r="AA187" s="17"/>
      <c r="AB187" s="17"/>
    </row>
    <row r="188" spans="1:262" x14ac:dyDescent="0.2">
      <c r="A188" s="151">
        <v>39990</v>
      </c>
      <c r="B188" s="164" t="s">
        <v>1362</v>
      </c>
      <c r="C188" s="164" t="s">
        <v>258</v>
      </c>
      <c r="D188" s="164" t="s">
        <v>140</v>
      </c>
      <c r="E188" s="164" t="s">
        <v>143</v>
      </c>
      <c r="F188" s="165">
        <v>37165</v>
      </c>
      <c r="G188" s="166">
        <v>2001</v>
      </c>
      <c r="H188" s="151" t="s">
        <v>1363</v>
      </c>
      <c r="I188" s="151" t="str">
        <f t="shared" si="13"/>
        <v>CO</v>
      </c>
      <c r="J188" s="151" t="str">
        <f t="shared" si="14"/>
        <v>TX</v>
      </c>
      <c r="K188" s="151" t="str">
        <f t="shared" si="15"/>
        <v>Mountain, South Central</v>
      </c>
      <c r="L188" s="151" t="str">
        <f>INDEX('State '!$A$1:$C$62,MATCH($I188,'State '!$B:$B,0),3)</f>
        <v>Mountain</v>
      </c>
      <c r="M188" s="151" t="str">
        <f>INDEX('State '!$A$1:$C$62,MATCH($J188,'State '!$B:$B,0),3)</f>
        <v>South Central</v>
      </c>
      <c r="N188" s="151"/>
      <c r="O188" s="158">
        <v>56</v>
      </c>
      <c r="P188" s="158">
        <v>70</v>
      </c>
      <c r="Q188" s="158">
        <v>83</v>
      </c>
      <c r="R188" s="157">
        <v>20</v>
      </c>
      <c r="S188" s="151" t="s">
        <v>135</v>
      </c>
      <c r="T188" s="151" t="s">
        <v>381</v>
      </c>
      <c r="U188" s="151" t="s">
        <v>1364</v>
      </c>
      <c r="V188" s="151"/>
      <c r="W188" s="150"/>
      <c r="X188" s="150"/>
      <c r="Y188" s="150"/>
      <c r="Z188" s="17"/>
      <c r="AA188" s="17"/>
      <c r="AB188" s="17"/>
    </row>
    <row r="189" spans="1:262" x14ac:dyDescent="0.2">
      <c r="A189" s="151">
        <v>39990</v>
      </c>
      <c r="B189" s="164" t="s">
        <v>1741</v>
      </c>
      <c r="C189" s="164" t="s">
        <v>258</v>
      </c>
      <c r="D189" s="164" t="s">
        <v>134</v>
      </c>
      <c r="E189" s="164" t="s">
        <v>143</v>
      </c>
      <c r="F189" s="165">
        <v>35338</v>
      </c>
      <c r="G189" s="166">
        <v>1996</v>
      </c>
      <c r="H189" s="151" t="s">
        <v>6</v>
      </c>
      <c r="I189" s="151" t="str">
        <f t="shared" si="13"/>
        <v>TX</v>
      </c>
      <c r="J189" s="151" t="str">
        <f t="shared" si="14"/>
        <v>TX</v>
      </c>
      <c r="K189" s="151" t="str">
        <f t="shared" si="15"/>
        <v>South Central</v>
      </c>
      <c r="L189" s="151" t="str">
        <f>INDEX('State '!$A$1:$C$62,MATCH($I189,'State '!$B:$B,0),3)</f>
        <v>South Central</v>
      </c>
      <c r="M189" s="151" t="str">
        <f>INDEX('State '!$A$1:$C$62,MATCH($J189,'State '!$B:$B,0),3)</f>
        <v>South Central</v>
      </c>
      <c r="N189" s="151"/>
      <c r="O189" s="158"/>
      <c r="P189" s="158"/>
      <c r="Q189" s="158">
        <v>100</v>
      </c>
      <c r="R189" s="157"/>
      <c r="S189" s="151" t="s">
        <v>138</v>
      </c>
      <c r="T189" s="151" t="s">
        <v>187</v>
      </c>
      <c r="U189" s="151" t="s">
        <v>382</v>
      </c>
      <c r="V189" s="151"/>
      <c r="W189" s="168"/>
      <c r="X189" s="156"/>
      <c r="Y189" s="153"/>
      <c r="Z189" s="17"/>
      <c r="AA189" s="17"/>
      <c r="AB189" s="17"/>
    </row>
    <row r="190" spans="1:262" x14ac:dyDescent="0.2">
      <c r="A190" s="151">
        <v>39990</v>
      </c>
      <c r="B190" s="152" t="s">
        <v>1263</v>
      </c>
      <c r="C190" s="152" t="s">
        <v>258</v>
      </c>
      <c r="D190" s="152" t="s">
        <v>140</v>
      </c>
      <c r="E190" s="164" t="s">
        <v>143</v>
      </c>
      <c r="F190" s="165">
        <v>37591</v>
      </c>
      <c r="G190" s="166">
        <v>2002</v>
      </c>
      <c r="H190" s="151" t="s">
        <v>25</v>
      </c>
      <c r="I190" s="151" t="str">
        <f t="shared" si="13"/>
        <v>CO</v>
      </c>
      <c r="J190" s="151" t="str">
        <f t="shared" si="14"/>
        <v>CO</v>
      </c>
      <c r="K190" s="151" t="str">
        <f t="shared" si="15"/>
        <v>Mountain</v>
      </c>
      <c r="L190" s="151" t="str">
        <f>INDEX('State '!$A$1:$C$62,MATCH($I190,'State '!$B:$B,0),3)</f>
        <v>Mountain</v>
      </c>
      <c r="M190" s="151" t="str">
        <f>INDEX('State '!$A$1:$C$62,MATCH($J190,'State '!$B:$B,0),3)</f>
        <v>Mountain</v>
      </c>
      <c r="N190" s="151"/>
      <c r="O190" s="158">
        <v>72.14</v>
      </c>
      <c r="P190" s="158">
        <v>119</v>
      </c>
      <c r="Q190" s="157">
        <v>282</v>
      </c>
      <c r="R190" s="157" t="s">
        <v>1264</v>
      </c>
      <c r="S190" s="151" t="s">
        <v>135</v>
      </c>
      <c r="T190" s="151" t="s">
        <v>381</v>
      </c>
      <c r="U190" s="151" t="s">
        <v>1265</v>
      </c>
      <c r="V190" s="151"/>
      <c r="W190" s="150"/>
      <c r="X190" s="150"/>
      <c r="Y190" s="150"/>
      <c r="Z190" s="17"/>
      <c r="AA190" s="17"/>
      <c r="AB190" s="17"/>
    </row>
    <row r="191" spans="1:262" x14ac:dyDescent="0.2">
      <c r="A191" s="151">
        <v>39990</v>
      </c>
      <c r="B191" s="164" t="s">
        <v>2071</v>
      </c>
      <c r="C191" s="164" t="s">
        <v>258</v>
      </c>
      <c r="D191" s="164" t="s">
        <v>140</v>
      </c>
      <c r="E191" s="164" t="s">
        <v>143</v>
      </c>
      <c r="F191" s="165">
        <v>37956</v>
      </c>
      <c r="G191" s="166">
        <v>2003</v>
      </c>
      <c r="H191" s="151" t="s">
        <v>25</v>
      </c>
      <c r="I191" s="151" t="str">
        <f t="shared" si="13"/>
        <v>CO</v>
      </c>
      <c r="J191" s="151" t="str">
        <f t="shared" si="14"/>
        <v>CO</v>
      </c>
      <c r="K191" s="151" t="str">
        <f t="shared" si="15"/>
        <v>Mountain</v>
      </c>
      <c r="L191" s="151" t="str">
        <f>INDEX('State '!$A$1:$C$62,MATCH($I191,'State '!$B:$B,0),3)</f>
        <v>Mountain</v>
      </c>
      <c r="M191" s="151" t="str">
        <f>INDEX('State '!$A$1:$C$62,MATCH($J191,'State '!$B:$B,0),3)</f>
        <v>Mountain</v>
      </c>
      <c r="N191" s="151"/>
      <c r="O191" s="158">
        <v>13.4</v>
      </c>
      <c r="P191" s="158"/>
      <c r="Q191" s="158">
        <v>42</v>
      </c>
      <c r="R191" s="157"/>
      <c r="S191" s="151" t="s">
        <v>135</v>
      </c>
      <c r="T191" s="151" t="s">
        <v>381</v>
      </c>
      <c r="U191" s="151" t="s">
        <v>1205</v>
      </c>
      <c r="V191" s="151"/>
      <c r="W191" s="150"/>
      <c r="X191" s="150"/>
      <c r="Y191" s="150"/>
      <c r="Z191" s="17"/>
      <c r="AA191" s="17"/>
      <c r="AB191" s="17"/>
    </row>
    <row r="192" spans="1:262" x14ac:dyDescent="0.2">
      <c r="A192" s="151">
        <v>39990</v>
      </c>
      <c r="B192" s="164" t="s">
        <v>1206</v>
      </c>
      <c r="C192" s="164" t="s">
        <v>258</v>
      </c>
      <c r="D192" s="164" t="s">
        <v>140</v>
      </c>
      <c r="E192" s="164" t="s">
        <v>143</v>
      </c>
      <c r="F192" s="165">
        <v>37956</v>
      </c>
      <c r="G192" s="166">
        <v>2003</v>
      </c>
      <c r="H192" s="151" t="s">
        <v>25</v>
      </c>
      <c r="I192" s="151" t="str">
        <f t="shared" si="13"/>
        <v>CO</v>
      </c>
      <c r="J192" s="151" t="str">
        <f t="shared" si="14"/>
        <v>CO</v>
      </c>
      <c r="K192" s="151" t="str">
        <f t="shared" si="15"/>
        <v>Mountain</v>
      </c>
      <c r="L192" s="151" t="str">
        <f>INDEX('State '!$A$1:$C$62,MATCH($I192,'State '!$B:$B,0),3)</f>
        <v>Mountain</v>
      </c>
      <c r="M192" s="151" t="str">
        <f>INDEX('State '!$A$1:$C$62,MATCH($J192,'State '!$B:$B,0),3)</f>
        <v>Mountain</v>
      </c>
      <c r="N192" s="151"/>
      <c r="O192" s="158">
        <v>9.76</v>
      </c>
      <c r="P192" s="158"/>
      <c r="Q192" s="158">
        <v>50</v>
      </c>
      <c r="R192" s="157"/>
      <c r="S192" s="151" t="s">
        <v>135</v>
      </c>
      <c r="T192" s="151" t="s">
        <v>381</v>
      </c>
      <c r="U192" s="151" t="s">
        <v>1205</v>
      </c>
      <c r="V192" s="151"/>
      <c r="W192" s="150"/>
      <c r="X192" s="150"/>
      <c r="Y192" s="150"/>
      <c r="Z192" s="17"/>
      <c r="AA192" s="17"/>
      <c r="AB192" s="17"/>
    </row>
    <row r="193" spans="1:25" s="17" customFormat="1" x14ac:dyDescent="0.2">
      <c r="A193" s="151">
        <v>39990</v>
      </c>
      <c r="B193" s="164" t="s">
        <v>1742</v>
      </c>
      <c r="C193" s="164" t="s">
        <v>258</v>
      </c>
      <c r="D193" s="164" t="s">
        <v>140</v>
      </c>
      <c r="E193" s="164" t="s">
        <v>143</v>
      </c>
      <c r="F193" s="165">
        <v>35414</v>
      </c>
      <c r="G193" s="166">
        <v>1996</v>
      </c>
      <c r="H193" s="151" t="s">
        <v>29</v>
      </c>
      <c r="I193" s="151" t="str">
        <f t="shared" si="13"/>
        <v>WY</v>
      </c>
      <c r="J193" s="151" t="str">
        <f t="shared" si="14"/>
        <v>WY</v>
      </c>
      <c r="K193" s="151" t="str">
        <f t="shared" si="15"/>
        <v>Mountain</v>
      </c>
      <c r="L193" s="151" t="str">
        <f>INDEX('State '!$A$1:$C$62,MATCH($I193,'State '!$B:$B,0),3)</f>
        <v>Mountain</v>
      </c>
      <c r="M193" s="151" t="str">
        <f>INDEX('State '!$A$1:$C$62,MATCH($J193,'State '!$B:$B,0),3)</f>
        <v>Mountain</v>
      </c>
      <c r="N193" s="151"/>
      <c r="O193" s="158">
        <v>10.8</v>
      </c>
      <c r="P193" s="158"/>
      <c r="Q193" s="158">
        <v>28</v>
      </c>
      <c r="R193" s="157">
        <v>36</v>
      </c>
      <c r="S193" s="151" t="s">
        <v>135</v>
      </c>
      <c r="T193" s="151" t="s">
        <v>381</v>
      </c>
      <c r="U193" s="151" t="s">
        <v>1664</v>
      </c>
      <c r="V193" s="151"/>
      <c r="W193" s="150"/>
      <c r="X193" s="150"/>
      <c r="Y193" s="150"/>
    </row>
    <row r="194" spans="1:25" s="17" customFormat="1" x14ac:dyDescent="0.2">
      <c r="A194" s="151">
        <v>39990</v>
      </c>
      <c r="B194" s="164" t="s">
        <v>1663</v>
      </c>
      <c r="C194" s="164" t="s">
        <v>258</v>
      </c>
      <c r="D194" s="164" t="s">
        <v>140</v>
      </c>
      <c r="E194" s="164" t="s">
        <v>143</v>
      </c>
      <c r="F194" s="165">
        <v>35643</v>
      </c>
      <c r="G194" s="166">
        <v>1997</v>
      </c>
      <c r="H194" s="151" t="s">
        <v>29</v>
      </c>
      <c r="I194" s="151" t="str">
        <f t="shared" si="13"/>
        <v>WY</v>
      </c>
      <c r="J194" s="151" t="str">
        <f t="shared" si="14"/>
        <v>WY</v>
      </c>
      <c r="K194" s="151" t="str">
        <f t="shared" si="15"/>
        <v>Mountain</v>
      </c>
      <c r="L194" s="151" t="str">
        <f>INDEX('State '!$A$1:$C$62,MATCH($I194,'State '!$B:$B,0),3)</f>
        <v>Mountain</v>
      </c>
      <c r="M194" s="151" t="str">
        <f>INDEX('State '!$A$1:$C$62,MATCH($J194,'State '!$B:$B,0),3)</f>
        <v>Mountain</v>
      </c>
      <c r="N194" s="151"/>
      <c r="O194" s="158">
        <v>10.8</v>
      </c>
      <c r="P194" s="158"/>
      <c r="Q194" s="158">
        <v>40</v>
      </c>
      <c r="R194" s="157">
        <v>36</v>
      </c>
      <c r="S194" s="151" t="s">
        <v>135</v>
      </c>
      <c r="T194" s="151" t="s">
        <v>381</v>
      </c>
      <c r="U194" s="151" t="s">
        <v>1664</v>
      </c>
      <c r="V194" s="151"/>
      <c r="W194" s="150"/>
      <c r="X194" s="150"/>
      <c r="Y194" s="150"/>
    </row>
    <row r="195" spans="1:25" s="17" customFormat="1" x14ac:dyDescent="0.2">
      <c r="A195" s="97">
        <v>43291</v>
      </c>
      <c r="B195" s="79" t="s">
        <v>2334</v>
      </c>
      <c r="C195" s="79" t="s">
        <v>1836</v>
      </c>
      <c r="D195" s="79" t="s">
        <v>140</v>
      </c>
      <c r="E195" s="79" t="s">
        <v>2374</v>
      </c>
      <c r="F195" s="60"/>
      <c r="G195" s="98"/>
      <c r="H195" s="97" t="s">
        <v>2335</v>
      </c>
      <c r="I195" s="97" t="str">
        <f t="shared" si="13"/>
        <v>OK</v>
      </c>
      <c r="J195" s="97" t="str">
        <f t="shared" si="14"/>
        <v>KS</v>
      </c>
      <c r="K195" s="104" t="str">
        <f t="shared" si="15"/>
        <v>South Central</v>
      </c>
      <c r="L195" s="97" t="str">
        <f>INDEX('State '!$A$1:$C$62,MATCH($I195,'State '!$B:$B,0),3)</f>
        <v>South Central</v>
      </c>
      <c r="M195" s="97" t="str">
        <f>INDEX('State '!$A$1:$C$62,MATCH($J195,'State '!$B:$B,0),3)</f>
        <v>South Central</v>
      </c>
      <c r="N195" s="97"/>
      <c r="O195" s="158"/>
      <c r="P195" s="178">
        <v>48</v>
      </c>
      <c r="Q195" s="146">
        <v>631</v>
      </c>
      <c r="R195" s="98"/>
      <c r="S195" s="97" t="s">
        <v>135</v>
      </c>
      <c r="T195" s="97" t="s">
        <v>381</v>
      </c>
      <c r="U195" s="97" t="s">
        <v>2336</v>
      </c>
      <c r="V195" s="97" t="s">
        <v>2178</v>
      </c>
      <c r="W195" s="79" t="s">
        <v>2577</v>
      </c>
      <c r="X195" s="79"/>
      <c r="Y195" s="195"/>
    </row>
    <row r="196" spans="1:25" s="17" customFormat="1" ht="25.5" x14ac:dyDescent="0.2">
      <c r="A196" s="97">
        <v>44302</v>
      </c>
      <c r="B196" s="79" t="s">
        <v>2802</v>
      </c>
      <c r="C196" s="79" t="s">
        <v>2803</v>
      </c>
      <c r="D196" s="79" t="s">
        <v>136</v>
      </c>
      <c r="E196" s="79" t="s">
        <v>143</v>
      </c>
      <c r="F196" s="60">
        <v>44285</v>
      </c>
      <c r="G196" s="98">
        <v>2021</v>
      </c>
      <c r="H196" s="97" t="s">
        <v>6</v>
      </c>
      <c r="I196" s="97" t="str">
        <f t="shared" si="13"/>
        <v>TX</v>
      </c>
      <c r="J196" s="97" t="str">
        <f t="shared" si="14"/>
        <v>TX</v>
      </c>
      <c r="K196" s="104" t="str">
        <f t="shared" si="15"/>
        <v>South Central</v>
      </c>
      <c r="L196" s="97" t="str">
        <f>INDEX('State '!$A$1:$C$62,MATCH($I196,'State '!$B:$B,0),3)</f>
        <v>South Central</v>
      </c>
      <c r="M196" s="97" t="str">
        <f>INDEX('State '!$A$1:$C$62,MATCH($J196,'State '!$B:$B,0),3)</f>
        <v>South Central</v>
      </c>
      <c r="N196" s="97"/>
      <c r="O196" s="158"/>
      <c r="P196" s="158">
        <v>107</v>
      </c>
      <c r="Q196" s="211">
        <v>1000</v>
      </c>
      <c r="R196" s="98">
        <v>36</v>
      </c>
      <c r="S196" s="97" t="s">
        <v>138</v>
      </c>
      <c r="T196" s="97"/>
      <c r="U196" s="97"/>
      <c r="V196" s="97" t="s">
        <v>2175</v>
      </c>
      <c r="W196" s="79" t="s">
        <v>2983</v>
      </c>
      <c r="X196" s="79"/>
      <c r="Y196" s="148" t="s">
        <v>2871</v>
      </c>
    </row>
    <row r="197" spans="1:25" s="17" customFormat="1" x14ac:dyDescent="0.2">
      <c r="A197" s="151">
        <v>40924</v>
      </c>
      <c r="B197" s="152" t="s">
        <v>528</v>
      </c>
      <c r="C197" s="152" t="s">
        <v>239</v>
      </c>
      <c r="D197" s="152" t="s">
        <v>140</v>
      </c>
      <c r="E197" s="153" t="s">
        <v>143</v>
      </c>
      <c r="F197" s="154">
        <v>40857</v>
      </c>
      <c r="G197" s="155">
        <v>2011</v>
      </c>
      <c r="H197" s="151" t="s">
        <v>0</v>
      </c>
      <c r="I197" s="151" t="str">
        <f t="shared" si="13"/>
        <v>LA</v>
      </c>
      <c r="J197" s="151" t="str">
        <f t="shared" si="14"/>
        <v>LA</v>
      </c>
      <c r="K197" s="151" t="str">
        <f t="shared" si="15"/>
        <v>South Central</v>
      </c>
      <c r="L197" s="151" t="str">
        <f>INDEX('State '!$A$1:$C$62,MATCH($I197,'State '!$B:$B,0),3)</f>
        <v>South Central</v>
      </c>
      <c r="M197" s="151" t="str">
        <f>INDEX('State '!$A$1:$C$62,MATCH($J197,'State '!$B:$B,0),3)</f>
        <v>South Central</v>
      </c>
      <c r="N197" s="151"/>
      <c r="O197" s="158">
        <v>0</v>
      </c>
      <c r="P197" s="157">
        <v>0</v>
      </c>
      <c r="Q197" s="157">
        <v>105</v>
      </c>
      <c r="R197" s="158"/>
      <c r="S197" s="159" t="s">
        <v>135</v>
      </c>
      <c r="T197" s="156" t="s">
        <v>381</v>
      </c>
      <c r="U197" s="160" t="s">
        <v>529</v>
      </c>
      <c r="V197" s="151"/>
      <c r="W197" s="150"/>
      <c r="X197" s="150"/>
      <c r="Y197" s="150"/>
    </row>
    <row r="198" spans="1:25" s="17" customFormat="1" x14ac:dyDescent="0.2">
      <c r="A198" s="151">
        <v>42612</v>
      </c>
      <c r="B198" s="164" t="s">
        <v>1893</v>
      </c>
      <c r="C198" s="164" t="s">
        <v>223</v>
      </c>
      <c r="D198" s="164" t="s">
        <v>140</v>
      </c>
      <c r="E198" s="164" t="s">
        <v>143</v>
      </c>
      <c r="F198" s="165">
        <v>42662</v>
      </c>
      <c r="G198" s="166">
        <v>2016</v>
      </c>
      <c r="H198" s="151" t="s">
        <v>1959</v>
      </c>
      <c r="I198" s="151" t="str">
        <f t="shared" si="13"/>
        <v>WV</v>
      </c>
      <c r="J198" s="151" t="str">
        <f t="shared" si="14"/>
        <v>OH</v>
      </c>
      <c r="K198" s="151" t="str">
        <f t="shared" si="15"/>
        <v>Northeast</v>
      </c>
      <c r="L198" s="151" t="str">
        <f>INDEX('State '!$A$1:$C$62,MATCH($I198,'State '!$B:$B,0),3)</f>
        <v>Northeast</v>
      </c>
      <c r="M198" s="151" t="str">
        <f>INDEX('State '!$A$1:$C$62,MATCH($J198,'State '!$B:$B,0),3)</f>
        <v>Northeast</v>
      </c>
      <c r="N198" s="151"/>
      <c r="O198" s="158">
        <v>77</v>
      </c>
      <c r="P198" s="158">
        <v>0</v>
      </c>
      <c r="Q198" s="158">
        <v>250</v>
      </c>
      <c r="R198" s="157"/>
      <c r="S198" s="151" t="s">
        <v>135</v>
      </c>
      <c r="T198" s="151" t="s">
        <v>381</v>
      </c>
      <c r="U198" s="151" t="s">
        <v>1894</v>
      </c>
      <c r="V198" s="151" t="s">
        <v>2178</v>
      </c>
      <c r="W198" s="150"/>
      <c r="X198" s="150"/>
      <c r="Y198" s="150"/>
    </row>
    <row r="199" spans="1:25" s="17" customFormat="1" ht="38.25" x14ac:dyDescent="0.2">
      <c r="A199" s="96">
        <v>45288</v>
      </c>
      <c r="B199" s="79" t="s">
        <v>3194</v>
      </c>
      <c r="C199" s="79" t="s">
        <v>260</v>
      </c>
      <c r="D199" s="79" t="s">
        <v>142</v>
      </c>
      <c r="E199" s="79" t="s">
        <v>143</v>
      </c>
      <c r="F199" s="60">
        <v>45231</v>
      </c>
      <c r="G199" s="111">
        <v>2023</v>
      </c>
      <c r="H199" s="97" t="s">
        <v>42</v>
      </c>
      <c r="I199" s="97" t="str">
        <f>LEFT($H199,2)</f>
        <v>IA</v>
      </c>
      <c r="J199" s="97" t="str">
        <f>RIGHT($H199,2)</f>
        <v>IA</v>
      </c>
      <c r="K199" s="104" t="str">
        <f>IF($L199=$M199,L199,CONCATENATE($L199,", ",IF(ISBLANK(N199),"",CONCATENATE(N199,", ")),$M199))</f>
        <v>Midwest</v>
      </c>
      <c r="L199" s="97" t="str">
        <f>INDEX('State '!$A$1:$C$62,MATCH($I199,'State '!$B:$B,0),3)</f>
        <v>Midwest</v>
      </c>
      <c r="M199" s="97" t="str">
        <f>INDEX('State '!$A$1:$C$62,MATCH($J199,'State '!$B:$B,0),3)</f>
        <v>Midwest</v>
      </c>
      <c r="N199" s="158"/>
      <c r="O199" s="158">
        <v>37</v>
      </c>
      <c r="P199" s="178">
        <v>9.07</v>
      </c>
      <c r="Q199" s="146">
        <v>0</v>
      </c>
      <c r="R199" s="98">
        <v>20</v>
      </c>
      <c r="S199" s="97" t="s">
        <v>135</v>
      </c>
      <c r="T199" s="97" t="s">
        <v>381</v>
      </c>
      <c r="U199" s="97" t="s">
        <v>3195</v>
      </c>
      <c r="V199" s="97" t="s">
        <v>2175</v>
      </c>
      <c r="W199" s="79" t="s">
        <v>3376</v>
      </c>
      <c r="X199" s="79"/>
      <c r="Y199" s="195"/>
    </row>
    <row r="200" spans="1:25" s="17" customFormat="1" x14ac:dyDescent="0.2">
      <c r="A200" s="151">
        <v>39990</v>
      </c>
      <c r="B200" s="164" t="s">
        <v>1358</v>
      </c>
      <c r="C200" s="164" t="s">
        <v>223</v>
      </c>
      <c r="D200" s="164" t="s">
        <v>140</v>
      </c>
      <c r="E200" s="164" t="s">
        <v>143</v>
      </c>
      <c r="F200" s="165">
        <v>37196</v>
      </c>
      <c r="G200" s="166">
        <v>2001</v>
      </c>
      <c r="H200" s="151" t="s">
        <v>388</v>
      </c>
      <c r="I200" s="151" t="str">
        <f t="shared" si="13"/>
        <v>PA</v>
      </c>
      <c r="J200" s="151" t="str">
        <f t="shared" si="14"/>
        <v>NY</v>
      </c>
      <c r="K200" s="151" t="str">
        <f t="shared" si="15"/>
        <v>Northeast</v>
      </c>
      <c r="L200" s="151" t="str">
        <f>INDEX('State '!$A$1:$C$62,MATCH($I200,'State '!$B:$B,0),3)</f>
        <v>Northeast</v>
      </c>
      <c r="M200" s="151" t="str">
        <f>INDEX('State '!$A$1:$C$62,MATCH($J200,'State '!$B:$B,0),3)</f>
        <v>Northeast</v>
      </c>
      <c r="N200" s="151"/>
      <c r="O200" s="158">
        <v>63.5</v>
      </c>
      <c r="P200" s="158">
        <v>13.8</v>
      </c>
      <c r="Q200" s="158"/>
      <c r="R200" s="157">
        <v>30</v>
      </c>
      <c r="S200" s="151" t="s">
        <v>135</v>
      </c>
      <c r="T200" s="151" t="s">
        <v>381</v>
      </c>
      <c r="U200" s="151" t="s">
        <v>1359</v>
      </c>
      <c r="V200" s="151"/>
      <c r="W200" s="150"/>
      <c r="X200" s="150"/>
      <c r="Y200" s="150"/>
    </row>
    <row r="201" spans="1:25" s="17" customFormat="1" x14ac:dyDescent="0.2">
      <c r="A201" s="151">
        <v>39990</v>
      </c>
      <c r="B201" s="164" t="s">
        <v>1550</v>
      </c>
      <c r="C201" s="164" t="s">
        <v>230</v>
      </c>
      <c r="D201" s="164" t="s">
        <v>140</v>
      </c>
      <c r="E201" s="164" t="s">
        <v>143</v>
      </c>
      <c r="F201" s="165">
        <v>36509</v>
      </c>
      <c r="G201" s="166">
        <v>1999</v>
      </c>
      <c r="H201" s="151" t="s">
        <v>10</v>
      </c>
      <c r="I201" s="151" t="str">
        <f t="shared" si="13"/>
        <v>NY</v>
      </c>
      <c r="J201" s="151" t="str">
        <f t="shared" si="14"/>
        <v>NY</v>
      </c>
      <c r="K201" s="151" t="str">
        <f t="shared" si="15"/>
        <v>Northeast</v>
      </c>
      <c r="L201" s="151" t="str">
        <f>INDEX('State '!$A$1:$C$62,MATCH($I201,'State '!$B:$B,0),3)</f>
        <v>Northeast</v>
      </c>
      <c r="M201" s="151" t="str">
        <f>INDEX('State '!$A$1:$C$62,MATCH($J201,'State '!$B:$B,0),3)</f>
        <v>Northeast</v>
      </c>
      <c r="N201" s="151"/>
      <c r="O201" s="158">
        <v>2.2000000000000002</v>
      </c>
      <c r="P201" s="158">
        <v>2</v>
      </c>
      <c r="Q201" s="158">
        <v>100</v>
      </c>
      <c r="R201" s="157">
        <v>12</v>
      </c>
      <c r="S201" s="151" t="s">
        <v>135</v>
      </c>
      <c r="T201" s="151" t="s">
        <v>381</v>
      </c>
      <c r="U201" s="151" t="s">
        <v>382</v>
      </c>
      <c r="V201" s="151"/>
      <c r="W201" s="150"/>
      <c r="X201" s="150"/>
      <c r="Y201" s="150"/>
    </row>
    <row r="202" spans="1:25" s="17" customFormat="1" x14ac:dyDescent="0.2">
      <c r="A202" s="151">
        <v>39990</v>
      </c>
      <c r="B202" s="164" t="s">
        <v>1700</v>
      </c>
      <c r="C202" s="164" t="s">
        <v>223</v>
      </c>
      <c r="D202" s="164" t="s">
        <v>140</v>
      </c>
      <c r="E202" s="164" t="s">
        <v>143</v>
      </c>
      <c r="F202" s="165">
        <v>35735</v>
      </c>
      <c r="G202" s="166">
        <v>1997</v>
      </c>
      <c r="H202" s="151" t="s">
        <v>1701</v>
      </c>
      <c r="I202" s="151" t="str">
        <f t="shared" si="13"/>
        <v>PA</v>
      </c>
      <c r="J202" s="151" t="str">
        <f t="shared" si="14"/>
        <v>VA</v>
      </c>
      <c r="K202" s="151" t="str">
        <f t="shared" si="15"/>
        <v>Northeast</v>
      </c>
      <c r="L202" s="151" t="str">
        <f>INDEX('State '!$A$1:$C$62,MATCH($I202,'State '!$B:$B,0),3)</f>
        <v>Northeast</v>
      </c>
      <c r="M202" s="151" t="str">
        <f>INDEX('State '!$A$1:$C$62,MATCH($J202,'State '!$B:$B,0),3)</f>
        <v>Northeast</v>
      </c>
      <c r="N202" s="151"/>
      <c r="O202" s="158">
        <v>15.2</v>
      </c>
      <c r="P202" s="158"/>
      <c r="Q202" s="158">
        <v>19.5</v>
      </c>
      <c r="R202" s="157">
        <v>30</v>
      </c>
      <c r="S202" s="151" t="s">
        <v>135</v>
      </c>
      <c r="T202" s="151" t="s">
        <v>381</v>
      </c>
      <c r="U202" s="151" t="s">
        <v>1591</v>
      </c>
      <c r="V202" s="151"/>
      <c r="W202" s="150"/>
      <c r="X202" s="150"/>
      <c r="Y202" s="150"/>
    </row>
    <row r="203" spans="1:25" s="17" customFormat="1" x14ac:dyDescent="0.2">
      <c r="A203" s="151">
        <v>39990</v>
      </c>
      <c r="B203" s="164" t="s">
        <v>1590</v>
      </c>
      <c r="C203" s="164" t="s">
        <v>223</v>
      </c>
      <c r="D203" s="164" t="s">
        <v>134</v>
      </c>
      <c r="E203" s="164" t="s">
        <v>143</v>
      </c>
      <c r="F203" s="165">
        <v>35855</v>
      </c>
      <c r="G203" s="166">
        <v>1998</v>
      </c>
      <c r="H203" s="151" t="s">
        <v>7</v>
      </c>
      <c r="I203" s="151" t="str">
        <f t="shared" si="13"/>
        <v>PA</v>
      </c>
      <c r="J203" s="151" t="str">
        <f t="shared" si="14"/>
        <v>PA</v>
      </c>
      <c r="K203" s="151" t="str">
        <f t="shared" si="15"/>
        <v>Northeast</v>
      </c>
      <c r="L203" s="151" t="str">
        <f>INDEX('State '!$A$1:$C$62,MATCH($I203,'State '!$B:$B,0),3)</f>
        <v>Northeast</v>
      </c>
      <c r="M203" s="151" t="str">
        <f>INDEX('State '!$A$1:$C$62,MATCH($J203,'State '!$B:$B,0),3)</f>
        <v>Northeast</v>
      </c>
      <c r="N203" s="151"/>
      <c r="O203" s="158">
        <v>1</v>
      </c>
      <c r="P203" s="158"/>
      <c r="Q203" s="158">
        <v>30</v>
      </c>
      <c r="R203" s="157" t="s">
        <v>1762</v>
      </c>
      <c r="S203" s="151" t="s">
        <v>135</v>
      </c>
      <c r="T203" s="151" t="s">
        <v>381</v>
      </c>
      <c r="U203" s="151" t="s">
        <v>1591</v>
      </c>
      <c r="V203" s="151"/>
      <c r="W203" s="150"/>
      <c r="X203" s="150"/>
      <c r="Y203" s="150"/>
    </row>
    <row r="204" spans="1:25" s="17" customFormat="1" ht="25.5" x14ac:dyDescent="0.2">
      <c r="A204" s="151">
        <v>43314</v>
      </c>
      <c r="B204" s="164" t="s">
        <v>1943</v>
      </c>
      <c r="C204" s="152" t="s">
        <v>239</v>
      </c>
      <c r="D204" s="164" t="s">
        <v>134</v>
      </c>
      <c r="E204" s="153" t="s">
        <v>143</v>
      </c>
      <c r="F204" s="165">
        <v>43191</v>
      </c>
      <c r="G204" s="166">
        <v>2018</v>
      </c>
      <c r="H204" s="151" t="s">
        <v>6</v>
      </c>
      <c r="I204" s="151" t="str">
        <f t="shared" si="13"/>
        <v>TX</v>
      </c>
      <c r="J204" s="151" t="str">
        <f t="shared" si="14"/>
        <v>TX</v>
      </c>
      <c r="K204" s="156" t="str">
        <f t="shared" si="15"/>
        <v>South Central</v>
      </c>
      <c r="L204" s="151" t="str">
        <f>INDEX('State '!$A$1:$C$62,MATCH($I204,'State '!$B:$B,0),3)</f>
        <v>South Central</v>
      </c>
      <c r="M204" s="151" t="str">
        <f>INDEX('State '!$A$1:$C$62,MATCH($J204,'State '!$B:$B,0),3)</f>
        <v>South Central</v>
      </c>
      <c r="N204" s="151"/>
      <c r="O204" s="158">
        <v>545</v>
      </c>
      <c r="P204" s="158">
        <v>65</v>
      </c>
      <c r="Q204" s="158">
        <v>1400</v>
      </c>
      <c r="R204" s="157" t="s">
        <v>550</v>
      </c>
      <c r="S204" s="151" t="s">
        <v>135</v>
      </c>
      <c r="T204" s="151" t="s">
        <v>187</v>
      </c>
      <c r="U204" s="151" t="s">
        <v>2094</v>
      </c>
      <c r="V204" s="151" t="s">
        <v>2175</v>
      </c>
      <c r="W204" s="150" t="s">
        <v>2514</v>
      </c>
      <c r="X204" s="150"/>
      <c r="Y204" s="150"/>
    </row>
    <row r="205" spans="1:25" s="17" customFormat="1" x14ac:dyDescent="0.2">
      <c r="A205" s="151">
        <v>43124</v>
      </c>
      <c r="B205" s="152" t="s">
        <v>2049</v>
      </c>
      <c r="C205" s="152" t="s">
        <v>2050</v>
      </c>
      <c r="D205" s="152" t="s">
        <v>136</v>
      </c>
      <c r="E205" s="153" t="s">
        <v>143</v>
      </c>
      <c r="F205" s="154">
        <v>42675</v>
      </c>
      <c r="G205" s="155">
        <v>2016</v>
      </c>
      <c r="H205" s="151" t="s">
        <v>53</v>
      </c>
      <c r="I205" s="151" t="str">
        <f t="shared" si="13"/>
        <v>SC</v>
      </c>
      <c r="J205" s="151" t="str">
        <f t="shared" si="14"/>
        <v>SC</v>
      </c>
      <c r="K205" s="151" t="str">
        <f t="shared" si="15"/>
        <v>Southeast</v>
      </c>
      <c r="L205" s="151" t="str">
        <f>INDEX('State '!$A$1:$C$62,MATCH($I205,'State '!$B:$B,0),3)</f>
        <v>Southeast</v>
      </c>
      <c r="M205" s="151" t="str">
        <f>INDEX('State '!$A$1:$C$62,MATCH($J205,'State '!$B:$B,0),3)</f>
        <v>Southeast</v>
      </c>
      <c r="N205" s="151"/>
      <c r="O205" s="158">
        <v>36</v>
      </c>
      <c r="P205" s="157">
        <v>29</v>
      </c>
      <c r="Q205" s="157">
        <v>18</v>
      </c>
      <c r="R205" s="158">
        <v>8</v>
      </c>
      <c r="S205" s="159" t="s">
        <v>135</v>
      </c>
      <c r="T205" s="156" t="s">
        <v>381</v>
      </c>
      <c r="U205" s="160" t="s">
        <v>2051</v>
      </c>
      <c r="V205" s="151" t="s">
        <v>2175</v>
      </c>
      <c r="W205" s="150"/>
      <c r="X205" s="150"/>
      <c r="Y205" s="150"/>
    </row>
    <row r="206" spans="1:25" s="17" customFormat="1" x14ac:dyDescent="0.2">
      <c r="A206" s="151">
        <v>42612</v>
      </c>
      <c r="B206" s="152" t="s">
        <v>2049</v>
      </c>
      <c r="C206" s="152" t="s">
        <v>2050</v>
      </c>
      <c r="D206" s="152" t="s">
        <v>136</v>
      </c>
      <c r="E206" s="153" t="s">
        <v>419</v>
      </c>
      <c r="F206" s="154"/>
      <c r="G206" s="155">
        <v>2016</v>
      </c>
      <c r="H206" s="151" t="s">
        <v>53</v>
      </c>
      <c r="I206" s="151" t="str">
        <f t="shared" si="13"/>
        <v>SC</v>
      </c>
      <c r="J206" s="151" t="str">
        <f t="shared" si="14"/>
        <v>SC</v>
      </c>
      <c r="K206" s="151" t="str">
        <f t="shared" si="15"/>
        <v>Southeast</v>
      </c>
      <c r="L206" s="151" t="str">
        <f>INDEX('State '!$A$1:$C$62,MATCH($I206,'State '!$B:$B,0),3)</f>
        <v>Southeast</v>
      </c>
      <c r="M206" s="151" t="str">
        <f>INDEX('State '!$A$1:$C$62,MATCH($J206,'State '!$B:$B,0),3)</f>
        <v>Southeast</v>
      </c>
      <c r="N206" s="151"/>
      <c r="O206" s="158">
        <v>36</v>
      </c>
      <c r="P206" s="157">
        <v>29</v>
      </c>
      <c r="Q206" s="157">
        <v>18</v>
      </c>
      <c r="R206" s="158">
        <v>8</v>
      </c>
      <c r="S206" s="159" t="s">
        <v>135</v>
      </c>
      <c r="T206" s="156" t="s">
        <v>381</v>
      </c>
      <c r="U206" s="160" t="s">
        <v>2051</v>
      </c>
      <c r="V206" s="151" t="s">
        <v>2175</v>
      </c>
      <c r="W206" s="150"/>
      <c r="X206" s="150"/>
      <c r="Y206" s="150"/>
    </row>
    <row r="207" spans="1:25" s="17" customFormat="1" x14ac:dyDescent="0.2">
      <c r="A207" s="151">
        <v>39990</v>
      </c>
      <c r="B207" s="164" t="s">
        <v>1126</v>
      </c>
      <c r="C207" s="164" t="s">
        <v>1870</v>
      </c>
      <c r="D207" s="164" t="s">
        <v>134</v>
      </c>
      <c r="E207" s="164" t="s">
        <v>143</v>
      </c>
      <c r="F207" s="165">
        <v>38292</v>
      </c>
      <c r="G207" s="166">
        <v>2004</v>
      </c>
      <c r="H207" s="151" t="s">
        <v>41</v>
      </c>
      <c r="I207" s="151" t="str">
        <f t="shared" si="13"/>
        <v>MI</v>
      </c>
      <c r="J207" s="151" t="str">
        <f t="shared" si="14"/>
        <v>MI</v>
      </c>
      <c r="K207" s="151" t="str">
        <f t="shared" si="15"/>
        <v>Midwest</v>
      </c>
      <c r="L207" s="151" t="str">
        <f>INDEX('State '!$A$1:$C$62,MATCH($I207,'State '!$B:$B,0),3)</f>
        <v>Midwest</v>
      </c>
      <c r="M207" s="151" t="str">
        <f>INDEX('State '!$A$1:$C$62,MATCH($J207,'State '!$B:$B,0),3)</f>
        <v>Midwest</v>
      </c>
      <c r="N207" s="151"/>
      <c r="O207" s="158">
        <v>2</v>
      </c>
      <c r="P207" s="158">
        <v>1.6</v>
      </c>
      <c r="Q207" s="158">
        <v>700</v>
      </c>
      <c r="R207" s="157">
        <v>20</v>
      </c>
      <c r="S207" s="151" t="s">
        <v>138</v>
      </c>
      <c r="T207" s="151" t="s">
        <v>187</v>
      </c>
      <c r="U207" s="151" t="s">
        <v>382</v>
      </c>
      <c r="V207" s="151"/>
      <c r="W207" s="150"/>
      <c r="X207" s="150"/>
      <c r="Y207" s="150"/>
    </row>
    <row r="208" spans="1:25" s="17" customFormat="1" x14ac:dyDescent="0.2">
      <c r="A208" s="151">
        <v>42853</v>
      </c>
      <c r="B208" s="164" t="s">
        <v>2131</v>
      </c>
      <c r="C208" s="164" t="s">
        <v>2020</v>
      </c>
      <c r="D208" s="164" t="s">
        <v>136</v>
      </c>
      <c r="E208" s="153" t="s">
        <v>143</v>
      </c>
      <c r="F208" s="165">
        <v>42765</v>
      </c>
      <c r="G208" s="166">
        <v>2017</v>
      </c>
      <c r="H208" s="151" t="s">
        <v>408</v>
      </c>
      <c r="I208" s="151" t="str">
        <f t="shared" si="13"/>
        <v>TX</v>
      </c>
      <c r="J208" s="151" t="str">
        <f t="shared" si="14"/>
        <v>MX</v>
      </c>
      <c r="K208" s="156" t="str">
        <f t="shared" si="15"/>
        <v>South Central, Mexico</v>
      </c>
      <c r="L208" s="151" t="str">
        <f>INDEX('State '!$A$1:$C$62,MATCH($I208,'State '!$B:$B,0),3)</f>
        <v>South Central</v>
      </c>
      <c r="M208" s="151" t="str">
        <f>INDEX('State '!$A$1:$C$62,MATCH($J208,'State '!$B:$B,0),3)</f>
        <v>Mexico</v>
      </c>
      <c r="N208" s="151"/>
      <c r="O208" s="158">
        <v>2.5</v>
      </c>
      <c r="P208" s="158">
        <v>195</v>
      </c>
      <c r="Q208" s="158">
        <v>1100</v>
      </c>
      <c r="R208" s="157">
        <v>42</v>
      </c>
      <c r="S208" s="151" t="s">
        <v>135</v>
      </c>
      <c r="T208" s="151" t="s">
        <v>381</v>
      </c>
      <c r="U208" s="151" t="s">
        <v>2021</v>
      </c>
      <c r="V208" s="151" t="s">
        <v>2178</v>
      </c>
      <c r="W208" s="150"/>
      <c r="X208" s="150"/>
      <c r="Y208" s="150"/>
    </row>
    <row r="209" spans="1:25" s="17" customFormat="1" ht="25.5" x14ac:dyDescent="0.2">
      <c r="A209" s="96">
        <v>45113</v>
      </c>
      <c r="B209" s="79" t="s">
        <v>3268</v>
      </c>
      <c r="C209" s="79" t="s">
        <v>206</v>
      </c>
      <c r="D209" s="79" t="s">
        <v>140</v>
      </c>
      <c r="E209" s="79" t="s">
        <v>143</v>
      </c>
      <c r="F209" s="60">
        <v>45047</v>
      </c>
      <c r="G209" s="61">
        <v>2023</v>
      </c>
      <c r="H209" s="97" t="s">
        <v>6</v>
      </c>
      <c r="I209" s="97" t="str">
        <f>LEFT($H209,2)</f>
        <v>TX</v>
      </c>
      <c r="J209" s="97" t="str">
        <f>RIGHT($H209,2)</f>
        <v>TX</v>
      </c>
      <c r="K209" s="104" t="str">
        <f>IF($L209=$M209,L209,CONCATENATE($L209,", ",IF(ISBLANK(N209),"",CONCATENATE(N209,", ")),$M209))</f>
        <v>South Central</v>
      </c>
      <c r="L209" s="97" t="str">
        <f>INDEX('State '!$A$1:$C$62,MATCH($I209,'State '!$B:$B,0),3)</f>
        <v>South Central</v>
      </c>
      <c r="M209" s="97" t="str">
        <f>INDEX('State '!$A$1:$C$62,MATCH($J209,'State '!$B:$B,0),3)</f>
        <v>South Central</v>
      </c>
      <c r="N209" s="97"/>
      <c r="O209" s="158">
        <v>23.2</v>
      </c>
      <c r="P209" s="158"/>
      <c r="Q209" s="146">
        <v>69</v>
      </c>
      <c r="R209" s="98"/>
      <c r="S209" s="97" t="s">
        <v>135</v>
      </c>
      <c r="T209" s="97" t="s">
        <v>381</v>
      </c>
      <c r="U209" s="97" t="s">
        <v>3270</v>
      </c>
      <c r="V209" s="97" t="s">
        <v>2175</v>
      </c>
      <c r="W209" s="79" t="s">
        <v>3269</v>
      </c>
      <c r="X209" s="79"/>
      <c r="Y209" s="195"/>
    </row>
    <row r="210" spans="1:25" s="17" customFormat="1" x14ac:dyDescent="0.2">
      <c r="A210" s="151">
        <v>39990</v>
      </c>
      <c r="B210" s="164" t="s">
        <v>1705</v>
      </c>
      <c r="C210" s="164" t="s">
        <v>333</v>
      </c>
      <c r="D210" s="164" t="s">
        <v>140</v>
      </c>
      <c r="E210" s="164" t="s">
        <v>143</v>
      </c>
      <c r="F210" s="165">
        <v>35735</v>
      </c>
      <c r="G210" s="166">
        <v>1997</v>
      </c>
      <c r="H210" s="151" t="s">
        <v>53</v>
      </c>
      <c r="I210" s="151" t="str">
        <f t="shared" si="13"/>
        <v>SC</v>
      </c>
      <c r="J210" s="151" t="str">
        <f t="shared" si="14"/>
        <v>SC</v>
      </c>
      <c r="K210" s="151" t="str">
        <f t="shared" si="15"/>
        <v>Southeast</v>
      </c>
      <c r="L210" s="151" t="str">
        <f>INDEX('State '!$A$1:$C$62,MATCH($I210,'State '!$B:$B,0),3)</f>
        <v>Southeast</v>
      </c>
      <c r="M210" s="151" t="str">
        <f>INDEX('State '!$A$1:$C$62,MATCH($J210,'State '!$B:$B,0),3)</f>
        <v>Southeast</v>
      </c>
      <c r="N210" s="151"/>
      <c r="O210" s="158">
        <v>10</v>
      </c>
      <c r="P210" s="158"/>
      <c r="Q210" s="158">
        <v>200</v>
      </c>
      <c r="R210" s="157"/>
      <c r="S210" s="151" t="s">
        <v>138</v>
      </c>
      <c r="T210" s="151" t="s">
        <v>187</v>
      </c>
      <c r="U210" s="151" t="s">
        <v>382</v>
      </c>
      <c r="V210" s="151"/>
      <c r="W210" s="150"/>
      <c r="X210" s="150"/>
      <c r="Y210" s="150"/>
    </row>
    <row r="211" spans="1:25" s="17" customFormat="1" x14ac:dyDescent="0.2">
      <c r="A211" s="151">
        <v>39990</v>
      </c>
      <c r="B211" s="164" t="s">
        <v>2070</v>
      </c>
      <c r="C211" s="164" t="s">
        <v>329</v>
      </c>
      <c r="D211" s="164" t="s">
        <v>140</v>
      </c>
      <c r="E211" s="164" t="s">
        <v>143</v>
      </c>
      <c r="F211" s="165">
        <v>38301</v>
      </c>
      <c r="G211" s="166">
        <v>2004</v>
      </c>
      <c r="H211" s="151" t="s">
        <v>38</v>
      </c>
      <c r="I211" s="151" t="str">
        <f t="shared" si="13"/>
        <v>NH</v>
      </c>
      <c r="J211" s="151" t="str">
        <f t="shared" si="14"/>
        <v>NH</v>
      </c>
      <c r="K211" s="151" t="str">
        <f t="shared" si="15"/>
        <v>Northeast</v>
      </c>
      <c r="L211" s="151" t="str">
        <f>INDEX('State '!$A$1:$C$62,MATCH($I211,'State '!$B:$B,0),3)</f>
        <v>Northeast</v>
      </c>
      <c r="M211" s="151" t="str">
        <f>INDEX('State '!$A$1:$C$62,MATCH($J211,'State '!$B:$B,0),3)</f>
        <v>Northeast</v>
      </c>
      <c r="N211" s="151"/>
      <c r="O211" s="158">
        <v>3.87</v>
      </c>
      <c r="P211" s="158">
        <v>7</v>
      </c>
      <c r="Q211" s="158">
        <v>50</v>
      </c>
      <c r="R211" s="157">
        <v>12</v>
      </c>
      <c r="S211" s="151" t="s">
        <v>138</v>
      </c>
      <c r="T211" s="151" t="s">
        <v>187</v>
      </c>
      <c r="U211" s="151" t="s">
        <v>382</v>
      </c>
      <c r="V211" s="151"/>
      <c r="W211" s="150"/>
      <c r="X211" s="150"/>
      <c r="Y211" s="150"/>
    </row>
    <row r="212" spans="1:25" s="17" customFormat="1" ht="38.25" x14ac:dyDescent="0.2">
      <c r="A212" s="96">
        <v>45288</v>
      </c>
      <c r="B212" s="79" t="s">
        <v>3283</v>
      </c>
      <c r="C212" s="79" t="s">
        <v>199</v>
      </c>
      <c r="D212" s="79" t="s">
        <v>142</v>
      </c>
      <c r="E212" s="79" t="s">
        <v>143</v>
      </c>
      <c r="F212" s="60">
        <v>45146</v>
      </c>
      <c r="G212" s="61">
        <v>2023</v>
      </c>
      <c r="H212" s="97" t="s">
        <v>7</v>
      </c>
      <c r="I212" s="97" t="str">
        <f>LEFT($H212,2)</f>
        <v>PA</v>
      </c>
      <c r="J212" s="97" t="str">
        <f>RIGHT($H212,2)</f>
        <v>PA</v>
      </c>
      <c r="K212" s="104" t="str">
        <f>IF($L212=$M212,L212,CONCATENATE($L212,", ",IF(ISBLANK(N212),"",CONCATENATE(N212,", ")),$M212))</f>
        <v>Northeast</v>
      </c>
      <c r="L212" s="97" t="str">
        <f>INDEX('State '!$A$1:$C$62,MATCH($I212,'State '!$B:$B,0),3)</f>
        <v>Northeast</v>
      </c>
      <c r="M212" s="97" t="str">
        <f>INDEX('State '!$A$1:$C$62,MATCH($J212,'State '!$B:$B,0),3)</f>
        <v>Northeast</v>
      </c>
      <c r="N212" s="97"/>
      <c r="O212" s="158">
        <v>15</v>
      </c>
      <c r="P212" s="202">
        <v>0.5</v>
      </c>
      <c r="Q212" s="146">
        <v>0</v>
      </c>
      <c r="R212" s="98">
        <v>24</v>
      </c>
      <c r="S212" s="97" t="s">
        <v>135</v>
      </c>
      <c r="T212" s="97" t="s">
        <v>381</v>
      </c>
      <c r="U212" s="97" t="s">
        <v>3342</v>
      </c>
      <c r="V212" s="97" t="s">
        <v>2175</v>
      </c>
      <c r="W212" s="79" t="s">
        <v>3284</v>
      </c>
      <c r="X212" s="79"/>
      <c r="Y212" s="210"/>
    </row>
    <row r="213" spans="1:25" s="17" customFormat="1" x14ac:dyDescent="0.2">
      <c r="A213" s="151">
        <v>43068</v>
      </c>
      <c r="B213" s="164" t="s">
        <v>1820</v>
      </c>
      <c r="C213" s="152" t="s">
        <v>206</v>
      </c>
      <c r="D213" s="164" t="s">
        <v>140</v>
      </c>
      <c r="E213" s="164" t="s">
        <v>143</v>
      </c>
      <c r="F213" s="165">
        <v>43040</v>
      </c>
      <c r="G213" s="166">
        <v>2017</v>
      </c>
      <c r="H213" s="151" t="s">
        <v>764</v>
      </c>
      <c r="I213" s="151" t="str">
        <f t="shared" ref="I213:I280" si="16">LEFT($H213,2)</f>
        <v>NY</v>
      </c>
      <c r="J213" s="151" t="str">
        <f t="shared" ref="J213:J280" si="17">RIGHT($H213,2)</f>
        <v>CT</v>
      </c>
      <c r="K213" s="156" t="str">
        <f t="shared" si="15"/>
        <v>Northeast</v>
      </c>
      <c r="L213" s="151" t="str">
        <f>INDEX('State '!$A$1:$C$62,MATCH($I213,'State '!$B:$B,0),3)</f>
        <v>Northeast</v>
      </c>
      <c r="M213" s="151" t="str">
        <f>INDEX('State '!$A$1:$C$62,MATCH($J213,'State '!$B:$B,0),3)</f>
        <v>Northeast</v>
      </c>
      <c r="N213" s="151"/>
      <c r="O213" s="158">
        <v>85.6</v>
      </c>
      <c r="P213" s="158">
        <v>13.3</v>
      </c>
      <c r="Q213" s="158">
        <v>72.099999999999994</v>
      </c>
      <c r="R213" s="157" t="s">
        <v>384</v>
      </c>
      <c r="S213" s="151" t="s">
        <v>135</v>
      </c>
      <c r="T213" s="151" t="s">
        <v>381</v>
      </c>
      <c r="U213" s="151" t="s">
        <v>2114</v>
      </c>
      <c r="V213" s="151" t="s">
        <v>2178</v>
      </c>
      <c r="W213" s="150"/>
      <c r="X213" s="150"/>
      <c r="Y213" s="150"/>
    </row>
    <row r="214" spans="1:25" s="17" customFormat="1" ht="25.5" x14ac:dyDescent="0.2">
      <c r="A214" s="97">
        <v>43885</v>
      </c>
      <c r="B214" s="79" t="s">
        <v>387</v>
      </c>
      <c r="C214" s="79" t="s">
        <v>1792</v>
      </c>
      <c r="D214" s="79" t="s">
        <v>136</v>
      </c>
      <c r="E214" s="79" t="s">
        <v>2374</v>
      </c>
      <c r="F214" s="60"/>
      <c r="G214" s="111" t="s">
        <v>382</v>
      </c>
      <c r="H214" s="97" t="s">
        <v>388</v>
      </c>
      <c r="I214" s="97" t="str">
        <f t="shared" si="16"/>
        <v>PA</v>
      </c>
      <c r="J214" s="97" t="str">
        <f t="shared" si="17"/>
        <v>NY</v>
      </c>
      <c r="K214" s="104" t="str">
        <f t="shared" si="15"/>
        <v>Northeast</v>
      </c>
      <c r="L214" s="97" t="str">
        <f>INDEX('State '!$A$1:$C$62,MATCH($I214,'State '!$B:$B,0),3)</f>
        <v>Northeast</v>
      </c>
      <c r="M214" s="97" t="str">
        <f>INDEX('State '!$A$1:$C$62,MATCH($J214,'State '!$B:$B,0),3)</f>
        <v>Northeast</v>
      </c>
      <c r="N214" s="97"/>
      <c r="O214" s="158">
        <v>683</v>
      </c>
      <c r="P214" s="111">
        <v>121</v>
      </c>
      <c r="Q214" s="146">
        <v>650</v>
      </c>
      <c r="R214" s="98">
        <v>30</v>
      </c>
      <c r="S214" s="97" t="s">
        <v>135</v>
      </c>
      <c r="T214" s="97" t="s">
        <v>381</v>
      </c>
      <c r="U214" s="97" t="s">
        <v>1868</v>
      </c>
      <c r="V214" s="97" t="s">
        <v>2178</v>
      </c>
      <c r="W214" s="79" t="s">
        <v>2841</v>
      </c>
      <c r="X214" s="79"/>
      <c r="Y214" s="195"/>
    </row>
    <row r="215" spans="1:25" s="17" customFormat="1" x14ac:dyDescent="0.2">
      <c r="A215" s="151">
        <v>39990</v>
      </c>
      <c r="B215" s="164" t="s">
        <v>1088</v>
      </c>
      <c r="C215" s="164" t="s">
        <v>321</v>
      </c>
      <c r="D215" s="164" t="s">
        <v>136</v>
      </c>
      <c r="E215" s="164" t="s">
        <v>143</v>
      </c>
      <c r="F215" s="165">
        <v>38661</v>
      </c>
      <c r="G215" s="166">
        <v>2005</v>
      </c>
      <c r="H215" s="151" t="s">
        <v>41</v>
      </c>
      <c r="I215" s="151" t="str">
        <f t="shared" si="16"/>
        <v>MI</v>
      </c>
      <c r="J215" s="151" t="str">
        <f t="shared" si="17"/>
        <v>MI</v>
      </c>
      <c r="K215" s="151" t="str">
        <f t="shared" si="15"/>
        <v>Midwest</v>
      </c>
      <c r="L215" s="151" t="str">
        <f>INDEX('State '!$A$1:$C$62,MATCH($I215,'State '!$B:$B,0),3)</f>
        <v>Midwest</v>
      </c>
      <c r="M215" s="151" t="str">
        <f>INDEX('State '!$A$1:$C$62,MATCH($J215,'State '!$B:$B,0),3)</f>
        <v>Midwest</v>
      </c>
      <c r="N215" s="151"/>
      <c r="O215" s="158">
        <v>27.74</v>
      </c>
      <c r="P215" s="158">
        <v>11.3</v>
      </c>
      <c r="Q215" s="158">
        <v>135</v>
      </c>
      <c r="R215" s="157">
        <v>36</v>
      </c>
      <c r="S215" s="151" t="s">
        <v>138</v>
      </c>
      <c r="T215" s="151" t="s">
        <v>187</v>
      </c>
      <c r="U215" s="151" t="s">
        <v>382</v>
      </c>
      <c r="V215" s="151"/>
      <c r="W215" s="150"/>
      <c r="X215" s="150"/>
      <c r="Y215" s="150"/>
    </row>
    <row r="216" spans="1:25" s="17" customFormat="1" x14ac:dyDescent="0.2">
      <c r="A216" s="151">
        <v>39990</v>
      </c>
      <c r="B216" s="164" t="s">
        <v>1134</v>
      </c>
      <c r="C216" s="164" t="s">
        <v>328</v>
      </c>
      <c r="D216" s="164" t="s">
        <v>136</v>
      </c>
      <c r="E216" s="164" t="s">
        <v>143</v>
      </c>
      <c r="F216" s="165">
        <v>38352</v>
      </c>
      <c r="G216" s="166">
        <v>2004</v>
      </c>
      <c r="H216" s="151" t="s">
        <v>2</v>
      </c>
      <c r="I216" s="151" t="str">
        <f t="shared" si="16"/>
        <v>OR</v>
      </c>
      <c r="J216" s="151" t="str">
        <f t="shared" si="17"/>
        <v>OR</v>
      </c>
      <c r="K216" s="151" t="str">
        <f t="shared" si="15"/>
        <v>Pacific</v>
      </c>
      <c r="L216" s="151" t="str">
        <f>INDEX('State '!$A$1:$C$62,MATCH($I216,'State '!$B:$B,0),3)</f>
        <v>Pacific</v>
      </c>
      <c r="M216" s="151" t="str">
        <f>INDEX('State '!$A$1:$C$62,MATCH($J216,'State '!$B:$B,0),3)</f>
        <v>Pacific</v>
      </c>
      <c r="N216" s="151"/>
      <c r="O216" s="158">
        <v>28</v>
      </c>
      <c r="P216" s="158">
        <v>72.400000000000006</v>
      </c>
      <c r="Q216" s="158">
        <v>70</v>
      </c>
      <c r="R216" s="157" t="s">
        <v>3218</v>
      </c>
      <c r="S216" s="151" t="s">
        <v>138</v>
      </c>
      <c r="T216" s="151" t="s">
        <v>187</v>
      </c>
      <c r="U216" s="151" t="s">
        <v>382</v>
      </c>
      <c r="V216" s="151"/>
      <c r="W216" s="150"/>
      <c r="X216" s="150"/>
      <c r="Y216" s="150"/>
    </row>
    <row r="217" spans="1:25" s="17" customFormat="1" ht="38.25" x14ac:dyDescent="0.2">
      <c r="A217" s="96">
        <v>44923</v>
      </c>
      <c r="B217" s="79" t="s">
        <v>3191</v>
      </c>
      <c r="C217" s="79" t="s">
        <v>3192</v>
      </c>
      <c r="D217" s="79" t="s">
        <v>140</v>
      </c>
      <c r="E217" s="79" t="s">
        <v>497</v>
      </c>
      <c r="F217" s="60">
        <v>44896</v>
      </c>
      <c r="G217" s="61">
        <v>2023</v>
      </c>
      <c r="H217" s="97" t="s">
        <v>17</v>
      </c>
      <c r="I217" s="97" t="str">
        <f>LEFT($H217,2)</f>
        <v>AL</v>
      </c>
      <c r="J217" s="97" t="str">
        <f>RIGHT($H217,2)</f>
        <v>AL</v>
      </c>
      <c r="K217" s="104" t="str">
        <f>IF($L217=$M217,L217,CONCATENATE($L217,", ",IF(ISBLANK(N217),"",CONCATENATE(N217,", ")),$M217))</f>
        <v>South Central</v>
      </c>
      <c r="L217" s="97" t="str">
        <f>INDEX('State '!$A$1:$C$62,MATCH($I217,'State '!$B:$B,0),3)</f>
        <v>South Central</v>
      </c>
      <c r="M217" s="97" t="str">
        <f>INDEX('State '!$A$1:$C$62,MATCH($J217,'State '!$B:$B,0),3)</f>
        <v>South Central</v>
      </c>
      <c r="N217" s="97"/>
      <c r="O217" s="158">
        <v>15.1</v>
      </c>
      <c r="P217" s="158">
        <v>2.2000000000000002</v>
      </c>
      <c r="Q217" s="146">
        <v>25</v>
      </c>
      <c r="R217" s="98">
        <v>8</v>
      </c>
      <c r="S217" s="97" t="s">
        <v>135</v>
      </c>
      <c r="T217" s="97" t="s">
        <v>381</v>
      </c>
      <c r="U217" s="97" t="s">
        <v>3193</v>
      </c>
      <c r="V217" s="97" t="s">
        <v>2175</v>
      </c>
      <c r="W217" s="79" t="s">
        <v>3447</v>
      </c>
      <c r="X217" s="109" t="s">
        <v>2830</v>
      </c>
      <c r="Y217" s="147"/>
    </row>
    <row r="218" spans="1:25" s="17" customFormat="1" ht="25.5" x14ac:dyDescent="0.2">
      <c r="A218" s="151">
        <v>43291</v>
      </c>
      <c r="B218" s="164" t="s">
        <v>2026</v>
      </c>
      <c r="C218" s="164" t="s">
        <v>1724</v>
      </c>
      <c r="D218" s="164" t="s">
        <v>134</v>
      </c>
      <c r="E218" s="164" t="s">
        <v>143</v>
      </c>
      <c r="F218" s="165">
        <v>43290</v>
      </c>
      <c r="G218" s="166">
        <v>2018</v>
      </c>
      <c r="H218" s="151" t="s">
        <v>10</v>
      </c>
      <c r="I218" s="151" t="str">
        <f t="shared" si="16"/>
        <v>NY</v>
      </c>
      <c r="J218" s="151" t="str">
        <f t="shared" si="17"/>
        <v>NY</v>
      </c>
      <c r="K218" s="156" t="str">
        <f t="shared" si="15"/>
        <v>Northeast</v>
      </c>
      <c r="L218" s="151" t="str">
        <f>INDEX('State '!$A$1:$C$62,MATCH($I218,'State '!$B:$B,0),3)</f>
        <v>Northeast</v>
      </c>
      <c r="M218" s="151" t="str">
        <f>INDEX('State '!$A$1:$C$62,MATCH($J218,'State '!$B:$B,0),3)</f>
        <v>Northeast</v>
      </c>
      <c r="N218" s="151"/>
      <c r="O218" s="158">
        <v>40</v>
      </c>
      <c r="P218" s="158">
        <v>8</v>
      </c>
      <c r="Q218" s="158">
        <v>130</v>
      </c>
      <c r="R218" s="157">
        <v>16</v>
      </c>
      <c r="S218" s="151" t="s">
        <v>135</v>
      </c>
      <c r="T218" s="151" t="s">
        <v>381</v>
      </c>
      <c r="U218" s="151" t="s">
        <v>2253</v>
      </c>
      <c r="V218" s="151" t="s">
        <v>2175</v>
      </c>
      <c r="W218" s="150" t="s">
        <v>2673</v>
      </c>
      <c r="X218" s="150" t="s">
        <v>2828</v>
      </c>
      <c r="Y218" s="150" t="s">
        <v>2494</v>
      </c>
    </row>
    <row r="219" spans="1:25" s="17" customFormat="1" x14ac:dyDescent="0.2">
      <c r="A219" s="151">
        <v>42161</v>
      </c>
      <c r="B219" s="164" t="s">
        <v>2126</v>
      </c>
      <c r="C219" s="164" t="s">
        <v>1824</v>
      </c>
      <c r="D219" s="164" t="s">
        <v>1878</v>
      </c>
      <c r="E219" s="164" t="s">
        <v>143</v>
      </c>
      <c r="F219" s="165">
        <v>42121</v>
      </c>
      <c r="G219" s="166">
        <v>2015</v>
      </c>
      <c r="H219" s="151" t="s">
        <v>0</v>
      </c>
      <c r="I219" s="151" t="str">
        <f t="shared" si="16"/>
        <v>LA</v>
      </c>
      <c r="J219" s="151" t="str">
        <f t="shared" si="17"/>
        <v>LA</v>
      </c>
      <c r="K219" s="151" t="str">
        <f t="shared" si="15"/>
        <v>South Central</v>
      </c>
      <c r="L219" s="151" t="str">
        <f>INDEX('State '!$A$1:$C$62,MATCH($I219,'State '!$B:$B,0),3)</f>
        <v>South Central</v>
      </c>
      <c r="M219" s="151" t="str">
        <f>INDEX('State '!$A$1:$C$62,MATCH($J219,'State '!$B:$B,0),3)</f>
        <v>South Central</v>
      </c>
      <c r="N219" s="151"/>
      <c r="O219" s="158">
        <v>100</v>
      </c>
      <c r="P219" s="158">
        <v>0.04</v>
      </c>
      <c r="Q219" s="158">
        <v>1500</v>
      </c>
      <c r="R219" s="157">
        <v>42</v>
      </c>
      <c r="S219" s="151" t="s">
        <v>135</v>
      </c>
      <c r="T219" s="151" t="s">
        <v>381</v>
      </c>
      <c r="U219" s="151" t="s">
        <v>1825</v>
      </c>
      <c r="V219" s="151" t="s">
        <v>2175</v>
      </c>
      <c r="W219" s="150"/>
      <c r="X219" s="150"/>
      <c r="Y219" s="150"/>
    </row>
    <row r="220" spans="1:25" s="17" customFormat="1" ht="25.5" x14ac:dyDescent="0.2">
      <c r="A220" s="97">
        <v>43993</v>
      </c>
      <c r="B220" s="79" t="s">
        <v>2116</v>
      </c>
      <c r="C220" s="79" t="s">
        <v>1824</v>
      </c>
      <c r="D220" s="79" t="s">
        <v>1878</v>
      </c>
      <c r="E220" s="79" t="s">
        <v>2374</v>
      </c>
      <c r="F220" s="60"/>
      <c r="G220" s="61" t="s">
        <v>382</v>
      </c>
      <c r="H220" s="97" t="s">
        <v>0</v>
      </c>
      <c r="I220" s="97" t="str">
        <f t="shared" si="16"/>
        <v>LA</v>
      </c>
      <c r="J220" s="97" t="str">
        <f t="shared" si="17"/>
        <v>LA</v>
      </c>
      <c r="K220" s="104" t="str">
        <f t="shared" si="15"/>
        <v>South Central</v>
      </c>
      <c r="L220" s="97" t="str">
        <f>INDEX('State '!$A$1:$C$62,MATCH($I220,'State '!$B:$B,0),3)</f>
        <v>South Central</v>
      </c>
      <c r="M220" s="97" t="str">
        <f>INDEX('State '!$A$1:$C$62,MATCH($J220,'State '!$B:$B,0),3)</f>
        <v>South Central</v>
      </c>
      <c r="N220" s="97"/>
      <c r="O220" s="158">
        <v>610</v>
      </c>
      <c r="P220" s="158">
        <v>104.3</v>
      </c>
      <c r="Q220" s="146">
        <v>1500</v>
      </c>
      <c r="R220" s="98">
        <v>42</v>
      </c>
      <c r="S220" s="97" t="s">
        <v>135</v>
      </c>
      <c r="T220" s="97" t="s">
        <v>381</v>
      </c>
      <c r="U220" s="97" t="s">
        <v>2168</v>
      </c>
      <c r="V220" s="97" t="s">
        <v>2175</v>
      </c>
      <c r="W220" s="79" t="s">
        <v>2842</v>
      </c>
      <c r="X220" s="79" t="s">
        <v>2827</v>
      </c>
      <c r="Y220" s="195"/>
    </row>
    <row r="221" spans="1:25" s="17" customFormat="1" x14ac:dyDescent="0.2">
      <c r="A221" s="151">
        <v>42607</v>
      </c>
      <c r="B221" s="164" t="s">
        <v>2116</v>
      </c>
      <c r="C221" s="164" t="s">
        <v>1824</v>
      </c>
      <c r="D221" s="164" t="s">
        <v>1878</v>
      </c>
      <c r="E221" s="164" t="s">
        <v>389</v>
      </c>
      <c r="F221" s="165"/>
      <c r="G221" s="166">
        <v>2016</v>
      </c>
      <c r="H221" s="151" t="s">
        <v>0</v>
      </c>
      <c r="I221" s="151" t="str">
        <f t="shared" si="16"/>
        <v>LA</v>
      </c>
      <c r="J221" s="151" t="str">
        <f t="shared" si="17"/>
        <v>LA</v>
      </c>
      <c r="K221" s="151" t="str">
        <f t="shared" si="15"/>
        <v>South Central</v>
      </c>
      <c r="L221" s="151" t="str">
        <f>INDEX('State '!$A$1:$C$62,MATCH($I221,'State '!$B:$B,0),3)</f>
        <v>South Central</v>
      </c>
      <c r="M221" s="151" t="str">
        <f>INDEX('State '!$A$1:$C$62,MATCH($J221,'State '!$B:$B,0),3)</f>
        <v>South Central</v>
      </c>
      <c r="N221" s="151"/>
      <c r="O221" s="158">
        <v>610</v>
      </c>
      <c r="P221" s="158">
        <v>104.3</v>
      </c>
      <c r="Q221" s="158">
        <v>1500</v>
      </c>
      <c r="R221" s="157">
        <v>42</v>
      </c>
      <c r="S221" s="151" t="s">
        <v>135</v>
      </c>
      <c r="T221" s="151" t="s">
        <v>381</v>
      </c>
      <c r="U221" s="151" t="s">
        <v>2168</v>
      </c>
      <c r="V221" s="151" t="s">
        <v>2175</v>
      </c>
      <c r="W221" s="150"/>
      <c r="X221" s="150"/>
      <c r="Y221" s="150"/>
    </row>
    <row r="222" spans="1:25" s="17" customFormat="1" x14ac:dyDescent="0.2">
      <c r="A222" s="151">
        <v>39990</v>
      </c>
      <c r="B222" s="164" t="s">
        <v>1031</v>
      </c>
      <c r="C222" s="164" t="s">
        <v>301</v>
      </c>
      <c r="D222" s="164" t="s">
        <v>140</v>
      </c>
      <c r="E222" s="164" t="s">
        <v>143</v>
      </c>
      <c r="F222" s="165">
        <v>38777</v>
      </c>
      <c r="G222" s="166">
        <v>2006</v>
      </c>
      <c r="H222" s="151" t="s">
        <v>6</v>
      </c>
      <c r="I222" s="151" t="str">
        <f t="shared" si="16"/>
        <v>TX</v>
      </c>
      <c r="J222" s="151" t="str">
        <f t="shared" si="17"/>
        <v>TX</v>
      </c>
      <c r="K222" s="151" t="str">
        <f t="shared" si="15"/>
        <v>South Central</v>
      </c>
      <c r="L222" s="151" t="str">
        <f>INDEX('State '!$A$1:$C$62,MATCH($I222,'State '!$B:$B,0),3)</f>
        <v>South Central</v>
      </c>
      <c r="M222" s="151" t="str">
        <f>INDEX('State '!$A$1:$C$62,MATCH($J222,'State '!$B:$B,0),3)</f>
        <v>South Central</v>
      </c>
      <c r="N222" s="151"/>
      <c r="O222" s="158">
        <v>20</v>
      </c>
      <c r="P222" s="158">
        <v>30</v>
      </c>
      <c r="Q222" s="158">
        <v>55</v>
      </c>
      <c r="R222" s="157">
        <v>16</v>
      </c>
      <c r="S222" s="151" t="s">
        <v>138</v>
      </c>
      <c r="T222" s="151" t="s">
        <v>187</v>
      </c>
      <c r="U222" s="151" t="s">
        <v>382</v>
      </c>
      <c r="V222" s="151"/>
      <c r="W222" s="150"/>
      <c r="X222" s="150"/>
      <c r="Y222" s="150"/>
    </row>
    <row r="223" spans="1:25" s="17" customFormat="1" x14ac:dyDescent="0.2">
      <c r="A223" s="151">
        <v>39990</v>
      </c>
      <c r="B223" s="164" t="s">
        <v>1023</v>
      </c>
      <c r="C223" s="164" t="s">
        <v>301</v>
      </c>
      <c r="D223" s="164" t="s">
        <v>136</v>
      </c>
      <c r="E223" s="164" t="s">
        <v>143</v>
      </c>
      <c r="F223" s="165">
        <v>38808</v>
      </c>
      <c r="G223" s="166">
        <v>2006</v>
      </c>
      <c r="H223" s="151" t="s">
        <v>6</v>
      </c>
      <c r="I223" s="151" t="str">
        <f t="shared" si="16"/>
        <v>TX</v>
      </c>
      <c r="J223" s="151" t="str">
        <f t="shared" si="17"/>
        <v>TX</v>
      </c>
      <c r="K223" s="151" t="str">
        <f t="shared" si="15"/>
        <v>South Central</v>
      </c>
      <c r="L223" s="151" t="str">
        <f>INDEX('State '!$A$1:$C$62,MATCH($I223,'State '!$B:$B,0),3)</f>
        <v>South Central</v>
      </c>
      <c r="M223" s="151" t="str">
        <f>INDEX('State '!$A$1:$C$62,MATCH($J223,'State '!$B:$B,0),3)</f>
        <v>South Central</v>
      </c>
      <c r="N223" s="151"/>
      <c r="O223" s="158">
        <v>115</v>
      </c>
      <c r="P223" s="158">
        <v>122</v>
      </c>
      <c r="Q223" s="158">
        <v>250</v>
      </c>
      <c r="R223" s="157">
        <v>24</v>
      </c>
      <c r="S223" s="151" t="s">
        <v>138</v>
      </c>
      <c r="T223" s="151" t="s">
        <v>187</v>
      </c>
      <c r="U223" s="151" t="s">
        <v>382</v>
      </c>
      <c r="V223" s="151"/>
      <c r="W223" s="150"/>
      <c r="X223" s="150"/>
      <c r="Y223" s="150"/>
    </row>
    <row r="224" spans="1:25" s="17" customFormat="1" x14ac:dyDescent="0.2">
      <c r="A224" s="151">
        <v>39990</v>
      </c>
      <c r="B224" s="164" t="s">
        <v>1038</v>
      </c>
      <c r="C224" s="164" t="s">
        <v>301</v>
      </c>
      <c r="D224" s="164" t="s">
        <v>140</v>
      </c>
      <c r="E224" s="164" t="s">
        <v>143</v>
      </c>
      <c r="F224" s="165">
        <v>38777</v>
      </c>
      <c r="G224" s="166">
        <v>2006</v>
      </c>
      <c r="H224" s="151" t="s">
        <v>6</v>
      </c>
      <c r="I224" s="151" t="str">
        <f t="shared" si="16"/>
        <v>TX</v>
      </c>
      <c r="J224" s="151" t="str">
        <f t="shared" si="17"/>
        <v>TX</v>
      </c>
      <c r="K224" s="151" t="str">
        <f t="shared" si="15"/>
        <v>South Central</v>
      </c>
      <c r="L224" s="151" t="str">
        <f>INDEX('State '!$A$1:$C$62,MATCH($I224,'State '!$B:$B,0),3)</f>
        <v>South Central</v>
      </c>
      <c r="M224" s="151" t="str">
        <f>INDEX('State '!$A$1:$C$62,MATCH($J224,'State '!$B:$B,0),3)</f>
        <v>South Central</v>
      </c>
      <c r="N224" s="151"/>
      <c r="O224" s="158">
        <v>30</v>
      </c>
      <c r="P224" s="158">
        <v>47</v>
      </c>
      <c r="Q224" s="158">
        <v>30</v>
      </c>
      <c r="R224" s="157" t="s">
        <v>3204</v>
      </c>
      <c r="S224" s="151" t="s">
        <v>138</v>
      </c>
      <c r="T224" s="151" t="s">
        <v>187</v>
      </c>
      <c r="U224" s="151" t="s">
        <v>382</v>
      </c>
      <c r="V224" s="151"/>
      <c r="W224" s="150"/>
      <c r="X224" s="150"/>
      <c r="Y224" s="150"/>
    </row>
    <row r="225" spans="1:26" s="17" customFormat="1" x14ac:dyDescent="0.2">
      <c r="A225" s="151">
        <v>39990</v>
      </c>
      <c r="B225" s="164" t="s">
        <v>966</v>
      </c>
      <c r="C225" s="164" t="s">
        <v>301</v>
      </c>
      <c r="D225" s="164" t="s">
        <v>140</v>
      </c>
      <c r="E225" s="164" t="s">
        <v>143</v>
      </c>
      <c r="F225" s="165">
        <v>39173</v>
      </c>
      <c r="G225" s="166">
        <v>2007</v>
      </c>
      <c r="H225" s="151" t="s">
        <v>0</v>
      </c>
      <c r="I225" s="151" t="str">
        <f t="shared" si="16"/>
        <v>LA</v>
      </c>
      <c r="J225" s="151" t="str">
        <f t="shared" si="17"/>
        <v>LA</v>
      </c>
      <c r="K225" s="151" t="str">
        <f t="shared" si="15"/>
        <v>South Central</v>
      </c>
      <c r="L225" s="151" t="str">
        <f>INDEX('State '!$A$1:$C$62,MATCH($I225,'State '!$B:$B,0),3)</f>
        <v>South Central</v>
      </c>
      <c r="M225" s="151" t="str">
        <f>INDEX('State '!$A$1:$C$62,MATCH($J225,'State '!$B:$B,0),3)</f>
        <v>South Central</v>
      </c>
      <c r="N225" s="151"/>
      <c r="O225" s="158">
        <v>90</v>
      </c>
      <c r="P225" s="158">
        <v>74</v>
      </c>
      <c r="Q225" s="158">
        <v>200</v>
      </c>
      <c r="R225" s="157" t="s">
        <v>3204</v>
      </c>
      <c r="S225" s="151" t="s">
        <v>138</v>
      </c>
      <c r="T225" s="151" t="s">
        <v>187</v>
      </c>
      <c r="U225" s="151" t="s">
        <v>382</v>
      </c>
      <c r="V225" s="151"/>
      <c r="W225" s="150"/>
      <c r="X225" s="150"/>
      <c r="Y225" s="150"/>
    </row>
    <row r="226" spans="1:26" s="17" customFormat="1" x14ac:dyDescent="0.2">
      <c r="A226" s="151">
        <v>39990</v>
      </c>
      <c r="B226" s="164" t="s">
        <v>891</v>
      </c>
      <c r="C226" s="164" t="s">
        <v>301</v>
      </c>
      <c r="D226" s="164" t="s">
        <v>140</v>
      </c>
      <c r="E226" s="164" t="s">
        <v>143</v>
      </c>
      <c r="F226" s="165">
        <v>39173</v>
      </c>
      <c r="G226" s="166">
        <v>2007</v>
      </c>
      <c r="H226" s="151" t="s">
        <v>6</v>
      </c>
      <c r="I226" s="151" t="str">
        <f t="shared" si="16"/>
        <v>TX</v>
      </c>
      <c r="J226" s="151" t="str">
        <f t="shared" si="17"/>
        <v>TX</v>
      </c>
      <c r="K226" s="151" t="str">
        <f t="shared" si="15"/>
        <v>South Central</v>
      </c>
      <c r="L226" s="151" t="str">
        <f>INDEX('State '!$A$1:$C$62,MATCH($I226,'State '!$B:$B,0),3)</f>
        <v>South Central</v>
      </c>
      <c r="M226" s="151" t="str">
        <f>INDEX('State '!$A$1:$C$62,MATCH($J226,'State '!$B:$B,0),3)</f>
        <v>South Central</v>
      </c>
      <c r="N226" s="151"/>
      <c r="O226" s="158">
        <v>20</v>
      </c>
      <c r="P226" s="158"/>
      <c r="Q226" s="158">
        <v>125</v>
      </c>
      <c r="R226" s="157">
        <v>24</v>
      </c>
      <c r="S226" s="151" t="s">
        <v>138</v>
      </c>
      <c r="T226" s="151" t="s">
        <v>187</v>
      </c>
      <c r="U226" s="151" t="s">
        <v>382</v>
      </c>
      <c r="V226" s="151"/>
      <c r="W226" s="150"/>
      <c r="X226" s="150"/>
      <c r="Y226" s="150"/>
    </row>
    <row r="227" spans="1:26" s="17" customFormat="1" x14ac:dyDescent="0.2">
      <c r="A227" s="151">
        <v>39990</v>
      </c>
      <c r="B227" s="164" t="s">
        <v>1021</v>
      </c>
      <c r="C227" s="164" t="s">
        <v>301</v>
      </c>
      <c r="D227" s="164" t="s">
        <v>136</v>
      </c>
      <c r="E227" s="164" t="s">
        <v>143</v>
      </c>
      <c r="F227" s="165">
        <v>38808</v>
      </c>
      <c r="G227" s="166">
        <v>2006</v>
      </c>
      <c r="H227" s="151" t="s">
        <v>6</v>
      </c>
      <c r="I227" s="151" t="str">
        <f t="shared" si="16"/>
        <v>TX</v>
      </c>
      <c r="J227" s="151" t="str">
        <f t="shared" si="17"/>
        <v>TX</v>
      </c>
      <c r="K227" s="151" t="str">
        <f t="shared" si="15"/>
        <v>South Central</v>
      </c>
      <c r="L227" s="151" t="str">
        <f>INDEX('State '!$A$1:$C$62,MATCH($I227,'State '!$B:$B,0),3)</f>
        <v>South Central</v>
      </c>
      <c r="M227" s="151" t="str">
        <f>INDEX('State '!$A$1:$C$62,MATCH($J227,'State '!$B:$B,0),3)</f>
        <v>South Central</v>
      </c>
      <c r="N227" s="151"/>
      <c r="O227" s="158">
        <v>115</v>
      </c>
      <c r="P227" s="158">
        <v>140</v>
      </c>
      <c r="Q227" s="158">
        <v>250</v>
      </c>
      <c r="R227" s="157">
        <v>24</v>
      </c>
      <c r="S227" s="151" t="s">
        <v>138</v>
      </c>
      <c r="T227" s="151" t="s">
        <v>187</v>
      </c>
      <c r="U227" s="151" t="s">
        <v>382</v>
      </c>
      <c r="V227" s="151"/>
      <c r="W227" s="150"/>
      <c r="X227" s="150"/>
      <c r="Y227" s="150"/>
    </row>
    <row r="228" spans="1:26" s="17" customFormat="1" x14ac:dyDescent="0.2">
      <c r="A228" s="151">
        <v>40248</v>
      </c>
      <c r="B228" s="152" t="s">
        <v>711</v>
      </c>
      <c r="C228" s="152" t="s">
        <v>276</v>
      </c>
      <c r="D228" s="152" t="s">
        <v>140</v>
      </c>
      <c r="E228" s="153" t="s">
        <v>143</v>
      </c>
      <c r="F228" s="154">
        <v>39892</v>
      </c>
      <c r="G228" s="155">
        <v>2009</v>
      </c>
      <c r="H228" s="151" t="s">
        <v>39</v>
      </c>
      <c r="I228" s="151" t="str">
        <f t="shared" si="16"/>
        <v>MO</v>
      </c>
      <c r="J228" s="151" t="str">
        <f t="shared" si="17"/>
        <v>MO</v>
      </c>
      <c r="K228" s="151" t="str">
        <f t="shared" si="15"/>
        <v>Midwest</v>
      </c>
      <c r="L228" s="151" t="str">
        <f>INDEX('State '!$A$1:$C$62,MATCH($I228,'State '!$B:$B,0),3)</f>
        <v>Midwest</v>
      </c>
      <c r="M228" s="151" t="str">
        <f>INDEX('State '!$A$1:$C$62,MATCH($J228,'State '!$B:$B,0),3)</f>
        <v>Midwest</v>
      </c>
      <c r="N228" s="151"/>
      <c r="O228" s="158">
        <v>16.100000000000001</v>
      </c>
      <c r="P228" s="157"/>
      <c r="Q228" s="157"/>
      <c r="R228" s="158"/>
      <c r="S228" s="159" t="s">
        <v>135</v>
      </c>
      <c r="T228" s="156" t="s">
        <v>381</v>
      </c>
      <c r="U228" s="160" t="s">
        <v>712</v>
      </c>
      <c r="V228" s="151"/>
      <c r="W228" s="150"/>
      <c r="X228" s="150"/>
      <c r="Y228" s="150"/>
    </row>
    <row r="229" spans="1:26" s="17" customFormat="1" x14ac:dyDescent="0.2">
      <c r="A229" s="197">
        <v>43756</v>
      </c>
      <c r="B229" s="194" t="s">
        <v>2584</v>
      </c>
      <c r="C229" s="194" t="s">
        <v>2585</v>
      </c>
      <c r="D229" s="194" t="s">
        <v>136</v>
      </c>
      <c r="E229" s="194" t="s">
        <v>2374</v>
      </c>
      <c r="F229" s="196"/>
      <c r="G229" s="198"/>
      <c r="H229" s="197" t="s">
        <v>677</v>
      </c>
      <c r="I229" s="197" t="str">
        <f t="shared" si="16"/>
        <v>MN</v>
      </c>
      <c r="J229" s="197" t="str">
        <f t="shared" si="17"/>
        <v>ND</v>
      </c>
      <c r="K229" s="104" t="str">
        <f t="shared" si="15"/>
        <v>Midwest, Mountain</v>
      </c>
      <c r="L229" s="97" t="str">
        <f>INDEX('State '!$A$1:$C$62,MATCH($I229,'State '!$B:$B,0),3)</f>
        <v>Midwest</v>
      </c>
      <c r="M229" s="97" t="str">
        <f>INDEX('State '!$A$1:$C$62,MATCH($J229,'State '!$B:$B,0),3)</f>
        <v>Mountain</v>
      </c>
      <c r="N229" s="97"/>
      <c r="O229" s="158">
        <v>3.2</v>
      </c>
      <c r="P229" s="201">
        <v>17.3</v>
      </c>
      <c r="Q229" s="200"/>
      <c r="R229" s="198" t="s">
        <v>2587</v>
      </c>
      <c r="S229" s="197" t="s">
        <v>135</v>
      </c>
      <c r="T229" s="197" t="s">
        <v>381</v>
      </c>
      <c r="U229" s="197" t="s">
        <v>2586</v>
      </c>
      <c r="V229" s="97" t="s">
        <v>2178</v>
      </c>
      <c r="W229" s="79" t="s">
        <v>2869</v>
      </c>
      <c r="X229" s="79"/>
      <c r="Y229" s="195"/>
    </row>
    <row r="230" spans="1:26" s="17" customFormat="1" x14ac:dyDescent="0.2">
      <c r="A230" s="97">
        <v>42614</v>
      </c>
      <c r="B230" s="79" t="s">
        <v>1976</v>
      </c>
      <c r="C230" s="79" t="s">
        <v>2025</v>
      </c>
      <c r="D230" s="79" t="s">
        <v>136</v>
      </c>
      <c r="E230" s="79" t="s">
        <v>2221</v>
      </c>
      <c r="F230" s="60"/>
      <c r="G230" s="61"/>
      <c r="H230" s="97" t="s">
        <v>1831</v>
      </c>
      <c r="I230" s="97" t="str">
        <f t="shared" si="16"/>
        <v>ND</v>
      </c>
      <c r="J230" s="97" t="str">
        <f t="shared" si="17"/>
        <v>MN</v>
      </c>
      <c r="K230" s="104" t="str">
        <f t="shared" si="15"/>
        <v>Mountain, Midwest</v>
      </c>
      <c r="L230" s="97" t="str">
        <f>INDEX('State '!$A$1:$C$62,MATCH($I230,'State '!$B:$B,0),3)</f>
        <v>Mountain</v>
      </c>
      <c r="M230" s="97" t="str">
        <f>INDEX('State '!$A$1:$C$62,MATCH($J230,'State '!$B:$B,0),3)</f>
        <v>Midwest</v>
      </c>
      <c r="N230" s="97"/>
      <c r="O230" s="158">
        <v>650</v>
      </c>
      <c r="P230" s="178">
        <v>24</v>
      </c>
      <c r="Q230" s="146">
        <v>400</v>
      </c>
      <c r="R230" s="98"/>
      <c r="S230" s="97" t="s">
        <v>135</v>
      </c>
      <c r="T230" s="97" t="s">
        <v>381</v>
      </c>
      <c r="U230" s="97"/>
      <c r="V230" s="97" t="s">
        <v>2178</v>
      </c>
      <c r="W230" s="79"/>
      <c r="X230" s="79"/>
      <c r="Y230" s="195"/>
    </row>
    <row r="231" spans="1:26" s="17" customFormat="1" x14ac:dyDescent="0.2">
      <c r="A231" s="151">
        <v>39990</v>
      </c>
      <c r="B231" s="164" t="s">
        <v>1267</v>
      </c>
      <c r="C231" s="164" t="s">
        <v>345</v>
      </c>
      <c r="D231" s="164" t="s">
        <v>134</v>
      </c>
      <c r="E231" s="164" t="s">
        <v>143</v>
      </c>
      <c r="F231" s="165">
        <v>37408</v>
      </c>
      <c r="G231" s="166">
        <v>2002</v>
      </c>
      <c r="H231" s="151" t="s">
        <v>17</v>
      </c>
      <c r="I231" s="151" t="str">
        <f t="shared" si="16"/>
        <v>AL</v>
      </c>
      <c r="J231" s="151" t="str">
        <f t="shared" si="17"/>
        <v>AL</v>
      </c>
      <c r="K231" s="151" t="str">
        <f t="shared" si="15"/>
        <v>South Central</v>
      </c>
      <c r="L231" s="151" t="str">
        <f>INDEX('State '!$A$1:$C$62,MATCH($I231,'State '!$B:$B,0),3)</f>
        <v>South Central</v>
      </c>
      <c r="M231" s="151" t="str">
        <f>INDEX('State '!$A$1:$C$62,MATCH($J231,'State '!$B:$B,0),3)</f>
        <v>South Central</v>
      </c>
      <c r="N231" s="151"/>
      <c r="O231" s="158">
        <v>23</v>
      </c>
      <c r="P231" s="158">
        <v>50</v>
      </c>
      <c r="Q231" s="158">
        <v>160</v>
      </c>
      <c r="R231" s="157">
        <v>30</v>
      </c>
      <c r="S231" s="151" t="s">
        <v>138</v>
      </c>
      <c r="T231" s="151" t="s">
        <v>187</v>
      </c>
      <c r="U231" s="151" t="s">
        <v>382</v>
      </c>
      <c r="V231" s="151"/>
      <c r="W231" s="150"/>
      <c r="X231" s="150"/>
      <c r="Y231" s="150"/>
    </row>
    <row r="232" spans="1:26" s="17" customFormat="1" x14ac:dyDescent="0.2">
      <c r="A232" s="151">
        <v>39990</v>
      </c>
      <c r="B232" s="164" t="s">
        <v>1399</v>
      </c>
      <c r="C232" s="164" t="s">
        <v>357</v>
      </c>
      <c r="D232" s="164" t="s">
        <v>134</v>
      </c>
      <c r="E232" s="164" t="s">
        <v>143</v>
      </c>
      <c r="F232" s="165">
        <v>36914</v>
      </c>
      <c r="G232" s="166">
        <v>2001</v>
      </c>
      <c r="H232" s="151" t="s">
        <v>37</v>
      </c>
      <c r="I232" s="151" t="str">
        <f t="shared" si="16"/>
        <v>OK</v>
      </c>
      <c r="J232" s="151" t="str">
        <f t="shared" si="17"/>
        <v>OK</v>
      </c>
      <c r="K232" s="151" t="str">
        <f t="shared" ref="K232:K298" si="18">IF($L232=$M232,L232,CONCATENATE($L232,", ",IF(ISBLANK(N232),"",CONCATENATE(N232,", ")),$M232))</f>
        <v>South Central</v>
      </c>
      <c r="L232" s="151" t="str">
        <f>INDEX('State '!$A$1:$C$62,MATCH($I232,'State '!$B:$B,0),3)</f>
        <v>South Central</v>
      </c>
      <c r="M232" s="151" t="str">
        <f>INDEX('State '!$A$1:$C$62,MATCH($J232,'State '!$B:$B,0),3)</f>
        <v>South Central</v>
      </c>
      <c r="N232" s="151"/>
      <c r="O232" s="158">
        <v>9.8000000000000007</v>
      </c>
      <c r="P232" s="158">
        <v>42</v>
      </c>
      <c r="Q232" s="158">
        <v>60</v>
      </c>
      <c r="R232" s="157">
        <v>12</v>
      </c>
      <c r="S232" s="151" t="s">
        <v>138</v>
      </c>
      <c r="T232" s="151" t="s">
        <v>187</v>
      </c>
      <c r="U232" s="151" t="s">
        <v>382</v>
      </c>
      <c r="V232" s="151"/>
      <c r="W232" s="150"/>
      <c r="X232" s="150"/>
      <c r="Y232" s="150"/>
    </row>
    <row r="233" spans="1:26" s="17" customFormat="1" x14ac:dyDescent="0.2">
      <c r="A233" s="151">
        <v>39990</v>
      </c>
      <c r="B233" s="164" t="s">
        <v>1400</v>
      </c>
      <c r="C233" s="164" t="s">
        <v>357</v>
      </c>
      <c r="D233" s="164" t="s">
        <v>134</v>
      </c>
      <c r="E233" s="164" t="s">
        <v>143</v>
      </c>
      <c r="F233" s="165">
        <v>37043</v>
      </c>
      <c r="G233" s="166">
        <v>2001</v>
      </c>
      <c r="H233" s="151" t="s">
        <v>37</v>
      </c>
      <c r="I233" s="151" t="str">
        <f t="shared" si="16"/>
        <v>OK</v>
      </c>
      <c r="J233" s="151" t="str">
        <f t="shared" si="17"/>
        <v>OK</v>
      </c>
      <c r="K233" s="151" t="str">
        <f t="shared" si="18"/>
        <v>South Central</v>
      </c>
      <c r="L233" s="151" t="str">
        <f>INDEX('State '!$A$1:$C$62,MATCH($I233,'State '!$B:$B,0),3)</f>
        <v>South Central</v>
      </c>
      <c r="M233" s="151" t="str">
        <f>INDEX('State '!$A$1:$C$62,MATCH($J233,'State '!$B:$B,0),3)</f>
        <v>South Central</v>
      </c>
      <c r="N233" s="151"/>
      <c r="O233" s="158">
        <v>2.8</v>
      </c>
      <c r="P233" s="158"/>
      <c r="Q233" s="158">
        <v>26</v>
      </c>
      <c r="R233" s="157">
        <v>12</v>
      </c>
      <c r="S233" s="151" t="s">
        <v>138</v>
      </c>
      <c r="T233" s="151" t="s">
        <v>187</v>
      </c>
      <c r="U233" s="151" t="s">
        <v>382</v>
      </c>
      <c r="V233" s="151"/>
      <c r="W233" s="150"/>
      <c r="X233" s="150"/>
      <c r="Y233" s="150"/>
    </row>
    <row r="234" spans="1:26" s="17" customFormat="1" x14ac:dyDescent="0.2">
      <c r="A234" s="97">
        <v>43124</v>
      </c>
      <c r="B234" s="80" t="s">
        <v>2120</v>
      </c>
      <c r="C234" s="80" t="s">
        <v>2373</v>
      </c>
      <c r="D234" s="80" t="s">
        <v>134</v>
      </c>
      <c r="E234" s="102" t="s">
        <v>2374</v>
      </c>
      <c r="F234" s="62"/>
      <c r="G234" s="107"/>
      <c r="H234" s="97" t="s">
        <v>6</v>
      </c>
      <c r="I234" s="97" t="str">
        <f t="shared" si="16"/>
        <v>TX</v>
      </c>
      <c r="J234" s="97" t="str">
        <f t="shared" si="17"/>
        <v>TX</v>
      </c>
      <c r="K234" s="104" t="str">
        <f t="shared" si="18"/>
        <v>South Central</v>
      </c>
      <c r="L234" s="97" t="str">
        <f>INDEX('State '!$A$1:$C$62,MATCH($I234,'State '!$B:$B,0),3)</f>
        <v>South Central</v>
      </c>
      <c r="M234" s="97" t="str">
        <f>INDEX('State '!$A$1:$C$62,MATCH($J234,'State '!$B:$B,0),3)</f>
        <v>South Central</v>
      </c>
      <c r="N234" s="97"/>
      <c r="O234" s="158"/>
      <c r="P234" s="179">
        <f>53+26</f>
        <v>79</v>
      </c>
      <c r="Q234" s="108">
        <v>600</v>
      </c>
      <c r="R234" s="63" t="s">
        <v>550</v>
      </c>
      <c r="S234" s="103" t="s">
        <v>138</v>
      </c>
      <c r="T234" s="104" t="s">
        <v>187</v>
      </c>
      <c r="U234" s="105" t="s">
        <v>382</v>
      </c>
      <c r="V234" s="97" t="s">
        <v>2175</v>
      </c>
      <c r="W234" s="79"/>
      <c r="X234" s="79"/>
      <c r="Y234" s="195"/>
    </row>
    <row r="235" spans="1:26" s="17" customFormat="1" ht="38.25" x14ac:dyDescent="0.2">
      <c r="A235" s="97">
        <v>44470</v>
      </c>
      <c r="B235" s="79" t="s">
        <v>2664</v>
      </c>
      <c r="C235" s="79" t="s">
        <v>218</v>
      </c>
      <c r="D235" s="79" t="s">
        <v>140</v>
      </c>
      <c r="E235" s="79" t="s">
        <v>143</v>
      </c>
      <c r="F235" s="60">
        <v>44461</v>
      </c>
      <c r="G235" s="61">
        <v>2021</v>
      </c>
      <c r="H235" s="97" t="s">
        <v>3201</v>
      </c>
      <c r="I235" s="97" t="str">
        <f t="shared" si="16"/>
        <v>DE</v>
      </c>
      <c r="J235" s="97" t="str">
        <f t="shared" si="17"/>
        <v>MD</v>
      </c>
      <c r="K235" s="104" t="str">
        <f t="shared" si="18"/>
        <v>Northeast</v>
      </c>
      <c r="L235" s="97" t="str">
        <f>INDEX('State '!$A$1:$C$62,MATCH($I235,'State '!$B:$B,0),3)</f>
        <v>Northeast</v>
      </c>
      <c r="M235" s="97" t="str">
        <f>INDEX('State '!$A$1:$C$62,MATCH($J235,'State '!$B:$B,0),3)</f>
        <v>Northeast</v>
      </c>
      <c r="N235" s="97"/>
      <c r="O235" s="158">
        <v>46.1</v>
      </c>
      <c r="P235" s="158">
        <f>5+7.4+0.35+7</f>
        <v>19.75</v>
      </c>
      <c r="Q235" s="146">
        <f>11.8+2.5</f>
        <v>14.3</v>
      </c>
      <c r="R235" s="98" t="s">
        <v>3026</v>
      </c>
      <c r="S235" s="97" t="s">
        <v>135</v>
      </c>
      <c r="T235" s="97" t="s">
        <v>381</v>
      </c>
      <c r="U235" s="97" t="s">
        <v>2665</v>
      </c>
      <c r="V235" s="97" t="s">
        <v>2178</v>
      </c>
      <c r="W235" s="79" t="s">
        <v>2666</v>
      </c>
      <c r="X235" s="79" t="s">
        <v>2831</v>
      </c>
      <c r="Y235" s="195"/>
    </row>
    <row r="236" spans="1:26" s="17" customFormat="1" x14ac:dyDescent="0.2">
      <c r="A236" s="151">
        <v>40388</v>
      </c>
      <c r="B236" s="152" t="s">
        <v>553</v>
      </c>
      <c r="C236" s="152" t="s">
        <v>1875</v>
      </c>
      <c r="D236" s="152" t="s">
        <v>134</v>
      </c>
      <c r="E236" s="153" t="s">
        <v>143</v>
      </c>
      <c r="F236" s="154">
        <v>40458</v>
      </c>
      <c r="G236" s="155">
        <v>2010</v>
      </c>
      <c r="H236" s="151" t="s">
        <v>7</v>
      </c>
      <c r="I236" s="151" t="str">
        <f t="shared" si="16"/>
        <v>PA</v>
      </c>
      <c r="J236" s="151" t="str">
        <f t="shared" si="17"/>
        <v>PA</v>
      </c>
      <c r="K236" s="151" t="str">
        <f t="shared" si="18"/>
        <v>Northeast</v>
      </c>
      <c r="L236" s="151" t="str">
        <f>INDEX('State '!$A$1:$C$62,MATCH($I236,'State '!$B:$B,0),3)</f>
        <v>Northeast</v>
      </c>
      <c r="M236" s="151" t="str">
        <f>INDEX('State '!$A$1:$C$62,MATCH($J236,'State '!$B:$B,0),3)</f>
        <v>Northeast</v>
      </c>
      <c r="N236" s="151"/>
      <c r="O236" s="158">
        <v>12.5</v>
      </c>
      <c r="P236" s="157">
        <v>3.5</v>
      </c>
      <c r="Q236" s="157">
        <v>208</v>
      </c>
      <c r="R236" s="158">
        <v>16</v>
      </c>
      <c r="S236" s="159" t="s">
        <v>135</v>
      </c>
      <c r="T236" s="156" t="s">
        <v>381</v>
      </c>
      <c r="U236" s="160" t="s">
        <v>554</v>
      </c>
      <c r="V236" s="151"/>
      <c r="W236" s="150"/>
      <c r="X236" s="150"/>
      <c r="Y236" s="150"/>
    </row>
    <row r="237" spans="1:26" s="17" customFormat="1" ht="38.25" x14ac:dyDescent="0.2">
      <c r="A237" s="96">
        <v>45566</v>
      </c>
      <c r="B237" s="79" t="s">
        <v>553</v>
      </c>
      <c r="C237" s="79" t="s">
        <v>3046</v>
      </c>
      <c r="D237" s="79" t="s">
        <v>134</v>
      </c>
      <c r="E237" s="79" t="s">
        <v>3474</v>
      </c>
      <c r="F237" s="60">
        <v>45383</v>
      </c>
      <c r="G237" s="61">
        <v>2024</v>
      </c>
      <c r="H237" s="97" t="s">
        <v>21</v>
      </c>
      <c r="I237" s="97" t="str">
        <f>LEFT($H237,2)</f>
        <v>UT</v>
      </c>
      <c r="J237" s="97" t="str">
        <f>RIGHT($H237,2)</f>
        <v>UT</v>
      </c>
      <c r="K237" s="104" t="str">
        <f>IF($L237=$M237,L237,CONCATENATE($L237,", ",IF(ISBLANK(N237),"",CONCATENATE(N237,", ")),$M237))</f>
        <v>Mountain</v>
      </c>
      <c r="L237" s="97" t="str">
        <f>INDEX('State '!$A$1:$C$62,MATCH($I237,'State '!$B:$B,0),3)</f>
        <v>Mountain</v>
      </c>
      <c r="M237" s="97" t="str">
        <f>INDEX('State '!$A$1:$C$62,MATCH($J237,'State '!$B:$B,0),3)</f>
        <v>Mountain</v>
      </c>
      <c r="N237" s="97"/>
      <c r="O237" s="158">
        <v>93.1</v>
      </c>
      <c r="P237" s="158">
        <v>35</v>
      </c>
      <c r="Q237" s="146">
        <v>140</v>
      </c>
      <c r="R237" s="98">
        <v>24</v>
      </c>
      <c r="S237" s="97" t="s">
        <v>135</v>
      </c>
      <c r="T237" s="97" t="s">
        <v>381</v>
      </c>
      <c r="U237" s="97" t="s">
        <v>3417</v>
      </c>
      <c r="V237" s="97" t="s">
        <v>2175</v>
      </c>
      <c r="W237" s="79" t="s">
        <v>3176</v>
      </c>
      <c r="X237" s="79" t="s">
        <v>2828</v>
      </c>
      <c r="Y237" s="141" t="s">
        <v>3175</v>
      </c>
      <c r="Z237"/>
    </row>
    <row r="238" spans="1:26" s="17" customFormat="1" x14ac:dyDescent="0.2">
      <c r="A238" s="97">
        <v>43838</v>
      </c>
      <c r="B238" s="79" t="s">
        <v>2697</v>
      </c>
      <c r="C238" s="79" t="s">
        <v>2025</v>
      </c>
      <c r="D238" s="79" t="s">
        <v>134</v>
      </c>
      <c r="E238" s="79" t="s">
        <v>143</v>
      </c>
      <c r="F238" s="60">
        <v>43768</v>
      </c>
      <c r="G238" s="61">
        <v>2019</v>
      </c>
      <c r="H238" s="97" t="s">
        <v>11</v>
      </c>
      <c r="I238" s="97" t="str">
        <f t="shared" si="16"/>
        <v>ND</v>
      </c>
      <c r="J238" s="97" t="str">
        <f t="shared" si="17"/>
        <v>ND</v>
      </c>
      <c r="K238" s="104" t="str">
        <f t="shared" si="18"/>
        <v>Mountain</v>
      </c>
      <c r="L238" s="97" t="str">
        <f>INDEX('State '!$A$1:$C$62,MATCH($I238,'State '!$B:$B,0),3)</f>
        <v>Mountain</v>
      </c>
      <c r="M238" s="97" t="str">
        <f>INDEX('State '!$A$1:$C$62,MATCH($J238,'State '!$B:$B,0),3)</f>
        <v>Mountain</v>
      </c>
      <c r="N238" s="97"/>
      <c r="O238" s="158">
        <v>29.5</v>
      </c>
      <c r="P238" s="178">
        <v>12.2</v>
      </c>
      <c r="Q238" s="146">
        <v>175</v>
      </c>
      <c r="R238" s="98">
        <v>20</v>
      </c>
      <c r="S238" s="97" t="s">
        <v>135</v>
      </c>
      <c r="T238" s="97" t="s">
        <v>381</v>
      </c>
      <c r="U238" s="97" t="s">
        <v>2698</v>
      </c>
      <c r="V238" s="97" t="s">
        <v>2175</v>
      </c>
      <c r="W238" s="79" t="s">
        <v>2699</v>
      </c>
      <c r="X238" s="79"/>
      <c r="Y238" s="195"/>
    </row>
    <row r="239" spans="1:26" s="17" customFormat="1" x14ac:dyDescent="0.2">
      <c r="A239" s="151">
        <v>39990</v>
      </c>
      <c r="B239" s="164" t="s">
        <v>1585</v>
      </c>
      <c r="C239" s="164" t="s">
        <v>373</v>
      </c>
      <c r="D239" s="164" t="s">
        <v>136</v>
      </c>
      <c r="E239" s="164" t="s">
        <v>143</v>
      </c>
      <c r="F239" s="165">
        <v>35977</v>
      </c>
      <c r="G239" s="166">
        <v>1998</v>
      </c>
      <c r="H239" s="151" t="s">
        <v>1586</v>
      </c>
      <c r="I239" s="151" t="str">
        <f t="shared" si="16"/>
        <v>GM</v>
      </c>
      <c r="J239" s="151" t="str">
        <f t="shared" si="17"/>
        <v>MS</v>
      </c>
      <c r="K239" s="151" t="str">
        <f t="shared" si="18"/>
        <v>Gulf of Mexico, South Central</v>
      </c>
      <c r="L239" s="151" t="str">
        <f>INDEX('State '!$A$1:$C$62,MATCH($I239,'State '!$B:$B,0),3)</f>
        <v>Gulf of Mexico</v>
      </c>
      <c r="M239" s="151" t="str">
        <f>INDEX('State '!$A$1:$C$62,MATCH($J239,'State '!$B:$B,0),3)</f>
        <v>South Central</v>
      </c>
      <c r="N239" s="151"/>
      <c r="O239" s="158">
        <v>386</v>
      </c>
      <c r="P239" s="158">
        <v>213</v>
      </c>
      <c r="Q239" s="158">
        <v>1000</v>
      </c>
      <c r="R239" s="157" t="s">
        <v>3219</v>
      </c>
      <c r="S239" s="151" t="s">
        <v>135</v>
      </c>
      <c r="T239" s="151" t="s">
        <v>381</v>
      </c>
      <c r="U239" s="151" t="s">
        <v>1587</v>
      </c>
      <c r="V239" s="151"/>
      <c r="W239" s="150"/>
      <c r="X239" s="150"/>
      <c r="Y239" s="150"/>
    </row>
    <row r="240" spans="1:26" s="17" customFormat="1" x14ac:dyDescent="0.2">
      <c r="A240" s="151">
        <v>40619</v>
      </c>
      <c r="B240" s="152" t="s">
        <v>597</v>
      </c>
      <c r="C240" s="152" t="s">
        <v>247</v>
      </c>
      <c r="D240" s="152" t="s">
        <v>140</v>
      </c>
      <c r="E240" s="164" t="s">
        <v>143</v>
      </c>
      <c r="F240" s="165">
        <v>40492</v>
      </c>
      <c r="G240" s="166">
        <v>2010</v>
      </c>
      <c r="H240" s="151" t="s">
        <v>404</v>
      </c>
      <c r="I240" s="151" t="str">
        <f t="shared" si="16"/>
        <v>UT</v>
      </c>
      <c r="J240" s="151" t="str">
        <f t="shared" si="17"/>
        <v>WY</v>
      </c>
      <c r="K240" s="151" t="str">
        <f t="shared" si="18"/>
        <v>Mountain</v>
      </c>
      <c r="L240" s="151" t="str">
        <f>INDEX('State '!$A$1:$C$62,MATCH($I240,'State '!$B:$B,0),3)</f>
        <v>Mountain</v>
      </c>
      <c r="M240" s="151" t="str">
        <f>INDEX('State '!$A$1:$C$62,MATCH($J240,'State '!$B:$B,0),3)</f>
        <v>Mountain</v>
      </c>
      <c r="N240" s="151"/>
      <c r="O240" s="158">
        <v>48.6</v>
      </c>
      <c r="P240" s="158"/>
      <c r="Q240" s="157">
        <v>180</v>
      </c>
      <c r="R240" s="157"/>
      <c r="S240" s="151" t="s">
        <v>135</v>
      </c>
      <c r="T240" s="151" t="s">
        <v>381</v>
      </c>
      <c r="U240" s="151" t="s">
        <v>598</v>
      </c>
      <c r="V240" s="151"/>
      <c r="W240" s="150"/>
      <c r="X240" s="150"/>
      <c r="Y240" s="150"/>
    </row>
    <row r="241" spans="1:25" s="17" customFormat="1" x14ac:dyDescent="0.2">
      <c r="A241" s="151">
        <v>39990</v>
      </c>
      <c r="B241" s="164" t="s">
        <v>1094</v>
      </c>
      <c r="C241" s="164" t="s">
        <v>324</v>
      </c>
      <c r="D241" s="164" t="s">
        <v>140</v>
      </c>
      <c r="E241" s="164" t="s">
        <v>143</v>
      </c>
      <c r="F241" s="165">
        <v>38539</v>
      </c>
      <c r="G241" s="166">
        <v>2005</v>
      </c>
      <c r="H241" s="151" t="s">
        <v>1095</v>
      </c>
      <c r="I241" s="151" t="str">
        <f t="shared" si="16"/>
        <v>GM</v>
      </c>
      <c r="J241" s="151" t="str">
        <f t="shared" si="17"/>
        <v>LA</v>
      </c>
      <c r="K241" s="151" t="str">
        <f t="shared" si="18"/>
        <v>Gulf of Mexico, South Central</v>
      </c>
      <c r="L241" s="151" t="str">
        <f>INDEX('State '!$A$1:$C$62,MATCH($I241,'State '!$B:$B,0),3)</f>
        <v>Gulf of Mexico</v>
      </c>
      <c r="M241" s="151" t="str">
        <f>INDEX('State '!$A$1:$C$62,MATCH($J241,'State '!$B:$B,0),3)</f>
        <v>South Central</v>
      </c>
      <c r="N241" s="151"/>
      <c r="O241" s="158">
        <v>10.8</v>
      </c>
      <c r="P241" s="158">
        <v>3</v>
      </c>
      <c r="Q241" s="158">
        <v>150</v>
      </c>
      <c r="R241" s="157" t="s">
        <v>1096</v>
      </c>
      <c r="S241" s="151" t="s">
        <v>135</v>
      </c>
      <c r="T241" s="151" t="s">
        <v>381</v>
      </c>
      <c r="U241" s="151" t="s">
        <v>1097</v>
      </c>
      <c r="V241" s="151"/>
      <c r="W241" s="150"/>
      <c r="X241" s="150"/>
      <c r="Y241" s="150"/>
    </row>
    <row r="242" spans="1:25" s="17" customFormat="1" x14ac:dyDescent="0.2">
      <c r="A242" s="151">
        <v>39990</v>
      </c>
      <c r="B242" s="164" t="s">
        <v>1692</v>
      </c>
      <c r="C242" s="164" t="s">
        <v>324</v>
      </c>
      <c r="D242" s="164" t="s">
        <v>136</v>
      </c>
      <c r="E242" s="164" t="s">
        <v>143</v>
      </c>
      <c r="F242" s="165">
        <v>35735</v>
      </c>
      <c r="G242" s="166">
        <v>1997</v>
      </c>
      <c r="H242" s="151" t="s">
        <v>1095</v>
      </c>
      <c r="I242" s="151" t="str">
        <f t="shared" si="16"/>
        <v>GM</v>
      </c>
      <c r="J242" s="151" t="str">
        <f t="shared" si="17"/>
        <v>LA</v>
      </c>
      <c r="K242" s="151" t="str">
        <f t="shared" si="18"/>
        <v>Gulf of Mexico, South Central</v>
      </c>
      <c r="L242" s="151" t="str">
        <f>INDEX('State '!$A$1:$C$62,MATCH($I242,'State '!$B:$B,0),3)</f>
        <v>Gulf of Mexico</v>
      </c>
      <c r="M242" s="151" t="str">
        <f>INDEX('State '!$A$1:$C$62,MATCH($J242,'State '!$B:$B,0),3)</f>
        <v>South Central</v>
      </c>
      <c r="N242" s="151"/>
      <c r="O242" s="158">
        <v>176.97</v>
      </c>
      <c r="P242" s="158">
        <v>147</v>
      </c>
      <c r="Q242" s="158">
        <v>600</v>
      </c>
      <c r="R242" s="157" t="s">
        <v>3220</v>
      </c>
      <c r="S242" s="151" t="s">
        <v>135</v>
      </c>
      <c r="T242" s="151" t="s">
        <v>381</v>
      </c>
      <c r="U242" s="151" t="s">
        <v>1693</v>
      </c>
      <c r="V242" s="151"/>
      <c r="W242" s="150"/>
      <c r="X242" s="150"/>
      <c r="Y242" s="150"/>
    </row>
    <row r="243" spans="1:25" s="17" customFormat="1" x14ac:dyDescent="0.2">
      <c r="A243" s="151">
        <v>39990</v>
      </c>
      <c r="B243" s="164" t="s">
        <v>765</v>
      </c>
      <c r="C243" s="164" t="s">
        <v>223</v>
      </c>
      <c r="D243" s="164" t="s">
        <v>140</v>
      </c>
      <c r="E243" s="164" t="s">
        <v>143</v>
      </c>
      <c r="F243" s="165">
        <v>39753</v>
      </c>
      <c r="G243" s="166">
        <v>2008</v>
      </c>
      <c r="H243" s="151" t="s">
        <v>766</v>
      </c>
      <c r="I243" s="151" t="str">
        <f t="shared" si="16"/>
        <v>PA</v>
      </c>
      <c r="J243" s="151" t="str">
        <f t="shared" si="17"/>
        <v>MD</v>
      </c>
      <c r="K243" s="151" t="str">
        <f t="shared" si="18"/>
        <v>Northeast</v>
      </c>
      <c r="L243" s="151" t="str">
        <f>INDEX('State '!$A$1:$C$62,MATCH($I243,'State '!$B:$B,0),3)</f>
        <v>Northeast</v>
      </c>
      <c r="M243" s="151" t="str">
        <f>INDEX('State '!$A$1:$C$62,MATCH($J243,'State '!$B:$B,0),3)</f>
        <v>Northeast</v>
      </c>
      <c r="N243" s="151"/>
      <c r="O243" s="158">
        <v>175</v>
      </c>
      <c r="P243" s="158">
        <v>113</v>
      </c>
      <c r="Q243" s="158">
        <v>700</v>
      </c>
      <c r="R243" s="157" t="s">
        <v>3215</v>
      </c>
      <c r="S243" s="151" t="s">
        <v>135</v>
      </c>
      <c r="T243" s="151" t="s">
        <v>381</v>
      </c>
      <c r="U243" s="151" t="s">
        <v>767</v>
      </c>
      <c r="V243" s="151"/>
      <c r="W243" s="150"/>
      <c r="X243" s="150"/>
      <c r="Y243" s="150"/>
    </row>
    <row r="244" spans="1:25" s="17" customFormat="1" x14ac:dyDescent="0.2">
      <c r="A244" s="151">
        <v>39990</v>
      </c>
      <c r="B244" s="164" t="s">
        <v>1092</v>
      </c>
      <c r="C244" s="164" t="s">
        <v>283</v>
      </c>
      <c r="D244" s="164" t="s">
        <v>140</v>
      </c>
      <c r="E244" s="164" t="s">
        <v>143</v>
      </c>
      <c r="F244" s="165">
        <v>38471</v>
      </c>
      <c r="G244" s="166">
        <v>2005</v>
      </c>
      <c r="H244" s="151" t="s">
        <v>959</v>
      </c>
      <c r="I244" s="151" t="str">
        <f t="shared" si="16"/>
        <v>VA</v>
      </c>
      <c r="J244" s="151" t="str">
        <f t="shared" si="17"/>
        <v>MD</v>
      </c>
      <c r="K244" s="151" t="str">
        <f t="shared" si="18"/>
        <v>Northeast</v>
      </c>
      <c r="L244" s="151" t="str">
        <f>INDEX('State '!$A$1:$C$62,MATCH($I244,'State '!$B:$B,0),3)</f>
        <v>Northeast</v>
      </c>
      <c r="M244" s="151" t="str">
        <f>INDEX('State '!$A$1:$C$62,MATCH($J244,'State '!$B:$B,0),3)</f>
        <v>Northeast</v>
      </c>
      <c r="N244" s="151"/>
      <c r="O244" s="158">
        <v>43.5</v>
      </c>
      <c r="P244" s="158"/>
      <c r="Q244" s="158">
        <v>433</v>
      </c>
      <c r="R244" s="157">
        <v>36</v>
      </c>
      <c r="S244" s="151" t="s">
        <v>135</v>
      </c>
      <c r="T244" s="151" t="s">
        <v>381</v>
      </c>
      <c r="U244" s="151" t="s">
        <v>1093</v>
      </c>
      <c r="V244" s="151"/>
      <c r="W244" s="150"/>
      <c r="X244" s="150"/>
      <c r="Y244" s="150"/>
    </row>
    <row r="245" spans="1:25" s="17" customFormat="1" x14ac:dyDescent="0.2">
      <c r="A245" s="151">
        <v>39990</v>
      </c>
      <c r="B245" s="152" t="s">
        <v>768</v>
      </c>
      <c r="C245" s="152" t="s">
        <v>283</v>
      </c>
      <c r="D245" s="152" t="s">
        <v>140</v>
      </c>
      <c r="E245" s="153" t="s">
        <v>143</v>
      </c>
      <c r="F245" s="154">
        <v>39797</v>
      </c>
      <c r="G245" s="155">
        <v>2008</v>
      </c>
      <c r="H245" s="151" t="s">
        <v>54</v>
      </c>
      <c r="I245" s="151" t="str">
        <f t="shared" si="16"/>
        <v>MD</v>
      </c>
      <c r="J245" s="151" t="str">
        <f t="shared" si="17"/>
        <v>MD</v>
      </c>
      <c r="K245" s="151" t="str">
        <f t="shared" si="18"/>
        <v>Northeast</v>
      </c>
      <c r="L245" s="151" t="str">
        <f>INDEX('State '!$A$1:$C$62,MATCH($I245,'State '!$B:$B,0),3)</f>
        <v>Northeast</v>
      </c>
      <c r="M245" s="151" t="str">
        <f>INDEX('State '!$A$1:$C$62,MATCH($J245,'State '!$B:$B,0),3)</f>
        <v>Northeast</v>
      </c>
      <c r="N245" s="151"/>
      <c r="O245" s="158">
        <v>159.80000000000001</v>
      </c>
      <c r="P245" s="157">
        <v>47.8</v>
      </c>
      <c r="Q245" s="157">
        <v>800</v>
      </c>
      <c r="R245" s="158">
        <v>36</v>
      </c>
      <c r="S245" s="159" t="s">
        <v>135</v>
      </c>
      <c r="T245" s="156" t="s">
        <v>381</v>
      </c>
      <c r="U245" s="160" t="s">
        <v>769</v>
      </c>
      <c r="V245" s="151"/>
      <c r="W245" s="150"/>
      <c r="X245" s="150"/>
      <c r="Y245" s="150"/>
    </row>
    <row r="246" spans="1:25" s="17" customFormat="1" x14ac:dyDescent="0.2">
      <c r="A246" s="151">
        <v>39990</v>
      </c>
      <c r="B246" s="164" t="s">
        <v>1168</v>
      </c>
      <c r="C246" s="164" t="s">
        <v>223</v>
      </c>
      <c r="D246" s="164" t="s">
        <v>140</v>
      </c>
      <c r="E246" s="164" t="s">
        <v>143</v>
      </c>
      <c r="F246" s="165">
        <v>37575</v>
      </c>
      <c r="G246" s="166">
        <v>2003</v>
      </c>
      <c r="H246" s="151" t="s">
        <v>7</v>
      </c>
      <c r="I246" s="151" t="str">
        <f t="shared" si="16"/>
        <v>PA</v>
      </c>
      <c r="J246" s="151" t="str">
        <f t="shared" si="17"/>
        <v>PA</v>
      </c>
      <c r="K246" s="151" t="str">
        <f t="shared" si="18"/>
        <v>Northeast</v>
      </c>
      <c r="L246" s="151" t="str">
        <f>INDEX('State '!$A$1:$C$62,MATCH($I246,'State '!$B:$B,0),3)</f>
        <v>Northeast</v>
      </c>
      <c r="M246" s="151" t="str">
        <f>INDEX('State '!$A$1:$C$62,MATCH($J246,'State '!$B:$B,0),3)</f>
        <v>Northeast</v>
      </c>
      <c r="N246" s="151"/>
      <c r="O246" s="158">
        <v>10.3</v>
      </c>
      <c r="P246" s="158"/>
      <c r="Q246" s="158">
        <v>127</v>
      </c>
      <c r="R246" s="157"/>
      <c r="S246" s="151" t="s">
        <v>135</v>
      </c>
      <c r="T246" s="151" t="s">
        <v>381</v>
      </c>
      <c r="U246" s="151" t="s">
        <v>1169</v>
      </c>
      <c r="V246" s="151"/>
      <c r="W246" s="150"/>
      <c r="X246" s="150"/>
      <c r="Y246" s="150"/>
    </row>
    <row r="247" spans="1:25" s="17" customFormat="1" x14ac:dyDescent="0.2">
      <c r="A247" s="151">
        <v>40388</v>
      </c>
      <c r="B247" s="164" t="s">
        <v>615</v>
      </c>
      <c r="C247" s="164" t="s">
        <v>223</v>
      </c>
      <c r="D247" s="164" t="s">
        <v>140</v>
      </c>
      <c r="E247" s="164" t="s">
        <v>143</v>
      </c>
      <c r="F247" s="165">
        <v>40480</v>
      </c>
      <c r="G247" s="166">
        <v>2010</v>
      </c>
      <c r="H247" s="151" t="s">
        <v>7</v>
      </c>
      <c r="I247" s="151" t="str">
        <f t="shared" si="16"/>
        <v>PA</v>
      </c>
      <c r="J247" s="151" t="str">
        <f t="shared" si="17"/>
        <v>PA</v>
      </c>
      <c r="K247" s="151" t="str">
        <f t="shared" si="18"/>
        <v>Northeast</v>
      </c>
      <c r="L247" s="151" t="str">
        <f>INDEX('State '!$A$1:$C$62,MATCH($I247,'State '!$B:$B,0),3)</f>
        <v>Northeast</v>
      </c>
      <c r="M247" s="151" t="str">
        <f>INDEX('State '!$A$1:$C$62,MATCH($J247,'State '!$B:$B,0),3)</f>
        <v>Northeast</v>
      </c>
      <c r="N247" s="151"/>
      <c r="O247" s="158">
        <v>34.4</v>
      </c>
      <c r="P247" s="158">
        <v>2</v>
      </c>
      <c r="Q247" s="158">
        <v>200</v>
      </c>
      <c r="R247" s="157">
        <v>20</v>
      </c>
      <c r="S247" s="151" t="s">
        <v>135</v>
      </c>
      <c r="T247" s="151" t="s">
        <v>381</v>
      </c>
      <c r="U247" s="151" t="s">
        <v>616</v>
      </c>
      <c r="V247" s="151"/>
      <c r="W247" s="150"/>
      <c r="X247" s="150"/>
      <c r="Y247" s="150"/>
    </row>
    <row r="248" spans="1:25" s="17" customFormat="1" x14ac:dyDescent="0.2">
      <c r="A248" s="151">
        <v>40388</v>
      </c>
      <c r="B248" s="152" t="s">
        <v>543</v>
      </c>
      <c r="C248" s="152" t="s">
        <v>223</v>
      </c>
      <c r="D248" s="152" t="s">
        <v>140</v>
      </c>
      <c r="E248" s="153" t="s">
        <v>143</v>
      </c>
      <c r="F248" s="154">
        <v>40473</v>
      </c>
      <c r="G248" s="155">
        <v>2010</v>
      </c>
      <c r="H248" s="151" t="s">
        <v>10</v>
      </c>
      <c r="I248" s="151" t="str">
        <f t="shared" si="16"/>
        <v>NY</v>
      </c>
      <c r="J248" s="151" t="str">
        <f t="shared" si="17"/>
        <v>NY</v>
      </c>
      <c r="K248" s="151" t="str">
        <f t="shared" si="18"/>
        <v>Northeast</v>
      </c>
      <c r="L248" s="151" t="str">
        <f>INDEX('State '!$A$1:$C$62,MATCH($I248,'State '!$B:$B,0),3)</f>
        <v>Northeast</v>
      </c>
      <c r="M248" s="151" t="str">
        <f>INDEX('State '!$A$1:$C$62,MATCH($J248,'State '!$B:$B,0),3)</f>
        <v>Northeast</v>
      </c>
      <c r="N248" s="151"/>
      <c r="O248" s="158">
        <v>22.5</v>
      </c>
      <c r="P248" s="157"/>
      <c r="Q248" s="157">
        <v>20</v>
      </c>
      <c r="R248" s="158"/>
      <c r="S248" s="159" t="s">
        <v>135</v>
      </c>
      <c r="T248" s="156" t="s">
        <v>381</v>
      </c>
      <c r="U248" s="160" t="s">
        <v>544</v>
      </c>
      <c r="V248" s="151"/>
      <c r="W248" s="150"/>
      <c r="X248" s="150"/>
      <c r="Y248" s="150"/>
    </row>
    <row r="249" spans="1:25" s="17" customFormat="1" x14ac:dyDescent="0.2">
      <c r="A249" s="151">
        <v>40388</v>
      </c>
      <c r="B249" s="164" t="s">
        <v>541</v>
      </c>
      <c r="C249" s="164" t="s">
        <v>223</v>
      </c>
      <c r="D249" s="164" t="s">
        <v>140</v>
      </c>
      <c r="E249" s="164" t="s">
        <v>143</v>
      </c>
      <c r="F249" s="165">
        <v>40477</v>
      </c>
      <c r="G249" s="166">
        <v>2010</v>
      </c>
      <c r="H249" s="151" t="s">
        <v>471</v>
      </c>
      <c r="I249" s="151" t="str">
        <f t="shared" si="16"/>
        <v>PA</v>
      </c>
      <c r="J249" s="151" t="str">
        <f t="shared" si="17"/>
        <v>WV</v>
      </c>
      <c r="K249" s="151" t="str">
        <f t="shared" si="18"/>
        <v>Northeast</v>
      </c>
      <c r="L249" s="151" t="str">
        <f>INDEX('State '!$A$1:$C$62,MATCH($I249,'State '!$B:$B,0),3)</f>
        <v>Northeast</v>
      </c>
      <c r="M249" s="151" t="str">
        <f>INDEX('State '!$A$1:$C$62,MATCH($J249,'State '!$B:$B,0),3)</f>
        <v>Northeast</v>
      </c>
      <c r="N249" s="151"/>
      <c r="O249" s="158">
        <v>34.700000000000003</v>
      </c>
      <c r="P249" s="158">
        <v>9.42</v>
      </c>
      <c r="Q249" s="158">
        <v>224</v>
      </c>
      <c r="R249" s="157">
        <v>24</v>
      </c>
      <c r="S249" s="151" t="s">
        <v>135</v>
      </c>
      <c r="T249" s="151" t="s">
        <v>381</v>
      </c>
      <c r="U249" s="151" t="s">
        <v>542</v>
      </c>
      <c r="V249" s="151"/>
      <c r="W249" s="150"/>
      <c r="X249" s="150"/>
      <c r="Y249" s="150"/>
    </row>
    <row r="250" spans="1:25" s="17" customFormat="1" x14ac:dyDescent="0.2">
      <c r="A250" s="151">
        <v>42921</v>
      </c>
      <c r="B250" s="164" t="s">
        <v>2305</v>
      </c>
      <c r="C250" s="164" t="s">
        <v>283</v>
      </c>
      <c r="D250" s="164" t="s">
        <v>140</v>
      </c>
      <c r="E250" s="164" t="s">
        <v>143</v>
      </c>
      <c r="F250" s="165">
        <v>42795</v>
      </c>
      <c r="G250" s="157">
        <v>2017</v>
      </c>
      <c r="H250" s="151" t="s">
        <v>959</v>
      </c>
      <c r="I250" s="151" t="str">
        <f t="shared" si="16"/>
        <v>VA</v>
      </c>
      <c r="J250" s="151" t="str">
        <f t="shared" si="17"/>
        <v>MD</v>
      </c>
      <c r="K250" s="156" t="str">
        <f t="shared" si="18"/>
        <v>Northeast</v>
      </c>
      <c r="L250" s="151" t="str">
        <f>INDEX('State '!$A$1:$C$62,MATCH($I250,'State '!$B:$B,0),3)</f>
        <v>Northeast</v>
      </c>
      <c r="M250" s="151" t="str">
        <f>INDEX('State '!$A$1:$C$62,MATCH($J250,'State '!$B:$B,0),3)</f>
        <v>Northeast</v>
      </c>
      <c r="N250" s="151"/>
      <c r="O250" s="158">
        <v>36.6</v>
      </c>
      <c r="P250" s="158"/>
      <c r="Q250" s="158">
        <v>107</v>
      </c>
      <c r="R250" s="157"/>
      <c r="S250" s="151" t="s">
        <v>135</v>
      </c>
      <c r="T250" s="151" t="s">
        <v>381</v>
      </c>
      <c r="U250" s="151" t="s">
        <v>2083</v>
      </c>
      <c r="V250" s="151" t="s">
        <v>2178</v>
      </c>
      <c r="W250" s="150" t="s">
        <v>2215</v>
      </c>
      <c r="X250" s="150"/>
      <c r="Y250" s="150"/>
    </row>
    <row r="251" spans="1:25" s="17" customFormat="1" x14ac:dyDescent="0.2">
      <c r="A251" s="151">
        <v>39990</v>
      </c>
      <c r="B251" s="164" t="s">
        <v>1123</v>
      </c>
      <c r="C251" s="164" t="s">
        <v>223</v>
      </c>
      <c r="D251" s="164" t="s">
        <v>140</v>
      </c>
      <c r="E251" s="164" t="s">
        <v>143</v>
      </c>
      <c r="F251" s="165">
        <v>38292</v>
      </c>
      <c r="G251" s="166">
        <v>2004</v>
      </c>
      <c r="H251" s="151" t="s">
        <v>1124</v>
      </c>
      <c r="I251" s="151" t="str">
        <f t="shared" si="16"/>
        <v>WV</v>
      </c>
      <c r="J251" s="151" t="str">
        <f t="shared" si="17"/>
        <v>VA</v>
      </c>
      <c r="K251" s="151" t="str">
        <f t="shared" si="18"/>
        <v>Northeast</v>
      </c>
      <c r="L251" s="151" t="str">
        <f>INDEX('State '!$A$1:$C$62,MATCH($I251,'State '!$B:$B,0),3)</f>
        <v>Northeast</v>
      </c>
      <c r="M251" s="151" t="str">
        <f>INDEX('State '!$A$1:$C$62,MATCH($J251,'State '!$B:$B,0),3)</f>
        <v>Northeast</v>
      </c>
      <c r="N251" s="151"/>
      <c r="O251" s="158">
        <v>78</v>
      </c>
      <c r="P251" s="158"/>
      <c r="Q251" s="158">
        <v>217</v>
      </c>
      <c r="R251" s="157"/>
      <c r="S251" s="151" t="s">
        <v>135</v>
      </c>
      <c r="T251" s="151" t="s">
        <v>381</v>
      </c>
      <c r="U251" s="151" t="s">
        <v>1125</v>
      </c>
      <c r="V251" s="151"/>
      <c r="W251" s="150"/>
      <c r="X251" s="150"/>
      <c r="Y251" s="150"/>
    </row>
    <row r="252" spans="1:25" s="17" customFormat="1" x14ac:dyDescent="0.2">
      <c r="A252" s="151">
        <v>39990</v>
      </c>
      <c r="B252" s="152" t="s">
        <v>1032</v>
      </c>
      <c r="C252" s="152" t="s">
        <v>223</v>
      </c>
      <c r="D252" s="152" t="s">
        <v>134</v>
      </c>
      <c r="E252" s="153" t="s">
        <v>143</v>
      </c>
      <c r="F252" s="154">
        <v>38884</v>
      </c>
      <c r="G252" s="155">
        <v>2006</v>
      </c>
      <c r="H252" s="151" t="s">
        <v>1033</v>
      </c>
      <c r="I252" s="151" t="str">
        <f t="shared" si="16"/>
        <v>WV</v>
      </c>
      <c r="J252" s="151" t="str">
        <f t="shared" si="17"/>
        <v>NY</v>
      </c>
      <c r="K252" s="151" t="str">
        <f t="shared" si="18"/>
        <v>Northeast</v>
      </c>
      <c r="L252" s="151" t="str">
        <f>INDEX('State '!$A$1:$C$62,MATCH($I252,'State '!$B:$B,0),3)</f>
        <v>Northeast</v>
      </c>
      <c r="M252" s="151" t="str">
        <f>INDEX('State '!$A$1:$C$62,MATCH($J252,'State '!$B:$B,0),3)</f>
        <v>Northeast</v>
      </c>
      <c r="N252" s="151"/>
      <c r="O252" s="158">
        <v>31.15</v>
      </c>
      <c r="P252" s="157">
        <v>23.67</v>
      </c>
      <c r="Q252" s="157">
        <v>200</v>
      </c>
      <c r="R252" s="158" t="s">
        <v>3221</v>
      </c>
      <c r="S252" s="159" t="s">
        <v>135</v>
      </c>
      <c r="T252" s="156" t="s">
        <v>381</v>
      </c>
      <c r="U252" s="160" t="s">
        <v>1034</v>
      </c>
      <c r="V252" s="151"/>
      <c r="W252" s="150"/>
      <c r="X252" s="150"/>
      <c r="Y252" s="150"/>
    </row>
    <row r="253" spans="1:25" s="17" customFormat="1" x14ac:dyDescent="0.2">
      <c r="A253" s="151">
        <v>39990</v>
      </c>
      <c r="B253" s="164" t="s">
        <v>1259</v>
      </c>
      <c r="C253" s="164" t="s">
        <v>223</v>
      </c>
      <c r="D253" s="164" t="s">
        <v>134</v>
      </c>
      <c r="E253" s="164" t="s">
        <v>143</v>
      </c>
      <c r="F253" s="165">
        <v>37561</v>
      </c>
      <c r="G253" s="166">
        <v>2002</v>
      </c>
      <c r="H253" s="151" t="s">
        <v>19</v>
      </c>
      <c r="I253" s="151" t="str">
        <f t="shared" si="16"/>
        <v>VA</v>
      </c>
      <c r="J253" s="151" t="str">
        <f t="shared" si="17"/>
        <v>VA</v>
      </c>
      <c r="K253" s="151" t="str">
        <f t="shared" si="18"/>
        <v>Northeast</v>
      </c>
      <c r="L253" s="151" t="str">
        <f>INDEX('State '!$A$1:$C$62,MATCH($I253,'State '!$B:$B,0),3)</f>
        <v>Northeast</v>
      </c>
      <c r="M253" s="151" t="str">
        <f>INDEX('State '!$A$1:$C$62,MATCH($J253,'State '!$B:$B,0),3)</f>
        <v>Northeast</v>
      </c>
      <c r="N253" s="151"/>
      <c r="O253" s="158">
        <v>22.2</v>
      </c>
      <c r="P253" s="158">
        <v>14</v>
      </c>
      <c r="Q253" s="158">
        <v>300</v>
      </c>
      <c r="R253" s="157">
        <v>20</v>
      </c>
      <c r="S253" s="151" t="s">
        <v>138</v>
      </c>
      <c r="T253" s="151" t="s">
        <v>187</v>
      </c>
      <c r="U253" s="151" t="s">
        <v>382</v>
      </c>
      <c r="V253" s="151"/>
      <c r="W253" s="150"/>
      <c r="X253" s="150"/>
      <c r="Y253" s="150"/>
    </row>
    <row r="254" spans="1:25" s="17" customFormat="1" x14ac:dyDescent="0.2">
      <c r="A254" s="151">
        <v>40367</v>
      </c>
      <c r="B254" s="164" t="s">
        <v>619</v>
      </c>
      <c r="C254" s="164" t="s">
        <v>223</v>
      </c>
      <c r="D254" s="164" t="s">
        <v>140</v>
      </c>
      <c r="E254" s="164" t="s">
        <v>143</v>
      </c>
      <c r="F254" s="165">
        <v>40118</v>
      </c>
      <c r="G254" s="166">
        <v>2009</v>
      </c>
      <c r="H254" s="151" t="s">
        <v>19</v>
      </c>
      <c r="I254" s="151" t="str">
        <f t="shared" si="16"/>
        <v>VA</v>
      </c>
      <c r="J254" s="151" t="str">
        <f t="shared" si="17"/>
        <v>VA</v>
      </c>
      <c r="K254" s="151" t="str">
        <f t="shared" si="18"/>
        <v>Northeast</v>
      </c>
      <c r="L254" s="151" t="str">
        <f>INDEX('State '!$A$1:$C$62,MATCH($I254,'State '!$B:$B,0),3)</f>
        <v>Northeast</v>
      </c>
      <c r="M254" s="151" t="str">
        <f>INDEX('State '!$A$1:$C$62,MATCH($J254,'State '!$B:$B,0),3)</f>
        <v>Northeast</v>
      </c>
      <c r="N254" s="151"/>
      <c r="O254" s="158">
        <v>21.1</v>
      </c>
      <c r="P254" s="158"/>
      <c r="Q254" s="158">
        <v>180</v>
      </c>
      <c r="R254" s="157"/>
      <c r="S254" s="151" t="s">
        <v>135</v>
      </c>
      <c r="T254" s="151" t="s">
        <v>381</v>
      </c>
      <c r="U254" s="151" t="s">
        <v>620</v>
      </c>
      <c r="V254" s="151"/>
      <c r="W254" s="150"/>
      <c r="X254" s="150"/>
      <c r="Y254" s="150"/>
    </row>
    <row r="255" spans="1:25" s="17" customFormat="1" x14ac:dyDescent="0.2">
      <c r="A255" s="151">
        <v>40367</v>
      </c>
      <c r="B255" s="152" t="s">
        <v>555</v>
      </c>
      <c r="C255" s="152" t="s">
        <v>223</v>
      </c>
      <c r="D255" s="152" t="s">
        <v>140</v>
      </c>
      <c r="E255" s="153" t="s">
        <v>143</v>
      </c>
      <c r="F255" s="154">
        <v>40269</v>
      </c>
      <c r="G255" s="155">
        <v>2010</v>
      </c>
      <c r="H255" s="151" t="s">
        <v>7</v>
      </c>
      <c r="I255" s="151" t="str">
        <f t="shared" si="16"/>
        <v>PA</v>
      </c>
      <c r="J255" s="151" t="str">
        <f t="shared" si="17"/>
        <v>PA</v>
      </c>
      <c r="K255" s="151" t="str">
        <f t="shared" si="18"/>
        <v>Northeast</v>
      </c>
      <c r="L255" s="151" t="str">
        <f>INDEX('State '!$A$1:$C$62,MATCH($I255,'State '!$B:$B,0),3)</f>
        <v>Northeast</v>
      </c>
      <c r="M255" s="151" t="str">
        <f>INDEX('State '!$A$1:$C$62,MATCH($J255,'State '!$B:$B,0),3)</f>
        <v>Northeast</v>
      </c>
      <c r="N255" s="151"/>
      <c r="O255" s="158">
        <v>40.6</v>
      </c>
      <c r="P255" s="157">
        <v>1.4</v>
      </c>
      <c r="Q255" s="157">
        <v>57</v>
      </c>
      <c r="R255" s="158">
        <v>10</v>
      </c>
      <c r="S255" s="159" t="s">
        <v>135</v>
      </c>
      <c r="T255" s="156" t="s">
        <v>381</v>
      </c>
      <c r="U255" s="160" t="s">
        <v>556</v>
      </c>
      <c r="V255" s="151"/>
      <c r="W255" s="150"/>
      <c r="X255" s="150"/>
      <c r="Y255" s="150"/>
    </row>
    <row r="256" spans="1:25" s="17" customFormat="1" x14ac:dyDescent="0.2">
      <c r="A256" s="151">
        <v>39990</v>
      </c>
      <c r="B256" s="164" t="s">
        <v>718</v>
      </c>
      <c r="C256" s="164" t="s">
        <v>223</v>
      </c>
      <c r="D256" s="164" t="s">
        <v>140</v>
      </c>
      <c r="E256" s="164" t="s">
        <v>143</v>
      </c>
      <c r="F256" s="165">
        <v>39753</v>
      </c>
      <c r="G256" s="166">
        <v>2008</v>
      </c>
      <c r="H256" s="151" t="s">
        <v>33</v>
      </c>
      <c r="I256" s="151" t="str">
        <f t="shared" si="16"/>
        <v>WV</v>
      </c>
      <c r="J256" s="151" t="str">
        <f t="shared" si="17"/>
        <v>WV</v>
      </c>
      <c r="K256" s="151" t="str">
        <f t="shared" si="18"/>
        <v>Northeast</v>
      </c>
      <c r="L256" s="151" t="str">
        <f>INDEX('State '!$A$1:$C$62,MATCH($I256,'State '!$B:$B,0),3)</f>
        <v>Northeast</v>
      </c>
      <c r="M256" s="151" t="str">
        <f>INDEX('State '!$A$1:$C$62,MATCH($J256,'State '!$B:$B,0),3)</f>
        <v>Northeast</v>
      </c>
      <c r="N256" s="151"/>
      <c r="O256" s="158">
        <v>14.69</v>
      </c>
      <c r="P256" s="158">
        <v>6.43</v>
      </c>
      <c r="Q256" s="158">
        <v>21.25</v>
      </c>
      <c r="R256" s="157" t="s">
        <v>719</v>
      </c>
      <c r="S256" s="151" t="s">
        <v>135</v>
      </c>
      <c r="T256" s="151" t="s">
        <v>381</v>
      </c>
      <c r="U256" s="151" t="s">
        <v>720</v>
      </c>
      <c r="V256" s="151"/>
      <c r="W256" s="150"/>
      <c r="X256" s="150"/>
      <c r="Y256" s="150"/>
    </row>
    <row r="257" spans="1:25" s="17" customFormat="1" x14ac:dyDescent="0.2">
      <c r="A257" s="151">
        <v>40367</v>
      </c>
      <c r="B257" s="164" t="s">
        <v>617</v>
      </c>
      <c r="C257" s="164" t="s">
        <v>223</v>
      </c>
      <c r="D257" s="164" t="s">
        <v>140</v>
      </c>
      <c r="E257" s="164" t="s">
        <v>143</v>
      </c>
      <c r="F257" s="165">
        <v>40118</v>
      </c>
      <c r="G257" s="166">
        <v>2009</v>
      </c>
      <c r="H257" s="151" t="s">
        <v>10</v>
      </c>
      <c r="I257" s="151" t="str">
        <f t="shared" si="16"/>
        <v>NY</v>
      </c>
      <c r="J257" s="151" t="str">
        <f t="shared" si="17"/>
        <v>NY</v>
      </c>
      <c r="K257" s="151" t="str">
        <f t="shared" si="18"/>
        <v>Northeast</v>
      </c>
      <c r="L257" s="151" t="str">
        <f>INDEX('State '!$A$1:$C$62,MATCH($I257,'State '!$B:$B,0),3)</f>
        <v>Northeast</v>
      </c>
      <c r="M257" s="151" t="str">
        <f>INDEX('State '!$A$1:$C$62,MATCH($J257,'State '!$B:$B,0),3)</f>
        <v>Northeast</v>
      </c>
      <c r="N257" s="151"/>
      <c r="O257" s="158">
        <v>6.4</v>
      </c>
      <c r="P257" s="158"/>
      <c r="Q257" s="158">
        <v>15</v>
      </c>
      <c r="R257" s="157"/>
      <c r="S257" s="151" t="s">
        <v>135</v>
      </c>
      <c r="T257" s="151" t="s">
        <v>381</v>
      </c>
      <c r="U257" s="151" t="s">
        <v>618</v>
      </c>
      <c r="V257" s="151"/>
      <c r="W257" s="150"/>
      <c r="X257" s="150"/>
      <c r="Y257" s="150"/>
    </row>
    <row r="258" spans="1:25" s="17" customFormat="1" ht="51" x14ac:dyDescent="0.2">
      <c r="A258" s="197">
        <v>44519</v>
      </c>
      <c r="B258" s="194" t="s">
        <v>2595</v>
      </c>
      <c r="C258" s="194" t="s">
        <v>2596</v>
      </c>
      <c r="D258" s="194" t="s">
        <v>136</v>
      </c>
      <c r="E258" s="79" t="s">
        <v>143</v>
      </c>
      <c r="F258" s="196">
        <v>44517</v>
      </c>
      <c r="G258" s="198">
        <v>2021</v>
      </c>
      <c r="H258" s="197" t="s">
        <v>1147</v>
      </c>
      <c r="I258" s="197" t="str">
        <f t="shared" si="16"/>
        <v>NM</v>
      </c>
      <c r="J258" s="197" t="str">
        <f t="shared" si="17"/>
        <v>TX</v>
      </c>
      <c r="K258" s="104" t="str">
        <f t="shared" si="18"/>
        <v>Mountain, South Central</v>
      </c>
      <c r="L258" s="97" t="str">
        <f>INDEX('State '!$A$1:$C$62,MATCH($I258,'State '!$B:$B,0),3)</f>
        <v>Mountain</v>
      </c>
      <c r="M258" s="97" t="str">
        <f>INDEX('State '!$A$1:$C$62,MATCH($J258,'State '!$B:$B,0),3)</f>
        <v>South Central</v>
      </c>
      <c r="N258" s="97"/>
      <c r="O258" s="158">
        <v>450</v>
      </c>
      <c r="P258" s="158">
        <f>34+81.1+17.3+1.4</f>
        <v>133.80000000000001</v>
      </c>
      <c r="Q258" s="200">
        <v>1350</v>
      </c>
      <c r="R258" s="198" t="s">
        <v>421</v>
      </c>
      <c r="S258" s="197" t="s">
        <v>135</v>
      </c>
      <c r="T258" s="197" t="s">
        <v>381</v>
      </c>
      <c r="U258" s="197" t="s">
        <v>2819</v>
      </c>
      <c r="V258" s="97" t="s">
        <v>2178</v>
      </c>
      <c r="W258" s="79" t="s">
        <v>2686</v>
      </c>
      <c r="X258" s="79"/>
      <c r="Y258" s="195"/>
    </row>
    <row r="259" spans="1:25" s="17" customFormat="1" x14ac:dyDescent="0.2">
      <c r="A259" s="151">
        <v>41330</v>
      </c>
      <c r="B259" s="152" t="s">
        <v>1809</v>
      </c>
      <c r="C259" s="152" t="s">
        <v>1810</v>
      </c>
      <c r="D259" s="152" t="s">
        <v>134</v>
      </c>
      <c r="E259" s="153" t="s">
        <v>143</v>
      </c>
      <c r="F259" s="154">
        <v>41319</v>
      </c>
      <c r="G259" s="155">
        <v>2013</v>
      </c>
      <c r="H259" s="151" t="s">
        <v>6</v>
      </c>
      <c r="I259" s="151" t="str">
        <f t="shared" si="16"/>
        <v>TX</v>
      </c>
      <c r="J259" s="151" t="str">
        <f t="shared" si="17"/>
        <v>TX</v>
      </c>
      <c r="K259" s="151" t="str">
        <f t="shared" si="18"/>
        <v>South Central</v>
      </c>
      <c r="L259" s="151" t="str">
        <f>INDEX('State '!$A$1:$C$62,MATCH($I259,'State '!$B:$B,0),3)</f>
        <v>South Central</v>
      </c>
      <c r="M259" s="151" t="str">
        <f>INDEX('State '!$A$1:$C$62,MATCH($J259,'State '!$B:$B,0),3)</f>
        <v>South Central</v>
      </c>
      <c r="N259" s="151"/>
      <c r="O259" s="158">
        <v>0</v>
      </c>
      <c r="P259" s="157">
        <v>10.199999999999999</v>
      </c>
      <c r="Q259" s="157"/>
      <c r="R259" s="158"/>
      <c r="S259" s="159" t="s">
        <v>135</v>
      </c>
      <c r="T259" s="156" t="s">
        <v>381</v>
      </c>
      <c r="U259" s="160" t="s">
        <v>1811</v>
      </c>
      <c r="V259" s="151"/>
      <c r="W259" s="150"/>
      <c r="X259" s="150"/>
      <c r="Y259" s="150"/>
    </row>
    <row r="260" spans="1:25" s="17" customFormat="1" ht="25.5" x14ac:dyDescent="0.2">
      <c r="A260" s="97">
        <v>44217</v>
      </c>
      <c r="B260" s="194" t="s">
        <v>2988</v>
      </c>
      <c r="C260" s="194" t="s">
        <v>2989</v>
      </c>
      <c r="D260" s="194" t="s">
        <v>136</v>
      </c>
      <c r="E260" s="194" t="s">
        <v>143</v>
      </c>
      <c r="F260" s="196">
        <v>44044</v>
      </c>
      <c r="G260" s="106">
        <v>2020</v>
      </c>
      <c r="H260" s="197" t="s">
        <v>0</v>
      </c>
      <c r="I260" s="197" t="str">
        <f t="shared" si="16"/>
        <v>LA</v>
      </c>
      <c r="J260" s="197" t="str">
        <f t="shared" si="17"/>
        <v>LA</v>
      </c>
      <c r="K260" s="104" t="str">
        <f t="shared" si="18"/>
        <v>South Central</v>
      </c>
      <c r="L260" s="97" t="str">
        <f>INDEX('State '!$A$1:$C$62,MATCH($I260,'State '!$B:$B,0),3)</f>
        <v>South Central</v>
      </c>
      <c r="M260" s="97" t="str">
        <f>INDEX('State '!$A$1:$C$62,MATCH($J260,'State '!$B:$B,0),3)</f>
        <v>South Central</v>
      </c>
      <c r="N260" s="97"/>
      <c r="O260" s="145"/>
      <c r="P260" s="206">
        <v>150</v>
      </c>
      <c r="Q260" s="200">
        <v>1000</v>
      </c>
      <c r="R260" s="198">
        <v>36</v>
      </c>
      <c r="S260" s="197" t="s">
        <v>138</v>
      </c>
      <c r="T260" s="197"/>
      <c r="U260" s="197"/>
      <c r="V260" s="97" t="s">
        <v>2175</v>
      </c>
      <c r="W260" s="79" t="s">
        <v>2990</v>
      </c>
      <c r="X260" s="79"/>
      <c r="Y260" s="195"/>
    </row>
    <row r="261" spans="1:25" s="17" customFormat="1" x14ac:dyDescent="0.2">
      <c r="A261" s="151">
        <v>40246</v>
      </c>
      <c r="B261" s="152" t="s">
        <v>936</v>
      </c>
      <c r="C261" s="152" t="s">
        <v>306</v>
      </c>
      <c r="D261" s="152" t="s">
        <v>136</v>
      </c>
      <c r="E261" s="153" t="s">
        <v>143</v>
      </c>
      <c r="F261" s="154">
        <v>39419</v>
      </c>
      <c r="G261" s="155">
        <v>2007</v>
      </c>
      <c r="H261" s="151" t="s">
        <v>41</v>
      </c>
      <c r="I261" s="151" t="str">
        <f t="shared" si="16"/>
        <v>MI</v>
      </c>
      <c r="J261" s="151" t="str">
        <f t="shared" si="17"/>
        <v>MI</v>
      </c>
      <c r="K261" s="151" t="str">
        <f t="shared" si="18"/>
        <v>Midwest</v>
      </c>
      <c r="L261" s="151" t="str">
        <f>INDEX('State '!$A$1:$C$62,MATCH($I261,'State '!$B:$B,0),3)</f>
        <v>Midwest</v>
      </c>
      <c r="M261" s="151" t="str">
        <f>INDEX('State '!$A$1:$C$62,MATCH($J261,'State '!$B:$B,0),3)</f>
        <v>Midwest</v>
      </c>
      <c r="N261" s="151"/>
      <c r="O261" s="158">
        <v>5.0999999999999996</v>
      </c>
      <c r="P261" s="157">
        <v>4.5</v>
      </c>
      <c r="Q261" s="157">
        <v>100</v>
      </c>
      <c r="R261" s="158">
        <v>20</v>
      </c>
      <c r="S261" s="159" t="s">
        <v>138</v>
      </c>
      <c r="T261" s="156" t="s">
        <v>187</v>
      </c>
      <c r="U261" s="160" t="s">
        <v>937</v>
      </c>
      <c r="V261" s="151"/>
      <c r="W261" s="150"/>
      <c r="X261" s="150"/>
      <c r="Y261" s="150"/>
    </row>
    <row r="262" spans="1:25" s="17" customFormat="1" x14ac:dyDescent="0.2">
      <c r="A262" s="151">
        <v>40597</v>
      </c>
      <c r="B262" s="152" t="s">
        <v>521</v>
      </c>
      <c r="C262" s="152" t="s">
        <v>236</v>
      </c>
      <c r="D262" s="152" t="s">
        <v>136</v>
      </c>
      <c r="E262" s="153" t="s">
        <v>143</v>
      </c>
      <c r="F262" s="154">
        <v>40591</v>
      </c>
      <c r="G262" s="155">
        <v>2011</v>
      </c>
      <c r="H262" s="151" t="s">
        <v>6</v>
      </c>
      <c r="I262" s="151" t="str">
        <f t="shared" si="16"/>
        <v>TX</v>
      </c>
      <c r="J262" s="151" t="str">
        <f t="shared" si="17"/>
        <v>TX</v>
      </c>
      <c r="K262" s="151" t="str">
        <f t="shared" si="18"/>
        <v>South Central</v>
      </c>
      <c r="L262" s="151" t="str">
        <f>INDEX('State '!$A$1:$C$62,MATCH($I262,'State '!$B:$B,0),3)</f>
        <v>South Central</v>
      </c>
      <c r="M262" s="151" t="str">
        <f>INDEX('State '!$A$1:$C$62,MATCH($J262,'State '!$B:$B,0),3)</f>
        <v>South Central</v>
      </c>
      <c r="N262" s="151"/>
      <c r="O262" s="158">
        <v>0</v>
      </c>
      <c r="P262" s="157">
        <v>83</v>
      </c>
      <c r="Q262" s="157">
        <v>300</v>
      </c>
      <c r="R262" s="158">
        <v>20</v>
      </c>
      <c r="S262" s="159" t="s">
        <v>138</v>
      </c>
      <c r="T262" s="156" t="s">
        <v>187</v>
      </c>
      <c r="U262" s="160" t="s">
        <v>382</v>
      </c>
      <c r="V262" s="151"/>
      <c r="W262" s="150"/>
      <c r="X262" s="150"/>
      <c r="Y262" s="150"/>
    </row>
    <row r="263" spans="1:25" s="17" customFormat="1" x14ac:dyDescent="0.2">
      <c r="A263" s="151">
        <v>40597</v>
      </c>
      <c r="B263" s="164" t="s">
        <v>515</v>
      </c>
      <c r="C263" s="164" t="s">
        <v>236</v>
      </c>
      <c r="D263" s="164" t="s">
        <v>136</v>
      </c>
      <c r="E263" s="164" t="s">
        <v>143</v>
      </c>
      <c r="F263" s="165">
        <v>40591</v>
      </c>
      <c r="G263" s="166">
        <v>2011</v>
      </c>
      <c r="H263" s="151" t="s">
        <v>6</v>
      </c>
      <c r="I263" s="151" t="str">
        <f t="shared" si="16"/>
        <v>TX</v>
      </c>
      <c r="J263" s="151" t="str">
        <f t="shared" si="17"/>
        <v>TX</v>
      </c>
      <c r="K263" s="151" t="str">
        <f t="shared" si="18"/>
        <v>South Central</v>
      </c>
      <c r="L263" s="151" t="str">
        <f>INDEX('State '!$A$1:$C$62,MATCH($I263,'State '!$B:$B,0),3)</f>
        <v>South Central</v>
      </c>
      <c r="M263" s="151" t="str">
        <f>INDEX('State '!$A$1:$C$62,MATCH($J263,'State '!$B:$B,0),3)</f>
        <v>South Central</v>
      </c>
      <c r="N263" s="151"/>
      <c r="O263" s="158">
        <v>0</v>
      </c>
      <c r="P263" s="158">
        <v>50</v>
      </c>
      <c r="Q263" s="158">
        <v>400</v>
      </c>
      <c r="R263" s="157">
        <v>24</v>
      </c>
      <c r="S263" s="151" t="s">
        <v>138</v>
      </c>
      <c r="T263" s="151" t="s">
        <v>187</v>
      </c>
      <c r="U263" s="151" t="s">
        <v>382</v>
      </c>
      <c r="V263" s="151"/>
      <c r="W263" s="150"/>
      <c r="X263" s="150"/>
      <c r="Y263" s="150"/>
    </row>
    <row r="264" spans="1:25" s="17" customFormat="1" x14ac:dyDescent="0.2">
      <c r="A264" s="151">
        <v>41519</v>
      </c>
      <c r="B264" s="152" t="s">
        <v>423</v>
      </c>
      <c r="C264" s="152" t="s">
        <v>211</v>
      </c>
      <c r="D264" s="152" t="s">
        <v>140</v>
      </c>
      <c r="E264" s="153" t="s">
        <v>143</v>
      </c>
      <c r="F264" s="154">
        <v>41395</v>
      </c>
      <c r="G264" s="155">
        <v>2013</v>
      </c>
      <c r="H264" s="151" t="s">
        <v>6</v>
      </c>
      <c r="I264" s="151" t="str">
        <f t="shared" si="16"/>
        <v>TX</v>
      </c>
      <c r="J264" s="151" t="str">
        <f t="shared" si="17"/>
        <v>TX</v>
      </c>
      <c r="K264" s="151" t="str">
        <f t="shared" si="18"/>
        <v>South Central</v>
      </c>
      <c r="L264" s="151" t="str">
        <f>INDEX('State '!$A$1:$C$62,MATCH($I264,'State '!$B:$B,0),3)</f>
        <v>South Central</v>
      </c>
      <c r="M264" s="151" t="str">
        <f>INDEX('State '!$A$1:$C$62,MATCH($J264,'State '!$B:$B,0),3)</f>
        <v>South Central</v>
      </c>
      <c r="N264" s="151"/>
      <c r="O264" s="158"/>
      <c r="P264" s="157">
        <v>105</v>
      </c>
      <c r="Q264" s="157"/>
      <c r="R264" s="158">
        <v>24</v>
      </c>
      <c r="S264" s="159" t="s">
        <v>138</v>
      </c>
      <c r="T264" s="156" t="s">
        <v>187</v>
      </c>
      <c r="U264" s="160" t="s">
        <v>382</v>
      </c>
      <c r="V264" s="151"/>
      <c r="W264" s="150"/>
      <c r="X264" s="150"/>
      <c r="Y264" s="150"/>
    </row>
    <row r="265" spans="1:25" s="17" customFormat="1" ht="127.15" customHeight="1" x14ac:dyDescent="0.2">
      <c r="A265" s="96">
        <v>45309</v>
      </c>
      <c r="B265" s="194" t="s">
        <v>3384</v>
      </c>
      <c r="C265" s="194" t="s">
        <v>3385</v>
      </c>
      <c r="D265" s="194" t="s">
        <v>136</v>
      </c>
      <c r="E265" s="194" t="s">
        <v>143</v>
      </c>
      <c r="F265" s="196">
        <v>45231</v>
      </c>
      <c r="G265" s="61">
        <v>2023</v>
      </c>
      <c r="H265" s="197" t="s">
        <v>6</v>
      </c>
      <c r="I265" s="97" t="str">
        <f>LEFT($H265,2)</f>
        <v>TX</v>
      </c>
      <c r="J265" s="97" t="str">
        <f>RIGHT($H265,2)</f>
        <v>TX</v>
      </c>
      <c r="K265" s="104" t="str">
        <f>IF($L265=$M265,L265,CONCATENATE($L265,", ",IF(ISBLANK(N265),"",CONCATENATE(N265,", ")),$M265))</f>
        <v>South Central</v>
      </c>
      <c r="L265" s="97" t="str">
        <f>INDEX('State '!$A$1:$C$62,MATCH($I265,'State '!$B:$B,0),3)</f>
        <v>South Central</v>
      </c>
      <c r="M265" s="97" t="str">
        <f>INDEX('State '!$A$1:$C$62,MATCH($J265,'State '!$B:$B,0),3)</f>
        <v>South Central</v>
      </c>
      <c r="N265" s="97"/>
      <c r="O265" s="158">
        <v>251</v>
      </c>
      <c r="P265" s="201">
        <v>67</v>
      </c>
      <c r="Q265" s="146">
        <v>2000</v>
      </c>
      <c r="R265" s="98">
        <v>42</v>
      </c>
      <c r="S265" s="197" t="s">
        <v>138</v>
      </c>
      <c r="T265" s="197"/>
      <c r="U265" s="197"/>
      <c r="V265" s="97" t="s">
        <v>2175</v>
      </c>
      <c r="W265" s="79" t="s">
        <v>3386</v>
      </c>
      <c r="X265" s="79" t="s">
        <v>3387</v>
      </c>
      <c r="Y265" s="59" t="s">
        <v>3388</v>
      </c>
    </row>
    <row r="266" spans="1:25" s="17" customFormat="1" x14ac:dyDescent="0.2">
      <c r="A266" s="151">
        <v>42636</v>
      </c>
      <c r="B266" s="164" t="s">
        <v>1814</v>
      </c>
      <c r="C266" s="164" t="s">
        <v>1815</v>
      </c>
      <c r="D266" s="164" t="s">
        <v>136</v>
      </c>
      <c r="E266" s="164" t="s">
        <v>143</v>
      </c>
      <c r="F266" s="165">
        <v>41942</v>
      </c>
      <c r="G266" s="166">
        <v>2014</v>
      </c>
      <c r="H266" s="151" t="s">
        <v>408</v>
      </c>
      <c r="I266" s="151" t="str">
        <f t="shared" si="16"/>
        <v>TX</v>
      </c>
      <c r="J266" s="151" t="str">
        <f t="shared" si="17"/>
        <v>MX</v>
      </c>
      <c r="K266" s="151" t="str">
        <f t="shared" si="18"/>
        <v>South Central, Mexico</v>
      </c>
      <c r="L266" s="151" t="str">
        <f>INDEX('State '!$A$1:$C$62,MATCH($I266,'State '!$B:$B,0),3)</f>
        <v>South Central</v>
      </c>
      <c r="M266" s="151" t="str">
        <f>INDEX('State '!$A$1:$C$62,MATCH($J266,'State '!$B:$B,0),3)</f>
        <v>Mexico</v>
      </c>
      <c r="N266" s="151"/>
      <c r="O266" s="158">
        <v>0</v>
      </c>
      <c r="P266" s="158">
        <v>124</v>
      </c>
      <c r="Q266" s="158">
        <v>2100</v>
      </c>
      <c r="R266" s="157">
        <v>42</v>
      </c>
      <c r="S266" s="151" t="s">
        <v>135</v>
      </c>
      <c r="T266" s="151" t="s">
        <v>381</v>
      </c>
      <c r="U266" s="151" t="s">
        <v>1816</v>
      </c>
      <c r="V266" s="151"/>
      <c r="W266" s="150"/>
      <c r="X266" s="150"/>
      <c r="Y266" s="150"/>
    </row>
    <row r="267" spans="1:25" s="17" customFormat="1" x14ac:dyDescent="0.2">
      <c r="A267" s="151">
        <v>39990</v>
      </c>
      <c r="B267" s="164" t="s">
        <v>1307</v>
      </c>
      <c r="C267" s="164" t="s">
        <v>347</v>
      </c>
      <c r="D267" s="164" t="s">
        <v>140</v>
      </c>
      <c r="E267" s="164" t="s">
        <v>143</v>
      </c>
      <c r="F267" s="165">
        <v>37895</v>
      </c>
      <c r="G267" s="166">
        <v>2002</v>
      </c>
      <c r="H267" s="151" t="s">
        <v>408</v>
      </c>
      <c r="I267" s="151" t="str">
        <f t="shared" si="16"/>
        <v>TX</v>
      </c>
      <c r="J267" s="151" t="str">
        <f t="shared" si="17"/>
        <v>MX</v>
      </c>
      <c r="K267" s="151" t="str">
        <f t="shared" si="18"/>
        <v>South Central, Mexico</v>
      </c>
      <c r="L267" s="151" t="str">
        <f>INDEX('State '!$A$1:$C$62,MATCH($I267,'State '!$B:$B,0),3)</f>
        <v>South Central</v>
      </c>
      <c r="M267" s="151" t="str">
        <f>INDEX('State '!$A$1:$C$62,MATCH($J267,'State '!$B:$B,0),3)</f>
        <v>Mexico</v>
      </c>
      <c r="N267" s="151"/>
      <c r="O267" s="158">
        <v>2</v>
      </c>
      <c r="P267" s="158">
        <v>5</v>
      </c>
      <c r="Q267" s="158">
        <v>15</v>
      </c>
      <c r="R267" s="157">
        <v>12</v>
      </c>
      <c r="S267" s="151" t="s">
        <v>135</v>
      </c>
      <c r="T267" s="151" t="s">
        <v>381</v>
      </c>
      <c r="U267" s="151" t="s">
        <v>2722</v>
      </c>
      <c r="V267" s="151"/>
      <c r="W267" s="150"/>
      <c r="X267" s="150"/>
      <c r="Y267" s="150"/>
    </row>
    <row r="268" spans="1:25" s="17" customFormat="1" ht="76.5" x14ac:dyDescent="0.2">
      <c r="A268" s="96">
        <v>45251</v>
      </c>
      <c r="B268" s="79" t="s">
        <v>3275</v>
      </c>
      <c r="C268" s="79" t="s">
        <v>206</v>
      </c>
      <c r="D268" s="79" t="s">
        <v>142</v>
      </c>
      <c r="E268" s="79" t="s">
        <v>143</v>
      </c>
      <c r="F268" s="60">
        <v>45246</v>
      </c>
      <c r="G268" s="61">
        <v>2023</v>
      </c>
      <c r="H268" s="97" t="s">
        <v>399</v>
      </c>
      <c r="I268" s="97" t="str">
        <f>LEFT($H268,2)</f>
        <v>PA</v>
      </c>
      <c r="J268" s="97" t="str">
        <f>RIGHT($H268,2)</f>
        <v>NJ</v>
      </c>
      <c r="K268" s="104" t="str">
        <f>IF($L268=$M268,L268,CONCATENATE($L268,", ",IF(ISBLANK(N268),"",CONCATENATE(N268,", ")),$M268))</f>
        <v>Northeast</v>
      </c>
      <c r="L268" s="97" t="str">
        <f>INDEX('State '!$A$1:$C$62,MATCH($I268,'State '!$B:$B,0),3)</f>
        <v>Northeast</v>
      </c>
      <c r="M268" s="97" t="str">
        <f>INDEX('State '!$A$1:$C$62,MATCH($J268,'State '!$B:$B,0),3)</f>
        <v>Northeast</v>
      </c>
      <c r="N268" s="97"/>
      <c r="O268" s="158">
        <v>246.3</v>
      </c>
      <c r="P268" s="158"/>
      <c r="Q268" s="146">
        <v>115</v>
      </c>
      <c r="R268" s="98"/>
      <c r="S268" s="97" t="s">
        <v>135</v>
      </c>
      <c r="T268" s="97" t="s">
        <v>381</v>
      </c>
      <c r="U268" s="97" t="s">
        <v>3277</v>
      </c>
      <c r="V268" s="97" t="s">
        <v>2178</v>
      </c>
      <c r="W268" s="79" t="s">
        <v>3276</v>
      </c>
      <c r="X268" s="79"/>
      <c r="Y268" s="195"/>
    </row>
    <row r="269" spans="1:25" s="17" customFormat="1" x14ac:dyDescent="0.2">
      <c r="A269" s="151">
        <v>41106</v>
      </c>
      <c r="B269" s="164" t="s">
        <v>431</v>
      </c>
      <c r="C269" s="164" t="s">
        <v>214</v>
      </c>
      <c r="D269" s="164" t="s">
        <v>136</v>
      </c>
      <c r="E269" s="164" t="s">
        <v>143</v>
      </c>
      <c r="F269" s="165">
        <v>40998</v>
      </c>
      <c r="G269" s="166">
        <v>2012</v>
      </c>
      <c r="H269" s="151" t="s">
        <v>25</v>
      </c>
      <c r="I269" s="151" t="str">
        <f t="shared" si="16"/>
        <v>CO</v>
      </c>
      <c r="J269" s="151" t="str">
        <f t="shared" si="17"/>
        <v>CO</v>
      </c>
      <c r="K269" s="151" t="str">
        <f t="shared" si="18"/>
        <v>Mountain</v>
      </c>
      <c r="L269" s="151" t="str">
        <f>INDEX('State '!$A$1:$C$62,MATCH($I269,'State '!$B:$B,0),3)</f>
        <v>Mountain</v>
      </c>
      <c r="M269" s="151" t="str">
        <f>INDEX('State '!$A$1:$C$62,MATCH($J269,'State '!$B:$B,0),3)</f>
        <v>Mountain</v>
      </c>
      <c r="N269" s="151"/>
      <c r="O269" s="158"/>
      <c r="P269" s="158">
        <v>3.5</v>
      </c>
      <c r="Q269" s="158">
        <v>500</v>
      </c>
      <c r="R269" s="157" t="s">
        <v>3204</v>
      </c>
      <c r="S269" s="151" t="s">
        <v>135</v>
      </c>
      <c r="T269" s="151" t="s">
        <v>381</v>
      </c>
      <c r="U269" s="151" t="s">
        <v>432</v>
      </c>
      <c r="V269" s="151"/>
      <c r="W269" s="150"/>
      <c r="X269" s="150"/>
      <c r="Y269" s="150"/>
    </row>
    <row r="270" spans="1:25" s="17" customFormat="1" ht="25.5" x14ac:dyDescent="0.2">
      <c r="A270" s="97">
        <v>44008</v>
      </c>
      <c r="B270" s="194" t="s">
        <v>2657</v>
      </c>
      <c r="C270" s="194" t="s">
        <v>235</v>
      </c>
      <c r="D270" s="194" t="s">
        <v>140</v>
      </c>
      <c r="E270" s="194" t="s">
        <v>143</v>
      </c>
      <c r="F270" s="196">
        <v>43928</v>
      </c>
      <c r="G270" s="106">
        <v>2020</v>
      </c>
      <c r="H270" s="197" t="s">
        <v>2659</v>
      </c>
      <c r="I270" s="197" t="str">
        <f t="shared" si="16"/>
        <v>AL</v>
      </c>
      <c r="J270" s="197" t="str">
        <f t="shared" si="17"/>
        <v>LA</v>
      </c>
      <c r="K270" s="104" t="str">
        <f t="shared" si="18"/>
        <v>South Central</v>
      </c>
      <c r="L270" s="97" t="str">
        <f>INDEX('State '!$A$1:$C$62,MATCH($I270,'State '!$B:$B,0),3)</f>
        <v>South Central</v>
      </c>
      <c r="M270" s="97" t="str">
        <f>INDEX('State '!$A$1:$C$62,MATCH($J270,'State '!$B:$B,0),3)</f>
        <v>South Central</v>
      </c>
      <c r="N270" s="97"/>
      <c r="O270" s="158">
        <v>5</v>
      </c>
      <c r="P270" s="201"/>
      <c r="Q270" s="200">
        <v>75</v>
      </c>
      <c r="R270" s="198">
        <v>24</v>
      </c>
      <c r="S270" s="197" t="s">
        <v>135</v>
      </c>
      <c r="T270" s="197" t="s">
        <v>381</v>
      </c>
      <c r="U270" s="197" t="s">
        <v>2658</v>
      </c>
      <c r="V270" s="97" t="s">
        <v>2178</v>
      </c>
      <c r="W270" s="79" t="s">
        <v>2660</v>
      </c>
      <c r="X270" s="79" t="s">
        <v>2828</v>
      </c>
      <c r="Y270" s="195"/>
    </row>
    <row r="271" spans="1:25" s="17" customFormat="1" x14ac:dyDescent="0.2">
      <c r="A271" s="151">
        <v>42279</v>
      </c>
      <c r="B271" s="164" t="s">
        <v>393</v>
      </c>
      <c r="C271" s="164" t="s">
        <v>1945</v>
      </c>
      <c r="D271" s="164" t="s">
        <v>140</v>
      </c>
      <c r="E271" s="164" t="s">
        <v>143</v>
      </c>
      <c r="F271" s="165">
        <v>42307</v>
      </c>
      <c r="G271" s="166">
        <v>2015</v>
      </c>
      <c r="H271" s="151" t="s">
        <v>20</v>
      </c>
      <c r="I271" s="151" t="str">
        <f t="shared" si="16"/>
        <v>NJ</v>
      </c>
      <c r="J271" s="151" t="str">
        <f t="shared" si="17"/>
        <v>NJ</v>
      </c>
      <c r="K271" s="151" t="str">
        <f t="shared" si="18"/>
        <v>Northeast</v>
      </c>
      <c r="L271" s="151" t="str">
        <f>INDEX('State '!$A$1:$C$62,MATCH($I271,'State '!$B:$B,0),3)</f>
        <v>Northeast</v>
      </c>
      <c r="M271" s="151" t="str">
        <f>INDEX('State '!$A$1:$C$62,MATCH($J271,'State '!$B:$B,0),3)</f>
        <v>Northeast</v>
      </c>
      <c r="N271" s="151"/>
      <c r="O271" s="158">
        <v>269</v>
      </c>
      <c r="P271" s="158">
        <v>19</v>
      </c>
      <c r="Q271" s="158">
        <v>312</v>
      </c>
      <c r="R271" s="157">
        <v>20</v>
      </c>
      <c r="S271" s="151" t="s">
        <v>135</v>
      </c>
      <c r="T271" s="151" t="s">
        <v>381</v>
      </c>
      <c r="U271" s="151" t="s">
        <v>1879</v>
      </c>
      <c r="V271" s="151" t="s">
        <v>2175</v>
      </c>
      <c r="W271" s="150"/>
      <c r="X271" s="150"/>
      <c r="Y271" s="150"/>
    </row>
    <row r="272" spans="1:25" s="17" customFormat="1" x14ac:dyDescent="0.2">
      <c r="A272" s="151">
        <v>42277</v>
      </c>
      <c r="B272" s="152" t="s">
        <v>393</v>
      </c>
      <c r="C272" s="152" t="s">
        <v>261</v>
      </c>
      <c r="D272" s="152" t="s">
        <v>140</v>
      </c>
      <c r="E272" s="153" t="s">
        <v>143</v>
      </c>
      <c r="F272" s="154">
        <v>42277</v>
      </c>
      <c r="G272" s="155">
        <v>2015</v>
      </c>
      <c r="H272" s="151" t="s">
        <v>2185</v>
      </c>
      <c r="I272" s="151" t="str">
        <f t="shared" si="16"/>
        <v>PA</v>
      </c>
      <c r="J272" s="151" t="str">
        <f t="shared" si="17"/>
        <v>NJ</v>
      </c>
      <c r="K272" s="151" t="str">
        <f t="shared" si="18"/>
        <v>Northeast</v>
      </c>
      <c r="L272" s="151" t="str">
        <f>INDEX('State '!$A$1:$C$62,MATCH($I272,'State '!$B:$B,0),3)</f>
        <v>Northeast</v>
      </c>
      <c r="M272" s="151" t="str">
        <f>INDEX('State '!$A$1:$C$62,MATCH($J272,'State '!$B:$B,0),3)</f>
        <v>Northeast</v>
      </c>
      <c r="N272" s="151"/>
      <c r="O272" s="158">
        <v>269</v>
      </c>
      <c r="P272" s="157">
        <v>19</v>
      </c>
      <c r="Q272" s="157">
        <v>312</v>
      </c>
      <c r="R272" s="158"/>
      <c r="S272" s="159" t="s">
        <v>135</v>
      </c>
      <c r="T272" s="156" t="s">
        <v>381</v>
      </c>
      <c r="U272" s="160" t="s">
        <v>1879</v>
      </c>
      <c r="V272" s="151" t="s">
        <v>2178</v>
      </c>
      <c r="W272" s="150"/>
      <c r="X272" s="150"/>
      <c r="Y272" s="150"/>
    </row>
    <row r="273" spans="1:25" s="17" customFormat="1" x14ac:dyDescent="0.2">
      <c r="A273" s="151">
        <v>39990</v>
      </c>
      <c r="B273" s="164" t="s">
        <v>1745</v>
      </c>
      <c r="C273" s="164" t="s">
        <v>231</v>
      </c>
      <c r="D273" s="164" t="s">
        <v>140</v>
      </c>
      <c r="E273" s="164" t="s">
        <v>143</v>
      </c>
      <c r="F273" s="165">
        <v>35370</v>
      </c>
      <c r="G273" s="166">
        <v>1996</v>
      </c>
      <c r="H273" s="151" t="s">
        <v>1746</v>
      </c>
      <c r="I273" s="151" t="str">
        <f t="shared" si="16"/>
        <v>VA</v>
      </c>
      <c r="J273" s="151" t="str">
        <f t="shared" si="17"/>
        <v>TN</v>
      </c>
      <c r="K273" s="151" t="str">
        <f t="shared" si="18"/>
        <v>Northeast, Midwest</v>
      </c>
      <c r="L273" s="151" t="str">
        <f>INDEX('State '!$A$1:$C$62,MATCH($I273,'State '!$B:$B,0),3)</f>
        <v>Northeast</v>
      </c>
      <c r="M273" s="151" t="str">
        <f>INDEX('State '!$A$1:$C$62,MATCH($J273,'State '!$B:$B,0),3)</f>
        <v>Midwest</v>
      </c>
      <c r="N273" s="151"/>
      <c r="O273" s="158">
        <v>3</v>
      </c>
      <c r="P273" s="158">
        <v>6</v>
      </c>
      <c r="Q273" s="158">
        <v>12</v>
      </c>
      <c r="R273" s="157" t="s">
        <v>719</v>
      </c>
      <c r="S273" s="151" t="s">
        <v>135</v>
      </c>
      <c r="T273" s="151" t="s">
        <v>381</v>
      </c>
      <c r="U273" s="151" t="s">
        <v>382</v>
      </c>
      <c r="V273" s="151"/>
      <c r="W273" s="150"/>
      <c r="X273" s="150"/>
      <c r="Y273" s="150"/>
    </row>
    <row r="274" spans="1:25" s="17" customFormat="1" ht="25.5" x14ac:dyDescent="0.2">
      <c r="A274" s="97">
        <v>43711</v>
      </c>
      <c r="B274" s="194" t="s">
        <v>2284</v>
      </c>
      <c r="C274" s="194" t="s">
        <v>283</v>
      </c>
      <c r="D274" s="194" t="s">
        <v>140</v>
      </c>
      <c r="E274" s="194" t="s">
        <v>143</v>
      </c>
      <c r="F274" s="196">
        <v>43707</v>
      </c>
      <c r="G274" s="106">
        <v>2019</v>
      </c>
      <c r="H274" s="197" t="s">
        <v>2290</v>
      </c>
      <c r="I274" s="197" t="str">
        <f t="shared" si="16"/>
        <v>MD</v>
      </c>
      <c r="J274" s="197" t="str">
        <f t="shared" si="17"/>
        <v>VA</v>
      </c>
      <c r="K274" s="104" t="str">
        <f t="shared" si="18"/>
        <v>Northeast</v>
      </c>
      <c r="L274" s="97" t="str">
        <f>INDEX('State '!$A$1:$C$62,MATCH($I274,'State '!$B:$B,0),3)</f>
        <v>Northeast</v>
      </c>
      <c r="M274" s="97" t="str">
        <f>INDEX('State '!$A$1:$C$62,MATCH($J274,'State '!$B:$B,0),3)</f>
        <v>Northeast</v>
      </c>
      <c r="N274" s="97"/>
      <c r="O274" s="158">
        <v>147.30000000000001</v>
      </c>
      <c r="P274" s="201"/>
      <c r="Q274" s="200">
        <v>150</v>
      </c>
      <c r="R274" s="198"/>
      <c r="S274" s="97" t="s">
        <v>135</v>
      </c>
      <c r="T274" s="97" t="s">
        <v>381</v>
      </c>
      <c r="U274" s="197" t="s">
        <v>2285</v>
      </c>
      <c r="V274" s="97" t="s">
        <v>2178</v>
      </c>
      <c r="W274" s="79" t="s">
        <v>2843</v>
      </c>
      <c r="X274" s="79" t="s">
        <v>2833</v>
      </c>
      <c r="Y274" s="137" t="s">
        <v>2773</v>
      </c>
    </row>
    <row r="275" spans="1:25" s="17" customFormat="1" x14ac:dyDescent="0.2">
      <c r="A275" s="151">
        <v>39990</v>
      </c>
      <c r="B275" s="164" t="s">
        <v>1064</v>
      </c>
      <c r="C275" s="164" t="s">
        <v>316</v>
      </c>
      <c r="D275" s="164" t="s">
        <v>140</v>
      </c>
      <c r="E275" s="164" t="s">
        <v>143</v>
      </c>
      <c r="F275" s="165">
        <v>38626</v>
      </c>
      <c r="G275" s="166">
        <v>2005</v>
      </c>
      <c r="H275" s="151" t="s">
        <v>16</v>
      </c>
      <c r="I275" s="151" t="str">
        <f t="shared" si="16"/>
        <v>NC</v>
      </c>
      <c r="J275" s="151" t="str">
        <f t="shared" si="17"/>
        <v>NC</v>
      </c>
      <c r="K275" s="151" t="str">
        <f t="shared" si="18"/>
        <v>Southeast</v>
      </c>
      <c r="L275" s="151" t="str">
        <f>INDEX('State '!$A$1:$C$62,MATCH($I275,'State '!$B:$B,0),3)</f>
        <v>Southeast</v>
      </c>
      <c r="M275" s="151" t="str">
        <f>INDEX('State '!$A$1:$C$62,MATCH($J275,'State '!$B:$B,0),3)</f>
        <v>Southeast</v>
      </c>
      <c r="N275" s="151"/>
      <c r="O275" s="158">
        <v>5</v>
      </c>
      <c r="P275" s="158">
        <v>10</v>
      </c>
      <c r="Q275" s="158">
        <v>30</v>
      </c>
      <c r="R275" s="157">
        <v>6</v>
      </c>
      <c r="S275" s="151" t="s">
        <v>138</v>
      </c>
      <c r="T275" s="151" t="s">
        <v>187</v>
      </c>
      <c r="U275" s="151" t="s">
        <v>382</v>
      </c>
      <c r="V275" s="151"/>
      <c r="W275" s="150"/>
      <c r="X275" s="150"/>
      <c r="Y275" s="150"/>
    </row>
    <row r="276" spans="1:25" s="17" customFormat="1" x14ac:dyDescent="0.2">
      <c r="A276" s="151">
        <v>39990</v>
      </c>
      <c r="B276" s="164" t="s">
        <v>1258</v>
      </c>
      <c r="C276" s="164" t="s">
        <v>316</v>
      </c>
      <c r="D276" s="164" t="s">
        <v>136</v>
      </c>
      <c r="E276" s="164" t="s">
        <v>143</v>
      </c>
      <c r="F276" s="165">
        <v>37469</v>
      </c>
      <c r="G276" s="166">
        <v>2002</v>
      </c>
      <c r="H276" s="151" t="s">
        <v>16</v>
      </c>
      <c r="I276" s="151" t="str">
        <f t="shared" si="16"/>
        <v>NC</v>
      </c>
      <c r="J276" s="151" t="str">
        <f t="shared" si="17"/>
        <v>NC</v>
      </c>
      <c r="K276" s="151" t="str">
        <f t="shared" si="18"/>
        <v>Southeast</v>
      </c>
      <c r="L276" s="151" t="str">
        <f>INDEX('State '!$A$1:$C$62,MATCH($I276,'State '!$B:$B,0),3)</f>
        <v>Southeast</v>
      </c>
      <c r="M276" s="151" t="str">
        <f>INDEX('State '!$A$1:$C$62,MATCH($J276,'State '!$B:$B,0),3)</f>
        <v>Southeast</v>
      </c>
      <c r="N276" s="151"/>
      <c r="O276" s="158">
        <v>12</v>
      </c>
      <c r="P276" s="158">
        <v>72</v>
      </c>
      <c r="Q276" s="158">
        <v>72</v>
      </c>
      <c r="R276" s="157" t="s">
        <v>3222</v>
      </c>
      <c r="S276" s="151" t="s">
        <v>138</v>
      </c>
      <c r="T276" s="151" t="s">
        <v>187</v>
      </c>
      <c r="U276" s="151" t="s">
        <v>382</v>
      </c>
      <c r="V276" s="151"/>
      <c r="W276" s="150"/>
      <c r="X276" s="150"/>
      <c r="Y276" s="150"/>
    </row>
    <row r="277" spans="1:25" s="17" customFormat="1" x14ac:dyDescent="0.2">
      <c r="A277" s="151">
        <v>39990</v>
      </c>
      <c r="B277" s="164" t="s">
        <v>1437</v>
      </c>
      <c r="C277" s="164" t="s">
        <v>218</v>
      </c>
      <c r="D277" s="164" t="s">
        <v>140</v>
      </c>
      <c r="E277" s="164" t="s">
        <v>143</v>
      </c>
      <c r="F277" s="165">
        <v>36831</v>
      </c>
      <c r="G277" s="166">
        <v>2000</v>
      </c>
      <c r="H277" s="151" t="s">
        <v>803</v>
      </c>
      <c r="I277" s="151" t="str">
        <f t="shared" si="16"/>
        <v>PA</v>
      </c>
      <c r="J277" s="151" t="str">
        <f t="shared" si="17"/>
        <v>DE</v>
      </c>
      <c r="K277" s="151" t="str">
        <f t="shared" si="18"/>
        <v>Northeast</v>
      </c>
      <c r="L277" s="151" t="str">
        <f>INDEX('State '!$A$1:$C$62,MATCH($I277,'State '!$B:$B,0),3)</f>
        <v>Northeast</v>
      </c>
      <c r="M277" s="151" t="str">
        <f>INDEX('State '!$A$1:$C$62,MATCH($J277,'State '!$B:$B,0),3)</f>
        <v>Northeast</v>
      </c>
      <c r="N277" s="151"/>
      <c r="O277" s="158">
        <v>3.22</v>
      </c>
      <c r="P277" s="158">
        <v>4</v>
      </c>
      <c r="Q277" s="158">
        <v>7.1</v>
      </c>
      <c r="R277" s="157">
        <v>16</v>
      </c>
      <c r="S277" s="151" t="s">
        <v>135</v>
      </c>
      <c r="T277" s="151" t="s">
        <v>381</v>
      </c>
      <c r="U277" s="151" t="s">
        <v>1438</v>
      </c>
      <c r="V277" s="151"/>
      <c r="W277" s="150"/>
      <c r="X277" s="150"/>
      <c r="Y277" s="150"/>
    </row>
    <row r="278" spans="1:25" s="17" customFormat="1" x14ac:dyDescent="0.2">
      <c r="A278" s="151">
        <v>39990</v>
      </c>
      <c r="B278" s="164" t="s">
        <v>1410</v>
      </c>
      <c r="C278" s="164" t="s">
        <v>218</v>
      </c>
      <c r="D278" s="164" t="s">
        <v>140</v>
      </c>
      <c r="E278" s="164" t="s">
        <v>143</v>
      </c>
      <c r="F278" s="165">
        <v>37210</v>
      </c>
      <c r="G278" s="166">
        <v>2001</v>
      </c>
      <c r="H278" s="151" t="s">
        <v>450</v>
      </c>
      <c r="I278" s="151" t="str">
        <f t="shared" si="16"/>
        <v>DE</v>
      </c>
      <c r="J278" s="151" t="str">
        <f t="shared" si="17"/>
        <v>MD</v>
      </c>
      <c r="K278" s="151" t="str">
        <f t="shared" si="18"/>
        <v>Northeast</v>
      </c>
      <c r="L278" s="151" t="str">
        <f>INDEX('State '!$A$1:$C$62,MATCH($I278,'State '!$B:$B,0),3)</f>
        <v>Northeast</v>
      </c>
      <c r="M278" s="151" t="str">
        <f>INDEX('State '!$A$1:$C$62,MATCH($J278,'State '!$B:$B,0),3)</f>
        <v>Northeast</v>
      </c>
      <c r="N278" s="151"/>
      <c r="O278" s="158">
        <v>12.48</v>
      </c>
      <c r="P278" s="158">
        <v>6</v>
      </c>
      <c r="Q278" s="158">
        <v>19</v>
      </c>
      <c r="R278" s="157">
        <v>16</v>
      </c>
      <c r="S278" s="151" t="s">
        <v>135</v>
      </c>
      <c r="T278" s="151" t="s">
        <v>381</v>
      </c>
      <c r="U278" s="151" t="s">
        <v>1411</v>
      </c>
      <c r="V278" s="151"/>
      <c r="W278" s="150"/>
      <c r="X278" s="150"/>
      <c r="Y278" s="150"/>
    </row>
    <row r="279" spans="1:25" s="17" customFormat="1" x14ac:dyDescent="0.2">
      <c r="A279" s="151">
        <v>39990</v>
      </c>
      <c r="B279" s="164" t="s">
        <v>1251</v>
      </c>
      <c r="C279" s="164" t="s">
        <v>218</v>
      </c>
      <c r="D279" s="164" t="s">
        <v>140</v>
      </c>
      <c r="E279" s="164" t="s">
        <v>143</v>
      </c>
      <c r="F279" s="165">
        <v>37605</v>
      </c>
      <c r="G279" s="166">
        <v>2002</v>
      </c>
      <c r="H279" s="151" t="s">
        <v>803</v>
      </c>
      <c r="I279" s="151" t="str">
        <f t="shared" si="16"/>
        <v>PA</v>
      </c>
      <c r="J279" s="151" t="str">
        <f t="shared" si="17"/>
        <v>DE</v>
      </c>
      <c r="K279" s="151" t="str">
        <f t="shared" si="18"/>
        <v>Northeast</v>
      </c>
      <c r="L279" s="151" t="str">
        <f>INDEX('State '!$A$1:$C$62,MATCH($I279,'State '!$B:$B,0),3)</f>
        <v>Northeast</v>
      </c>
      <c r="M279" s="151" t="str">
        <f>INDEX('State '!$A$1:$C$62,MATCH($J279,'State '!$B:$B,0),3)</f>
        <v>Northeast</v>
      </c>
      <c r="N279" s="151"/>
      <c r="O279" s="158">
        <v>2.6</v>
      </c>
      <c r="P279" s="158">
        <v>2.5</v>
      </c>
      <c r="Q279" s="158">
        <v>4.5</v>
      </c>
      <c r="R279" s="157">
        <v>16</v>
      </c>
      <c r="S279" s="151" t="s">
        <v>135</v>
      </c>
      <c r="T279" s="151" t="s">
        <v>381</v>
      </c>
      <c r="U279" s="151" t="s">
        <v>1252</v>
      </c>
      <c r="V279" s="151"/>
      <c r="W279" s="150"/>
      <c r="X279" s="150"/>
      <c r="Y279" s="150"/>
    </row>
    <row r="280" spans="1:25" s="17" customFormat="1" x14ac:dyDescent="0.2">
      <c r="A280" s="151">
        <v>39990</v>
      </c>
      <c r="B280" s="164" t="s">
        <v>1213</v>
      </c>
      <c r="C280" s="164" t="s">
        <v>218</v>
      </c>
      <c r="D280" s="164" t="s">
        <v>140</v>
      </c>
      <c r="E280" s="164" t="s">
        <v>143</v>
      </c>
      <c r="F280" s="165">
        <v>37926</v>
      </c>
      <c r="G280" s="166">
        <v>2003</v>
      </c>
      <c r="H280" s="151" t="s">
        <v>803</v>
      </c>
      <c r="I280" s="151" t="str">
        <f t="shared" si="16"/>
        <v>PA</v>
      </c>
      <c r="J280" s="151" t="str">
        <f t="shared" si="17"/>
        <v>DE</v>
      </c>
      <c r="K280" s="151" t="str">
        <f t="shared" si="18"/>
        <v>Northeast</v>
      </c>
      <c r="L280" s="151" t="str">
        <f>INDEX('State '!$A$1:$C$62,MATCH($I280,'State '!$B:$B,0),3)</f>
        <v>Northeast</v>
      </c>
      <c r="M280" s="151" t="str">
        <f>INDEX('State '!$A$1:$C$62,MATCH($J280,'State '!$B:$B,0),3)</f>
        <v>Northeast</v>
      </c>
      <c r="N280" s="151"/>
      <c r="O280" s="158">
        <v>1.23</v>
      </c>
      <c r="P280" s="158"/>
      <c r="Q280" s="158">
        <v>3.8</v>
      </c>
      <c r="R280" s="157">
        <v>16</v>
      </c>
      <c r="S280" s="151" t="s">
        <v>135</v>
      </c>
      <c r="T280" s="151" t="s">
        <v>381</v>
      </c>
      <c r="U280" s="151" t="s">
        <v>1040</v>
      </c>
      <c r="V280" s="151"/>
      <c r="W280" s="150"/>
      <c r="X280" s="150"/>
      <c r="Y280" s="150"/>
    </row>
    <row r="281" spans="1:25" s="17" customFormat="1" x14ac:dyDescent="0.2">
      <c r="A281" s="151">
        <v>39990</v>
      </c>
      <c r="B281" s="164" t="s">
        <v>1122</v>
      </c>
      <c r="C281" s="164" t="s">
        <v>218</v>
      </c>
      <c r="D281" s="164" t="s">
        <v>140</v>
      </c>
      <c r="E281" s="164" t="s">
        <v>143</v>
      </c>
      <c r="F281" s="165">
        <v>38335</v>
      </c>
      <c r="G281" s="166">
        <v>2004</v>
      </c>
      <c r="H281" s="151" t="s">
        <v>803</v>
      </c>
      <c r="I281" s="151" t="str">
        <f t="shared" ref="I281:I345" si="19">LEFT($H281,2)</f>
        <v>PA</v>
      </c>
      <c r="J281" s="151" t="str">
        <f t="shared" ref="J281:J345" si="20">RIGHT($H281,2)</f>
        <v>DE</v>
      </c>
      <c r="K281" s="151" t="str">
        <f t="shared" si="18"/>
        <v>Northeast</v>
      </c>
      <c r="L281" s="151" t="str">
        <f>INDEX('State '!$A$1:$C$62,MATCH($I281,'State '!$B:$B,0),3)</f>
        <v>Northeast</v>
      </c>
      <c r="M281" s="151" t="str">
        <f>INDEX('State '!$A$1:$C$62,MATCH($J281,'State '!$B:$B,0),3)</f>
        <v>Northeast</v>
      </c>
      <c r="N281" s="151"/>
      <c r="O281" s="158">
        <v>2.86</v>
      </c>
      <c r="P281" s="158">
        <v>2.7</v>
      </c>
      <c r="Q281" s="158">
        <v>4.7</v>
      </c>
      <c r="R281" s="157">
        <v>16</v>
      </c>
      <c r="S281" s="151" t="s">
        <v>135</v>
      </c>
      <c r="T281" s="151" t="s">
        <v>381</v>
      </c>
      <c r="U281" s="151" t="s">
        <v>1040</v>
      </c>
      <c r="V281" s="151"/>
      <c r="W281" s="150"/>
      <c r="X281" s="150"/>
      <c r="Y281" s="150"/>
    </row>
    <row r="282" spans="1:25" s="17" customFormat="1" x14ac:dyDescent="0.2">
      <c r="A282" s="151">
        <v>39990</v>
      </c>
      <c r="B282" s="152" t="s">
        <v>1039</v>
      </c>
      <c r="C282" s="152" t="s">
        <v>218</v>
      </c>
      <c r="D282" s="152" t="s">
        <v>140</v>
      </c>
      <c r="E282" s="164" t="s">
        <v>143</v>
      </c>
      <c r="F282" s="165">
        <v>38686</v>
      </c>
      <c r="G282" s="166">
        <v>2005</v>
      </c>
      <c r="H282" s="151" t="s">
        <v>803</v>
      </c>
      <c r="I282" s="151" t="str">
        <f t="shared" si="19"/>
        <v>PA</v>
      </c>
      <c r="J282" s="151" t="str">
        <f t="shared" si="20"/>
        <v>DE</v>
      </c>
      <c r="K282" s="151" t="str">
        <f t="shared" si="18"/>
        <v>Northeast</v>
      </c>
      <c r="L282" s="151" t="str">
        <f>INDEX('State '!$A$1:$C$62,MATCH($I282,'State '!$B:$B,0),3)</f>
        <v>Northeast</v>
      </c>
      <c r="M282" s="151" t="str">
        <f>INDEX('State '!$A$1:$C$62,MATCH($J282,'State '!$B:$B,0),3)</f>
        <v>Northeast</v>
      </c>
      <c r="N282" s="151"/>
      <c r="O282" s="158">
        <v>14</v>
      </c>
      <c r="P282" s="158">
        <v>24</v>
      </c>
      <c r="Q282" s="157">
        <v>9.9</v>
      </c>
      <c r="R282" s="157">
        <v>16</v>
      </c>
      <c r="S282" s="151" t="s">
        <v>135</v>
      </c>
      <c r="T282" s="151" t="s">
        <v>381</v>
      </c>
      <c r="U282" s="151" t="s">
        <v>1040</v>
      </c>
      <c r="V282" s="151"/>
      <c r="W282" s="150"/>
      <c r="X282" s="150"/>
      <c r="Y282" s="150"/>
    </row>
    <row r="283" spans="1:25" s="17" customFormat="1" x14ac:dyDescent="0.2">
      <c r="A283" s="151">
        <v>39990</v>
      </c>
      <c r="B283" s="152" t="s">
        <v>1000</v>
      </c>
      <c r="C283" s="152" t="s">
        <v>218</v>
      </c>
      <c r="D283" s="152" t="s">
        <v>140</v>
      </c>
      <c r="E283" s="164" t="s">
        <v>143</v>
      </c>
      <c r="F283" s="165">
        <v>39022</v>
      </c>
      <c r="G283" s="166">
        <v>2006</v>
      </c>
      <c r="H283" s="151" t="s">
        <v>803</v>
      </c>
      <c r="I283" s="151" t="str">
        <f t="shared" si="19"/>
        <v>PA</v>
      </c>
      <c r="J283" s="151" t="str">
        <f t="shared" si="20"/>
        <v>DE</v>
      </c>
      <c r="K283" s="151" t="str">
        <f t="shared" si="18"/>
        <v>Northeast</v>
      </c>
      <c r="L283" s="151" t="str">
        <f>INDEX('State '!$A$1:$C$62,MATCH($I283,'State '!$B:$B,0),3)</f>
        <v>Northeast</v>
      </c>
      <c r="M283" s="151" t="str">
        <f>INDEX('State '!$A$1:$C$62,MATCH($J283,'State '!$B:$B,0),3)</f>
        <v>Northeast</v>
      </c>
      <c r="N283" s="151"/>
      <c r="O283" s="158">
        <v>17.37</v>
      </c>
      <c r="P283" s="158">
        <v>35</v>
      </c>
      <c r="Q283" s="157">
        <v>26.2</v>
      </c>
      <c r="R283" s="157" t="s">
        <v>3223</v>
      </c>
      <c r="S283" s="151" t="s">
        <v>135</v>
      </c>
      <c r="T283" s="151" t="s">
        <v>381</v>
      </c>
      <c r="U283" s="151" t="s">
        <v>804</v>
      </c>
      <c r="V283" s="151"/>
      <c r="W283" s="150"/>
      <c r="X283" s="150"/>
      <c r="Y283" s="150"/>
    </row>
    <row r="284" spans="1:25" s="17" customFormat="1" x14ac:dyDescent="0.2">
      <c r="A284" s="151">
        <v>39990</v>
      </c>
      <c r="B284" s="152" t="s">
        <v>915</v>
      </c>
      <c r="C284" s="152" t="s">
        <v>218</v>
      </c>
      <c r="D284" s="152" t="s">
        <v>140</v>
      </c>
      <c r="E284" s="153" t="s">
        <v>143</v>
      </c>
      <c r="F284" s="154">
        <v>39431</v>
      </c>
      <c r="G284" s="155">
        <v>2007</v>
      </c>
      <c r="H284" s="151" t="s">
        <v>803</v>
      </c>
      <c r="I284" s="151" t="str">
        <f t="shared" si="19"/>
        <v>PA</v>
      </c>
      <c r="J284" s="151" t="str">
        <f t="shared" si="20"/>
        <v>DE</v>
      </c>
      <c r="K284" s="151" t="str">
        <f t="shared" si="18"/>
        <v>Northeast</v>
      </c>
      <c r="L284" s="151" t="str">
        <f>INDEX('State '!$A$1:$C$62,MATCH($I284,'State '!$B:$B,0),3)</f>
        <v>Northeast</v>
      </c>
      <c r="M284" s="151" t="str">
        <f>INDEX('State '!$A$1:$C$62,MATCH($J284,'State '!$B:$B,0),3)</f>
        <v>Northeast</v>
      </c>
      <c r="N284" s="151"/>
      <c r="O284" s="158">
        <v>7.95</v>
      </c>
      <c r="P284" s="157">
        <v>11</v>
      </c>
      <c r="Q284" s="157">
        <v>10.3</v>
      </c>
      <c r="R284" s="158" t="s">
        <v>3224</v>
      </c>
      <c r="S284" s="159" t="s">
        <v>135</v>
      </c>
      <c r="T284" s="156" t="s">
        <v>381</v>
      </c>
      <c r="U284" s="160" t="s">
        <v>804</v>
      </c>
      <c r="V284" s="151"/>
      <c r="W284" s="150"/>
      <c r="X284" s="150"/>
      <c r="Y284" s="150"/>
    </row>
    <row r="285" spans="1:25" s="17" customFormat="1" x14ac:dyDescent="0.2">
      <c r="A285" s="151">
        <v>39990</v>
      </c>
      <c r="B285" s="164" t="s">
        <v>802</v>
      </c>
      <c r="C285" s="164" t="s">
        <v>218</v>
      </c>
      <c r="D285" s="164" t="s">
        <v>140</v>
      </c>
      <c r="E285" s="164" t="s">
        <v>143</v>
      </c>
      <c r="F285" s="165">
        <v>39767</v>
      </c>
      <c r="G285" s="166">
        <v>2008</v>
      </c>
      <c r="H285" s="151" t="s">
        <v>803</v>
      </c>
      <c r="I285" s="151" t="str">
        <f t="shared" si="19"/>
        <v>PA</v>
      </c>
      <c r="J285" s="151" t="str">
        <f t="shared" si="20"/>
        <v>DE</v>
      </c>
      <c r="K285" s="151" t="str">
        <f t="shared" si="18"/>
        <v>Northeast</v>
      </c>
      <c r="L285" s="151" t="str">
        <f>INDEX('State '!$A$1:$C$62,MATCH($I285,'State '!$B:$B,0),3)</f>
        <v>Northeast</v>
      </c>
      <c r="M285" s="151" t="str">
        <f>INDEX('State '!$A$1:$C$62,MATCH($J285,'State '!$B:$B,0),3)</f>
        <v>Northeast</v>
      </c>
      <c r="N285" s="151"/>
      <c r="O285" s="158">
        <v>8.2899999999999991</v>
      </c>
      <c r="P285" s="158">
        <v>9</v>
      </c>
      <c r="Q285" s="158">
        <v>10.85</v>
      </c>
      <c r="R285" s="157">
        <v>16</v>
      </c>
      <c r="S285" s="151" t="s">
        <v>135</v>
      </c>
      <c r="T285" s="151" t="s">
        <v>381</v>
      </c>
      <c r="U285" s="151" t="s">
        <v>804</v>
      </c>
      <c r="V285" s="151"/>
      <c r="W285" s="150"/>
      <c r="X285" s="150"/>
      <c r="Y285" s="150"/>
    </row>
    <row r="286" spans="1:25" s="17" customFormat="1" ht="25.5" x14ac:dyDescent="0.2">
      <c r="A286" s="97">
        <v>43756</v>
      </c>
      <c r="B286" s="79" t="s">
        <v>2147</v>
      </c>
      <c r="C286" s="80" t="s">
        <v>218</v>
      </c>
      <c r="D286" s="80" t="s">
        <v>140</v>
      </c>
      <c r="E286" s="79" t="s">
        <v>143</v>
      </c>
      <c r="F286" s="60">
        <v>43748</v>
      </c>
      <c r="G286" s="61">
        <v>2019</v>
      </c>
      <c r="H286" s="97" t="s">
        <v>803</v>
      </c>
      <c r="I286" s="97" t="str">
        <f t="shared" si="19"/>
        <v>PA</v>
      </c>
      <c r="J286" s="97" t="str">
        <f t="shared" si="20"/>
        <v>DE</v>
      </c>
      <c r="K286" s="104" t="str">
        <f t="shared" si="18"/>
        <v>Northeast</v>
      </c>
      <c r="L286" s="97" t="str">
        <f>INDEX('State '!$A$1:$C$62,MATCH($I286,'State '!$B:$B,0),3)</f>
        <v>Northeast</v>
      </c>
      <c r="M286" s="97" t="str">
        <f>INDEX('State '!$A$1:$C$62,MATCH($J286,'State '!$B:$B,0),3)</f>
        <v>Northeast</v>
      </c>
      <c r="N286" s="97"/>
      <c r="O286" s="158">
        <v>98.6</v>
      </c>
      <c r="P286" s="178">
        <v>40</v>
      </c>
      <c r="Q286" s="146">
        <v>61</v>
      </c>
      <c r="R286" s="98" t="s">
        <v>2146</v>
      </c>
      <c r="S286" s="97" t="s">
        <v>135</v>
      </c>
      <c r="T286" s="97" t="s">
        <v>381</v>
      </c>
      <c r="U286" s="97" t="s">
        <v>2310</v>
      </c>
      <c r="V286" s="97" t="s">
        <v>2178</v>
      </c>
      <c r="W286" s="79" t="s">
        <v>2669</v>
      </c>
      <c r="X286" s="79"/>
      <c r="Y286" s="195"/>
    </row>
    <row r="287" spans="1:25" s="17" customFormat="1" x14ac:dyDescent="0.2">
      <c r="A287" s="151">
        <v>39990</v>
      </c>
      <c r="B287" s="164" t="s">
        <v>1638</v>
      </c>
      <c r="C287" s="164" t="s">
        <v>218</v>
      </c>
      <c r="D287" s="164" t="s">
        <v>140</v>
      </c>
      <c r="E287" s="164" t="s">
        <v>143</v>
      </c>
      <c r="F287" s="165">
        <v>35504</v>
      </c>
      <c r="G287" s="166">
        <v>1997</v>
      </c>
      <c r="H287" s="151" t="s">
        <v>450</v>
      </c>
      <c r="I287" s="151" t="str">
        <f t="shared" si="19"/>
        <v>DE</v>
      </c>
      <c r="J287" s="151" t="str">
        <f t="shared" si="20"/>
        <v>MD</v>
      </c>
      <c r="K287" s="151" t="str">
        <f t="shared" si="18"/>
        <v>Northeast</v>
      </c>
      <c r="L287" s="151" t="str">
        <f>INDEX('State '!$A$1:$C$62,MATCH($I287,'State '!$B:$B,0),3)</f>
        <v>Northeast</v>
      </c>
      <c r="M287" s="151" t="str">
        <f>INDEX('State '!$A$1:$C$62,MATCH($J287,'State '!$B:$B,0),3)</f>
        <v>Northeast</v>
      </c>
      <c r="N287" s="151"/>
      <c r="O287" s="158">
        <v>6.8</v>
      </c>
      <c r="P287" s="158">
        <v>29</v>
      </c>
      <c r="Q287" s="158">
        <v>5</v>
      </c>
      <c r="R287" s="157">
        <v>8</v>
      </c>
      <c r="S287" s="151" t="s">
        <v>135</v>
      </c>
      <c r="T287" s="151" t="s">
        <v>381</v>
      </c>
      <c r="U287" s="151" t="s">
        <v>1639</v>
      </c>
      <c r="V287" s="151"/>
      <c r="W287" s="150"/>
      <c r="X287" s="150"/>
      <c r="Y287" s="150"/>
    </row>
    <row r="288" spans="1:25" s="17" customFormat="1" x14ac:dyDescent="0.2">
      <c r="A288" s="151">
        <v>39990</v>
      </c>
      <c r="B288" s="164" t="s">
        <v>1611</v>
      </c>
      <c r="C288" s="164" t="s">
        <v>218</v>
      </c>
      <c r="D288" s="164" t="s">
        <v>140</v>
      </c>
      <c r="E288" s="164" t="s">
        <v>143</v>
      </c>
      <c r="F288" s="165">
        <v>36124</v>
      </c>
      <c r="G288" s="166">
        <v>1998</v>
      </c>
      <c r="H288" s="151" t="s">
        <v>450</v>
      </c>
      <c r="I288" s="151" t="str">
        <f t="shared" si="19"/>
        <v>DE</v>
      </c>
      <c r="J288" s="151" t="str">
        <f t="shared" si="20"/>
        <v>MD</v>
      </c>
      <c r="K288" s="151" t="str">
        <f t="shared" si="18"/>
        <v>Northeast</v>
      </c>
      <c r="L288" s="151" t="str">
        <f>INDEX('State '!$A$1:$C$62,MATCH($I288,'State '!$B:$B,0),3)</f>
        <v>Northeast</v>
      </c>
      <c r="M288" s="151" t="str">
        <f>INDEX('State '!$A$1:$C$62,MATCH($J288,'State '!$B:$B,0),3)</f>
        <v>Northeast</v>
      </c>
      <c r="N288" s="151"/>
      <c r="O288" s="158">
        <v>0.84</v>
      </c>
      <c r="P288" s="158">
        <v>1.2</v>
      </c>
      <c r="Q288" s="158">
        <v>2.5</v>
      </c>
      <c r="R288" s="157">
        <v>16</v>
      </c>
      <c r="S288" s="151" t="s">
        <v>135</v>
      </c>
      <c r="T288" s="151" t="s">
        <v>381</v>
      </c>
      <c r="U288" s="151" t="s">
        <v>1612</v>
      </c>
      <c r="V288" s="151"/>
      <c r="W288" s="150"/>
      <c r="X288" s="150"/>
      <c r="Y288" s="150"/>
    </row>
    <row r="289" spans="1:25" s="17" customFormat="1" x14ac:dyDescent="0.2">
      <c r="A289" s="97">
        <v>43691</v>
      </c>
      <c r="B289" s="79" t="s">
        <v>2092</v>
      </c>
      <c r="C289" s="79" t="s">
        <v>1724</v>
      </c>
      <c r="D289" s="79" t="s">
        <v>140</v>
      </c>
      <c r="E289" s="79" t="s">
        <v>143</v>
      </c>
      <c r="F289" s="60">
        <v>43543</v>
      </c>
      <c r="G289" s="61">
        <v>2019</v>
      </c>
      <c r="H289" s="97" t="s">
        <v>10</v>
      </c>
      <c r="I289" s="97" t="str">
        <f t="shared" si="19"/>
        <v>NY</v>
      </c>
      <c r="J289" s="97" t="str">
        <f t="shared" si="20"/>
        <v>NY</v>
      </c>
      <c r="K289" s="104" t="str">
        <f t="shared" si="18"/>
        <v>Northeast</v>
      </c>
      <c r="L289" s="97" t="str">
        <f>INDEX('State '!$A$1:$C$62,MATCH($I289,'State '!$B:$B,0),3)</f>
        <v>Northeast</v>
      </c>
      <c r="M289" s="97" t="str">
        <f>INDEX('State '!$A$1:$C$62,MATCH($J289,'State '!$B:$B,0),3)</f>
        <v>Northeast</v>
      </c>
      <c r="N289" s="97"/>
      <c r="O289" s="158">
        <v>275</v>
      </c>
      <c r="P289" s="178">
        <v>8</v>
      </c>
      <c r="Q289" s="146">
        <v>223</v>
      </c>
      <c r="R289" s="98" t="s">
        <v>535</v>
      </c>
      <c r="S289" s="97" t="s">
        <v>1813</v>
      </c>
      <c r="T289" s="97" t="s">
        <v>381</v>
      </c>
      <c r="U289" s="97" t="s">
        <v>2312</v>
      </c>
      <c r="V289" s="97" t="s">
        <v>2175</v>
      </c>
      <c r="W289" s="79"/>
      <c r="X289" s="79"/>
      <c r="Y289" s="137" t="s">
        <v>2495</v>
      </c>
    </row>
    <row r="290" spans="1:25" s="17" customFormat="1" x14ac:dyDescent="0.2">
      <c r="A290" s="197">
        <v>43494</v>
      </c>
      <c r="B290" s="194" t="s">
        <v>2288</v>
      </c>
      <c r="C290" s="194" t="s">
        <v>235</v>
      </c>
      <c r="D290" s="194" t="s">
        <v>134</v>
      </c>
      <c r="E290" s="194" t="s">
        <v>143</v>
      </c>
      <c r="F290" s="196">
        <v>43487</v>
      </c>
      <c r="G290" s="106">
        <v>2019</v>
      </c>
      <c r="H290" s="197" t="s">
        <v>2205</v>
      </c>
      <c r="I290" s="197" t="str">
        <f t="shared" si="19"/>
        <v>LA</v>
      </c>
      <c r="J290" s="197" t="str">
        <f t="shared" si="20"/>
        <v>TX</v>
      </c>
      <c r="K290" s="104" t="str">
        <f t="shared" si="18"/>
        <v>South Central</v>
      </c>
      <c r="L290" s="97" t="str">
        <f>INDEX('State '!$A$1:$C$62,MATCH($I290,'State '!$B:$B,0),3)</f>
        <v>South Central</v>
      </c>
      <c r="M290" s="97" t="str">
        <f>INDEX('State '!$A$1:$C$62,MATCH($J290,'State '!$B:$B,0),3)</f>
        <v>South Central</v>
      </c>
      <c r="N290" s="97"/>
      <c r="O290" s="158">
        <v>68.900000000000006</v>
      </c>
      <c r="P290" s="201">
        <v>24.7</v>
      </c>
      <c r="Q290" s="200">
        <v>275</v>
      </c>
      <c r="R290" s="198"/>
      <c r="S290" s="197" t="s">
        <v>135</v>
      </c>
      <c r="T290" s="197" t="s">
        <v>381</v>
      </c>
      <c r="U290" s="197" t="s">
        <v>2289</v>
      </c>
      <c r="V290" s="97" t="s">
        <v>2178</v>
      </c>
      <c r="W290" s="79"/>
      <c r="X290" s="79"/>
      <c r="Y290" s="195"/>
    </row>
    <row r="291" spans="1:25" s="17" customFormat="1" x14ac:dyDescent="0.2">
      <c r="A291" s="151">
        <v>42612</v>
      </c>
      <c r="B291" s="152" t="s">
        <v>2187</v>
      </c>
      <c r="C291" s="152" t="s">
        <v>2050</v>
      </c>
      <c r="D291" s="152" t="s">
        <v>140</v>
      </c>
      <c r="E291" s="153" t="s">
        <v>143</v>
      </c>
      <c r="F291" s="154">
        <v>42339</v>
      </c>
      <c r="G291" s="155">
        <v>2015</v>
      </c>
      <c r="H291" s="151" t="s">
        <v>53</v>
      </c>
      <c r="I291" s="151" t="str">
        <f t="shared" si="19"/>
        <v>SC</v>
      </c>
      <c r="J291" s="151" t="str">
        <f t="shared" si="20"/>
        <v>SC</v>
      </c>
      <c r="K291" s="151" t="str">
        <f t="shared" si="18"/>
        <v>Southeast</v>
      </c>
      <c r="L291" s="151" t="str">
        <f>INDEX('State '!$A$1:$C$62,MATCH($I291,'State '!$B:$B,0),3)</f>
        <v>Southeast</v>
      </c>
      <c r="M291" s="151" t="str">
        <f>INDEX('State '!$A$1:$C$62,MATCH($J291,'State '!$B:$B,0),3)</f>
        <v>Southeast</v>
      </c>
      <c r="N291" s="151"/>
      <c r="O291" s="158">
        <v>35</v>
      </c>
      <c r="P291" s="157"/>
      <c r="Q291" s="157">
        <v>45</v>
      </c>
      <c r="R291" s="158"/>
      <c r="S291" s="159" t="s">
        <v>135</v>
      </c>
      <c r="T291" s="156" t="s">
        <v>381</v>
      </c>
      <c r="U291" s="160" t="s">
        <v>2188</v>
      </c>
      <c r="V291" s="151" t="s">
        <v>2175</v>
      </c>
      <c r="W291" s="150"/>
      <c r="X291" s="150"/>
      <c r="Y291" s="150"/>
    </row>
    <row r="292" spans="1:25" s="17" customFormat="1" x14ac:dyDescent="0.2">
      <c r="A292" s="151">
        <v>42175</v>
      </c>
      <c r="B292" s="152" t="s">
        <v>2061</v>
      </c>
      <c r="C292" s="152" t="s">
        <v>1887</v>
      </c>
      <c r="D292" s="152" t="s">
        <v>140</v>
      </c>
      <c r="E292" s="153" t="s">
        <v>143</v>
      </c>
      <c r="F292" s="154">
        <v>42163</v>
      </c>
      <c r="G292" s="155">
        <v>2015</v>
      </c>
      <c r="H292" s="151" t="s">
        <v>408</v>
      </c>
      <c r="I292" s="151" t="str">
        <f t="shared" si="19"/>
        <v>TX</v>
      </c>
      <c r="J292" s="151" t="str">
        <f t="shared" si="20"/>
        <v>MX</v>
      </c>
      <c r="K292" s="151" t="str">
        <f t="shared" si="18"/>
        <v>South Central, Mexico</v>
      </c>
      <c r="L292" s="151" t="str">
        <f>INDEX('State '!$A$1:$C$62,MATCH($I292,'State '!$B:$B,0),3)</f>
        <v>South Central</v>
      </c>
      <c r="M292" s="151" t="str">
        <f>INDEX('State '!$A$1:$C$62,MATCH($J292,'State '!$B:$B,0),3)</f>
        <v>Mexico</v>
      </c>
      <c r="N292" s="151"/>
      <c r="O292" s="158"/>
      <c r="P292" s="157">
        <v>23</v>
      </c>
      <c r="Q292" s="157">
        <v>140</v>
      </c>
      <c r="R292" s="158">
        <v>24</v>
      </c>
      <c r="S292" s="159" t="s">
        <v>135</v>
      </c>
      <c r="T292" s="156" t="s">
        <v>381</v>
      </c>
      <c r="U292" s="160" t="s">
        <v>1888</v>
      </c>
      <c r="V292" s="151" t="s">
        <v>2178</v>
      </c>
      <c r="W292" s="150"/>
      <c r="X292" s="150"/>
      <c r="Y292" s="150"/>
    </row>
    <row r="293" spans="1:25" s="17" customFormat="1" x14ac:dyDescent="0.2">
      <c r="A293" s="151">
        <v>43423</v>
      </c>
      <c r="B293" s="164" t="s">
        <v>2242</v>
      </c>
      <c r="C293" s="164" t="s">
        <v>2241</v>
      </c>
      <c r="D293" s="164" t="s">
        <v>140</v>
      </c>
      <c r="E293" s="164" t="s">
        <v>143</v>
      </c>
      <c r="F293" s="165">
        <v>43418</v>
      </c>
      <c r="G293" s="166">
        <v>2018</v>
      </c>
      <c r="H293" s="151" t="s">
        <v>22</v>
      </c>
      <c r="I293" s="151" t="str">
        <f t="shared" si="19"/>
        <v>GA</v>
      </c>
      <c r="J293" s="151" t="str">
        <f t="shared" si="20"/>
        <v>GA</v>
      </c>
      <c r="K293" s="156" t="str">
        <f t="shared" si="18"/>
        <v>Southeast</v>
      </c>
      <c r="L293" s="151" t="str">
        <f>INDEX('State '!$A$1:$C$62,MATCH($I293,'State '!$B:$B,0),3)</f>
        <v>Southeast</v>
      </c>
      <c r="M293" s="151" t="str">
        <f>INDEX('State '!$A$1:$C$62,MATCH($J293,'State '!$B:$B,0),3)</f>
        <v>Southeast</v>
      </c>
      <c r="N293" s="151"/>
      <c r="O293" s="158">
        <v>114</v>
      </c>
      <c r="P293" s="158"/>
      <c r="Q293" s="158">
        <v>769</v>
      </c>
      <c r="R293" s="157"/>
      <c r="S293" s="151" t="s">
        <v>135</v>
      </c>
      <c r="T293" s="151" t="s">
        <v>381</v>
      </c>
      <c r="U293" s="151" t="s">
        <v>2240</v>
      </c>
      <c r="V293" s="151" t="s">
        <v>2175</v>
      </c>
      <c r="W293" s="150" t="s">
        <v>2423</v>
      </c>
      <c r="X293" s="150"/>
      <c r="Y293" s="150"/>
    </row>
    <row r="294" spans="1:25" s="17" customFormat="1" x14ac:dyDescent="0.2">
      <c r="A294" s="151">
        <v>42649</v>
      </c>
      <c r="B294" s="164" t="s">
        <v>2242</v>
      </c>
      <c r="C294" s="164" t="s">
        <v>2241</v>
      </c>
      <c r="D294" s="164" t="s">
        <v>140</v>
      </c>
      <c r="E294" s="164" t="s">
        <v>419</v>
      </c>
      <c r="F294" s="165"/>
      <c r="G294" s="166">
        <v>2016</v>
      </c>
      <c r="H294" s="151" t="s">
        <v>22</v>
      </c>
      <c r="I294" s="151" t="str">
        <f t="shared" si="19"/>
        <v>GA</v>
      </c>
      <c r="J294" s="151" t="str">
        <f t="shared" si="20"/>
        <v>GA</v>
      </c>
      <c r="K294" s="151" t="str">
        <f t="shared" si="18"/>
        <v>Southeast</v>
      </c>
      <c r="L294" s="151" t="str">
        <f>INDEX('State '!$A$1:$C$62,MATCH($I294,'State '!$B:$B,0),3)</f>
        <v>Southeast</v>
      </c>
      <c r="M294" s="151" t="str">
        <f>INDEX('State '!$A$1:$C$62,MATCH($J294,'State '!$B:$B,0),3)</f>
        <v>Southeast</v>
      </c>
      <c r="N294" s="151"/>
      <c r="O294" s="158">
        <v>114</v>
      </c>
      <c r="P294" s="158"/>
      <c r="Q294" s="158">
        <v>769</v>
      </c>
      <c r="R294" s="157"/>
      <c r="S294" s="151" t="s">
        <v>135</v>
      </c>
      <c r="T294" s="151" t="s">
        <v>381</v>
      </c>
      <c r="U294" s="151" t="s">
        <v>2240</v>
      </c>
      <c r="V294" s="151"/>
      <c r="W294" s="150"/>
      <c r="X294" s="150"/>
      <c r="Y294" s="150"/>
    </row>
    <row r="295" spans="1:25" s="17" customFormat="1" x14ac:dyDescent="0.2">
      <c r="A295" s="151">
        <v>40380</v>
      </c>
      <c r="B295" s="164" t="s">
        <v>575</v>
      </c>
      <c r="C295" s="164" t="s">
        <v>196</v>
      </c>
      <c r="D295" s="164" t="s">
        <v>134</v>
      </c>
      <c r="E295" s="164" t="s">
        <v>143</v>
      </c>
      <c r="F295" s="165">
        <v>40422</v>
      </c>
      <c r="G295" s="166">
        <v>2010</v>
      </c>
      <c r="H295" s="151" t="s">
        <v>0</v>
      </c>
      <c r="I295" s="151" t="str">
        <f t="shared" si="19"/>
        <v>LA</v>
      </c>
      <c r="J295" s="151" t="str">
        <f t="shared" si="20"/>
        <v>LA</v>
      </c>
      <c r="K295" s="151" t="str">
        <f t="shared" si="18"/>
        <v>South Central</v>
      </c>
      <c r="L295" s="151" t="str">
        <f>INDEX('State '!$A$1:$C$62,MATCH($I295,'State '!$B:$B,0),3)</f>
        <v>South Central</v>
      </c>
      <c r="M295" s="151" t="str">
        <f>INDEX('State '!$A$1:$C$62,MATCH($J295,'State '!$B:$B,0),3)</f>
        <v>South Central</v>
      </c>
      <c r="N295" s="151"/>
      <c r="O295" s="158">
        <v>25</v>
      </c>
      <c r="P295" s="158">
        <v>16.52</v>
      </c>
      <c r="Q295" s="158">
        <v>200</v>
      </c>
      <c r="R295" s="157">
        <v>24</v>
      </c>
      <c r="S295" s="151" t="s">
        <v>135</v>
      </c>
      <c r="T295" s="151" t="s">
        <v>381</v>
      </c>
      <c r="U295" s="151" t="s">
        <v>576</v>
      </c>
      <c r="V295" s="151"/>
      <c r="W295" s="150"/>
      <c r="X295" s="150"/>
      <c r="Y295" s="150"/>
    </row>
    <row r="296" spans="1:25" s="17" customFormat="1" x14ac:dyDescent="0.2">
      <c r="A296" s="151">
        <v>39990</v>
      </c>
      <c r="B296" s="164" t="s">
        <v>1118</v>
      </c>
      <c r="C296" s="164" t="s">
        <v>1718</v>
      </c>
      <c r="D296" s="164" t="s">
        <v>140</v>
      </c>
      <c r="E296" s="164" t="s">
        <v>143</v>
      </c>
      <c r="F296" s="165">
        <v>38078</v>
      </c>
      <c r="G296" s="166">
        <v>2004</v>
      </c>
      <c r="H296" s="151" t="s">
        <v>1119</v>
      </c>
      <c r="I296" s="151" t="str">
        <f t="shared" si="19"/>
        <v>CO</v>
      </c>
      <c r="J296" s="151" t="str">
        <f t="shared" si="20"/>
        <v>NM</v>
      </c>
      <c r="K296" s="151" t="str">
        <f t="shared" si="18"/>
        <v>Mountain</v>
      </c>
      <c r="L296" s="151" t="str">
        <f>INDEX('State '!$A$1:$C$62,MATCH($I296,'State '!$B:$B,0),3)</f>
        <v>Mountain</v>
      </c>
      <c r="M296" s="151" t="str">
        <f>INDEX('State '!$A$1:$C$62,MATCH($J296,'State '!$B:$B,0),3)</f>
        <v>Mountain</v>
      </c>
      <c r="N296" s="151"/>
      <c r="O296" s="158">
        <v>7.3</v>
      </c>
      <c r="P296" s="158"/>
      <c r="Q296" s="158">
        <v>140</v>
      </c>
      <c r="R296" s="157"/>
      <c r="S296" s="151" t="s">
        <v>135</v>
      </c>
      <c r="T296" s="151" t="s">
        <v>381</v>
      </c>
      <c r="U296" s="151" t="s">
        <v>1120</v>
      </c>
      <c r="V296" s="151"/>
      <c r="W296" s="150"/>
      <c r="X296" s="150"/>
      <c r="Y296" s="150"/>
    </row>
    <row r="297" spans="1:25" s="17" customFormat="1" x14ac:dyDescent="0.2">
      <c r="A297" s="151">
        <v>39990</v>
      </c>
      <c r="B297" s="164" t="s">
        <v>2148</v>
      </c>
      <c r="C297" s="164" t="s">
        <v>1718</v>
      </c>
      <c r="D297" s="164" t="s">
        <v>140</v>
      </c>
      <c r="E297" s="164" t="s">
        <v>143</v>
      </c>
      <c r="F297" s="165">
        <v>36312</v>
      </c>
      <c r="G297" s="166">
        <v>1999</v>
      </c>
      <c r="H297" s="151" t="s">
        <v>1276</v>
      </c>
      <c r="I297" s="151" t="str">
        <f t="shared" si="19"/>
        <v>AZ</v>
      </c>
      <c r="J297" s="151" t="str">
        <f t="shared" si="20"/>
        <v>MX</v>
      </c>
      <c r="K297" s="151" t="str">
        <f t="shared" si="18"/>
        <v>Mountain, Mexico</v>
      </c>
      <c r="L297" s="151" t="str">
        <f>INDEX('State '!$A$1:$C$62,MATCH($I297,'State '!$B:$B,0),3)</f>
        <v>Mountain</v>
      </c>
      <c r="M297" s="151" t="str">
        <f>INDEX('State '!$A$1:$C$62,MATCH($J297,'State '!$B:$B,0),3)</f>
        <v>Mexico</v>
      </c>
      <c r="N297" s="151"/>
      <c r="O297" s="158">
        <v>0.8</v>
      </c>
      <c r="P297" s="158">
        <v>1</v>
      </c>
      <c r="Q297" s="158">
        <v>78</v>
      </c>
      <c r="R297" s="157">
        <v>16</v>
      </c>
      <c r="S297" s="151" t="s">
        <v>135</v>
      </c>
      <c r="T297" s="151" t="s">
        <v>381</v>
      </c>
      <c r="U297" s="151" t="s">
        <v>1541</v>
      </c>
      <c r="V297" s="151"/>
      <c r="W297" s="150"/>
      <c r="X297" s="150"/>
      <c r="Y297" s="150"/>
    </row>
    <row r="298" spans="1:25" s="17" customFormat="1" x14ac:dyDescent="0.2">
      <c r="A298" s="151">
        <v>39990</v>
      </c>
      <c r="B298" s="164" t="s">
        <v>1275</v>
      </c>
      <c r="C298" s="164" t="s">
        <v>1718</v>
      </c>
      <c r="D298" s="164" t="s">
        <v>134</v>
      </c>
      <c r="E298" s="164" t="s">
        <v>143</v>
      </c>
      <c r="F298" s="165">
        <v>37313</v>
      </c>
      <c r="G298" s="166">
        <v>2002</v>
      </c>
      <c r="H298" s="151" t="s">
        <v>1276</v>
      </c>
      <c r="I298" s="151" t="str">
        <f t="shared" si="19"/>
        <v>AZ</v>
      </c>
      <c r="J298" s="151" t="str">
        <f t="shared" si="20"/>
        <v>MX</v>
      </c>
      <c r="K298" s="151" t="str">
        <f t="shared" si="18"/>
        <v>Mountain, Mexico</v>
      </c>
      <c r="L298" s="151" t="str">
        <f>INDEX('State '!$A$1:$C$62,MATCH($I298,'State '!$B:$B,0),3)</f>
        <v>Mountain</v>
      </c>
      <c r="M298" s="151" t="str">
        <f>INDEX('State '!$A$1:$C$62,MATCH($J298,'State '!$B:$B,0),3)</f>
        <v>Mexico</v>
      </c>
      <c r="N298" s="151"/>
      <c r="O298" s="158">
        <v>0.42</v>
      </c>
      <c r="P298" s="158">
        <v>1</v>
      </c>
      <c r="Q298" s="158">
        <v>8.5</v>
      </c>
      <c r="R298" s="157" t="s">
        <v>3225</v>
      </c>
      <c r="S298" s="151" t="s">
        <v>135</v>
      </c>
      <c r="T298" s="151" t="s">
        <v>381</v>
      </c>
      <c r="U298" s="151" t="s">
        <v>1277</v>
      </c>
      <c r="V298" s="151"/>
      <c r="W298" s="150"/>
      <c r="X298" s="150"/>
      <c r="Y298" s="150"/>
    </row>
    <row r="299" spans="1:25" s="17" customFormat="1" x14ac:dyDescent="0.2">
      <c r="A299" s="151">
        <v>40367</v>
      </c>
      <c r="B299" s="164" t="s">
        <v>728</v>
      </c>
      <c r="C299" s="164" t="s">
        <v>1718</v>
      </c>
      <c r="D299" s="164" t="s">
        <v>140</v>
      </c>
      <c r="E299" s="164" t="s">
        <v>143</v>
      </c>
      <c r="F299" s="165">
        <v>39813</v>
      </c>
      <c r="G299" s="166">
        <v>2008</v>
      </c>
      <c r="H299" s="151" t="s">
        <v>43</v>
      </c>
      <c r="I299" s="151" t="str">
        <f t="shared" si="19"/>
        <v>NM</v>
      </c>
      <c r="J299" s="151" t="str">
        <f t="shared" si="20"/>
        <v>NM</v>
      </c>
      <c r="K299" s="151" t="str">
        <f t="shared" ref="K299:K363" si="21">IF($L299=$M299,L299,CONCATENATE($L299,", ",IF(ISBLANK(N299),"",CONCATENATE(N299,", ")),$M299))</f>
        <v>Mountain</v>
      </c>
      <c r="L299" s="151" t="str">
        <f>INDEX('State '!$A$1:$C$62,MATCH($I299,'State '!$B:$B,0),3)</f>
        <v>Mountain</v>
      </c>
      <c r="M299" s="151" t="str">
        <f>INDEX('State '!$A$1:$C$62,MATCH($J299,'State '!$B:$B,0),3)</f>
        <v>Mountain</v>
      </c>
      <c r="N299" s="151"/>
      <c r="O299" s="158">
        <v>26.5</v>
      </c>
      <c r="P299" s="158"/>
      <c r="Q299" s="158">
        <v>12</v>
      </c>
      <c r="R299" s="157"/>
      <c r="S299" s="151" t="s">
        <v>135</v>
      </c>
      <c r="T299" s="151" t="s">
        <v>381</v>
      </c>
      <c r="U299" s="151" t="s">
        <v>729</v>
      </c>
      <c r="V299" s="151"/>
      <c r="W299" s="150"/>
      <c r="X299" s="150"/>
      <c r="Y299" s="150"/>
    </row>
    <row r="300" spans="1:25" s="17" customFormat="1" x14ac:dyDescent="0.2">
      <c r="A300" s="151">
        <v>39990</v>
      </c>
      <c r="B300" s="164" t="s">
        <v>1667</v>
      </c>
      <c r="C300" s="164" t="s">
        <v>1718</v>
      </c>
      <c r="D300" s="164" t="s">
        <v>140</v>
      </c>
      <c r="E300" s="164" t="s">
        <v>143</v>
      </c>
      <c r="F300" s="165">
        <v>35519</v>
      </c>
      <c r="G300" s="166">
        <v>1997</v>
      </c>
      <c r="H300" s="151" t="s">
        <v>40</v>
      </c>
      <c r="I300" s="151" t="str">
        <f t="shared" si="19"/>
        <v>AZ</v>
      </c>
      <c r="J300" s="151" t="str">
        <f t="shared" si="20"/>
        <v>AZ</v>
      </c>
      <c r="K300" s="151" t="str">
        <f t="shared" si="21"/>
        <v>Mountain</v>
      </c>
      <c r="L300" s="151" t="str">
        <f>INDEX('State '!$A$1:$C$62,MATCH($I300,'State '!$B:$B,0),3)</f>
        <v>Mountain</v>
      </c>
      <c r="M300" s="151" t="str">
        <f>INDEX('State '!$A$1:$C$62,MATCH($J300,'State '!$B:$B,0),3)</f>
        <v>Mountain</v>
      </c>
      <c r="N300" s="151"/>
      <c r="O300" s="158">
        <v>19.600000000000001</v>
      </c>
      <c r="P300" s="158"/>
      <c r="Q300" s="158">
        <v>180</v>
      </c>
      <c r="R300" s="157">
        <v>30</v>
      </c>
      <c r="S300" s="151" t="s">
        <v>135</v>
      </c>
      <c r="T300" s="151" t="s">
        <v>381</v>
      </c>
      <c r="U300" s="151" t="s">
        <v>1668</v>
      </c>
      <c r="V300" s="151"/>
      <c r="W300" s="150"/>
      <c r="X300" s="150"/>
      <c r="Y300" s="150"/>
    </row>
    <row r="301" spans="1:25" s="17" customFormat="1" x14ac:dyDescent="0.2">
      <c r="A301" s="151">
        <v>39990</v>
      </c>
      <c r="B301" s="152" t="s">
        <v>732</v>
      </c>
      <c r="C301" s="152" t="s">
        <v>1718</v>
      </c>
      <c r="D301" s="152" t="s">
        <v>134</v>
      </c>
      <c r="E301" s="153" t="s">
        <v>143</v>
      </c>
      <c r="F301" s="154">
        <v>39778</v>
      </c>
      <c r="G301" s="155">
        <v>2008</v>
      </c>
      <c r="H301" s="151" t="s">
        <v>6</v>
      </c>
      <c r="I301" s="151" t="str">
        <f t="shared" si="19"/>
        <v>TX</v>
      </c>
      <c r="J301" s="151" t="str">
        <f t="shared" si="20"/>
        <v>TX</v>
      </c>
      <c r="K301" s="151" t="str">
        <f t="shared" si="21"/>
        <v>South Central</v>
      </c>
      <c r="L301" s="151" t="str">
        <f>INDEX('State '!$A$1:$C$62,MATCH($I301,'State '!$B:$B,0),3)</f>
        <v>South Central</v>
      </c>
      <c r="M301" s="151" t="str">
        <f>INDEX('State '!$A$1:$C$62,MATCH($J301,'State '!$B:$B,0),3)</f>
        <v>South Central</v>
      </c>
      <c r="N301" s="151"/>
      <c r="O301" s="158">
        <v>16.899999999999999</v>
      </c>
      <c r="P301" s="157">
        <v>7.3</v>
      </c>
      <c r="Q301" s="157">
        <v>150</v>
      </c>
      <c r="R301" s="158">
        <v>20</v>
      </c>
      <c r="S301" s="159" t="s">
        <v>135</v>
      </c>
      <c r="T301" s="156" t="s">
        <v>381</v>
      </c>
      <c r="U301" s="160" t="s">
        <v>733</v>
      </c>
      <c r="V301" s="151"/>
      <c r="W301" s="150"/>
      <c r="X301" s="150"/>
      <c r="Y301" s="150"/>
    </row>
    <row r="302" spans="1:25" s="17" customFormat="1" x14ac:dyDescent="0.2">
      <c r="A302" s="151">
        <v>39990</v>
      </c>
      <c r="B302" s="152" t="s">
        <v>1057</v>
      </c>
      <c r="C302" s="152" t="s">
        <v>1718</v>
      </c>
      <c r="D302" s="152" t="s">
        <v>141</v>
      </c>
      <c r="E302" s="164" t="s">
        <v>143</v>
      </c>
      <c r="F302" s="165">
        <v>38716</v>
      </c>
      <c r="G302" s="166">
        <v>2005</v>
      </c>
      <c r="H302" s="151" t="s">
        <v>1058</v>
      </c>
      <c r="I302" s="151" t="str">
        <f t="shared" si="19"/>
        <v>AZ</v>
      </c>
      <c r="J302" s="151" t="str">
        <f t="shared" si="20"/>
        <v>CA</v>
      </c>
      <c r="K302" s="151" t="str">
        <f t="shared" si="21"/>
        <v>Mountain, Pacific</v>
      </c>
      <c r="L302" s="151" t="str">
        <f>INDEX('State '!$A$1:$C$62,MATCH($I302,'State '!$B:$B,0),3)</f>
        <v>Mountain</v>
      </c>
      <c r="M302" s="151" t="str">
        <f>INDEX('State '!$A$1:$C$62,MATCH($J302,'State '!$B:$B,0),3)</f>
        <v>Pacific</v>
      </c>
      <c r="N302" s="151"/>
      <c r="O302" s="158">
        <v>78</v>
      </c>
      <c r="P302" s="158">
        <v>94.4</v>
      </c>
      <c r="Q302" s="157">
        <v>502</v>
      </c>
      <c r="R302" s="157">
        <v>30</v>
      </c>
      <c r="S302" s="151" t="s">
        <v>135</v>
      </c>
      <c r="T302" s="151" t="s">
        <v>381</v>
      </c>
      <c r="U302" s="151" t="s">
        <v>1059</v>
      </c>
      <c r="V302" s="151"/>
      <c r="W302" s="150"/>
      <c r="X302" s="150"/>
      <c r="Y302" s="150"/>
    </row>
    <row r="303" spans="1:25" s="17" customFormat="1" ht="25.5" x14ac:dyDescent="0.2">
      <c r="A303" s="151">
        <v>39990</v>
      </c>
      <c r="B303" s="164" t="s">
        <v>1268</v>
      </c>
      <c r="C303" s="164" t="s">
        <v>1718</v>
      </c>
      <c r="D303" s="164" t="s">
        <v>141</v>
      </c>
      <c r="E303" s="164" t="s">
        <v>143</v>
      </c>
      <c r="F303" s="165">
        <v>37610</v>
      </c>
      <c r="G303" s="166">
        <v>2002</v>
      </c>
      <c r="H303" s="151" t="s">
        <v>1104</v>
      </c>
      <c r="I303" s="151" t="str">
        <f t="shared" si="19"/>
        <v>TX</v>
      </c>
      <c r="J303" s="151" t="str">
        <f t="shared" si="20"/>
        <v>CA</v>
      </c>
      <c r="K303" s="151" t="str">
        <f t="shared" si="21"/>
        <v>South Central, Mountain, Pacific</v>
      </c>
      <c r="L303" s="151" t="str">
        <f>INDEX('State '!$A$1:$C$62,MATCH($I303,'State '!$B:$B,0),3)</f>
        <v>South Central</v>
      </c>
      <c r="M303" s="151" t="str">
        <f>INDEX('State '!$A$1:$C$62,MATCH($J303,'State '!$B:$B,0),3)</f>
        <v>Pacific</v>
      </c>
      <c r="N303" s="151" t="s">
        <v>2463</v>
      </c>
      <c r="O303" s="158">
        <v>204</v>
      </c>
      <c r="P303" s="158">
        <v>1088</v>
      </c>
      <c r="Q303" s="158">
        <v>230</v>
      </c>
      <c r="R303" s="157">
        <v>30</v>
      </c>
      <c r="S303" s="151" t="s">
        <v>135</v>
      </c>
      <c r="T303" s="151" t="s">
        <v>381</v>
      </c>
      <c r="U303" s="151" t="s">
        <v>1269</v>
      </c>
      <c r="V303" s="151"/>
      <c r="W303" s="150"/>
      <c r="X303" s="150"/>
      <c r="Y303" s="150"/>
    </row>
    <row r="304" spans="1:25" s="17" customFormat="1" x14ac:dyDescent="0.2">
      <c r="A304" s="151">
        <v>39990</v>
      </c>
      <c r="B304" s="152" t="s">
        <v>742</v>
      </c>
      <c r="C304" s="152" t="s">
        <v>1718</v>
      </c>
      <c r="D304" s="152" t="s">
        <v>140</v>
      </c>
      <c r="E304" s="153" t="s">
        <v>143</v>
      </c>
      <c r="F304" s="154">
        <v>39783</v>
      </c>
      <c r="G304" s="155">
        <v>2008</v>
      </c>
      <c r="H304" s="151" t="s">
        <v>40</v>
      </c>
      <c r="I304" s="151" t="str">
        <f t="shared" si="19"/>
        <v>AZ</v>
      </c>
      <c r="J304" s="151" t="str">
        <f t="shared" si="20"/>
        <v>AZ</v>
      </c>
      <c r="K304" s="151" t="str">
        <f t="shared" si="21"/>
        <v>Mountain</v>
      </c>
      <c r="L304" s="151" t="str">
        <f>INDEX('State '!$A$1:$C$62,MATCH($I304,'State '!$B:$B,0),3)</f>
        <v>Mountain</v>
      </c>
      <c r="M304" s="151" t="str">
        <f>INDEX('State '!$A$1:$C$62,MATCH($J304,'State '!$B:$B,0),3)</f>
        <v>Mountain</v>
      </c>
      <c r="N304" s="151"/>
      <c r="O304" s="158">
        <v>23.9</v>
      </c>
      <c r="P304" s="157"/>
      <c r="Q304" s="157">
        <v>30</v>
      </c>
      <c r="R304" s="158"/>
      <c r="S304" s="159" t="s">
        <v>135</v>
      </c>
      <c r="T304" s="156" t="s">
        <v>381</v>
      </c>
      <c r="U304" s="160" t="s">
        <v>743</v>
      </c>
      <c r="V304" s="151"/>
      <c r="W304" s="150"/>
      <c r="X304" s="150"/>
      <c r="Y304" s="150"/>
    </row>
    <row r="305" spans="1:26" s="17" customFormat="1" x14ac:dyDescent="0.2">
      <c r="A305" s="151">
        <v>39990</v>
      </c>
      <c r="B305" s="164" t="s">
        <v>1256</v>
      </c>
      <c r="C305" s="164" t="s">
        <v>1718</v>
      </c>
      <c r="D305" s="164" t="s">
        <v>134</v>
      </c>
      <c r="E305" s="164" t="s">
        <v>143</v>
      </c>
      <c r="F305" s="165">
        <v>37438</v>
      </c>
      <c r="G305" s="166">
        <v>2002</v>
      </c>
      <c r="H305" s="151" t="s">
        <v>40</v>
      </c>
      <c r="I305" s="151" t="str">
        <f t="shared" si="19"/>
        <v>AZ</v>
      </c>
      <c r="J305" s="151" t="str">
        <f t="shared" si="20"/>
        <v>AZ</v>
      </c>
      <c r="K305" s="151" t="str">
        <f t="shared" si="21"/>
        <v>Mountain</v>
      </c>
      <c r="L305" s="151" t="str">
        <f>INDEX('State '!$A$1:$C$62,MATCH($I305,'State '!$B:$B,0),3)</f>
        <v>Mountain</v>
      </c>
      <c r="M305" s="151" t="str">
        <f>INDEX('State '!$A$1:$C$62,MATCH($J305,'State '!$B:$B,0),3)</f>
        <v>Mountain</v>
      </c>
      <c r="N305" s="151"/>
      <c r="O305" s="158">
        <v>5.67</v>
      </c>
      <c r="P305" s="158">
        <v>6</v>
      </c>
      <c r="Q305" s="158">
        <v>620</v>
      </c>
      <c r="R305" s="157" t="s">
        <v>3226</v>
      </c>
      <c r="S305" s="151" t="s">
        <v>135</v>
      </c>
      <c r="T305" s="151" t="s">
        <v>381</v>
      </c>
      <c r="U305" s="151" t="s">
        <v>1257</v>
      </c>
      <c r="V305" s="151"/>
      <c r="W305" s="150"/>
      <c r="X305" s="150"/>
      <c r="Y305" s="150"/>
    </row>
    <row r="306" spans="1:26" s="17" customFormat="1" ht="25.5" x14ac:dyDescent="0.2">
      <c r="A306" s="151">
        <v>39990</v>
      </c>
      <c r="B306" s="164" t="s">
        <v>1103</v>
      </c>
      <c r="C306" s="164" t="s">
        <v>1718</v>
      </c>
      <c r="D306" s="164" t="s">
        <v>140</v>
      </c>
      <c r="E306" s="164" t="s">
        <v>143</v>
      </c>
      <c r="F306" s="165">
        <v>38108</v>
      </c>
      <c r="G306" s="166">
        <v>2004</v>
      </c>
      <c r="H306" s="151" t="s">
        <v>1104</v>
      </c>
      <c r="I306" s="151" t="str">
        <f t="shared" si="19"/>
        <v>TX</v>
      </c>
      <c r="J306" s="151" t="str">
        <f t="shared" si="20"/>
        <v>CA</v>
      </c>
      <c r="K306" s="151" t="str">
        <f t="shared" si="21"/>
        <v>South Central, Mountain, Pacific</v>
      </c>
      <c r="L306" s="151" t="str">
        <f>INDEX('State '!$A$1:$C$62,MATCH($I306,'State '!$B:$B,0),3)</f>
        <v>South Central</v>
      </c>
      <c r="M306" s="151" t="str">
        <f>INDEX('State '!$A$1:$C$62,MATCH($J306,'State '!$B:$B,0),3)</f>
        <v>Pacific</v>
      </c>
      <c r="N306" s="151" t="s">
        <v>2463</v>
      </c>
      <c r="O306" s="158">
        <v>110</v>
      </c>
      <c r="P306" s="158"/>
      <c r="Q306" s="158">
        <v>220</v>
      </c>
      <c r="R306" s="157">
        <v>30</v>
      </c>
      <c r="S306" s="151" t="s">
        <v>135</v>
      </c>
      <c r="T306" s="151" t="s">
        <v>381</v>
      </c>
      <c r="U306" s="151" t="s">
        <v>1105</v>
      </c>
      <c r="V306" s="151"/>
      <c r="W306" s="150"/>
      <c r="X306" s="150"/>
      <c r="Y306" s="150"/>
    </row>
    <row r="307" spans="1:26" s="17" customFormat="1" ht="25.5" x14ac:dyDescent="0.2">
      <c r="A307" s="151">
        <v>39990</v>
      </c>
      <c r="B307" s="164" t="s">
        <v>1106</v>
      </c>
      <c r="C307" s="164" t="s">
        <v>1718</v>
      </c>
      <c r="D307" s="164" t="s">
        <v>140</v>
      </c>
      <c r="E307" s="164" t="s">
        <v>143</v>
      </c>
      <c r="F307" s="165">
        <v>38108</v>
      </c>
      <c r="G307" s="166">
        <v>2004</v>
      </c>
      <c r="H307" s="151" t="s">
        <v>1104</v>
      </c>
      <c r="I307" s="151" t="str">
        <f t="shared" si="19"/>
        <v>TX</v>
      </c>
      <c r="J307" s="151" t="str">
        <f t="shared" si="20"/>
        <v>CA</v>
      </c>
      <c r="K307" s="151" t="str">
        <f t="shared" si="21"/>
        <v>South Central, Mountain, Pacific</v>
      </c>
      <c r="L307" s="151" t="str">
        <f>INDEX('State '!$A$1:$C$62,MATCH($I307,'State '!$B:$B,0),3)</f>
        <v>South Central</v>
      </c>
      <c r="M307" s="151" t="str">
        <f>INDEX('State '!$A$1:$C$62,MATCH($J307,'State '!$B:$B,0),3)</f>
        <v>Pacific</v>
      </c>
      <c r="N307" s="151" t="s">
        <v>2463</v>
      </c>
      <c r="O307" s="158">
        <v>63</v>
      </c>
      <c r="P307" s="158"/>
      <c r="Q307" s="158">
        <v>100</v>
      </c>
      <c r="R307" s="157">
        <v>30</v>
      </c>
      <c r="S307" s="151" t="s">
        <v>135</v>
      </c>
      <c r="T307" s="151" t="s">
        <v>381</v>
      </c>
      <c r="U307" s="151" t="s">
        <v>1105</v>
      </c>
      <c r="V307" s="151"/>
      <c r="W307" s="150"/>
      <c r="X307" s="150"/>
      <c r="Y307" s="150"/>
    </row>
    <row r="308" spans="1:26" s="17" customFormat="1" x14ac:dyDescent="0.2">
      <c r="A308" s="151">
        <v>39990</v>
      </c>
      <c r="B308" s="164" t="s">
        <v>1270</v>
      </c>
      <c r="C308" s="164" t="s">
        <v>1718</v>
      </c>
      <c r="D308" s="164" t="s">
        <v>140</v>
      </c>
      <c r="E308" s="164" t="s">
        <v>143</v>
      </c>
      <c r="F308" s="165">
        <v>37408</v>
      </c>
      <c r="G308" s="166">
        <v>2002</v>
      </c>
      <c r="H308" s="151" t="s">
        <v>408</v>
      </c>
      <c r="I308" s="151" t="str">
        <f t="shared" si="19"/>
        <v>TX</v>
      </c>
      <c r="J308" s="151" t="str">
        <f t="shared" si="20"/>
        <v>MX</v>
      </c>
      <c r="K308" s="151" t="str">
        <f t="shared" si="21"/>
        <v>South Central, Mexico</v>
      </c>
      <c r="L308" s="151" t="str">
        <f>INDEX('State '!$A$1:$C$62,MATCH($I308,'State '!$B:$B,0),3)</f>
        <v>South Central</v>
      </c>
      <c r="M308" s="151" t="str">
        <f>INDEX('State '!$A$1:$C$62,MATCH($J308,'State '!$B:$B,0),3)</f>
        <v>Mexico</v>
      </c>
      <c r="N308" s="151"/>
      <c r="O308" s="158"/>
      <c r="P308" s="158"/>
      <c r="Q308" s="158">
        <v>100</v>
      </c>
      <c r="R308" s="157">
        <v>24</v>
      </c>
      <c r="S308" s="151" t="s">
        <v>135</v>
      </c>
      <c r="T308" s="151" t="s">
        <v>381</v>
      </c>
      <c r="U308" s="151" t="s">
        <v>1271</v>
      </c>
      <c r="V308" s="151"/>
      <c r="W308" s="150"/>
      <c r="X308" s="150"/>
      <c r="Y308" s="150"/>
    </row>
    <row r="309" spans="1:26" s="17" customFormat="1" x14ac:dyDescent="0.2">
      <c r="A309" s="151">
        <v>39990</v>
      </c>
      <c r="B309" s="164" t="s">
        <v>1671</v>
      </c>
      <c r="C309" s="164" t="s">
        <v>1718</v>
      </c>
      <c r="D309" s="164" t="s">
        <v>134</v>
      </c>
      <c r="E309" s="164" t="s">
        <v>143</v>
      </c>
      <c r="F309" s="165">
        <v>35784</v>
      </c>
      <c r="G309" s="166">
        <v>1997</v>
      </c>
      <c r="H309" s="151" t="s">
        <v>408</v>
      </c>
      <c r="I309" s="151" t="str">
        <f t="shared" si="19"/>
        <v>TX</v>
      </c>
      <c r="J309" s="151" t="str">
        <f t="shared" si="20"/>
        <v>MX</v>
      </c>
      <c r="K309" s="151" t="str">
        <f t="shared" si="21"/>
        <v>South Central, Mexico</v>
      </c>
      <c r="L309" s="151" t="str">
        <f>INDEX('State '!$A$1:$C$62,MATCH($I309,'State '!$B:$B,0),3)</f>
        <v>South Central</v>
      </c>
      <c r="M309" s="151" t="str">
        <f>INDEX('State '!$A$1:$C$62,MATCH($J309,'State '!$B:$B,0),3)</f>
        <v>Mexico</v>
      </c>
      <c r="N309" s="151"/>
      <c r="O309" s="158">
        <v>35</v>
      </c>
      <c r="P309" s="158">
        <v>45</v>
      </c>
      <c r="Q309" s="158">
        <v>212</v>
      </c>
      <c r="R309" s="157">
        <v>24</v>
      </c>
      <c r="S309" s="151" t="s">
        <v>135</v>
      </c>
      <c r="T309" s="151" t="s">
        <v>381</v>
      </c>
      <c r="U309" s="151" t="s">
        <v>1672</v>
      </c>
      <c r="V309" s="151"/>
      <c r="W309" s="150"/>
      <c r="X309" s="150"/>
      <c r="Y309" s="150"/>
    </row>
    <row r="310" spans="1:26" s="17" customFormat="1" x14ac:dyDescent="0.2">
      <c r="A310" s="151">
        <v>39990</v>
      </c>
      <c r="B310" s="164" t="s">
        <v>1423</v>
      </c>
      <c r="C310" s="164" t="s">
        <v>1718</v>
      </c>
      <c r="D310" s="164" t="s">
        <v>140</v>
      </c>
      <c r="E310" s="164" t="s">
        <v>143</v>
      </c>
      <c r="F310" s="165">
        <v>37135</v>
      </c>
      <c r="G310" s="166">
        <v>2001</v>
      </c>
      <c r="H310" s="151" t="s">
        <v>1276</v>
      </c>
      <c r="I310" s="151" t="str">
        <f t="shared" si="19"/>
        <v>AZ</v>
      </c>
      <c r="J310" s="151" t="str">
        <f t="shared" si="20"/>
        <v>MX</v>
      </c>
      <c r="K310" s="151" t="str">
        <f t="shared" si="21"/>
        <v>Mountain, Mexico</v>
      </c>
      <c r="L310" s="151" t="str">
        <f>INDEX('State '!$A$1:$C$62,MATCH($I310,'State '!$B:$B,0),3)</f>
        <v>Mountain</v>
      </c>
      <c r="M310" s="151" t="str">
        <f>INDEX('State '!$A$1:$C$62,MATCH($J310,'State '!$B:$B,0),3)</f>
        <v>Mexico</v>
      </c>
      <c r="N310" s="151"/>
      <c r="O310" s="158">
        <v>30.2</v>
      </c>
      <c r="P310" s="158">
        <v>68</v>
      </c>
      <c r="Q310" s="158">
        <v>130</v>
      </c>
      <c r="R310" s="157" t="s">
        <v>1096</v>
      </c>
      <c r="S310" s="151" t="s">
        <v>135</v>
      </c>
      <c r="T310" s="151" t="s">
        <v>381</v>
      </c>
      <c r="U310" s="151" t="s">
        <v>1424</v>
      </c>
      <c r="V310" s="151"/>
      <c r="W310" s="150"/>
      <c r="X310" s="150"/>
      <c r="Y310" s="150"/>
    </row>
    <row r="311" spans="1:26" s="17" customFormat="1" x14ac:dyDescent="0.2">
      <c r="A311" s="151">
        <v>42597</v>
      </c>
      <c r="B311" s="164" t="s">
        <v>2064</v>
      </c>
      <c r="C311" s="164" t="s">
        <v>223</v>
      </c>
      <c r="D311" s="164" t="s">
        <v>2140</v>
      </c>
      <c r="E311" s="164" t="s">
        <v>143</v>
      </c>
      <c r="F311" s="165">
        <v>41212</v>
      </c>
      <c r="G311" s="166">
        <v>2012</v>
      </c>
      <c r="H311" s="151" t="s">
        <v>388</v>
      </c>
      <c r="I311" s="151" t="str">
        <f t="shared" si="19"/>
        <v>PA</v>
      </c>
      <c r="J311" s="151" t="str">
        <f t="shared" si="20"/>
        <v>NY</v>
      </c>
      <c r="K311" s="151" t="str">
        <f t="shared" si="21"/>
        <v>Northeast</v>
      </c>
      <c r="L311" s="151" t="str">
        <f>INDEX('State '!$A$1:$C$62,MATCH($I311,'State '!$B:$B,0),3)</f>
        <v>Northeast</v>
      </c>
      <c r="M311" s="151" t="str">
        <f>INDEX('State '!$A$1:$C$62,MATCH($J311,'State '!$B:$B,0),3)</f>
        <v>Northeast</v>
      </c>
      <c r="N311" s="151"/>
      <c r="O311" s="158">
        <v>45.7</v>
      </c>
      <c r="P311" s="158">
        <v>7</v>
      </c>
      <c r="Q311" s="158">
        <v>-150</v>
      </c>
      <c r="R311" s="157" t="s">
        <v>2132</v>
      </c>
      <c r="S311" s="151" t="s">
        <v>135</v>
      </c>
      <c r="T311" s="151" t="s">
        <v>381</v>
      </c>
      <c r="U311" s="151" t="s">
        <v>480</v>
      </c>
      <c r="V311" s="151"/>
      <c r="W311" s="150"/>
      <c r="X311" s="150"/>
      <c r="Y311" s="150"/>
    </row>
    <row r="312" spans="1:26" s="17" customFormat="1" ht="25.5" x14ac:dyDescent="0.2">
      <c r="A312" s="96">
        <v>45288</v>
      </c>
      <c r="B312" s="80" t="s">
        <v>3069</v>
      </c>
      <c r="C312" s="80" t="s">
        <v>2899</v>
      </c>
      <c r="D312" s="80" t="s">
        <v>142</v>
      </c>
      <c r="E312" s="80" t="s">
        <v>143</v>
      </c>
      <c r="F312" s="165">
        <v>44866</v>
      </c>
      <c r="G312" s="61">
        <v>2022</v>
      </c>
      <c r="H312" s="97" t="s">
        <v>28</v>
      </c>
      <c r="I312" s="97" t="str">
        <f>LEFT($H312,2)</f>
        <v>IL</v>
      </c>
      <c r="J312" s="97" t="str">
        <f>RIGHT($H312,2)</f>
        <v>IL</v>
      </c>
      <c r="K312" s="104" t="s">
        <v>9</v>
      </c>
      <c r="L312" s="104" t="s">
        <v>9</v>
      </c>
      <c r="M312" s="104" t="s">
        <v>9</v>
      </c>
      <c r="N312" s="104"/>
      <c r="O312" s="158">
        <v>400</v>
      </c>
      <c r="P312" s="158"/>
      <c r="Q312" s="146">
        <v>125</v>
      </c>
      <c r="R312" s="98"/>
      <c r="S312" s="97" t="s">
        <v>138</v>
      </c>
      <c r="T312" s="104"/>
      <c r="U312" s="104"/>
      <c r="V312" s="104" t="s">
        <v>2175</v>
      </c>
      <c r="W312" s="80" t="s">
        <v>3070</v>
      </c>
      <c r="X312" s="80" t="s">
        <v>2828</v>
      </c>
      <c r="Y312" s="148" t="s">
        <v>3451</v>
      </c>
      <c r="Z312"/>
    </row>
    <row r="313" spans="1:26" s="17" customFormat="1" ht="25.5" x14ac:dyDescent="0.2">
      <c r="A313" s="197">
        <v>44008</v>
      </c>
      <c r="B313" s="194" t="s">
        <v>2313</v>
      </c>
      <c r="C313" s="194" t="s">
        <v>230</v>
      </c>
      <c r="D313" s="194" t="s">
        <v>140</v>
      </c>
      <c r="E313" s="194" t="s">
        <v>143</v>
      </c>
      <c r="F313" s="196">
        <v>44008</v>
      </c>
      <c r="G313" s="198">
        <v>2020</v>
      </c>
      <c r="H313" s="197" t="s">
        <v>2314</v>
      </c>
      <c r="I313" s="197" t="str">
        <f t="shared" si="19"/>
        <v>PA</v>
      </c>
      <c r="J313" s="197" t="str">
        <f t="shared" si="20"/>
        <v>ON</v>
      </c>
      <c r="K313" s="104" t="str">
        <f t="shared" si="21"/>
        <v>Northeast, Canada</v>
      </c>
      <c r="L313" s="97" t="str">
        <f>INDEX('State '!$A$1:$C$62,MATCH($I313,'State '!$B:$B,0),3)</f>
        <v>Northeast</v>
      </c>
      <c r="M313" s="97" t="str">
        <f>INDEX('State '!$A$1:$C$62,MATCH($J313,'State '!$B:$B,0),3)</f>
        <v>Canada</v>
      </c>
      <c r="N313" s="97"/>
      <c r="O313" s="158">
        <v>141</v>
      </c>
      <c r="P313" s="158">
        <v>25</v>
      </c>
      <c r="Q313" s="200">
        <v>300</v>
      </c>
      <c r="R313" s="198">
        <v>26</v>
      </c>
      <c r="S313" s="197" t="s">
        <v>135</v>
      </c>
      <c r="T313" s="197" t="s">
        <v>381</v>
      </c>
      <c r="U313" s="197" t="s">
        <v>2480</v>
      </c>
      <c r="V313" s="97" t="s">
        <v>2178</v>
      </c>
      <c r="W313" s="79"/>
      <c r="X313" s="79"/>
      <c r="Y313" s="137" t="s">
        <v>2496</v>
      </c>
    </row>
    <row r="314" spans="1:26" s="17" customFormat="1" x14ac:dyDescent="0.2">
      <c r="A314" s="151">
        <v>39990</v>
      </c>
      <c r="B314" s="152" t="s">
        <v>791</v>
      </c>
      <c r="C314" s="152" t="s">
        <v>230</v>
      </c>
      <c r="D314" s="152" t="s">
        <v>140</v>
      </c>
      <c r="E314" s="153" t="s">
        <v>143</v>
      </c>
      <c r="F314" s="154">
        <v>39797</v>
      </c>
      <c r="G314" s="155">
        <v>2008</v>
      </c>
      <c r="H314" s="151" t="s">
        <v>10</v>
      </c>
      <c r="I314" s="151" t="str">
        <f t="shared" si="19"/>
        <v>NY</v>
      </c>
      <c r="J314" s="151" t="str">
        <f t="shared" si="20"/>
        <v>NY</v>
      </c>
      <c r="K314" s="151" t="str">
        <f t="shared" si="21"/>
        <v>Northeast</v>
      </c>
      <c r="L314" s="151" t="str">
        <f>INDEX('State '!$A$1:$C$62,MATCH($I314,'State '!$B:$B,0),3)</f>
        <v>Northeast</v>
      </c>
      <c r="M314" s="151" t="str">
        <f>INDEX('State '!$A$1:$C$62,MATCH($J314,'State '!$B:$B,0),3)</f>
        <v>Northeast</v>
      </c>
      <c r="N314" s="151"/>
      <c r="O314" s="158">
        <v>187</v>
      </c>
      <c r="P314" s="157">
        <v>78</v>
      </c>
      <c r="Q314" s="157">
        <v>250</v>
      </c>
      <c r="R314" s="158">
        <v>24</v>
      </c>
      <c r="S314" s="159" t="s">
        <v>135</v>
      </c>
      <c r="T314" s="156" t="s">
        <v>381</v>
      </c>
      <c r="U314" s="160" t="s">
        <v>792</v>
      </c>
      <c r="V314" s="151"/>
      <c r="W314" s="150"/>
      <c r="X314" s="150"/>
      <c r="Y314" s="150"/>
    </row>
    <row r="315" spans="1:26" s="17" customFormat="1" x14ac:dyDescent="0.2">
      <c r="A315" s="151">
        <v>39990</v>
      </c>
      <c r="B315" s="164" t="s">
        <v>1060</v>
      </c>
      <c r="C315" s="164" t="s">
        <v>219</v>
      </c>
      <c r="D315" s="164" t="s">
        <v>136</v>
      </c>
      <c r="E315" s="164" t="s">
        <v>143</v>
      </c>
      <c r="F315" s="165">
        <v>38478</v>
      </c>
      <c r="G315" s="166">
        <v>2005</v>
      </c>
      <c r="H315" s="151" t="s">
        <v>6</v>
      </c>
      <c r="I315" s="151" t="str">
        <f t="shared" si="19"/>
        <v>TX</v>
      </c>
      <c r="J315" s="151" t="str">
        <f t="shared" si="20"/>
        <v>TX</v>
      </c>
      <c r="K315" s="151" t="str">
        <f t="shared" si="21"/>
        <v>South Central</v>
      </c>
      <c r="L315" s="151" t="str">
        <f>INDEX('State '!$A$1:$C$62,MATCH($I315,'State '!$B:$B,0),3)</f>
        <v>South Central</v>
      </c>
      <c r="M315" s="151" t="str">
        <f>INDEX('State '!$A$1:$C$62,MATCH($J315,'State '!$B:$B,0),3)</f>
        <v>South Central</v>
      </c>
      <c r="N315" s="151"/>
      <c r="O315" s="158">
        <v>130</v>
      </c>
      <c r="P315" s="158">
        <v>107</v>
      </c>
      <c r="Q315" s="158">
        <v>500</v>
      </c>
      <c r="R315" s="157">
        <v>36</v>
      </c>
      <c r="S315" s="151" t="s">
        <v>138</v>
      </c>
      <c r="T315" s="151" t="s">
        <v>187</v>
      </c>
      <c r="U315" s="151" t="s">
        <v>382</v>
      </c>
      <c r="V315" s="151"/>
      <c r="W315" s="150"/>
      <c r="X315" s="150"/>
      <c r="Y315" s="150"/>
    </row>
    <row r="316" spans="1:26" s="17" customFormat="1" x14ac:dyDescent="0.2">
      <c r="A316" s="151">
        <v>39990</v>
      </c>
      <c r="B316" s="152" t="s">
        <v>770</v>
      </c>
      <c r="C316" s="152" t="s">
        <v>219</v>
      </c>
      <c r="D316" s="152" t="s">
        <v>140</v>
      </c>
      <c r="E316" s="153" t="s">
        <v>143</v>
      </c>
      <c r="F316" s="154">
        <v>39553</v>
      </c>
      <c r="G316" s="155">
        <v>2008</v>
      </c>
      <c r="H316" s="151" t="s">
        <v>6</v>
      </c>
      <c r="I316" s="151" t="str">
        <f t="shared" si="19"/>
        <v>TX</v>
      </c>
      <c r="J316" s="151" t="str">
        <f t="shared" si="20"/>
        <v>TX</v>
      </c>
      <c r="K316" s="151" t="str">
        <f t="shared" si="21"/>
        <v>South Central</v>
      </c>
      <c r="L316" s="151" t="str">
        <f>INDEX('State '!$A$1:$C$62,MATCH($I316,'State '!$B:$B,0),3)</f>
        <v>South Central</v>
      </c>
      <c r="M316" s="151" t="str">
        <f>INDEX('State '!$A$1:$C$62,MATCH($J316,'State '!$B:$B,0),3)</f>
        <v>South Central</v>
      </c>
      <c r="N316" s="151"/>
      <c r="O316" s="158">
        <v>465</v>
      </c>
      <c r="P316" s="157">
        <v>190</v>
      </c>
      <c r="Q316" s="157">
        <v>700</v>
      </c>
      <c r="R316" s="158">
        <v>36</v>
      </c>
      <c r="S316" s="159" t="s">
        <v>138</v>
      </c>
      <c r="T316" s="156" t="s">
        <v>187</v>
      </c>
      <c r="U316" s="160" t="s">
        <v>382</v>
      </c>
      <c r="V316" s="151"/>
      <c r="W316" s="150"/>
      <c r="X316" s="150"/>
      <c r="Y316" s="150"/>
    </row>
    <row r="317" spans="1:26" s="17" customFormat="1" x14ac:dyDescent="0.2">
      <c r="A317" s="151">
        <v>40655</v>
      </c>
      <c r="B317" s="164" t="s">
        <v>577</v>
      </c>
      <c r="C317" s="164" t="s">
        <v>233</v>
      </c>
      <c r="D317" s="164" t="s">
        <v>140</v>
      </c>
      <c r="E317" s="164" t="s">
        <v>143</v>
      </c>
      <c r="F317" s="165">
        <v>40441</v>
      </c>
      <c r="G317" s="166">
        <v>2010</v>
      </c>
      <c r="H317" s="151" t="s">
        <v>6</v>
      </c>
      <c r="I317" s="151" t="str">
        <f t="shared" si="19"/>
        <v>TX</v>
      </c>
      <c r="J317" s="151" t="str">
        <f t="shared" si="20"/>
        <v>TX</v>
      </c>
      <c r="K317" s="151" t="str">
        <f t="shared" si="21"/>
        <v>South Central</v>
      </c>
      <c r="L317" s="151" t="str">
        <f>INDEX('State '!$A$1:$C$62,MATCH($I317,'State '!$B:$B,0),3)</f>
        <v>South Central</v>
      </c>
      <c r="M317" s="151" t="str">
        <f>INDEX('State '!$A$1:$C$62,MATCH($J317,'State '!$B:$B,0),3)</f>
        <v>South Central</v>
      </c>
      <c r="N317" s="151"/>
      <c r="O317" s="158"/>
      <c r="P317" s="158">
        <v>69</v>
      </c>
      <c r="Q317" s="158"/>
      <c r="R317" s="157" t="s">
        <v>578</v>
      </c>
      <c r="S317" s="151" t="s">
        <v>138</v>
      </c>
      <c r="T317" s="151" t="s">
        <v>187</v>
      </c>
      <c r="U317" s="151" t="s">
        <v>382</v>
      </c>
      <c r="V317" s="151"/>
      <c r="W317" s="150"/>
      <c r="X317" s="150"/>
      <c r="Y317" s="150"/>
    </row>
    <row r="318" spans="1:26" s="17" customFormat="1" x14ac:dyDescent="0.2">
      <c r="A318" s="151">
        <v>39990</v>
      </c>
      <c r="B318" s="152" t="s">
        <v>577</v>
      </c>
      <c r="C318" s="152" t="s">
        <v>219</v>
      </c>
      <c r="D318" s="152" t="s">
        <v>134</v>
      </c>
      <c r="E318" s="153" t="s">
        <v>143</v>
      </c>
      <c r="F318" s="154">
        <v>39172</v>
      </c>
      <c r="G318" s="155">
        <v>2007</v>
      </c>
      <c r="H318" s="151" t="s">
        <v>6</v>
      </c>
      <c r="I318" s="151" t="str">
        <f t="shared" si="19"/>
        <v>TX</v>
      </c>
      <c r="J318" s="151" t="str">
        <f t="shared" si="20"/>
        <v>TX</v>
      </c>
      <c r="K318" s="151" t="str">
        <f t="shared" si="21"/>
        <v>South Central</v>
      </c>
      <c r="L318" s="151" t="str">
        <f>INDEX('State '!$A$1:$C$62,MATCH($I318,'State '!$B:$B,0),3)</f>
        <v>South Central</v>
      </c>
      <c r="M318" s="151" t="str">
        <f>INDEX('State '!$A$1:$C$62,MATCH($J318,'State '!$B:$B,0),3)</f>
        <v>South Central</v>
      </c>
      <c r="N318" s="151"/>
      <c r="O318" s="158">
        <v>65</v>
      </c>
      <c r="P318" s="157">
        <v>56</v>
      </c>
      <c r="Q318" s="157">
        <v>250</v>
      </c>
      <c r="R318" s="158">
        <v>24</v>
      </c>
      <c r="S318" s="159" t="s">
        <v>138</v>
      </c>
      <c r="T318" s="156" t="s">
        <v>187</v>
      </c>
      <c r="U318" s="160" t="s">
        <v>382</v>
      </c>
      <c r="V318" s="151"/>
      <c r="W318" s="150"/>
      <c r="X318" s="150"/>
      <c r="Y318" s="150"/>
    </row>
    <row r="319" spans="1:26" s="17" customFormat="1" x14ac:dyDescent="0.2">
      <c r="A319" s="151">
        <v>39990</v>
      </c>
      <c r="B319" s="164" t="s">
        <v>1072</v>
      </c>
      <c r="C319" s="164" t="s">
        <v>319</v>
      </c>
      <c r="D319" s="164" t="s">
        <v>140</v>
      </c>
      <c r="E319" s="164" t="s">
        <v>143</v>
      </c>
      <c r="F319" s="165">
        <v>38432</v>
      </c>
      <c r="G319" s="166">
        <v>2005</v>
      </c>
      <c r="H319" s="151" t="s">
        <v>47</v>
      </c>
      <c r="I319" s="151" t="str">
        <f t="shared" si="19"/>
        <v>GM</v>
      </c>
      <c r="J319" s="151" t="str">
        <f t="shared" si="20"/>
        <v>GM</v>
      </c>
      <c r="K319" s="151" t="str">
        <f t="shared" si="21"/>
        <v>Gulf of Mexico</v>
      </c>
      <c r="L319" s="151" t="str">
        <f>INDEX('State '!$A$1:$C$62,MATCH($I319,'State '!$B:$B,0),3)</f>
        <v>Gulf of Mexico</v>
      </c>
      <c r="M319" s="151" t="str">
        <f>INDEX('State '!$A$1:$C$62,MATCH($J319,'State '!$B:$B,0),3)</f>
        <v>Gulf of Mexico</v>
      </c>
      <c r="N319" s="151"/>
      <c r="O319" s="158">
        <v>5</v>
      </c>
      <c r="P319" s="158">
        <v>8</v>
      </c>
      <c r="Q319" s="158">
        <v>690</v>
      </c>
      <c r="R319" s="157">
        <v>20</v>
      </c>
      <c r="S319" s="151" t="s">
        <v>135</v>
      </c>
      <c r="T319" s="151" t="s">
        <v>1073</v>
      </c>
      <c r="U319" s="151" t="s">
        <v>382</v>
      </c>
      <c r="V319" s="151"/>
      <c r="W319" s="150"/>
      <c r="X319" s="150"/>
      <c r="Y319" s="150"/>
    </row>
    <row r="320" spans="1:26" s="17" customFormat="1" x14ac:dyDescent="0.2">
      <c r="A320" s="151">
        <v>40367</v>
      </c>
      <c r="B320" s="164" t="s">
        <v>688</v>
      </c>
      <c r="C320" s="164" t="s">
        <v>233</v>
      </c>
      <c r="D320" s="164" t="s">
        <v>136</v>
      </c>
      <c r="E320" s="164" t="s">
        <v>143</v>
      </c>
      <c r="F320" s="165">
        <v>39895</v>
      </c>
      <c r="G320" s="166">
        <v>2009</v>
      </c>
      <c r="H320" s="151" t="s">
        <v>6</v>
      </c>
      <c r="I320" s="151" t="str">
        <f t="shared" si="19"/>
        <v>TX</v>
      </c>
      <c r="J320" s="151" t="str">
        <f t="shared" si="20"/>
        <v>TX</v>
      </c>
      <c r="K320" s="151" t="str">
        <f t="shared" si="21"/>
        <v>South Central</v>
      </c>
      <c r="L320" s="151" t="str">
        <f>INDEX('State '!$A$1:$C$62,MATCH($I320,'State '!$B:$B,0),3)</f>
        <v>South Central</v>
      </c>
      <c r="M320" s="151" t="str">
        <f>INDEX('State '!$A$1:$C$62,MATCH($J320,'State '!$B:$B,0),3)</f>
        <v>South Central</v>
      </c>
      <c r="N320" s="151"/>
      <c r="O320" s="158">
        <v>522</v>
      </c>
      <c r="P320" s="158">
        <v>174</v>
      </c>
      <c r="Q320" s="158">
        <v>950</v>
      </c>
      <c r="R320" s="157" t="s">
        <v>535</v>
      </c>
      <c r="S320" s="151" t="s">
        <v>138</v>
      </c>
      <c r="T320" s="151" t="s">
        <v>187</v>
      </c>
      <c r="U320" s="151" t="s">
        <v>382</v>
      </c>
      <c r="V320" s="151"/>
      <c r="W320" s="150"/>
      <c r="X320" s="150"/>
      <c r="Y320" s="150"/>
    </row>
    <row r="321" spans="1:25" s="17" customFormat="1" x14ac:dyDescent="0.2">
      <c r="A321" s="151">
        <v>40389</v>
      </c>
      <c r="B321" s="164" t="s">
        <v>592</v>
      </c>
      <c r="C321" s="164" t="s">
        <v>233</v>
      </c>
      <c r="D321" s="164" t="s">
        <v>134</v>
      </c>
      <c r="E321" s="164" t="s">
        <v>143</v>
      </c>
      <c r="F321" s="165">
        <v>40387</v>
      </c>
      <c r="G321" s="166">
        <v>2010</v>
      </c>
      <c r="H321" s="151" t="s">
        <v>6</v>
      </c>
      <c r="I321" s="151" t="str">
        <f t="shared" si="19"/>
        <v>TX</v>
      </c>
      <c r="J321" s="151" t="str">
        <f t="shared" si="20"/>
        <v>TX</v>
      </c>
      <c r="K321" s="151" t="str">
        <f t="shared" si="21"/>
        <v>South Central</v>
      </c>
      <c r="L321" s="151" t="str">
        <f>INDEX('State '!$A$1:$C$62,MATCH($I321,'State '!$B:$B,0),3)</f>
        <v>South Central</v>
      </c>
      <c r="M321" s="151" t="str">
        <f>INDEX('State '!$A$1:$C$62,MATCH($J321,'State '!$B:$B,0),3)</f>
        <v>South Central</v>
      </c>
      <c r="N321" s="151"/>
      <c r="O321" s="158">
        <v>55</v>
      </c>
      <c r="P321" s="158">
        <v>40</v>
      </c>
      <c r="Q321" s="158">
        <v>1000</v>
      </c>
      <c r="R321" s="157" t="s">
        <v>535</v>
      </c>
      <c r="S321" s="151" t="s">
        <v>138</v>
      </c>
      <c r="T321" s="151" t="s">
        <v>187</v>
      </c>
      <c r="U321" s="151" t="s">
        <v>382</v>
      </c>
      <c r="V321" s="151"/>
      <c r="W321" s="150"/>
      <c r="X321" s="150"/>
      <c r="Y321" s="150"/>
    </row>
    <row r="322" spans="1:25" s="17" customFormat="1" x14ac:dyDescent="0.2">
      <c r="A322" s="151">
        <v>40359</v>
      </c>
      <c r="B322" s="152" t="s">
        <v>564</v>
      </c>
      <c r="C322" s="152" t="s">
        <v>245</v>
      </c>
      <c r="D322" s="152" t="s">
        <v>136</v>
      </c>
      <c r="E322" s="153" t="s">
        <v>143</v>
      </c>
      <c r="F322" s="154">
        <v>40358</v>
      </c>
      <c r="G322" s="155">
        <v>2010</v>
      </c>
      <c r="H322" s="151" t="s">
        <v>6</v>
      </c>
      <c r="I322" s="151" t="str">
        <f t="shared" si="19"/>
        <v>TX</v>
      </c>
      <c r="J322" s="151" t="str">
        <f t="shared" si="20"/>
        <v>TX</v>
      </c>
      <c r="K322" s="151" t="str">
        <f t="shared" si="21"/>
        <v>South Central</v>
      </c>
      <c r="L322" s="151" t="str">
        <f>INDEX('State '!$A$1:$C$62,MATCH($I322,'State '!$B:$B,0),3)</f>
        <v>South Central</v>
      </c>
      <c r="M322" s="151" t="str">
        <f>INDEX('State '!$A$1:$C$62,MATCH($J322,'State '!$B:$B,0),3)</f>
        <v>South Central</v>
      </c>
      <c r="N322" s="151"/>
      <c r="O322" s="158"/>
      <c r="P322" s="157">
        <v>62</v>
      </c>
      <c r="Q322" s="157">
        <v>600</v>
      </c>
      <c r="R322" s="158">
        <v>30</v>
      </c>
      <c r="S322" s="159" t="s">
        <v>138</v>
      </c>
      <c r="T322" s="156" t="s">
        <v>187</v>
      </c>
      <c r="U322" s="160" t="s">
        <v>382</v>
      </c>
      <c r="V322" s="151"/>
      <c r="W322" s="150"/>
      <c r="X322" s="150"/>
      <c r="Y322" s="150"/>
    </row>
    <row r="323" spans="1:25" s="17" customFormat="1" ht="38.25" x14ac:dyDescent="0.2">
      <c r="A323" s="197">
        <v>43756</v>
      </c>
      <c r="B323" s="194" t="s">
        <v>2579</v>
      </c>
      <c r="C323" s="194" t="s">
        <v>1721</v>
      </c>
      <c r="D323" s="194" t="s">
        <v>134</v>
      </c>
      <c r="E323" s="194" t="s">
        <v>2374</v>
      </c>
      <c r="F323" s="196"/>
      <c r="G323" s="198"/>
      <c r="H323" s="197" t="s">
        <v>33</v>
      </c>
      <c r="I323" s="197" t="str">
        <f t="shared" si="19"/>
        <v>WV</v>
      </c>
      <c r="J323" s="197" t="str">
        <f t="shared" si="20"/>
        <v>WV</v>
      </c>
      <c r="K323" s="104" t="str">
        <f t="shared" si="21"/>
        <v>Northeast</v>
      </c>
      <c r="L323" s="97" t="str">
        <f>INDEX('State '!$A$1:$C$62,MATCH($I323,'State '!$B:$B,0),3)</f>
        <v>Northeast</v>
      </c>
      <c r="M323" s="97" t="str">
        <f>INDEX('State '!$A$1:$C$62,MATCH($J323,'State '!$B:$B,0),3)</f>
        <v>Northeast</v>
      </c>
      <c r="N323" s="97"/>
      <c r="O323" s="158">
        <v>20.100000000000001</v>
      </c>
      <c r="P323" s="201">
        <v>5</v>
      </c>
      <c r="Q323" s="200">
        <v>85</v>
      </c>
      <c r="R323" s="198">
        <v>12</v>
      </c>
      <c r="S323" s="197" t="s">
        <v>138</v>
      </c>
      <c r="T323" s="197" t="s">
        <v>381</v>
      </c>
      <c r="U323" s="197" t="s">
        <v>2580</v>
      </c>
      <c r="V323" s="97" t="s">
        <v>2175</v>
      </c>
      <c r="W323" s="79" t="s">
        <v>2876</v>
      </c>
      <c r="X323" s="79" t="s">
        <v>2828</v>
      </c>
      <c r="Y323" s="137"/>
    </row>
    <row r="324" spans="1:25" s="17" customFormat="1" ht="25.5" x14ac:dyDescent="0.2">
      <c r="A324" s="197">
        <v>43756</v>
      </c>
      <c r="B324" s="194" t="s">
        <v>2393</v>
      </c>
      <c r="C324" s="194" t="s">
        <v>1721</v>
      </c>
      <c r="D324" s="194" t="s">
        <v>140</v>
      </c>
      <c r="E324" s="194" t="s">
        <v>143</v>
      </c>
      <c r="F324" s="196">
        <v>43676</v>
      </c>
      <c r="G324" s="198">
        <v>2019</v>
      </c>
      <c r="H324" s="197" t="s">
        <v>471</v>
      </c>
      <c r="I324" s="197" t="str">
        <f t="shared" si="19"/>
        <v>PA</v>
      </c>
      <c r="J324" s="197" t="str">
        <f t="shared" si="20"/>
        <v>WV</v>
      </c>
      <c r="K324" s="104" t="str">
        <f t="shared" si="21"/>
        <v>Northeast</v>
      </c>
      <c r="L324" s="97" t="str">
        <f>INDEX('State '!$A$1:$C$62,MATCH($I324,'State '!$B:$B,0),3)</f>
        <v>Northeast</v>
      </c>
      <c r="M324" s="97" t="str">
        <f>INDEX('State '!$A$1:$C$62,MATCH($J324,'State '!$B:$B,0),3)</f>
        <v>Northeast</v>
      </c>
      <c r="N324" s="97"/>
      <c r="O324" s="158"/>
      <c r="P324" s="201">
        <v>7.87</v>
      </c>
      <c r="Q324" s="200">
        <v>600</v>
      </c>
      <c r="R324" s="198" t="s">
        <v>2395</v>
      </c>
      <c r="S324" s="197" t="s">
        <v>135</v>
      </c>
      <c r="T324" s="197" t="s">
        <v>381</v>
      </c>
      <c r="U324" s="197" t="s">
        <v>2392</v>
      </c>
      <c r="V324" s="97" t="s">
        <v>2178</v>
      </c>
      <c r="W324" s="79" t="s">
        <v>2421</v>
      </c>
      <c r="X324" s="79"/>
      <c r="Y324" s="137" t="s">
        <v>2497</v>
      </c>
    </row>
    <row r="325" spans="1:25" s="17" customFormat="1" x14ac:dyDescent="0.2">
      <c r="A325" s="151">
        <v>40308</v>
      </c>
      <c r="B325" s="164" t="s">
        <v>570</v>
      </c>
      <c r="C325" s="164" t="s">
        <v>248</v>
      </c>
      <c r="D325" s="164" t="s">
        <v>140</v>
      </c>
      <c r="E325" s="164" t="s">
        <v>143</v>
      </c>
      <c r="F325" s="165">
        <v>40467</v>
      </c>
      <c r="G325" s="166">
        <v>2010</v>
      </c>
      <c r="H325" s="151" t="s">
        <v>7</v>
      </c>
      <c r="I325" s="151" t="str">
        <f t="shared" si="19"/>
        <v>PA</v>
      </c>
      <c r="J325" s="151" t="str">
        <f t="shared" si="20"/>
        <v>PA</v>
      </c>
      <c r="K325" s="151" t="str">
        <f t="shared" si="21"/>
        <v>Northeast</v>
      </c>
      <c r="L325" s="151" t="str">
        <f>INDEX('State '!$A$1:$C$62,MATCH($I325,'State '!$B:$B,0),3)</f>
        <v>Northeast</v>
      </c>
      <c r="M325" s="151" t="str">
        <f>INDEX('State '!$A$1:$C$62,MATCH($J325,'State '!$B:$B,0),3)</f>
        <v>Northeast</v>
      </c>
      <c r="N325" s="151"/>
      <c r="O325" s="158">
        <v>19.399999999999999</v>
      </c>
      <c r="P325" s="158">
        <v>8</v>
      </c>
      <c r="Q325" s="158">
        <v>40</v>
      </c>
      <c r="R325" s="157">
        <v>16</v>
      </c>
      <c r="S325" s="151" t="s">
        <v>135</v>
      </c>
      <c r="T325" s="151" t="s">
        <v>381</v>
      </c>
      <c r="U325" s="151" t="s">
        <v>571</v>
      </c>
      <c r="V325" s="151"/>
      <c r="W325" s="150"/>
      <c r="X325" s="150"/>
      <c r="Y325" s="150"/>
    </row>
    <row r="326" spans="1:25" s="17" customFormat="1" x14ac:dyDescent="0.2">
      <c r="A326" s="151">
        <v>39990</v>
      </c>
      <c r="B326" s="164" t="s">
        <v>1025</v>
      </c>
      <c r="C326" s="164" t="s">
        <v>240</v>
      </c>
      <c r="D326" s="164" t="s">
        <v>136</v>
      </c>
      <c r="E326" s="164" t="s">
        <v>143</v>
      </c>
      <c r="F326" s="165">
        <v>38961</v>
      </c>
      <c r="G326" s="166">
        <v>2006</v>
      </c>
      <c r="H326" s="151" t="s">
        <v>6</v>
      </c>
      <c r="I326" s="151" t="str">
        <f t="shared" si="19"/>
        <v>TX</v>
      </c>
      <c r="J326" s="151" t="str">
        <f t="shared" si="20"/>
        <v>TX</v>
      </c>
      <c r="K326" s="151" t="str">
        <f t="shared" si="21"/>
        <v>South Central</v>
      </c>
      <c r="L326" s="151" t="str">
        <f>INDEX('State '!$A$1:$C$62,MATCH($I326,'State '!$B:$B,0),3)</f>
        <v>South Central</v>
      </c>
      <c r="M326" s="151" t="str">
        <f>INDEX('State '!$A$1:$C$62,MATCH($J326,'State '!$B:$B,0),3)</f>
        <v>South Central</v>
      </c>
      <c r="N326" s="151"/>
      <c r="O326" s="158">
        <v>110</v>
      </c>
      <c r="P326" s="158">
        <v>97</v>
      </c>
      <c r="Q326" s="158">
        <v>600</v>
      </c>
      <c r="R326" s="157">
        <v>42</v>
      </c>
      <c r="S326" s="151" t="s">
        <v>138</v>
      </c>
      <c r="T326" s="151" t="s">
        <v>187</v>
      </c>
      <c r="U326" s="151" t="s">
        <v>382</v>
      </c>
      <c r="V326" s="151"/>
      <c r="W326" s="150"/>
      <c r="X326" s="150"/>
      <c r="Y326" s="150"/>
    </row>
    <row r="327" spans="1:25" s="17" customFormat="1" x14ac:dyDescent="0.2">
      <c r="A327" s="151">
        <v>39990</v>
      </c>
      <c r="B327" s="152" t="s">
        <v>1024</v>
      </c>
      <c r="C327" s="152" t="s">
        <v>240</v>
      </c>
      <c r="D327" s="152" t="s">
        <v>140</v>
      </c>
      <c r="E327" s="153" t="s">
        <v>143</v>
      </c>
      <c r="F327" s="154">
        <v>39052</v>
      </c>
      <c r="G327" s="155">
        <v>2006</v>
      </c>
      <c r="H327" s="151" t="s">
        <v>6</v>
      </c>
      <c r="I327" s="151" t="str">
        <f t="shared" si="19"/>
        <v>TX</v>
      </c>
      <c r="J327" s="151" t="str">
        <f t="shared" si="20"/>
        <v>TX</v>
      </c>
      <c r="K327" s="151" t="str">
        <f t="shared" si="21"/>
        <v>South Central</v>
      </c>
      <c r="L327" s="151" t="str">
        <f>INDEX('State '!$A$1:$C$62,MATCH($I327,'State '!$B:$B,0),3)</f>
        <v>South Central</v>
      </c>
      <c r="M327" s="151" t="str">
        <f>INDEX('State '!$A$1:$C$62,MATCH($J327,'State '!$B:$B,0),3)</f>
        <v>South Central</v>
      </c>
      <c r="N327" s="151"/>
      <c r="O327" s="158">
        <v>65</v>
      </c>
      <c r="P327" s="157">
        <v>32</v>
      </c>
      <c r="Q327" s="157">
        <v>500</v>
      </c>
      <c r="R327" s="158">
        <v>42</v>
      </c>
      <c r="S327" s="159" t="s">
        <v>138</v>
      </c>
      <c r="T327" s="156" t="s">
        <v>187</v>
      </c>
      <c r="U327" s="160" t="s">
        <v>382</v>
      </c>
      <c r="V327" s="151"/>
      <c r="W327" s="150"/>
      <c r="X327" s="150"/>
      <c r="Y327" s="150"/>
    </row>
    <row r="328" spans="1:25" s="17" customFormat="1" x14ac:dyDescent="0.2">
      <c r="A328" s="151">
        <v>39990</v>
      </c>
      <c r="B328" s="164" t="s">
        <v>904</v>
      </c>
      <c r="C328" s="164" t="s">
        <v>240</v>
      </c>
      <c r="D328" s="164" t="s">
        <v>140</v>
      </c>
      <c r="E328" s="164" t="s">
        <v>143</v>
      </c>
      <c r="F328" s="165">
        <v>39173</v>
      </c>
      <c r="G328" s="166">
        <v>2007</v>
      </c>
      <c r="H328" s="151" t="s">
        <v>6</v>
      </c>
      <c r="I328" s="151" t="str">
        <f t="shared" si="19"/>
        <v>TX</v>
      </c>
      <c r="J328" s="151" t="str">
        <f t="shared" si="20"/>
        <v>TX</v>
      </c>
      <c r="K328" s="151" t="str">
        <f t="shared" si="21"/>
        <v>South Central</v>
      </c>
      <c r="L328" s="151" t="str">
        <f>INDEX('State '!$A$1:$C$62,MATCH($I328,'State '!$B:$B,0),3)</f>
        <v>South Central</v>
      </c>
      <c r="M328" s="151" t="str">
        <f>INDEX('State '!$A$1:$C$62,MATCH($J328,'State '!$B:$B,0),3)</f>
        <v>South Central</v>
      </c>
      <c r="N328" s="151"/>
      <c r="O328" s="158">
        <v>360</v>
      </c>
      <c r="P328" s="158">
        <v>135</v>
      </c>
      <c r="Q328" s="158">
        <v>700</v>
      </c>
      <c r="R328" s="157">
        <v>42</v>
      </c>
      <c r="S328" s="151" t="s">
        <v>138</v>
      </c>
      <c r="T328" s="151" t="s">
        <v>187</v>
      </c>
      <c r="U328" s="151" t="s">
        <v>382</v>
      </c>
      <c r="V328" s="151"/>
      <c r="W328" s="150"/>
      <c r="X328" s="150"/>
      <c r="Y328" s="150"/>
    </row>
    <row r="329" spans="1:25" s="17" customFormat="1" x14ac:dyDescent="0.2">
      <c r="A329" s="151">
        <v>39990</v>
      </c>
      <c r="B329" s="164" t="s">
        <v>773</v>
      </c>
      <c r="C329" s="164" t="s">
        <v>240</v>
      </c>
      <c r="D329" s="164" t="s">
        <v>140</v>
      </c>
      <c r="E329" s="164" t="s">
        <v>143</v>
      </c>
      <c r="F329" s="165">
        <v>39701</v>
      </c>
      <c r="G329" s="166">
        <v>2008</v>
      </c>
      <c r="H329" s="151" t="s">
        <v>6</v>
      </c>
      <c r="I329" s="151" t="str">
        <f t="shared" si="19"/>
        <v>TX</v>
      </c>
      <c r="J329" s="151" t="str">
        <f t="shared" si="20"/>
        <v>TX</v>
      </c>
      <c r="K329" s="151" t="str">
        <f t="shared" si="21"/>
        <v>South Central</v>
      </c>
      <c r="L329" s="151" t="str">
        <f>INDEX('State '!$A$1:$C$62,MATCH($I329,'State '!$B:$B,0),3)</f>
        <v>South Central</v>
      </c>
      <c r="M329" s="151" t="str">
        <f>INDEX('State '!$A$1:$C$62,MATCH($J329,'State '!$B:$B,0),3)</f>
        <v>South Central</v>
      </c>
      <c r="N329" s="151"/>
      <c r="O329" s="158">
        <v>94</v>
      </c>
      <c r="P329" s="158">
        <v>32</v>
      </c>
      <c r="Q329" s="158">
        <v>500</v>
      </c>
      <c r="R329" s="157">
        <v>42</v>
      </c>
      <c r="S329" s="151" t="s">
        <v>138</v>
      </c>
      <c r="T329" s="151" t="s">
        <v>187</v>
      </c>
      <c r="U329" s="151" t="s">
        <v>382</v>
      </c>
      <c r="V329" s="151"/>
      <c r="W329" s="150"/>
      <c r="X329" s="150"/>
      <c r="Y329" s="150"/>
    </row>
    <row r="330" spans="1:25" s="17" customFormat="1" x14ac:dyDescent="0.2">
      <c r="A330" s="151">
        <v>40367</v>
      </c>
      <c r="B330" s="152" t="s">
        <v>666</v>
      </c>
      <c r="C330" s="152" t="s">
        <v>240</v>
      </c>
      <c r="D330" s="152" t="s">
        <v>140</v>
      </c>
      <c r="E330" s="153" t="s">
        <v>143</v>
      </c>
      <c r="F330" s="154">
        <v>39828</v>
      </c>
      <c r="G330" s="155">
        <v>2009</v>
      </c>
      <c r="H330" s="151" t="s">
        <v>6</v>
      </c>
      <c r="I330" s="151" t="str">
        <f t="shared" si="19"/>
        <v>TX</v>
      </c>
      <c r="J330" s="151" t="str">
        <f t="shared" si="20"/>
        <v>TX</v>
      </c>
      <c r="K330" s="151" t="str">
        <f t="shared" si="21"/>
        <v>South Central</v>
      </c>
      <c r="L330" s="151" t="str">
        <f>INDEX('State '!$A$1:$C$62,MATCH($I330,'State '!$B:$B,0),3)</f>
        <v>South Central</v>
      </c>
      <c r="M330" s="151" t="str">
        <f>INDEX('State '!$A$1:$C$62,MATCH($J330,'State '!$B:$B,0),3)</f>
        <v>South Central</v>
      </c>
      <c r="N330" s="151"/>
      <c r="O330" s="158">
        <v>45</v>
      </c>
      <c r="P330" s="157">
        <v>20</v>
      </c>
      <c r="Q330" s="157">
        <v>400</v>
      </c>
      <c r="R330" s="158">
        <v>30</v>
      </c>
      <c r="S330" s="159" t="s">
        <v>138</v>
      </c>
      <c r="T330" s="156" t="s">
        <v>187</v>
      </c>
      <c r="U330" s="160" t="s">
        <v>382</v>
      </c>
      <c r="V330" s="151"/>
      <c r="W330" s="150"/>
      <c r="X330" s="150"/>
      <c r="Y330" s="150"/>
    </row>
    <row r="331" spans="1:25" s="17" customFormat="1" x14ac:dyDescent="0.2">
      <c r="A331" s="151">
        <v>39990</v>
      </c>
      <c r="B331" s="164" t="s">
        <v>1022</v>
      </c>
      <c r="C331" s="164" t="s">
        <v>240</v>
      </c>
      <c r="D331" s="164" t="s">
        <v>140</v>
      </c>
      <c r="E331" s="164" t="s">
        <v>143</v>
      </c>
      <c r="F331" s="165">
        <v>38838</v>
      </c>
      <c r="G331" s="166">
        <v>2006</v>
      </c>
      <c r="H331" s="151" t="s">
        <v>6</v>
      </c>
      <c r="I331" s="151" t="str">
        <f t="shared" si="19"/>
        <v>TX</v>
      </c>
      <c r="J331" s="151" t="str">
        <f t="shared" si="20"/>
        <v>TX</v>
      </c>
      <c r="K331" s="151" t="str">
        <f t="shared" si="21"/>
        <v>South Central</v>
      </c>
      <c r="L331" s="151" t="str">
        <f>INDEX('State '!$A$1:$C$62,MATCH($I331,'State '!$B:$B,0),3)</f>
        <v>South Central</v>
      </c>
      <c r="M331" s="151" t="str">
        <f>INDEX('State '!$A$1:$C$62,MATCH($J331,'State '!$B:$B,0),3)</f>
        <v>South Central</v>
      </c>
      <c r="N331" s="151"/>
      <c r="O331" s="158">
        <v>32.1</v>
      </c>
      <c r="P331" s="158">
        <v>24</v>
      </c>
      <c r="Q331" s="158">
        <v>400</v>
      </c>
      <c r="R331" s="157">
        <v>24</v>
      </c>
      <c r="S331" s="151" t="s">
        <v>138</v>
      </c>
      <c r="T331" s="151" t="s">
        <v>187</v>
      </c>
      <c r="U331" s="151" t="s">
        <v>382</v>
      </c>
      <c r="V331" s="151"/>
      <c r="W331" s="150"/>
      <c r="X331" s="150"/>
      <c r="Y331" s="150"/>
    </row>
    <row r="332" spans="1:25" s="17" customFormat="1" x14ac:dyDescent="0.2">
      <c r="A332" s="151">
        <v>39990</v>
      </c>
      <c r="B332" s="152" t="s">
        <v>1061</v>
      </c>
      <c r="C332" s="152" t="s">
        <v>240</v>
      </c>
      <c r="D332" s="152" t="s">
        <v>136</v>
      </c>
      <c r="E332" s="153" t="s">
        <v>143</v>
      </c>
      <c r="F332" s="154">
        <v>38504</v>
      </c>
      <c r="G332" s="155">
        <v>2005</v>
      </c>
      <c r="H332" s="151" t="s">
        <v>6</v>
      </c>
      <c r="I332" s="151" t="str">
        <f t="shared" si="19"/>
        <v>TX</v>
      </c>
      <c r="J332" s="151" t="str">
        <f t="shared" si="20"/>
        <v>TX</v>
      </c>
      <c r="K332" s="151" t="str">
        <f t="shared" si="21"/>
        <v>South Central</v>
      </c>
      <c r="L332" s="151" t="str">
        <f>INDEX('State '!$A$1:$C$62,MATCH($I332,'State '!$B:$B,0),3)</f>
        <v>South Central</v>
      </c>
      <c r="M332" s="151" t="str">
        <f>INDEX('State '!$A$1:$C$62,MATCH($J332,'State '!$B:$B,0),3)</f>
        <v>South Central</v>
      </c>
      <c r="N332" s="151"/>
      <c r="O332" s="158">
        <v>53</v>
      </c>
      <c r="P332" s="157">
        <v>54</v>
      </c>
      <c r="Q332" s="157">
        <v>650</v>
      </c>
      <c r="R332" s="158">
        <v>24</v>
      </c>
      <c r="S332" s="159" t="s">
        <v>138</v>
      </c>
      <c r="T332" s="156" t="s">
        <v>187</v>
      </c>
      <c r="U332" s="160" t="s">
        <v>382</v>
      </c>
      <c r="V332" s="151"/>
      <c r="W332" s="150"/>
      <c r="X332" s="150"/>
      <c r="Y332" s="150"/>
    </row>
    <row r="333" spans="1:25" s="17" customFormat="1" x14ac:dyDescent="0.2">
      <c r="A333" s="151">
        <v>39990</v>
      </c>
      <c r="B333" s="164" t="s">
        <v>1109</v>
      </c>
      <c r="C333" s="164" t="s">
        <v>240</v>
      </c>
      <c r="D333" s="164" t="s">
        <v>136</v>
      </c>
      <c r="E333" s="164" t="s">
        <v>143</v>
      </c>
      <c r="F333" s="165">
        <v>38189</v>
      </c>
      <c r="G333" s="166">
        <v>2004</v>
      </c>
      <c r="H333" s="151" t="s">
        <v>6</v>
      </c>
      <c r="I333" s="151" t="str">
        <f t="shared" si="19"/>
        <v>TX</v>
      </c>
      <c r="J333" s="151" t="str">
        <f t="shared" si="20"/>
        <v>TX</v>
      </c>
      <c r="K333" s="151" t="str">
        <f t="shared" si="21"/>
        <v>South Central</v>
      </c>
      <c r="L333" s="151" t="str">
        <f>INDEX('State '!$A$1:$C$62,MATCH($I333,'State '!$B:$B,0),3)</f>
        <v>South Central</v>
      </c>
      <c r="M333" s="151" t="str">
        <f>INDEX('State '!$A$1:$C$62,MATCH($J333,'State '!$B:$B,0),3)</f>
        <v>South Central</v>
      </c>
      <c r="N333" s="151"/>
      <c r="O333" s="158">
        <v>40</v>
      </c>
      <c r="P333" s="158">
        <v>78</v>
      </c>
      <c r="Q333" s="158">
        <v>500</v>
      </c>
      <c r="R333" s="157">
        <v>36</v>
      </c>
      <c r="S333" s="151" t="s">
        <v>138</v>
      </c>
      <c r="T333" s="151" t="s">
        <v>187</v>
      </c>
      <c r="U333" s="151" t="s">
        <v>382</v>
      </c>
      <c r="V333" s="151"/>
      <c r="W333" s="150"/>
      <c r="X333" s="150"/>
      <c r="Y333" s="150"/>
    </row>
    <row r="334" spans="1:25" s="17" customFormat="1" x14ac:dyDescent="0.2">
      <c r="A334" s="151">
        <v>40367</v>
      </c>
      <c r="B334" s="164" t="s">
        <v>696</v>
      </c>
      <c r="C334" s="164" t="s">
        <v>240</v>
      </c>
      <c r="D334" s="164" t="s">
        <v>140</v>
      </c>
      <c r="E334" s="164" t="s">
        <v>143</v>
      </c>
      <c r="F334" s="165">
        <v>39850</v>
      </c>
      <c r="G334" s="166">
        <v>2009</v>
      </c>
      <c r="H334" s="151" t="s">
        <v>6</v>
      </c>
      <c r="I334" s="151" t="str">
        <f t="shared" si="19"/>
        <v>TX</v>
      </c>
      <c r="J334" s="151" t="str">
        <f t="shared" si="20"/>
        <v>TX</v>
      </c>
      <c r="K334" s="151" t="str">
        <f t="shared" si="21"/>
        <v>South Central</v>
      </c>
      <c r="L334" s="151" t="str">
        <f>INDEX('State '!$A$1:$C$62,MATCH($I334,'State '!$B:$B,0),3)</f>
        <v>South Central</v>
      </c>
      <c r="M334" s="151" t="str">
        <f>INDEX('State '!$A$1:$C$62,MATCH($J334,'State '!$B:$B,0),3)</f>
        <v>South Central</v>
      </c>
      <c r="N334" s="151"/>
      <c r="O334" s="158">
        <v>165</v>
      </c>
      <c r="P334" s="158">
        <v>56</v>
      </c>
      <c r="Q334" s="158">
        <v>400</v>
      </c>
      <c r="R334" s="157">
        <v>36</v>
      </c>
      <c r="S334" s="151" t="s">
        <v>138</v>
      </c>
      <c r="T334" s="151" t="s">
        <v>187</v>
      </c>
      <c r="U334" s="151" t="s">
        <v>382</v>
      </c>
      <c r="V334" s="151"/>
      <c r="W334" s="150"/>
      <c r="X334" s="150"/>
      <c r="Y334" s="150"/>
    </row>
    <row r="335" spans="1:25" s="17" customFormat="1" x14ac:dyDescent="0.2">
      <c r="A335" s="151">
        <v>39990</v>
      </c>
      <c r="B335" s="152" t="s">
        <v>782</v>
      </c>
      <c r="C335" s="152" t="s">
        <v>240</v>
      </c>
      <c r="D335" s="152" t="s">
        <v>136</v>
      </c>
      <c r="E335" s="153" t="s">
        <v>143</v>
      </c>
      <c r="F335" s="154">
        <v>39661</v>
      </c>
      <c r="G335" s="155">
        <v>2008</v>
      </c>
      <c r="H335" s="151" t="s">
        <v>6</v>
      </c>
      <c r="I335" s="151" t="str">
        <f t="shared" si="19"/>
        <v>TX</v>
      </c>
      <c r="J335" s="151" t="str">
        <f t="shared" si="20"/>
        <v>TX</v>
      </c>
      <c r="K335" s="151" t="str">
        <f t="shared" si="21"/>
        <v>South Central</v>
      </c>
      <c r="L335" s="151" t="str">
        <f>INDEX('State '!$A$1:$C$62,MATCH($I335,'State '!$B:$B,0),3)</f>
        <v>South Central</v>
      </c>
      <c r="M335" s="151" t="str">
        <f>INDEX('State '!$A$1:$C$62,MATCH($J335,'State '!$B:$B,0),3)</f>
        <v>South Central</v>
      </c>
      <c r="N335" s="151"/>
      <c r="O335" s="158">
        <v>50</v>
      </c>
      <c r="P335" s="157">
        <v>25</v>
      </c>
      <c r="Q335" s="157">
        <v>600</v>
      </c>
      <c r="R335" s="158">
        <v>36</v>
      </c>
      <c r="S335" s="159" t="s">
        <v>138</v>
      </c>
      <c r="T335" s="156" t="s">
        <v>187</v>
      </c>
      <c r="U335" s="160" t="s">
        <v>382</v>
      </c>
      <c r="V335" s="151"/>
      <c r="W335" s="150"/>
      <c r="X335" s="150"/>
      <c r="Y335" s="150"/>
    </row>
    <row r="336" spans="1:25" s="17" customFormat="1" x14ac:dyDescent="0.2">
      <c r="A336" s="151">
        <v>39990</v>
      </c>
      <c r="B336" s="164" t="s">
        <v>1027</v>
      </c>
      <c r="C336" s="164" t="s">
        <v>240</v>
      </c>
      <c r="D336" s="164" t="s">
        <v>136</v>
      </c>
      <c r="E336" s="164" t="s">
        <v>143</v>
      </c>
      <c r="F336" s="165">
        <v>39066</v>
      </c>
      <c r="G336" s="166">
        <v>2006</v>
      </c>
      <c r="H336" s="151" t="s">
        <v>6</v>
      </c>
      <c r="I336" s="151" t="str">
        <f t="shared" si="19"/>
        <v>TX</v>
      </c>
      <c r="J336" s="151" t="str">
        <f t="shared" si="20"/>
        <v>TX</v>
      </c>
      <c r="K336" s="151" t="str">
        <f t="shared" si="21"/>
        <v>South Central</v>
      </c>
      <c r="L336" s="151" t="str">
        <f>INDEX('State '!$A$1:$C$62,MATCH($I336,'State '!$B:$B,0),3)</f>
        <v>South Central</v>
      </c>
      <c r="M336" s="151" t="str">
        <f>INDEX('State '!$A$1:$C$62,MATCH($J336,'State '!$B:$B,0),3)</f>
        <v>South Central</v>
      </c>
      <c r="N336" s="151"/>
      <c r="O336" s="158">
        <v>48</v>
      </c>
      <c r="P336" s="158">
        <v>24</v>
      </c>
      <c r="Q336" s="158">
        <v>400</v>
      </c>
      <c r="R336" s="157">
        <v>24</v>
      </c>
      <c r="S336" s="151" t="s">
        <v>138</v>
      </c>
      <c r="T336" s="151" t="s">
        <v>187</v>
      </c>
      <c r="U336" s="151" t="s">
        <v>382</v>
      </c>
      <c r="V336" s="151"/>
      <c r="W336" s="150"/>
      <c r="X336" s="150"/>
      <c r="Y336" s="150"/>
    </row>
    <row r="337" spans="1:25" s="17" customFormat="1" x14ac:dyDescent="0.2">
      <c r="A337" s="151">
        <v>39990</v>
      </c>
      <c r="B337" s="152" t="s">
        <v>785</v>
      </c>
      <c r="C337" s="152" t="s">
        <v>240</v>
      </c>
      <c r="D337" s="152" t="s">
        <v>136</v>
      </c>
      <c r="E337" s="153" t="s">
        <v>143</v>
      </c>
      <c r="F337" s="154">
        <v>39661</v>
      </c>
      <c r="G337" s="155">
        <v>2008</v>
      </c>
      <c r="H337" s="151" t="s">
        <v>6</v>
      </c>
      <c r="I337" s="151" t="str">
        <f t="shared" si="19"/>
        <v>TX</v>
      </c>
      <c r="J337" s="151" t="str">
        <f t="shared" si="20"/>
        <v>TX</v>
      </c>
      <c r="K337" s="151" t="str">
        <f t="shared" si="21"/>
        <v>South Central</v>
      </c>
      <c r="L337" s="151" t="str">
        <f>INDEX('State '!$A$1:$C$62,MATCH($I337,'State '!$B:$B,0),3)</f>
        <v>South Central</v>
      </c>
      <c r="M337" s="151" t="str">
        <f>INDEX('State '!$A$1:$C$62,MATCH($J337,'State '!$B:$B,0),3)</f>
        <v>South Central</v>
      </c>
      <c r="N337" s="151"/>
      <c r="O337" s="158">
        <v>260</v>
      </c>
      <c r="P337" s="157">
        <v>145</v>
      </c>
      <c r="Q337" s="157">
        <v>350</v>
      </c>
      <c r="R337" s="158" t="s">
        <v>535</v>
      </c>
      <c r="S337" s="159" t="s">
        <v>138</v>
      </c>
      <c r="T337" s="156" t="s">
        <v>187</v>
      </c>
      <c r="U337" s="160" t="s">
        <v>382</v>
      </c>
      <c r="V337" s="151"/>
      <c r="W337" s="150"/>
      <c r="X337" s="150"/>
      <c r="Y337" s="150"/>
    </row>
    <row r="338" spans="1:25" s="17" customFormat="1" x14ac:dyDescent="0.2">
      <c r="A338" s="151">
        <v>39990</v>
      </c>
      <c r="B338" s="152" t="s">
        <v>723</v>
      </c>
      <c r="C338" s="152" t="s">
        <v>240</v>
      </c>
      <c r="D338" s="152" t="s">
        <v>136</v>
      </c>
      <c r="E338" s="153" t="s">
        <v>143</v>
      </c>
      <c r="F338" s="154">
        <v>39566</v>
      </c>
      <c r="G338" s="155">
        <v>2008</v>
      </c>
      <c r="H338" s="151" t="s">
        <v>6</v>
      </c>
      <c r="I338" s="151" t="str">
        <f t="shared" si="19"/>
        <v>TX</v>
      </c>
      <c r="J338" s="151" t="str">
        <f t="shared" si="20"/>
        <v>TX</v>
      </c>
      <c r="K338" s="151" t="str">
        <f t="shared" si="21"/>
        <v>South Central</v>
      </c>
      <c r="L338" s="151" t="str">
        <f>INDEX('State '!$A$1:$C$62,MATCH($I338,'State '!$B:$B,0),3)</f>
        <v>South Central</v>
      </c>
      <c r="M338" s="151" t="str">
        <f>INDEX('State '!$A$1:$C$62,MATCH($J338,'State '!$B:$B,0),3)</f>
        <v>South Central</v>
      </c>
      <c r="N338" s="151"/>
      <c r="O338" s="158">
        <v>360</v>
      </c>
      <c r="P338" s="157">
        <v>165</v>
      </c>
      <c r="Q338" s="157">
        <v>900</v>
      </c>
      <c r="R338" s="158" t="s">
        <v>3214</v>
      </c>
      <c r="S338" s="159" t="s">
        <v>138</v>
      </c>
      <c r="T338" s="156" t="s">
        <v>187</v>
      </c>
      <c r="U338" s="160" t="s">
        <v>382</v>
      </c>
      <c r="V338" s="151"/>
      <c r="W338" s="150"/>
      <c r="X338" s="150"/>
      <c r="Y338" s="150"/>
    </row>
    <row r="339" spans="1:25" s="17" customFormat="1" x14ac:dyDescent="0.2">
      <c r="A339" s="151">
        <v>39990</v>
      </c>
      <c r="B339" s="152" t="s">
        <v>738</v>
      </c>
      <c r="C339" s="152" t="s">
        <v>240</v>
      </c>
      <c r="D339" s="152" t="s">
        <v>140</v>
      </c>
      <c r="E339" s="153" t="s">
        <v>143</v>
      </c>
      <c r="F339" s="154">
        <v>39753</v>
      </c>
      <c r="G339" s="155">
        <v>2008</v>
      </c>
      <c r="H339" s="151" t="s">
        <v>6</v>
      </c>
      <c r="I339" s="151" t="str">
        <f t="shared" si="19"/>
        <v>TX</v>
      </c>
      <c r="J339" s="151" t="str">
        <f t="shared" si="20"/>
        <v>TX</v>
      </c>
      <c r="K339" s="151" t="str">
        <f t="shared" si="21"/>
        <v>South Central</v>
      </c>
      <c r="L339" s="151" t="str">
        <f>INDEX('State '!$A$1:$C$62,MATCH($I339,'State '!$B:$B,0),3)</f>
        <v>South Central</v>
      </c>
      <c r="M339" s="151" t="str">
        <f>INDEX('State '!$A$1:$C$62,MATCH($J339,'State '!$B:$B,0),3)</f>
        <v>South Central</v>
      </c>
      <c r="N339" s="151"/>
      <c r="O339" s="158">
        <v>70</v>
      </c>
      <c r="P339" s="157"/>
      <c r="Q339" s="157">
        <v>400</v>
      </c>
      <c r="R339" s="158">
        <v>24</v>
      </c>
      <c r="S339" s="159" t="s">
        <v>138</v>
      </c>
      <c r="T339" s="156" t="s">
        <v>187</v>
      </c>
      <c r="U339" s="160" t="s">
        <v>382</v>
      </c>
      <c r="V339" s="151"/>
      <c r="W339" s="150"/>
      <c r="X339" s="150"/>
      <c r="Y339" s="150"/>
    </row>
    <row r="340" spans="1:25" s="17" customFormat="1" x14ac:dyDescent="0.2">
      <c r="A340" s="151">
        <v>40367</v>
      </c>
      <c r="B340" s="164" t="s">
        <v>693</v>
      </c>
      <c r="C340" s="164" t="s">
        <v>240</v>
      </c>
      <c r="D340" s="164" t="s">
        <v>136</v>
      </c>
      <c r="E340" s="164" t="s">
        <v>143</v>
      </c>
      <c r="F340" s="165">
        <v>39828</v>
      </c>
      <c r="G340" s="166">
        <v>2009</v>
      </c>
      <c r="H340" s="151" t="s">
        <v>6</v>
      </c>
      <c r="I340" s="151" t="str">
        <f t="shared" si="19"/>
        <v>TX</v>
      </c>
      <c r="J340" s="151" t="str">
        <f t="shared" si="20"/>
        <v>TX</v>
      </c>
      <c r="K340" s="151" t="str">
        <f t="shared" si="21"/>
        <v>South Central</v>
      </c>
      <c r="L340" s="151" t="str">
        <f>INDEX('State '!$A$1:$C$62,MATCH($I340,'State '!$B:$B,0),3)</f>
        <v>South Central</v>
      </c>
      <c r="M340" s="151" t="str">
        <f>INDEX('State '!$A$1:$C$62,MATCH($J340,'State '!$B:$B,0),3)</f>
        <v>South Central</v>
      </c>
      <c r="N340" s="151"/>
      <c r="O340" s="158">
        <v>70</v>
      </c>
      <c r="P340" s="158">
        <v>31</v>
      </c>
      <c r="Q340" s="158">
        <v>700</v>
      </c>
      <c r="R340" s="157">
        <v>36</v>
      </c>
      <c r="S340" s="151" t="s">
        <v>138</v>
      </c>
      <c r="T340" s="151" t="s">
        <v>187</v>
      </c>
      <c r="U340" s="151" t="s">
        <v>382</v>
      </c>
      <c r="V340" s="151"/>
      <c r="W340" s="150"/>
      <c r="X340" s="150"/>
      <c r="Y340" s="150"/>
    </row>
    <row r="341" spans="1:25" s="17" customFormat="1" x14ac:dyDescent="0.2">
      <c r="A341" s="151">
        <v>40367</v>
      </c>
      <c r="B341" s="164" t="s">
        <v>692</v>
      </c>
      <c r="C341" s="164" t="s">
        <v>236</v>
      </c>
      <c r="D341" s="164" t="s">
        <v>136</v>
      </c>
      <c r="E341" s="164" t="s">
        <v>143</v>
      </c>
      <c r="F341" s="165">
        <v>40056</v>
      </c>
      <c r="G341" s="166">
        <v>2009</v>
      </c>
      <c r="H341" s="151" t="s">
        <v>6</v>
      </c>
      <c r="I341" s="151" t="str">
        <f t="shared" si="19"/>
        <v>TX</v>
      </c>
      <c r="J341" s="151" t="str">
        <f t="shared" si="20"/>
        <v>TX</v>
      </c>
      <c r="K341" s="151" t="str">
        <f t="shared" si="21"/>
        <v>South Central</v>
      </c>
      <c r="L341" s="151" t="str">
        <f>INDEX('State '!$A$1:$C$62,MATCH($I341,'State '!$B:$B,0),3)</f>
        <v>South Central</v>
      </c>
      <c r="M341" s="151" t="str">
        <f>INDEX('State '!$A$1:$C$62,MATCH($J341,'State '!$B:$B,0),3)</f>
        <v>South Central</v>
      </c>
      <c r="N341" s="151"/>
      <c r="O341" s="158">
        <v>485</v>
      </c>
      <c r="P341" s="158">
        <v>160</v>
      </c>
      <c r="Q341" s="158">
        <v>1100</v>
      </c>
      <c r="R341" s="157">
        <v>42</v>
      </c>
      <c r="S341" s="151" t="s">
        <v>138</v>
      </c>
      <c r="T341" s="151" t="s">
        <v>187</v>
      </c>
      <c r="U341" s="151" t="s">
        <v>382</v>
      </c>
      <c r="V341" s="151"/>
      <c r="W341" s="150"/>
      <c r="X341" s="150"/>
      <c r="Y341" s="150"/>
    </row>
    <row r="342" spans="1:25" s="17" customFormat="1" x14ac:dyDescent="0.2">
      <c r="A342" s="151">
        <v>40350</v>
      </c>
      <c r="B342" s="164" t="s">
        <v>2163</v>
      </c>
      <c r="C342" s="164" t="s">
        <v>2164</v>
      </c>
      <c r="D342" s="164" t="s">
        <v>140</v>
      </c>
      <c r="E342" s="164" t="s">
        <v>143</v>
      </c>
      <c r="F342" s="165">
        <v>40743</v>
      </c>
      <c r="G342" s="166">
        <v>2011</v>
      </c>
      <c r="H342" s="151" t="s">
        <v>0</v>
      </c>
      <c r="I342" s="151" t="str">
        <f t="shared" si="19"/>
        <v>LA</v>
      </c>
      <c r="J342" s="151" t="str">
        <f t="shared" si="20"/>
        <v>LA</v>
      </c>
      <c r="K342" s="151" t="str">
        <f t="shared" si="21"/>
        <v>South Central</v>
      </c>
      <c r="L342" s="151" t="str">
        <f>INDEX('State '!$A$1:$C$62,MATCH($I342,'State '!$B:$B,0),3)</f>
        <v>South Central</v>
      </c>
      <c r="M342" s="151" t="str">
        <f>INDEX('State '!$A$1:$C$62,MATCH($J342,'State '!$B:$B,0),3)</f>
        <v>South Central</v>
      </c>
      <c r="N342" s="151"/>
      <c r="O342" s="158">
        <v>193</v>
      </c>
      <c r="P342" s="158">
        <v>20.5</v>
      </c>
      <c r="Q342" s="158">
        <v>400</v>
      </c>
      <c r="R342" s="157">
        <v>42</v>
      </c>
      <c r="S342" s="151" t="s">
        <v>135</v>
      </c>
      <c r="T342" s="151" t="s">
        <v>381</v>
      </c>
      <c r="U342" s="151" t="s">
        <v>527</v>
      </c>
      <c r="V342" s="151"/>
      <c r="W342" s="150"/>
      <c r="X342" s="150"/>
      <c r="Y342" s="150"/>
    </row>
    <row r="343" spans="1:25" s="17" customFormat="1" x14ac:dyDescent="0.2">
      <c r="A343" s="151">
        <v>40350</v>
      </c>
      <c r="B343" s="164" t="s">
        <v>595</v>
      </c>
      <c r="C343" s="164" t="s">
        <v>2164</v>
      </c>
      <c r="D343" s="164" t="s">
        <v>136</v>
      </c>
      <c r="E343" s="164" t="s">
        <v>143</v>
      </c>
      <c r="F343" s="165">
        <v>40513</v>
      </c>
      <c r="G343" s="166">
        <v>2010</v>
      </c>
      <c r="H343" s="151" t="s">
        <v>429</v>
      </c>
      <c r="I343" s="151" t="str">
        <f t="shared" si="19"/>
        <v>TX</v>
      </c>
      <c r="J343" s="151" t="str">
        <f t="shared" si="20"/>
        <v>LA</v>
      </c>
      <c r="K343" s="151" t="str">
        <f t="shared" si="21"/>
        <v>South Central</v>
      </c>
      <c r="L343" s="151" t="str">
        <f>INDEX('State '!$A$1:$C$62,MATCH($I343,'State '!$B:$B,0),3)</f>
        <v>South Central</v>
      </c>
      <c r="M343" s="151" t="str">
        <f>INDEX('State '!$A$1:$C$62,MATCH($J343,'State '!$B:$B,0),3)</f>
        <v>South Central</v>
      </c>
      <c r="N343" s="151"/>
      <c r="O343" s="158">
        <v>1200</v>
      </c>
      <c r="P343" s="158">
        <v>175</v>
      </c>
      <c r="Q343" s="158">
        <v>2000</v>
      </c>
      <c r="R343" s="157">
        <v>42</v>
      </c>
      <c r="S343" s="151" t="s">
        <v>135</v>
      </c>
      <c r="T343" s="151" t="s">
        <v>381</v>
      </c>
      <c r="U343" s="151" t="s">
        <v>596</v>
      </c>
      <c r="V343" s="151"/>
      <c r="W343" s="150"/>
      <c r="X343" s="150"/>
      <c r="Y343" s="150"/>
    </row>
    <row r="344" spans="1:25" s="17" customFormat="1" x14ac:dyDescent="0.2">
      <c r="A344" s="151">
        <v>39990</v>
      </c>
      <c r="B344" s="152" t="s">
        <v>739</v>
      </c>
      <c r="C344" s="152" t="s">
        <v>231</v>
      </c>
      <c r="D344" s="152" t="s">
        <v>140</v>
      </c>
      <c r="E344" s="164" t="s">
        <v>143</v>
      </c>
      <c r="F344" s="165">
        <v>39692</v>
      </c>
      <c r="G344" s="166">
        <v>2008</v>
      </c>
      <c r="H344" s="151" t="s">
        <v>740</v>
      </c>
      <c r="I344" s="151" t="str">
        <f t="shared" si="19"/>
        <v>VA</v>
      </c>
      <c r="J344" s="151" t="str">
        <f t="shared" si="20"/>
        <v>NC</v>
      </c>
      <c r="K344" s="151" t="str">
        <f t="shared" si="21"/>
        <v>Northeast, Southeast</v>
      </c>
      <c r="L344" s="151" t="str">
        <f>INDEX('State '!$A$1:$C$62,MATCH($I344,'State '!$B:$B,0),3)</f>
        <v>Northeast</v>
      </c>
      <c r="M344" s="151" t="str">
        <f>INDEX('State '!$A$1:$C$62,MATCH($J344,'State '!$B:$B,0),3)</f>
        <v>Southeast</v>
      </c>
      <c r="N344" s="151"/>
      <c r="O344" s="158">
        <v>4.8</v>
      </c>
      <c r="P344" s="158"/>
      <c r="Q344" s="157">
        <v>90</v>
      </c>
      <c r="R344" s="157"/>
      <c r="S344" s="151" t="s">
        <v>135</v>
      </c>
      <c r="T344" s="151" t="s">
        <v>381</v>
      </c>
      <c r="U344" s="151" t="s">
        <v>741</v>
      </c>
      <c r="V344" s="151"/>
      <c r="W344" s="150"/>
      <c r="X344" s="150"/>
      <c r="Y344" s="150"/>
    </row>
    <row r="345" spans="1:25" s="17" customFormat="1" x14ac:dyDescent="0.2">
      <c r="A345" s="151">
        <v>39990</v>
      </c>
      <c r="B345" s="164" t="s">
        <v>1402</v>
      </c>
      <c r="C345" s="164" t="s">
        <v>231</v>
      </c>
      <c r="D345" s="164" t="s">
        <v>140</v>
      </c>
      <c r="E345" s="164" t="s">
        <v>143</v>
      </c>
      <c r="F345" s="165">
        <v>37194</v>
      </c>
      <c r="G345" s="166">
        <v>2001</v>
      </c>
      <c r="H345" s="151" t="s">
        <v>19</v>
      </c>
      <c r="I345" s="151" t="str">
        <f t="shared" si="19"/>
        <v>VA</v>
      </c>
      <c r="J345" s="151" t="str">
        <f t="shared" si="20"/>
        <v>VA</v>
      </c>
      <c r="K345" s="151" t="str">
        <f t="shared" si="21"/>
        <v>Northeast</v>
      </c>
      <c r="L345" s="151" t="str">
        <f>INDEX('State '!$A$1:$C$62,MATCH($I345,'State '!$B:$B,0),3)</f>
        <v>Northeast</v>
      </c>
      <c r="M345" s="151" t="str">
        <f>INDEX('State '!$A$1:$C$62,MATCH($J345,'State '!$B:$B,0),3)</f>
        <v>Northeast</v>
      </c>
      <c r="N345" s="151"/>
      <c r="O345" s="158">
        <v>2</v>
      </c>
      <c r="P345" s="158"/>
      <c r="Q345" s="158">
        <v>4</v>
      </c>
      <c r="R345" s="157">
        <v>12</v>
      </c>
      <c r="S345" s="151" t="s">
        <v>135</v>
      </c>
      <c r="T345" s="151" t="s">
        <v>381</v>
      </c>
      <c r="U345" s="151" t="s">
        <v>1403</v>
      </c>
      <c r="V345" s="151"/>
      <c r="W345" s="150"/>
      <c r="X345" s="150"/>
      <c r="Y345" s="150"/>
    </row>
    <row r="346" spans="1:25" s="56" customFormat="1" x14ac:dyDescent="0.2">
      <c r="A346" s="151">
        <v>39990</v>
      </c>
      <c r="B346" s="152" t="s">
        <v>1014</v>
      </c>
      <c r="C346" s="152" t="s">
        <v>231</v>
      </c>
      <c r="D346" s="152" t="s">
        <v>134</v>
      </c>
      <c r="E346" s="153" t="s">
        <v>143</v>
      </c>
      <c r="F346" s="154">
        <v>39022</v>
      </c>
      <c r="G346" s="155">
        <v>2006</v>
      </c>
      <c r="H346" s="151" t="s">
        <v>19</v>
      </c>
      <c r="I346" s="151" t="str">
        <f t="shared" ref="I346:I379" si="22">LEFT($H346,2)</f>
        <v>VA</v>
      </c>
      <c r="J346" s="151" t="str">
        <f t="shared" ref="J346:J379" si="23">RIGHT($H346,2)</f>
        <v>VA</v>
      </c>
      <c r="K346" s="151" t="str">
        <f t="shared" si="21"/>
        <v>Northeast</v>
      </c>
      <c r="L346" s="151" t="str">
        <f>INDEX('State '!$A$1:$C$62,MATCH($I346,'State '!$B:$B,0),3)</f>
        <v>Northeast</v>
      </c>
      <c r="M346" s="151" t="str">
        <f>INDEX('State '!$A$1:$C$62,MATCH($J346,'State '!$B:$B,0),3)</f>
        <v>Northeast</v>
      </c>
      <c r="N346" s="151"/>
      <c r="O346" s="158">
        <v>53</v>
      </c>
      <c r="P346" s="157">
        <v>32</v>
      </c>
      <c r="Q346" s="157">
        <v>235</v>
      </c>
      <c r="R346" s="158">
        <v>20</v>
      </c>
      <c r="S346" s="159" t="s">
        <v>135</v>
      </c>
      <c r="T346" s="156" t="s">
        <v>381</v>
      </c>
      <c r="U346" s="160" t="s">
        <v>1015</v>
      </c>
      <c r="V346" s="151"/>
      <c r="W346" s="150"/>
      <c r="X346" s="150"/>
      <c r="Y346" s="150"/>
    </row>
    <row r="347" spans="1:25" s="17" customFormat="1" x14ac:dyDescent="0.2">
      <c r="A347" s="151">
        <v>39990</v>
      </c>
      <c r="B347" s="164" t="s">
        <v>1245</v>
      </c>
      <c r="C347" s="164" t="s">
        <v>231</v>
      </c>
      <c r="D347" s="164" t="s">
        <v>140</v>
      </c>
      <c r="E347" s="164" t="s">
        <v>143</v>
      </c>
      <c r="F347" s="165">
        <v>37500</v>
      </c>
      <c r="G347" s="166">
        <v>2002</v>
      </c>
      <c r="H347" s="151" t="s">
        <v>1246</v>
      </c>
      <c r="I347" s="151" t="str">
        <f t="shared" si="22"/>
        <v>TN</v>
      </c>
      <c r="J347" s="151" t="str">
        <f t="shared" si="23"/>
        <v>GA</v>
      </c>
      <c r="K347" s="151" t="str">
        <f t="shared" si="21"/>
        <v>Midwest, Southeast</v>
      </c>
      <c r="L347" s="151" t="str">
        <f>INDEX('State '!$A$1:$C$62,MATCH($I347,'State '!$B:$B,0),3)</f>
        <v>Midwest</v>
      </c>
      <c r="M347" s="151" t="str">
        <f>INDEX('State '!$A$1:$C$62,MATCH($J347,'State '!$B:$B,0),3)</f>
        <v>Southeast</v>
      </c>
      <c r="N347" s="151"/>
      <c r="O347" s="158">
        <v>69.39</v>
      </c>
      <c r="P347" s="158">
        <v>27</v>
      </c>
      <c r="Q347" s="158">
        <v>160</v>
      </c>
      <c r="R347" s="157">
        <v>20</v>
      </c>
      <c r="S347" s="151" t="s">
        <v>135</v>
      </c>
      <c r="T347" s="151" t="s">
        <v>381</v>
      </c>
      <c r="U347" s="151" t="s">
        <v>1247</v>
      </c>
      <c r="V347" s="151"/>
      <c r="W347" s="150"/>
      <c r="X347" s="150"/>
      <c r="Y347" s="150"/>
    </row>
    <row r="348" spans="1:25" s="17" customFormat="1" x14ac:dyDescent="0.2">
      <c r="A348" s="151">
        <v>40056</v>
      </c>
      <c r="B348" s="164" t="s">
        <v>1220</v>
      </c>
      <c r="C348" s="164" t="s">
        <v>231</v>
      </c>
      <c r="D348" s="164" t="s">
        <v>140</v>
      </c>
      <c r="E348" s="164" t="s">
        <v>143</v>
      </c>
      <c r="F348" s="165">
        <v>37944</v>
      </c>
      <c r="G348" s="166">
        <v>2003</v>
      </c>
      <c r="H348" s="151" t="s">
        <v>740</v>
      </c>
      <c r="I348" s="151" t="str">
        <f t="shared" si="22"/>
        <v>VA</v>
      </c>
      <c r="J348" s="151" t="str">
        <f t="shared" si="23"/>
        <v>NC</v>
      </c>
      <c r="K348" s="151" t="str">
        <f t="shared" si="21"/>
        <v>Northeast, Southeast</v>
      </c>
      <c r="L348" s="151" t="str">
        <f>INDEX('State '!$A$1:$C$62,MATCH($I348,'State '!$B:$B,0),3)</f>
        <v>Northeast</v>
      </c>
      <c r="M348" s="151" t="str">
        <f>INDEX('State '!$A$1:$C$62,MATCH($J348,'State '!$B:$B,0),3)</f>
        <v>Southeast</v>
      </c>
      <c r="N348" s="151"/>
      <c r="O348" s="158">
        <v>225</v>
      </c>
      <c r="P348" s="158">
        <v>95</v>
      </c>
      <c r="Q348" s="158">
        <v>315</v>
      </c>
      <c r="R348" s="157" t="s">
        <v>1264</v>
      </c>
      <c r="S348" s="151" t="s">
        <v>135</v>
      </c>
      <c r="T348" s="151" t="s">
        <v>381</v>
      </c>
      <c r="U348" s="151" t="s">
        <v>784</v>
      </c>
      <c r="V348" s="151"/>
      <c r="W348" s="150"/>
      <c r="X348" s="150"/>
      <c r="Y348" s="150"/>
    </row>
    <row r="349" spans="1:25" s="17" customFormat="1" x14ac:dyDescent="0.2">
      <c r="A349" s="151">
        <v>39990</v>
      </c>
      <c r="B349" s="164" t="s">
        <v>783</v>
      </c>
      <c r="C349" s="164" t="s">
        <v>231</v>
      </c>
      <c r="D349" s="164" t="s">
        <v>134</v>
      </c>
      <c r="E349" s="164" t="s">
        <v>143</v>
      </c>
      <c r="F349" s="165">
        <v>39736</v>
      </c>
      <c r="G349" s="166">
        <v>2008</v>
      </c>
      <c r="H349" s="151" t="s">
        <v>740</v>
      </c>
      <c r="I349" s="151" t="str">
        <f t="shared" si="22"/>
        <v>VA</v>
      </c>
      <c r="J349" s="151" t="str">
        <f t="shared" si="23"/>
        <v>NC</v>
      </c>
      <c r="K349" s="151" t="str">
        <f t="shared" si="21"/>
        <v>Northeast, Southeast</v>
      </c>
      <c r="L349" s="151" t="str">
        <f>INDEX('State '!$A$1:$C$62,MATCH($I349,'State '!$B:$B,0),3)</f>
        <v>Northeast</v>
      </c>
      <c r="M349" s="151" t="str">
        <f>INDEX('State '!$A$1:$C$62,MATCH($J349,'State '!$B:$B,0),3)</f>
        <v>Southeast</v>
      </c>
      <c r="N349" s="151"/>
      <c r="O349" s="158">
        <v>20</v>
      </c>
      <c r="P349" s="158"/>
      <c r="Q349" s="158">
        <v>75</v>
      </c>
      <c r="R349" s="157" t="s">
        <v>1264</v>
      </c>
      <c r="S349" s="151" t="s">
        <v>135</v>
      </c>
      <c r="T349" s="151" t="s">
        <v>381</v>
      </c>
      <c r="U349" s="151" t="s">
        <v>784</v>
      </c>
      <c r="V349" s="151"/>
      <c r="W349" s="150"/>
      <c r="X349" s="150"/>
      <c r="Y349" s="150"/>
    </row>
    <row r="350" spans="1:25" s="17" customFormat="1" ht="25.5" x14ac:dyDescent="0.2">
      <c r="A350" s="151">
        <v>39990</v>
      </c>
      <c r="B350" s="152" t="s">
        <v>1011</v>
      </c>
      <c r="C350" s="152" t="s">
        <v>231</v>
      </c>
      <c r="D350" s="152" t="s">
        <v>140</v>
      </c>
      <c r="E350" s="153" t="s">
        <v>143</v>
      </c>
      <c r="F350" s="154">
        <v>39052</v>
      </c>
      <c r="G350" s="155">
        <v>2006</v>
      </c>
      <c r="H350" s="151" t="s">
        <v>2467</v>
      </c>
      <c r="I350" s="151" t="str">
        <f t="shared" si="22"/>
        <v>TN</v>
      </c>
      <c r="J350" s="151" t="str">
        <f t="shared" si="23"/>
        <v>NC</v>
      </c>
      <c r="K350" s="151" t="str">
        <f t="shared" si="21"/>
        <v>Midwest, Northeast, Southeast</v>
      </c>
      <c r="L350" s="151" t="str">
        <f>INDEX('State '!$A$1:$C$62,MATCH($I350,'State '!$B:$B,0),3)</f>
        <v>Midwest</v>
      </c>
      <c r="M350" s="151" t="str">
        <f>INDEX('State '!$A$1:$C$62,MATCH($J350,'State '!$B:$B,0),3)</f>
        <v>Southeast</v>
      </c>
      <c r="N350" s="151" t="s">
        <v>5</v>
      </c>
      <c r="O350" s="158">
        <v>15.5</v>
      </c>
      <c r="P350" s="157">
        <v>13</v>
      </c>
      <c r="Q350" s="157">
        <v>20</v>
      </c>
      <c r="R350" s="158">
        <v>24</v>
      </c>
      <c r="S350" s="159" t="s">
        <v>135</v>
      </c>
      <c r="T350" s="156" t="s">
        <v>381</v>
      </c>
      <c r="U350" s="160" t="s">
        <v>784</v>
      </c>
      <c r="V350" s="151"/>
      <c r="W350" s="150"/>
      <c r="X350" s="150"/>
      <c r="Y350" s="150"/>
    </row>
    <row r="351" spans="1:25" s="17" customFormat="1" x14ac:dyDescent="0.2">
      <c r="A351" s="151">
        <v>39990</v>
      </c>
      <c r="B351" s="164" t="s">
        <v>1602</v>
      </c>
      <c r="C351" s="164" t="s">
        <v>231</v>
      </c>
      <c r="D351" s="164" t="s">
        <v>136</v>
      </c>
      <c r="E351" s="164" t="s">
        <v>143</v>
      </c>
      <c r="F351" s="165">
        <v>35977</v>
      </c>
      <c r="G351" s="166">
        <v>1998</v>
      </c>
      <c r="H351" s="151" t="s">
        <v>19</v>
      </c>
      <c r="I351" s="151" t="str">
        <f t="shared" si="22"/>
        <v>VA</v>
      </c>
      <c r="J351" s="151" t="str">
        <f t="shared" si="23"/>
        <v>VA</v>
      </c>
      <c r="K351" s="151" t="str">
        <f t="shared" si="21"/>
        <v>Northeast</v>
      </c>
      <c r="L351" s="151" t="str">
        <f>INDEX('State '!$A$1:$C$62,MATCH($I351,'State '!$B:$B,0),3)</f>
        <v>Northeast</v>
      </c>
      <c r="M351" s="151" t="str">
        <f>INDEX('State '!$A$1:$C$62,MATCH($J351,'State '!$B:$B,0),3)</f>
        <v>Northeast</v>
      </c>
      <c r="N351" s="151"/>
      <c r="O351" s="158">
        <v>14</v>
      </c>
      <c r="P351" s="158">
        <v>60</v>
      </c>
      <c r="Q351" s="158">
        <v>10</v>
      </c>
      <c r="R351" s="157">
        <v>20</v>
      </c>
      <c r="S351" s="151" t="s">
        <v>135</v>
      </c>
      <c r="T351" s="151" t="s">
        <v>381</v>
      </c>
      <c r="U351" s="151" t="s">
        <v>1603</v>
      </c>
      <c r="V351" s="151"/>
      <c r="W351" s="150"/>
      <c r="X351" s="150"/>
      <c r="Y351" s="150"/>
    </row>
    <row r="352" spans="1:25" s="17" customFormat="1" x14ac:dyDescent="0.2">
      <c r="A352" s="151">
        <v>39990</v>
      </c>
      <c r="B352" s="164" t="s">
        <v>1412</v>
      </c>
      <c r="C352" s="164" t="s">
        <v>231</v>
      </c>
      <c r="D352" s="164" t="s">
        <v>140</v>
      </c>
      <c r="E352" s="164" t="s">
        <v>143</v>
      </c>
      <c r="F352" s="165">
        <v>37194</v>
      </c>
      <c r="G352" s="166">
        <v>2001</v>
      </c>
      <c r="H352" s="151" t="s">
        <v>19</v>
      </c>
      <c r="I352" s="151" t="str">
        <f t="shared" si="22"/>
        <v>VA</v>
      </c>
      <c r="J352" s="151" t="str">
        <f t="shared" si="23"/>
        <v>VA</v>
      </c>
      <c r="K352" s="151" t="str">
        <f t="shared" si="21"/>
        <v>Northeast</v>
      </c>
      <c r="L352" s="151" t="str">
        <f>INDEX('State '!$A$1:$C$62,MATCH($I352,'State '!$B:$B,0),3)</f>
        <v>Northeast</v>
      </c>
      <c r="M352" s="151" t="str">
        <f>INDEX('State '!$A$1:$C$62,MATCH($J352,'State '!$B:$B,0),3)</f>
        <v>Northeast</v>
      </c>
      <c r="N352" s="151"/>
      <c r="O352" s="158">
        <v>21.2</v>
      </c>
      <c r="P352" s="158">
        <v>41</v>
      </c>
      <c r="Q352" s="158">
        <v>35</v>
      </c>
      <c r="R352" s="157">
        <v>12</v>
      </c>
      <c r="S352" s="151" t="s">
        <v>135</v>
      </c>
      <c r="T352" s="151" t="s">
        <v>381</v>
      </c>
      <c r="U352" s="151" t="s">
        <v>1413</v>
      </c>
      <c r="V352" s="151"/>
      <c r="W352" s="150"/>
      <c r="X352" s="150"/>
      <c r="Y352" s="150"/>
    </row>
    <row r="353" spans="1:25" s="17" customFormat="1" x14ac:dyDescent="0.2">
      <c r="A353" s="151">
        <v>39990</v>
      </c>
      <c r="B353" s="164" t="s">
        <v>1649</v>
      </c>
      <c r="C353" s="164" t="s">
        <v>231</v>
      </c>
      <c r="D353" s="164" t="s">
        <v>140</v>
      </c>
      <c r="E353" s="164" t="s">
        <v>143</v>
      </c>
      <c r="F353" s="165">
        <v>35735</v>
      </c>
      <c r="G353" s="166">
        <v>1997</v>
      </c>
      <c r="H353" s="151" t="s">
        <v>1650</v>
      </c>
      <c r="I353" s="151" t="str">
        <f t="shared" si="22"/>
        <v>TN</v>
      </c>
      <c r="J353" s="151" t="str">
        <f t="shared" si="23"/>
        <v>VA</v>
      </c>
      <c r="K353" s="151" t="str">
        <f t="shared" si="21"/>
        <v>Midwest, Northeast</v>
      </c>
      <c r="L353" s="151" t="str">
        <f>INDEX('State '!$A$1:$C$62,MATCH($I353,'State '!$B:$B,0),3)</f>
        <v>Midwest</v>
      </c>
      <c r="M353" s="151" t="str">
        <f>INDEX('State '!$A$1:$C$62,MATCH($J353,'State '!$B:$B,0),3)</f>
        <v>Northeast</v>
      </c>
      <c r="N353" s="151"/>
      <c r="O353" s="158">
        <v>5.17</v>
      </c>
      <c r="P353" s="158">
        <v>6</v>
      </c>
      <c r="Q353" s="158">
        <v>24</v>
      </c>
      <c r="R353" s="157" t="s">
        <v>3227</v>
      </c>
      <c r="S353" s="151" t="s">
        <v>135</v>
      </c>
      <c r="T353" s="151" t="s">
        <v>381</v>
      </c>
      <c r="U353" s="151" t="s">
        <v>1651</v>
      </c>
      <c r="V353" s="151"/>
      <c r="W353" s="150"/>
      <c r="X353" s="150"/>
      <c r="Y353" s="150"/>
    </row>
    <row r="354" spans="1:25" s="17" customFormat="1" x14ac:dyDescent="0.2">
      <c r="A354" s="151">
        <v>43468</v>
      </c>
      <c r="B354" s="152" t="s">
        <v>2383</v>
      </c>
      <c r="C354" s="152" t="s">
        <v>215</v>
      </c>
      <c r="D354" s="152" t="s">
        <v>140</v>
      </c>
      <c r="E354" s="153" t="s">
        <v>143</v>
      </c>
      <c r="F354" s="154">
        <v>43446</v>
      </c>
      <c r="G354" s="155">
        <v>2018</v>
      </c>
      <c r="H354" s="151" t="s">
        <v>22</v>
      </c>
      <c r="I354" s="151" t="str">
        <f t="shared" si="22"/>
        <v>GA</v>
      </c>
      <c r="J354" s="151" t="str">
        <f t="shared" si="23"/>
        <v>GA</v>
      </c>
      <c r="K354" s="156" t="str">
        <f t="shared" si="21"/>
        <v>Southeast</v>
      </c>
      <c r="L354" s="151" t="s">
        <v>15</v>
      </c>
      <c r="M354" s="151" t="s">
        <v>15</v>
      </c>
      <c r="N354" s="151"/>
      <c r="O354" s="158">
        <v>240</v>
      </c>
      <c r="P354" s="157">
        <v>19.7</v>
      </c>
      <c r="Q354" s="157">
        <v>344</v>
      </c>
      <c r="R354" s="158">
        <v>30</v>
      </c>
      <c r="S354" s="159" t="s">
        <v>135</v>
      </c>
      <c r="T354" s="156" t="s">
        <v>381</v>
      </c>
      <c r="U354" s="160" t="s">
        <v>2707</v>
      </c>
      <c r="V354" s="151" t="s">
        <v>2175</v>
      </c>
      <c r="W354" s="150"/>
      <c r="X354" s="150"/>
      <c r="Y354" s="150"/>
    </row>
    <row r="355" spans="1:25" s="17" customFormat="1" x14ac:dyDescent="0.2">
      <c r="A355" s="151">
        <v>39990</v>
      </c>
      <c r="B355" s="152" t="s">
        <v>885</v>
      </c>
      <c r="C355" s="152" t="s">
        <v>300</v>
      </c>
      <c r="D355" s="152" t="s">
        <v>136</v>
      </c>
      <c r="E355" s="153" t="s">
        <v>143</v>
      </c>
      <c r="F355" s="154">
        <v>39356</v>
      </c>
      <c r="G355" s="155">
        <v>2007</v>
      </c>
      <c r="H355" s="151" t="s">
        <v>6</v>
      </c>
      <c r="I355" s="151" t="str">
        <f t="shared" si="22"/>
        <v>TX</v>
      </c>
      <c r="J355" s="151" t="str">
        <f t="shared" si="23"/>
        <v>TX</v>
      </c>
      <c r="K355" s="151" t="str">
        <f t="shared" si="21"/>
        <v>South Central</v>
      </c>
      <c r="L355" s="151" t="str">
        <f>INDEX('State '!$A$1:$C$62,MATCH($I355,'State '!$B:$B,0),3)</f>
        <v>South Central</v>
      </c>
      <c r="M355" s="151" t="str">
        <f>INDEX('State '!$A$1:$C$62,MATCH($J355,'State '!$B:$B,0),3)</f>
        <v>South Central</v>
      </c>
      <c r="N355" s="151"/>
      <c r="O355" s="158">
        <v>60</v>
      </c>
      <c r="P355" s="157">
        <v>63</v>
      </c>
      <c r="Q355" s="157">
        <v>450</v>
      </c>
      <c r="R355" s="158">
        <v>24</v>
      </c>
      <c r="S355" s="159" t="s">
        <v>138</v>
      </c>
      <c r="T355" s="156" t="s">
        <v>187</v>
      </c>
      <c r="U355" s="160" t="s">
        <v>382</v>
      </c>
      <c r="V355" s="151"/>
      <c r="W355" s="150"/>
      <c r="X355" s="150"/>
      <c r="Y355" s="150"/>
    </row>
    <row r="356" spans="1:25" s="17" customFormat="1" x14ac:dyDescent="0.2">
      <c r="A356" s="151">
        <v>40589</v>
      </c>
      <c r="B356" s="164" t="s">
        <v>254</v>
      </c>
      <c r="C356" s="164" t="s">
        <v>254</v>
      </c>
      <c r="D356" s="164" t="s">
        <v>136</v>
      </c>
      <c r="E356" s="164" t="s">
        <v>143</v>
      </c>
      <c r="F356" s="165">
        <v>40515</v>
      </c>
      <c r="G356" s="166">
        <v>2010</v>
      </c>
      <c r="H356" s="151" t="s">
        <v>587</v>
      </c>
      <c r="I356" s="151" t="str">
        <f t="shared" si="22"/>
        <v>AR</v>
      </c>
      <c r="J356" s="151" t="str">
        <f t="shared" si="23"/>
        <v>MS</v>
      </c>
      <c r="K356" s="151" t="str">
        <f t="shared" si="21"/>
        <v>South Central</v>
      </c>
      <c r="L356" s="151" t="str">
        <f>INDEX('State '!$A$1:$C$62,MATCH($I356,'State '!$B:$B,0),3)</f>
        <v>South Central</v>
      </c>
      <c r="M356" s="151" t="str">
        <f>INDEX('State '!$A$1:$C$62,MATCH($J356,'State '!$B:$B,0),3)</f>
        <v>South Central</v>
      </c>
      <c r="N356" s="151"/>
      <c r="O356" s="158">
        <v>1010</v>
      </c>
      <c r="P356" s="158">
        <v>185</v>
      </c>
      <c r="Q356" s="158">
        <v>2000</v>
      </c>
      <c r="R356" s="157">
        <v>42</v>
      </c>
      <c r="S356" s="151" t="s">
        <v>135</v>
      </c>
      <c r="T356" s="151" t="s">
        <v>381</v>
      </c>
      <c r="U356" s="151" t="s">
        <v>588</v>
      </c>
      <c r="V356" s="151"/>
      <c r="W356" s="150"/>
      <c r="X356" s="150"/>
      <c r="Y356" s="150"/>
    </row>
    <row r="357" spans="1:25" s="17" customFormat="1" x14ac:dyDescent="0.2">
      <c r="A357" s="151">
        <v>39990</v>
      </c>
      <c r="B357" s="164" t="s">
        <v>1418</v>
      </c>
      <c r="C357" s="164" t="s">
        <v>235</v>
      </c>
      <c r="D357" s="164" t="s">
        <v>140</v>
      </c>
      <c r="E357" s="164" t="s">
        <v>143</v>
      </c>
      <c r="F357" s="165">
        <v>37203</v>
      </c>
      <c r="G357" s="166">
        <v>2001</v>
      </c>
      <c r="H357" s="151" t="s">
        <v>483</v>
      </c>
      <c r="I357" s="151" t="str">
        <f t="shared" si="22"/>
        <v>MS</v>
      </c>
      <c r="J357" s="151" t="str">
        <f t="shared" si="23"/>
        <v>AL</v>
      </c>
      <c r="K357" s="151" t="str">
        <f t="shared" si="21"/>
        <v>South Central</v>
      </c>
      <c r="L357" s="151" t="str">
        <f>INDEX('State '!$A$1:$C$62,MATCH($I357,'State '!$B:$B,0),3)</f>
        <v>South Central</v>
      </c>
      <c r="M357" s="151" t="str">
        <f>INDEX('State '!$A$1:$C$62,MATCH($J357,'State '!$B:$B,0),3)</f>
        <v>South Central</v>
      </c>
      <c r="N357" s="151"/>
      <c r="O357" s="158">
        <v>6.9</v>
      </c>
      <c r="P357" s="158">
        <v>0.2</v>
      </c>
      <c r="Q357" s="158">
        <v>80</v>
      </c>
      <c r="R357" s="157" t="s">
        <v>535</v>
      </c>
      <c r="S357" s="151" t="s">
        <v>135</v>
      </c>
      <c r="T357" s="151" t="s">
        <v>381</v>
      </c>
      <c r="U357" s="151" t="s">
        <v>1236</v>
      </c>
      <c r="V357" s="151"/>
      <c r="W357" s="150"/>
      <c r="X357" s="150"/>
      <c r="Y357" s="150"/>
    </row>
    <row r="358" spans="1:25" s="17" customFormat="1" x14ac:dyDescent="0.2">
      <c r="A358" s="151">
        <v>39990</v>
      </c>
      <c r="B358" s="152" t="s">
        <v>1618</v>
      </c>
      <c r="C358" s="152" t="s">
        <v>235</v>
      </c>
      <c r="D358" s="152" t="s">
        <v>134</v>
      </c>
      <c r="E358" s="164" t="s">
        <v>143</v>
      </c>
      <c r="F358" s="165">
        <v>36130</v>
      </c>
      <c r="G358" s="166">
        <v>1998</v>
      </c>
      <c r="H358" s="151" t="s">
        <v>17</v>
      </c>
      <c r="I358" s="151" t="str">
        <f t="shared" si="22"/>
        <v>AL</v>
      </c>
      <c r="J358" s="151" t="str">
        <f t="shared" si="23"/>
        <v>AL</v>
      </c>
      <c r="K358" s="151" t="str">
        <f t="shared" si="21"/>
        <v>South Central</v>
      </c>
      <c r="L358" s="151" t="str">
        <f>INDEX('State '!$A$1:$C$62,MATCH($I358,'State '!$B:$B,0),3)</f>
        <v>South Central</v>
      </c>
      <c r="M358" s="151" t="str">
        <f>INDEX('State '!$A$1:$C$62,MATCH($J358,'State '!$B:$B,0),3)</f>
        <v>South Central</v>
      </c>
      <c r="N358" s="151"/>
      <c r="O358" s="158">
        <v>0.77</v>
      </c>
      <c r="P358" s="158">
        <v>1</v>
      </c>
      <c r="Q358" s="157">
        <v>62</v>
      </c>
      <c r="R358" s="157">
        <v>12</v>
      </c>
      <c r="S358" s="151" t="s">
        <v>135</v>
      </c>
      <c r="T358" s="151" t="s">
        <v>381</v>
      </c>
      <c r="U358" s="151" t="s">
        <v>1619</v>
      </c>
      <c r="V358" s="151"/>
      <c r="W358" s="150"/>
      <c r="X358" s="150"/>
      <c r="Y358" s="150"/>
    </row>
    <row r="359" spans="1:25" s="17" customFormat="1" x14ac:dyDescent="0.2">
      <c r="A359" s="151">
        <v>39990</v>
      </c>
      <c r="B359" s="152" t="s">
        <v>736</v>
      </c>
      <c r="C359" s="152" t="s">
        <v>235</v>
      </c>
      <c r="D359" s="152" t="s">
        <v>134</v>
      </c>
      <c r="E359" s="164" t="s">
        <v>143</v>
      </c>
      <c r="F359" s="165">
        <v>39630</v>
      </c>
      <c r="G359" s="166">
        <v>2008</v>
      </c>
      <c r="H359" s="151" t="s">
        <v>18</v>
      </c>
      <c r="I359" s="151" t="str">
        <f t="shared" si="22"/>
        <v>FL</v>
      </c>
      <c r="J359" s="151" t="str">
        <f t="shared" si="23"/>
        <v>FL</v>
      </c>
      <c r="K359" s="151" t="str">
        <f t="shared" si="21"/>
        <v>Southeast</v>
      </c>
      <c r="L359" s="151" t="str">
        <f>INDEX('State '!$A$1:$C$62,MATCH($I359,'State '!$B:$B,0),3)</f>
        <v>Southeast</v>
      </c>
      <c r="M359" s="151" t="str">
        <f>INDEX('State '!$A$1:$C$62,MATCH($J359,'State '!$B:$B,0),3)</f>
        <v>Southeast</v>
      </c>
      <c r="N359" s="151"/>
      <c r="O359" s="158">
        <v>16</v>
      </c>
      <c r="P359" s="158">
        <v>6.64</v>
      </c>
      <c r="Q359" s="157">
        <v>10</v>
      </c>
      <c r="R359" s="157">
        <v>30</v>
      </c>
      <c r="S359" s="151" t="s">
        <v>135</v>
      </c>
      <c r="T359" s="151" t="s">
        <v>381</v>
      </c>
      <c r="U359" s="151" t="s">
        <v>737</v>
      </c>
      <c r="V359" s="151"/>
      <c r="W359" s="150"/>
      <c r="X359" s="150"/>
      <c r="Y359" s="150"/>
    </row>
    <row r="360" spans="1:25" s="17" customFormat="1" x14ac:dyDescent="0.2">
      <c r="A360" s="151">
        <v>39990</v>
      </c>
      <c r="B360" s="152" t="s">
        <v>1089</v>
      </c>
      <c r="C360" s="152" t="s">
        <v>322</v>
      </c>
      <c r="D360" s="152" t="s">
        <v>140</v>
      </c>
      <c r="E360" s="153" t="s">
        <v>143</v>
      </c>
      <c r="F360" s="154">
        <v>38702</v>
      </c>
      <c r="G360" s="155">
        <v>2005</v>
      </c>
      <c r="H360" s="151" t="s">
        <v>6</v>
      </c>
      <c r="I360" s="151" t="str">
        <f t="shared" si="22"/>
        <v>TX</v>
      </c>
      <c r="J360" s="151" t="str">
        <f t="shared" si="23"/>
        <v>TX</v>
      </c>
      <c r="K360" s="151" t="str">
        <f t="shared" si="21"/>
        <v>South Central</v>
      </c>
      <c r="L360" s="151" t="str">
        <f>INDEX('State '!$A$1:$C$62,MATCH($I360,'State '!$B:$B,0),3)</f>
        <v>South Central</v>
      </c>
      <c r="M360" s="151" t="str">
        <f>INDEX('State '!$A$1:$C$62,MATCH($J360,'State '!$B:$B,0),3)</f>
        <v>South Central</v>
      </c>
      <c r="N360" s="151"/>
      <c r="O360" s="158">
        <v>2.2599999999999998</v>
      </c>
      <c r="P360" s="157">
        <v>0.01</v>
      </c>
      <c r="Q360" s="157">
        <v>200</v>
      </c>
      <c r="R360" s="158">
        <v>12</v>
      </c>
      <c r="S360" s="159" t="s">
        <v>135</v>
      </c>
      <c r="T360" s="156" t="s">
        <v>381</v>
      </c>
      <c r="U360" s="160" t="s">
        <v>1090</v>
      </c>
      <c r="V360" s="151"/>
      <c r="W360" s="150"/>
      <c r="X360" s="150"/>
      <c r="Y360" s="150"/>
    </row>
    <row r="361" spans="1:25" s="17" customFormat="1" x14ac:dyDescent="0.2">
      <c r="A361" s="151">
        <v>40814</v>
      </c>
      <c r="B361" s="152" t="s">
        <v>539</v>
      </c>
      <c r="C361" s="152" t="s">
        <v>235</v>
      </c>
      <c r="D361" s="152" t="s">
        <v>134</v>
      </c>
      <c r="E361" s="153" t="s">
        <v>143</v>
      </c>
      <c r="F361" s="154">
        <v>40808</v>
      </c>
      <c r="G361" s="155">
        <v>2011</v>
      </c>
      <c r="H361" s="151" t="s">
        <v>17</v>
      </c>
      <c r="I361" s="151" t="str">
        <f t="shared" si="22"/>
        <v>AL</v>
      </c>
      <c r="J361" s="151" t="str">
        <f t="shared" si="23"/>
        <v>AL</v>
      </c>
      <c r="K361" s="151" t="str">
        <f t="shared" si="21"/>
        <v>South Central</v>
      </c>
      <c r="L361" s="151" t="str">
        <f>INDEX('State '!$A$1:$C$62,MATCH($I361,'State '!$B:$B,0),3)</f>
        <v>South Central</v>
      </c>
      <c r="M361" s="151" t="str">
        <f>INDEX('State '!$A$1:$C$62,MATCH($J361,'State '!$B:$B,0),3)</f>
        <v>South Central</v>
      </c>
      <c r="N361" s="151"/>
      <c r="O361" s="158">
        <v>34</v>
      </c>
      <c r="P361" s="157">
        <v>8.9</v>
      </c>
      <c r="Q361" s="157">
        <v>343</v>
      </c>
      <c r="R361" s="158">
        <v>24</v>
      </c>
      <c r="S361" s="159" t="s">
        <v>135</v>
      </c>
      <c r="T361" s="156" t="s">
        <v>381</v>
      </c>
      <c r="U361" s="160" t="s">
        <v>540</v>
      </c>
      <c r="V361" s="151"/>
      <c r="W361" s="150"/>
      <c r="X361" s="150"/>
      <c r="Y361" s="150"/>
    </row>
    <row r="362" spans="1:25" s="17" customFormat="1" x14ac:dyDescent="0.2">
      <c r="A362" s="151">
        <v>39990</v>
      </c>
      <c r="B362" s="164" t="s">
        <v>1416</v>
      </c>
      <c r="C362" s="164" t="s">
        <v>235</v>
      </c>
      <c r="D362" s="164" t="s">
        <v>140</v>
      </c>
      <c r="E362" s="164" t="s">
        <v>143</v>
      </c>
      <c r="F362" s="165">
        <v>37012</v>
      </c>
      <c r="G362" s="166">
        <v>2001</v>
      </c>
      <c r="H362" s="151" t="s">
        <v>513</v>
      </c>
      <c r="I362" s="151" t="str">
        <f t="shared" si="22"/>
        <v>AL</v>
      </c>
      <c r="J362" s="151" t="str">
        <f t="shared" si="23"/>
        <v>FL</v>
      </c>
      <c r="K362" s="151" t="str">
        <f t="shared" si="21"/>
        <v>South Central, Southeast</v>
      </c>
      <c r="L362" s="151" t="str">
        <f>INDEX('State '!$A$1:$C$62,MATCH($I362,'State '!$B:$B,0),3)</f>
        <v>South Central</v>
      </c>
      <c r="M362" s="151" t="str">
        <f>INDEX('State '!$A$1:$C$62,MATCH($J362,'State '!$B:$B,0),3)</f>
        <v>Southeast</v>
      </c>
      <c r="N362" s="151"/>
      <c r="O362" s="158">
        <v>262</v>
      </c>
      <c r="P362" s="158">
        <v>139</v>
      </c>
      <c r="Q362" s="158">
        <v>200</v>
      </c>
      <c r="R362" s="157" t="s">
        <v>535</v>
      </c>
      <c r="S362" s="151" t="s">
        <v>135</v>
      </c>
      <c r="T362" s="151" t="s">
        <v>381</v>
      </c>
      <c r="U362" s="151" t="s">
        <v>1417</v>
      </c>
      <c r="V362" s="151"/>
      <c r="W362" s="150"/>
      <c r="X362" s="150"/>
      <c r="Y362" s="150"/>
    </row>
    <row r="363" spans="1:25" s="17" customFormat="1" x14ac:dyDescent="0.2">
      <c r="A363" s="151">
        <v>39990</v>
      </c>
      <c r="B363" s="164" t="s">
        <v>1329</v>
      </c>
      <c r="C363" s="164" t="s">
        <v>235</v>
      </c>
      <c r="D363" s="164" t="s">
        <v>134</v>
      </c>
      <c r="E363" s="164" t="s">
        <v>143</v>
      </c>
      <c r="F363" s="165">
        <v>37591</v>
      </c>
      <c r="G363" s="166">
        <v>2002</v>
      </c>
      <c r="H363" s="151" t="s">
        <v>18</v>
      </c>
      <c r="I363" s="151" t="str">
        <f t="shared" si="22"/>
        <v>FL</v>
      </c>
      <c r="J363" s="151" t="str">
        <f t="shared" si="23"/>
        <v>FL</v>
      </c>
      <c r="K363" s="151" t="str">
        <f t="shared" si="21"/>
        <v>Southeast</v>
      </c>
      <c r="L363" s="151" t="str">
        <f>INDEX('State '!$A$1:$C$62,MATCH($I363,'State '!$B:$B,0),3)</f>
        <v>Southeast</v>
      </c>
      <c r="M363" s="151" t="str">
        <f>INDEX('State '!$A$1:$C$62,MATCH($J363,'State '!$B:$B,0),3)</f>
        <v>Southeast</v>
      </c>
      <c r="N363" s="151"/>
      <c r="O363" s="158">
        <v>13</v>
      </c>
      <c r="P363" s="158">
        <v>15</v>
      </c>
      <c r="Q363" s="158">
        <v>180</v>
      </c>
      <c r="R363" s="157">
        <v>24</v>
      </c>
      <c r="S363" s="151" t="s">
        <v>135</v>
      </c>
      <c r="T363" s="151" t="s">
        <v>381</v>
      </c>
      <c r="U363" s="151" t="s">
        <v>1236</v>
      </c>
      <c r="V363" s="151"/>
      <c r="W363" s="150"/>
      <c r="X363" s="150"/>
      <c r="Y363" s="150"/>
    </row>
    <row r="364" spans="1:25" s="17" customFormat="1" x14ac:dyDescent="0.2">
      <c r="A364" s="151">
        <v>39990</v>
      </c>
      <c r="B364" s="164" t="s">
        <v>1234</v>
      </c>
      <c r="C364" s="164" t="s">
        <v>235</v>
      </c>
      <c r="D364" s="164" t="s">
        <v>140</v>
      </c>
      <c r="E364" s="164" t="s">
        <v>143</v>
      </c>
      <c r="F364" s="165">
        <v>37742</v>
      </c>
      <c r="G364" s="166">
        <v>2003</v>
      </c>
      <c r="H364" s="151" t="s">
        <v>1235</v>
      </c>
      <c r="I364" s="151" t="str">
        <f t="shared" si="22"/>
        <v>MS</v>
      </c>
      <c r="J364" s="151" t="str">
        <f t="shared" si="23"/>
        <v>FL</v>
      </c>
      <c r="K364" s="151" t="str">
        <f t="shared" ref="K364:K379" si="24">IF($L364=$M364,L364,CONCATENATE($L364,", ",IF(ISBLANK(N364),"",CONCATENATE(N364,", ")),$M364))</f>
        <v>South Central, Southeast</v>
      </c>
      <c r="L364" s="151" t="str">
        <f>INDEX('State '!$A$1:$C$62,MATCH($I364,'State '!$B:$B,0),3)</f>
        <v>South Central</v>
      </c>
      <c r="M364" s="151" t="str">
        <f>INDEX('State '!$A$1:$C$62,MATCH($J364,'State '!$B:$B,0),3)</f>
        <v>Southeast</v>
      </c>
      <c r="N364" s="151"/>
      <c r="O364" s="158">
        <v>132</v>
      </c>
      <c r="P364" s="158">
        <v>136</v>
      </c>
      <c r="Q364" s="158">
        <v>130</v>
      </c>
      <c r="R364" s="157" t="s">
        <v>3228</v>
      </c>
      <c r="S364" s="151" t="s">
        <v>135</v>
      </c>
      <c r="T364" s="151" t="s">
        <v>381</v>
      </c>
      <c r="U364" s="151" t="s">
        <v>1236</v>
      </c>
      <c r="V364" s="151"/>
      <c r="W364" s="150"/>
      <c r="X364" s="150"/>
      <c r="Y364" s="150"/>
    </row>
    <row r="365" spans="1:25" s="17" customFormat="1" x14ac:dyDescent="0.2">
      <c r="A365" s="151">
        <v>39990</v>
      </c>
      <c r="B365" s="164" t="s">
        <v>1332</v>
      </c>
      <c r="C365" s="164" t="s">
        <v>235</v>
      </c>
      <c r="D365" s="164" t="s">
        <v>140</v>
      </c>
      <c r="E365" s="164" t="s">
        <v>143</v>
      </c>
      <c r="F365" s="165">
        <v>37347</v>
      </c>
      <c r="G365" s="166">
        <v>2002</v>
      </c>
      <c r="H365" s="151" t="s">
        <v>1235</v>
      </c>
      <c r="I365" s="151" t="str">
        <f t="shared" si="22"/>
        <v>MS</v>
      </c>
      <c r="J365" s="151" t="str">
        <f t="shared" si="23"/>
        <v>FL</v>
      </c>
      <c r="K365" s="151" t="str">
        <f t="shared" si="24"/>
        <v>South Central, Southeast</v>
      </c>
      <c r="L365" s="151" t="str">
        <f>INDEX('State '!$A$1:$C$62,MATCH($I365,'State '!$B:$B,0),3)</f>
        <v>South Central</v>
      </c>
      <c r="M365" s="151" t="str">
        <f>INDEX('State '!$A$1:$C$62,MATCH($J365,'State '!$B:$B,0),3)</f>
        <v>Southeast</v>
      </c>
      <c r="N365" s="151"/>
      <c r="O365" s="158">
        <v>320</v>
      </c>
      <c r="P365" s="158">
        <v>64</v>
      </c>
      <c r="Q365" s="158">
        <v>298</v>
      </c>
      <c r="R365" s="157" t="s">
        <v>3228</v>
      </c>
      <c r="S365" s="151" t="s">
        <v>135</v>
      </c>
      <c r="T365" s="151" t="s">
        <v>381</v>
      </c>
      <c r="U365" s="151" t="s">
        <v>1236</v>
      </c>
      <c r="V365" s="151"/>
      <c r="W365" s="150"/>
      <c r="X365" s="150"/>
      <c r="Y365" s="150"/>
    </row>
    <row r="366" spans="1:25" s="17" customFormat="1" x14ac:dyDescent="0.2">
      <c r="A366" s="151">
        <v>39990</v>
      </c>
      <c r="B366" s="164" t="s">
        <v>1199</v>
      </c>
      <c r="C366" s="164" t="s">
        <v>235</v>
      </c>
      <c r="D366" s="164" t="s">
        <v>140</v>
      </c>
      <c r="E366" s="164" t="s">
        <v>143</v>
      </c>
      <c r="F366" s="165">
        <v>37956</v>
      </c>
      <c r="G366" s="166">
        <v>2003</v>
      </c>
      <c r="H366" s="151" t="s">
        <v>513</v>
      </c>
      <c r="I366" s="151" t="str">
        <f t="shared" si="22"/>
        <v>AL</v>
      </c>
      <c r="J366" s="151" t="str">
        <f t="shared" si="23"/>
        <v>FL</v>
      </c>
      <c r="K366" s="151" t="str">
        <f t="shared" si="24"/>
        <v>South Central, Southeast</v>
      </c>
      <c r="L366" s="151" t="str">
        <f>INDEX('State '!$A$1:$C$62,MATCH($I366,'State '!$B:$B,0),3)</f>
        <v>South Central</v>
      </c>
      <c r="M366" s="151" t="str">
        <f>INDEX('State '!$A$1:$C$62,MATCH($J366,'State '!$B:$B,0),3)</f>
        <v>Southeast</v>
      </c>
      <c r="N366" s="151"/>
      <c r="O366" s="158">
        <v>105</v>
      </c>
      <c r="P366" s="158">
        <v>33.299999999999997</v>
      </c>
      <c r="Q366" s="158">
        <v>121</v>
      </c>
      <c r="R366" s="157">
        <v>36</v>
      </c>
      <c r="S366" s="151" t="s">
        <v>135</v>
      </c>
      <c r="T366" s="151" t="s">
        <v>381</v>
      </c>
      <c r="U366" s="151" t="s">
        <v>1200</v>
      </c>
      <c r="V366" s="151"/>
      <c r="W366" s="150"/>
      <c r="X366" s="150"/>
      <c r="Y366" s="150"/>
    </row>
    <row r="367" spans="1:25" s="17" customFormat="1" x14ac:dyDescent="0.2">
      <c r="A367" s="151">
        <v>39990</v>
      </c>
      <c r="B367" s="152" t="s">
        <v>913</v>
      </c>
      <c r="C367" s="152" t="s">
        <v>235</v>
      </c>
      <c r="D367" s="152" t="s">
        <v>134</v>
      </c>
      <c r="E367" s="153" t="s">
        <v>143</v>
      </c>
      <c r="F367" s="154">
        <v>39438</v>
      </c>
      <c r="G367" s="155">
        <v>2007</v>
      </c>
      <c r="H367" s="151" t="s">
        <v>18</v>
      </c>
      <c r="I367" s="151" t="str">
        <f t="shared" si="22"/>
        <v>FL</v>
      </c>
      <c r="J367" s="151" t="str">
        <f t="shared" si="23"/>
        <v>FL</v>
      </c>
      <c r="K367" s="151" t="str">
        <f t="shared" si="24"/>
        <v>Southeast</v>
      </c>
      <c r="L367" s="151" t="str">
        <f>INDEX('State '!$A$1:$C$62,MATCH($I367,'State '!$B:$B,0),3)</f>
        <v>Southeast</v>
      </c>
      <c r="M367" s="151" t="str">
        <f>INDEX('State '!$A$1:$C$62,MATCH($J367,'State '!$B:$B,0),3)</f>
        <v>Southeast</v>
      </c>
      <c r="N367" s="151"/>
      <c r="O367" s="158">
        <v>63.5</v>
      </c>
      <c r="P367" s="157">
        <v>17.3</v>
      </c>
      <c r="Q367" s="157">
        <v>95</v>
      </c>
      <c r="R367" s="158">
        <v>36</v>
      </c>
      <c r="S367" s="159" t="s">
        <v>135</v>
      </c>
      <c r="T367" s="156" t="s">
        <v>381</v>
      </c>
      <c r="U367" s="160" t="s">
        <v>914</v>
      </c>
      <c r="V367" s="151"/>
      <c r="W367" s="150"/>
      <c r="X367" s="150"/>
      <c r="Y367" s="150"/>
    </row>
    <row r="368" spans="1:25" s="17" customFormat="1" x14ac:dyDescent="0.2">
      <c r="A368" s="151">
        <v>40585</v>
      </c>
      <c r="B368" s="152" t="s">
        <v>512</v>
      </c>
      <c r="C368" s="152" t="s">
        <v>235</v>
      </c>
      <c r="D368" s="152" t="s">
        <v>140</v>
      </c>
      <c r="E368" s="153" t="s">
        <v>143</v>
      </c>
      <c r="F368" s="154">
        <v>40588</v>
      </c>
      <c r="G368" s="155">
        <v>2011</v>
      </c>
      <c r="H368" s="151" t="s">
        <v>513</v>
      </c>
      <c r="I368" s="151" t="str">
        <f t="shared" si="22"/>
        <v>AL</v>
      </c>
      <c r="J368" s="151" t="str">
        <f t="shared" si="23"/>
        <v>FL</v>
      </c>
      <c r="K368" s="151" t="str">
        <f t="shared" si="24"/>
        <v>South Central, Southeast</v>
      </c>
      <c r="L368" s="151" t="str">
        <f>INDEX('State '!$A$1:$C$62,MATCH($I368,'State '!$B:$B,0),3)</f>
        <v>South Central</v>
      </c>
      <c r="M368" s="151" t="str">
        <f>INDEX('State '!$A$1:$C$62,MATCH($J368,'State '!$B:$B,0),3)</f>
        <v>Southeast</v>
      </c>
      <c r="N368" s="151"/>
      <c r="O368" s="158">
        <v>2455</v>
      </c>
      <c r="P368" s="157">
        <v>483</v>
      </c>
      <c r="Q368" s="157">
        <v>820</v>
      </c>
      <c r="R368" s="158" t="s">
        <v>3229</v>
      </c>
      <c r="S368" s="159" t="s">
        <v>135</v>
      </c>
      <c r="T368" s="156" t="s">
        <v>381</v>
      </c>
      <c r="U368" s="160" t="s">
        <v>514</v>
      </c>
      <c r="V368" s="151"/>
      <c r="W368" s="150"/>
      <c r="X368" s="150"/>
      <c r="Y368" s="150"/>
    </row>
    <row r="369" spans="1:26" s="17" customFormat="1" x14ac:dyDescent="0.2">
      <c r="A369" s="151">
        <v>39990</v>
      </c>
      <c r="B369" s="152" t="s">
        <v>979</v>
      </c>
      <c r="C369" s="152" t="s">
        <v>235</v>
      </c>
      <c r="D369" s="152" t="s">
        <v>134</v>
      </c>
      <c r="E369" s="153" t="s">
        <v>143</v>
      </c>
      <c r="F369" s="154">
        <v>39052</v>
      </c>
      <c r="G369" s="155">
        <v>2006</v>
      </c>
      <c r="H369" s="151" t="s">
        <v>18</v>
      </c>
      <c r="I369" s="151" t="str">
        <f t="shared" si="22"/>
        <v>FL</v>
      </c>
      <c r="J369" s="151" t="str">
        <f t="shared" si="23"/>
        <v>FL</v>
      </c>
      <c r="K369" s="151" t="str">
        <f t="shared" si="24"/>
        <v>Southeast</v>
      </c>
      <c r="L369" s="151" t="str">
        <f>INDEX('State '!$A$1:$C$62,MATCH($I369,'State '!$B:$B,0),3)</f>
        <v>Southeast</v>
      </c>
      <c r="M369" s="151" t="str">
        <f>INDEX('State '!$A$1:$C$62,MATCH($J369,'State '!$B:$B,0),3)</f>
        <v>Southeast</v>
      </c>
      <c r="N369" s="151"/>
      <c r="O369" s="158">
        <v>19.600000000000001</v>
      </c>
      <c r="P369" s="157">
        <v>0.3</v>
      </c>
      <c r="Q369" s="157">
        <v>100</v>
      </c>
      <c r="R369" s="158">
        <v>24</v>
      </c>
      <c r="S369" s="159" t="s">
        <v>135</v>
      </c>
      <c r="T369" s="156" t="s">
        <v>381</v>
      </c>
      <c r="U369" s="160" t="s">
        <v>980</v>
      </c>
      <c r="V369" s="151"/>
      <c r="W369" s="150"/>
      <c r="X369" s="150"/>
      <c r="Y369" s="150"/>
    </row>
    <row r="370" spans="1:26" s="17" customFormat="1" x14ac:dyDescent="0.2">
      <c r="A370" s="151">
        <v>43423</v>
      </c>
      <c r="B370" s="164" t="s">
        <v>2316</v>
      </c>
      <c r="C370" s="164" t="s">
        <v>235</v>
      </c>
      <c r="D370" s="164" t="s">
        <v>140</v>
      </c>
      <c r="E370" s="164" t="s">
        <v>143</v>
      </c>
      <c r="F370" s="165">
        <v>43398</v>
      </c>
      <c r="G370" s="157">
        <v>2018</v>
      </c>
      <c r="H370" s="151" t="s">
        <v>483</v>
      </c>
      <c r="I370" s="151" t="str">
        <f t="shared" si="22"/>
        <v>MS</v>
      </c>
      <c r="J370" s="151" t="str">
        <f t="shared" si="23"/>
        <v>AL</v>
      </c>
      <c r="K370" s="156" t="str">
        <f t="shared" si="24"/>
        <v>South Central</v>
      </c>
      <c r="L370" s="151" t="str">
        <f>INDEX('State '!$A$1:$C$62,MATCH($I370,'State '!$B:$B,0),3)</f>
        <v>South Central</v>
      </c>
      <c r="M370" s="151" t="str">
        <f>INDEX('State '!$A$1:$C$62,MATCH($J370,'State '!$B:$B,0),3)</f>
        <v>South Central</v>
      </c>
      <c r="N370" s="151"/>
      <c r="O370" s="158">
        <v>10.7</v>
      </c>
      <c r="P370" s="158">
        <v>1</v>
      </c>
      <c r="Q370" s="158">
        <v>69</v>
      </c>
      <c r="R370" s="157" t="s">
        <v>3230</v>
      </c>
      <c r="S370" s="151" t="s">
        <v>135</v>
      </c>
      <c r="T370" s="151" t="s">
        <v>381</v>
      </c>
      <c r="U370" s="151" t="s">
        <v>2317</v>
      </c>
      <c r="V370" s="151" t="s">
        <v>2178</v>
      </c>
      <c r="W370" s="150"/>
      <c r="X370" s="150"/>
      <c r="Y370" s="150"/>
    </row>
    <row r="371" spans="1:26" s="17" customFormat="1" x14ac:dyDescent="0.2">
      <c r="A371" s="151">
        <v>40367</v>
      </c>
      <c r="B371" s="152" t="s">
        <v>652</v>
      </c>
      <c r="C371" s="152" t="s">
        <v>206</v>
      </c>
      <c r="D371" s="152" t="s">
        <v>140</v>
      </c>
      <c r="E371" s="153" t="s">
        <v>143</v>
      </c>
      <c r="F371" s="154">
        <v>40053</v>
      </c>
      <c r="G371" s="155">
        <v>2009</v>
      </c>
      <c r="H371" s="151" t="s">
        <v>36</v>
      </c>
      <c r="I371" s="151" t="str">
        <f t="shared" si="22"/>
        <v>MA</v>
      </c>
      <c r="J371" s="151" t="str">
        <f t="shared" si="23"/>
        <v>MA</v>
      </c>
      <c r="K371" s="151" t="str">
        <f t="shared" si="24"/>
        <v>Northeast</v>
      </c>
      <c r="L371" s="151" t="str">
        <f>INDEX('State '!$A$1:$C$62,MATCH($I371,'State '!$B:$B,0),3)</f>
        <v>Northeast</v>
      </c>
      <c r="M371" s="151" t="str">
        <f>INDEX('State '!$A$1:$C$62,MATCH($J371,'State '!$B:$B,0),3)</f>
        <v>Northeast</v>
      </c>
      <c r="N371" s="151"/>
      <c r="O371" s="158">
        <v>23</v>
      </c>
      <c r="P371" s="157">
        <v>5.15</v>
      </c>
      <c r="Q371" s="157">
        <v>12.3</v>
      </c>
      <c r="R371" s="158">
        <v>12</v>
      </c>
      <c r="S371" s="159" t="s">
        <v>135</v>
      </c>
      <c r="T371" s="156" t="s">
        <v>381</v>
      </c>
      <c r="U371" s="160" t="s">
        <v>653</v>
      </c>
      <c r="V371" s="151"/>
      <c r="W371" s="150"/>
      <c r="X371" s="150"/>
      <c r="Y371" s="150"/>
    </row>
    <row r="372" spans="1:26" s="17" customFormat="1" x14ac:dyDescent="0.2">
      <c r="A372" s="151">
        <v>42900</v>
      </c>
      <c r="B372" s="164" t="s">
        <v>1979</v>
      </c>
      <c r="C372" s="164" t="s">
        <v>1980</v>
      </c>
      <c r="D372" s="164" t="s">
        <v>136</v>
      </c>
      <c r="E372" s="164" t="s">
        <v>143</v>
      </c>
      <c r="F372" s="165">
        <v>42898</v>
      </c>
      <c r="G372" s="166">
        <v>2017</v>
      </c>
      <c r="H372" s="151" t="s">
        <v>18</v>
      </c>
      <c r="I372" s="151" t="str">
        <f t="shared" si="22"/>
        <v>FL</v>
      </c>
      <c r="J372" s="151" t="str">
        <f t="shared" si="23"/>
        <v>FL</v>
      </c>
      <c r="K372" s="156" t="str">
        <f t="shared" si="24"/>
        <v>Southeast</v>
      </c>
      <c r="L372" s="151" t="str">
        <f>INDEX('State '!$A$1:$C$62,MATCH($I372,'State '!$B:$B,0),3)</f>
        <v>Southeast</v>
      </c>
      <c r="M372" s="151" t="str">
        <f>INDEX('State '!$A$1:$C$62,MATCH($J372,'State '!$B:$B,0),3)</f>
        <v>Southeast</v>
      </c>
      <c r="N372" s="151"/>
      <c r="O372" s="158">
        <v>537.29999999999995</v>
      </c>
      <c r="P372" s="158">
        <v>126</v>
      </c>
      <c r="Q372" s="158">
        <v>640</v>
      </c>
      <c r="R372" s="157">
        <v>36</v>
      </c>
      <c r="S372" s="151" t="s">
        <v>1813</v>
      </c>
      <c r="T372" s="151" t="s">
        <v>381</v>
      </c>
      <c r="U372" s="151" t="s">
        <v>2110</v>
      </c>
      <c r="V372" s="151" t="s">
        <v>2175</v>
      </c>
      <c r="W372" s="150"/>
      <c r="X372" s="150"/>
      <c r="Y372" s="150"/>
    </row>
    <row r="373" spans="1:26" s="17" customFormat="1" ht="25.5" x14ac:dyDescent="0.2">
      <c r="A373" s="197">
        <v>44575</v>
      </c>
      <c r="B373" s="194" t="s">
        <v>2764</v>
      </c>
      <c r="C373" s="194" t="s">
        <v>201</v>
      </c>
      <c r="D373" s="194" t="s">
        <v>140</v>
      </c>
      <c r="E373" s="79" t="s">
        <v>143</v>
      </c>
      <c r="F373" s="196">
        <v>44531</v>
      </c>
      <c r="G373" s="198">
        <v>2021</v>
      </c>
      <c r="H373" s="197" t="s">
        <v>7</v>
      </c>
      <c r="I373" s="197" t="str">
        <f t="shared" si="22"/>
        <v>PA</v>
      </c>
      <c r="J373" s="197" t="str">
        <f t="shared" si="23"/>
        <v>PA</v>
      </c>
      <c r="K373" s="104" t="str">
        <f t="shared" si="24"/>
        <v>Northeast</v>
      </c>
      <c r="L373" s="97" t="str">
        <f>INDEX('State '!$A$1:$C$62,MATCH($I373,'State '!$B:$B,0),3)</f>
        <v>Northeast</v>
      </c>
      <c r="M373" s="97" t="str">
        <f>INDEX('State '!$A$1:$C$62,MATCH($J373,'State '!$B:$B,0),3)</f>
        <v>Northeast</v>
      </c>
      <c r="N373" s="97"/>
      <c r="O373" s="158">
        <v>279</v>
      </c>
      <c r="P373" s="158">
        <f>29.5+1.4+0.4</f>
        <v>31.299999999999997</v>
      </c>
      <c r="Q373" s="200">
        <v>330</v>
      </c>
      <c r="R373" s="198">
        <v>20</v>
      </c>
      <c r="S373" s="197" t="s">
        <v>135</v>
      </c>
      <c r="T373" s="197" t="s">
        <v>381</v>
      </c>
      <c r="U373" s="197" t="s">
        <v>2765</v>
      </c>
      <c r="V373" s="97" t="s">
        <v>2175</v>
      </c>
      <c r="W373" s="79" t="s">
        <v>3181</v>
      </c>
      <c r="X373" s="79"/>
      <c r="Y373" s="137"/>
    </row>
    <row r="374" spans="1:26" s="17" customFormat="1" ht="38.25" x14ac:dyDescent="0.2">
      <c r="A374" s="151">
        <v>43417</v>
      </c>
      <c r="B374" s="164" t="s">
        <v>2655</v>
      </c>
      <c r="C374" s="152" t="s">
        <v>296</v>
      </c>
      <c r="D374" s="164" t="s">
        <v>134</v>
      </c>
      <c r="E374" s="164" t="s">
        <v>143</v>
      </c>
      <c r="F374" s="165">
        <v>43404</v>
      </c>
      <c r="G374" s="157">
        <v>2018</v>
      </c>
      <c r="H374" s="151" t="s">
        <v>34</v>
      </c>
      <c r="I374" s="151" t="str">
        <f t="shared" si="22"/>
        <v>WI</v>
      </c>
      <c r="J374" s="151" t="str">
        <f t="shared" si="23"/>
        <v>WI</v>
      </c>
      <c r="K374" s="156" t="str">
        <f t="shared" si="24"/>
        <v>Midwest</v>
      </c>
      <c r="L374" s="151" t="str">
        <f>INDEX('State '!$A$1:$C$62,MATCH($I374,'State '!$B:$B,0),3)</f>
        <v>Midwest</v>
      </c>
      <c r="M374" s="151" t="str">
        <f>INDEX('State '!$A$1:$C$62,MATCH($J374,'State '!$B:$B,0),3)</f>
        <v>Midwest</v>
      </c>
      <c r="N374" s="151"/>
      <c r="O374" s="158">
        <v>26.5</v>
      </c>
      <c r="P374" s="158">
        <v>4.7</v>
      </c>
      <c r="Q374" s="158"/>
      <c r="R374" s="157">
        <v>20</v>
      </c>
      <c r="S374" s="151" t="s">
        <v>138</v>
      </c>
      <c r="T374" s="151" t="s">
        <v>2643</v>
      </c>
      <c r="U374" s="151"/>
      <c r="V374" s="151" t="s">
        <v>2175</v>
      </c>
      <c r="W374" s="150" t="s">
        <v>2656</v>
      </c>
      <c r="X374" s="150"/>
      <c r="Y374" s="150"/>
    </row>
    <row r="375" spans="1:26" s="17" customFormat="1" x14ac:dyDescent="0.2">
      <c r="A375" s="151">
        <v>41106</v>
      </c>
      <c r="B375" s="164" t="s">
        <v>472</v>
      </c>
      <c r="C375" s="164" t="s">
        <v>3091</v>
      </c>
      <c r="D375" s="164" t="s">
        <v>140</v>
      </c>
      <c r="E375" s="164" t="s">
        <v>143</v>
      </c>
      <c r="F375" s="165">
        <v>40634</v>
      </c>
      <c r="G375" s="166">
        <v>2011</v>
      </c>
      <c r="H375" s="151" t="s">
        <v>24</v>
      </c>
      <c r="I375" s="151" t="str">
        <f t="shared" si="22"/>
        <v>NE</v>
      </c>
      <c r="J375" s="151" t="str">
        <f t="shared" si="23"/>
        <v>NE</v>
      </c>
      <c r="K375" s="151" t="str">
        <f t="shared" si="24"/>
        <v>Mountain</v>
      </c>
      <c r="L375" s="151" t="str">
        <f>INDEX('State '!$A$1:$C$62,MATCH($I375,'State '!$B:$B,0),3)</f>
        <v>Mountain</v>
      </c>
      <c r="M375" s="151" t="str">
        <f>INDEX('State '!$A$1:$C$62,MATCH($J375,'State '!$B:$B,0),3)</f>
        <v>Mountain</v>
      </c>
      <c r="N375" s="151"/>
      <c r="O375" s="158"/>
      <c r="P375" s="158">
        <v>11</v>
      </c>
      <c r="Q375" s="158"/>
      <c r="R375" s="157">
        <v>20</v>
      </c>
      <c r="S375" s="151" t="s">
        <v>135</v>
      </c>
      <c r="T375" s="151" t="s">
        <v>381</v>
      </c>
      <c r="U375" s="151" t="s">
        <v>473</v>
      </c>
      <c r="V375" s="151"/>
      <c r="W375" s="150"/>
      <c r="X375" s="150"/>
      <c r="Y375" s="150"/>
    </row>
    <row r="376" spans="1:26" s="17" customFormat="1" x14ac:dyDescent="0.2">
      <c r="A376" s="151">
        <v>39990</v>
      </c>
      <c r="B376" s="152" t="s">
        <v>1012</v>
      </c>
      <c r="C376" s="152" t="s">
        <v>314</v>
      </c>
      <c r="D376" s="152" t="s">
        <v>134</v>
      </c>
      <c r="E376" s="153" t="s">
        <v>143</v>
      </c>
      <c r="F376" s="154">
        <v>38869</v>
      </c>
      <c r="G376" s="155">
        <v>2006</v>
      </c>
      <c r="H376" s="151" t="s">
        <v>17</v>
      </c>
      <c r="I376" s="151" t="str">
        <f t="shared" si="22"/>
        <v>AL</v>
      </c>
      <c r="J376" s="151" t="str">
        <f t="shared" si="23"/>
        <v>AL</v>
      </c>
      <c r="K376" s="151" t="str">
        <f t="shared" si="24"/>
        <v>South Central</v>
      </c>
      <c r="L376" s="151" t="str">
        <f>INDEX('State '!$A$1:$C$62,MATCH($I376,'State '!$B:$B,0),3)</f>
        <v>South Central</v>
      </c>
      <c r="M376" s="151" t="str">
        <f>INDEX('State '!$A$1:$C$62,MATCH($J376,'State '!$B:$B,0),3)</f>
        <v>South Central</v>
      </c>
      <c r="N376" s="151"/>
      <c r="O376" s="158">
        <v>8</v>
      </c>
      <c r="P376" s="157">
        <v>4.3</v>
      </c>
      <c r="Q376" s="157">
        <v>250</v>
      </c>
      <c r="R376" s="158">
        <v>16</v>
      </c>
      <c r="S376" s="159" t="s">
        <v>135</v>
      </c>
      <c r="T376" s="156" t="s">
        <v>381</v>
      </c>
      <c r="U376" s="160" t="s">
        <v>1013</v>
      </c>
      <c r="V376" s="151"/>
      <c r="W376" s="150"/>
      <c r="X376" s="150"/>
      <c r="Y376" s="150"/>
    </row>
    <row r="377" spans="1:26" s="17" customFormat="1" x14ac:dyDescent="0.2">
      <c r="A377" s="151">
        <v>39990</v>
      </c>
      <c r="B377" s="164" t="s">
        <v>734</v>
      </c>
      <c r="C377" s="164" t="s">
        <v>279</v>
      </c>
      <c r="D377" s="164" t="s">
        <v>140</v>
      </c>
      <c r="E377" s="164" t="s">
        <v>143</v>
      </c>
      <c r="F377" s="165">
        <v>39539</v>
      </c>
      <c r="G377" s="166">
        <v>2008</v>
      </c>
      <c r="H377" s="151" t="s">
        <v>6</v>
      </c>
      <c r="I377" s="151" t="str">
        <f t="shared" si="22"/>
        <v>TX</v>
      </c>
      <c r="J377" s="151" t="str">
        <f t="shared" si="23"/>
        <v>TX</v>
      </c>
      <c r="K377" s="151" t="str">
        <f t="shared" si="24"/>
        <v>South Central</v>
      </c>
      <c r="L377" s="151" t="str">
        <f>INDEX('State '!$A$1:$C$62,MATCH($I377,'State '!$B:$B,0),3)</f>
        <v>South Central</v>
      </c>
      <c r="M377" s="151" t="str">
        <f>INDEX('State '!$A$1:$C$62,MATCH($J377,'State '!$B:$B,0),3)</f>
        <v>South Central</v>
      </c>
      <c r="N377" s="151"/>
      <c r="O377" s="158">
        <v>18</v>
      </c>
      <c r="P377" s="158">
        <v>9.8000000000000007</v>
      </c>
      <c r="Q377" s="158">
        <v>1750</v>
      </c>
      <c r="R377" s="157">
        <v>42</v>
      </c>
      <c r="S377" s="151" t="s">
        <v>135</v>
      </c>
      <c r="T377" s="151" t="s">
        <v>381</v>
      </c>
      <c r="U377" s="151" t="s">
        <v>735</v>
      </c>
      <c r="V377" s="151"/>
      <c r="W377" s="150"/>
      <c r="X377" s="150"/>
      <c r="Y377" s="150"/>
    </row>
    <row r="378" spans="1:26" s="17" customFormat="1" x14ac:dyDescent="0.2">
      <c r="A378" s="151">
        <v>39990</v>
      </c>
      <c r="B378" s="164" t="s">
        <v>1576</v>
      </c>
      <c r="C378" s="164" t="s">
        <v>371</v>
      </c>
      <c r="D378" s="164" t="s">
        <v>140</v>
      </c>
      <c r="E378" s="164" t="s">
        <v>143</v>
      </c>
      <c r="F378" s="165">
        <v>36114</v>
      </c>
      <c r="G378" s="166">
        <v>1998</v>
      </c>
      <c r="H378" s="151" t="s">
        <v>25</v>
      </c>
      <c r="I378" s="151" t="str">
        <f t="shared" si="22"/>
        <v>CO</v>
      </c>
      <c r="J378" s="151" t="str">
        <f t="shared" si="23"/>
        <v>CO</v>
      </c>
      <c r="K378" s="151" t="str">
        <f t="shared" si="24"/>
        <v>Mountain</v>
      </c>
      <c r="L378" s="151" t="str">
        <f>INDEX('State '!$A$1:$C$62,MATCH($I378,'State '!$B:$B,0),3)</f>
        <v>Mountain</v>
      </c>
      <c r="M378" s="151" t="str">
        <f>INDEX('State '!$A$1:$C$62,MATCH($J378,'State '!$B:$B,0),3)</f>
        <v>Mountain</v>
      </c>
      <c r="N378" s="151"/>
      <c r="O378" s="158">
        <v>25.1</v>
      </c>
      <c r="P378" s="158">
        <v>53</v>
      </c>
      <c r="Q378" s="158">
        <v>269</v>
      </c>
      <c r="R378" s="157">
        <v>24</v>
      </c>
      <c r="S378" s="151" t="s">
        <v>135</v>
      </c>
      <c r="T378" s="151" t="s">
        <v>381</v>
      </c>
      <c r="U378" s="151" t="s">
        <v>1577</v>
      </c>
      <c r="V378" s="151"/>
      <c r="W378" s="150"/>
      <c r="X378" s="150"/>
      <c r="Y378" s="150"/>
    </row>
    <row r="379" spans="1:26" s="17" customFormat="1" x14ac:dyDescent="0.2">
      <c r="A379" s="151">
        <v>43124</v>
      </c>
      <c r="B379" s="164" t="s">
        <v>2375</v>
      </c>
      <c r="C379" s="164" t="s">
        <v>260</v>
      </c>
      <c r="D379" s="164" t="s">
        <v>140</v>
      </c>
      <c r="E379" s="164" t="s">
        <v>143</v>
      </c>
      <c r="F379" s="165">
        <v>42887</v>
      </c>
      <c r="G379" s="166">
        <v>2017</v>
      </c>
      <c r="H379" s="151" t="s">
        <v>6</v>
      </c>
      <c r="I379" s="151" t="str">
        <f t="shared" si="22"/>
        <v>TX</v>
      </c>
      <c r="J379" s="151" t="str">
        <f t="shared" si="23"/>
        <v>TX</v>
      </c>
      <c r="K379" s="156" t="str">
        <f t="shared" si="24"/>
        <v>South Central</v>
      </c>
      <c r="L379" s="151" t="str">
        <f>INDEX('State '!$A$1:$C$62,MATCH($I379,'State '!$B:$B,0),3)</f>
        <v>South Central</v>
      </c>
      <c r="M379" s="151" t="str">
        <f>INDEX('State '!$A$1:$C$62,MATCH($J379,'State '!$B:$B,0),3)</f>
        <v>South Central</v>
      </c>
      <c r="N379" s="151"/>
      <c r="O379" s="158">
        <v>41</v>
      </c>
      <c r="P379" s="158"/>
      <c r="Q379" s="158">
        <v>210</v>
      </c>
      <c r="R379" s="157"/>
      <c r="S379" s="151" t="s">
        <v>135</v>
      </c>
      <c r="T379" s="151" t="s">
        <v>381</v>
      </c>
      <c r="U379" s="151" t="s">
        <v>2042</v>
      </c>
      <c r="V379" s="151" t="s">
        <v>2175</v>
      </c>
      <c r="W379" s="150"/>
      <c r="X379" s="150"/>
      <c r="Y379" s="150"/>
    </row>
    <row r="380" spans="1:26" s="17" customFormat="1" ht="25.5" x14ac:dyDescent="0.2">
      <c r="A380" s="97">
        <v>44295</v>
      </c>
      <c r="B380" s="80" t="s">
        <v>3078</v>
      </c>
      <c r="C380" s="80" t="s">
        <v>235</v>
      </c>
      <c r="D380" s="80" t="s">
        <v>134</v>
      </c>
      <c r="E380" s="80" t="s">
        <v>143</v>
      </c>
      <c r="F380" s="60">
        <v>44228</v>
      </c>
      <c r="G380" s="61">
        <v>2021</v>
      </c>
      <c r="H380" s="97" t="s">
        <v>6</v>
      </c>
      <c r="I380" s="104" t="s">
        <v>6</v>
      </c>
      <c r="J380" s="104" t="s">
        <v>6</v>
      </c>
      <c r="K380" s="104" t="s">
        <v>2465</v>
      </c>
      <c r="L380" s="104" t="s">
        <v>2465</v>
      </c>
      <c r="M380" s="104" t="s">
        <v>2465</v>
      </c>
      <c r="N380" s="104"/>
      <c r="O380" s="158">
        <v>18.899999999999999</v>
      </c>
      <c r="P380" s="158">
        <v>2.6</v>
      </c>
      <c r="Q380" s="146">
        <v>107</v>
      </c>
      <c r="R380" s="98" t="s">
        <v>2353</v>
      </c>
      <c r="S380" s="97" t="s">
        <v>138</v>
      </c>
      <c r="T380" s="104" t="s">
        <v>381</v>
      </c>
      <c r="U380" s="104" t="s">
        <v>3079</v>
      </c>
      <c r="V380" s="104" t="s">
        <v>2175</v>
      </c>
      <c r="W380" s="80" t="s">
        <v>3080</v>
      </c>
      <c r="X380" s="80" t="s">
        <v>2828</v>
      </c>
      <c r="Y380" s="148"/>
    </row>
    <row r="381" spans="1:26" s="17" customFormat="1" x14ac:dyDescent="0.2">
      <c r="A381" s="151">
        <v>43068</v>
      </c>
      <c r="B381" s="152" t="s">
        <v>2360</v>
      </c>
      <c r="C381" s="152" t="s">
        <v>2033</v>
      </c>
      <c r="D381" s="152" t="s">
        <v>140</v>
      </c>
      <c r="E381" s="153" t="s">
        <v>143</v>
      </c>
      <c r="F381" s="154">
        <v>42987</v>
      </c>
      <c r="G381" s="155">
        <v>2017</v>
      </c>
      <c r="H381" s="151" t="s">
        <v>20</v>
      </c>
      <c r="I381" s="151" t="str">
        <f t="shared" ref="I381:I417" si="25">LEFT($H381,2)</f>
        <v>NJ</v>
      </c>
      <c r="J381" s="151" t="str">
        <f t="shared" ref="J381:J417" si="26">RIGHT($H381,2)</f>
        <v>NJ</v>
      </c>
      <c r="K381" s="156" t="str">
        <f t="shared" ref="K381:K417" si="27">IF($L381=$M381,L381,CONCATENATE($L381,", ",IF(ISBLANK(N381),"",CONCATENATE(N381,", ")),$M381))</f>
        <v>Northeast</v>
      </c>
      <c r="L381" s="151" t="str">
        <f>INDEX('State '!$A$1:$C$62,MATCH($I381,'State '!$B:$B,0),3)</f>
        <v>Northeast</v>
      </c>
      <c r="M381" s="151" t="str">
        <f>INDEX('State '!$A$1:$C$62,MATCH($J381,'State '!$B:$B,0),3)</f>
        <v>Northeast</v>
      </c>
      <c r="N381" s="151"/>
      <c r="O381" s="158">
        <v>26.7</v>
      </c>
      <c r="P381" s="157"/>
      <c r="Q381" s="157">
        <v>20</v>
      </c>
      <c r="R381" s="158"/>
      <c r="S381" s="159" t="s">
        <v>135</v>
      </c>
      <c r="T381" s="156" t="s">
        <v>381</v>
      </c>
      <c r="U381" s="160" t="s">
        <v>2034</v>
      </c>
      <c r="V381" s="151" t="s">
        <v>2175</v>
      </c>
      <c r="W381" s="150"/>
      <c r="X381" s="150"/>
      <c r="Y381" s="150"/>
    </row>
    <row r="382" spans="1:26" s="56" customFormat="1" x14ac:dyDescent="0.2">
      <c r="A382" s="151">
        <v>43182</v>
      </c>
      <c r="B382" s="152" t="s">
        <v>2361</v>
      </c>
      <c r="C382" s="164" t="s">
        <v>1875</v>
      </c>
      <c r="D382" s="164" t="s">
        <v>140</v>
      </c>
      <c r="E382" s="153" t="s">
        <v>143</v>
      </c>
      <c r="F382" s="165">
        <v>43175</v>
      </c>
      <c r="G382" s="166">
        <v>2018</v>
      </c>
      <c r="H382" s="151" t="s">
        <v>20</v>
      </c>
      <c r="I382" s="151" t="str">
        <f t="shared" si="25"/>
        <v>NJ</v>
      </c>
      <c r="J382" s="151" t="str">
        <f t="shared" si="26"/>
        <v>NJ</v>
      </c>
      <c r="K382" s="156" t="str">
        <f t="shared" si="27"/>
        <v>Northeast</v>
      </c>
      <c r="L382" s="151" t="str">
        <f>INDEX('State '!$A$1:$C$62,MATCH($I382,'State '!$B:$B,0),3)</f>
        <v>Northeast</v>
      </c>
      <c r="M382" s="151" t="str">
        <f>INDEX('State '!$A$1:$C$62,MATCH($J382,'State '!$B:$B,0),3)</f>
        <v>Northeast</v>
      </c>
      <c r="N382" s="151"/>
      <c r="O382" s="158">
        <v>116</v>
      </c>
      <c r="P382" s="158"/>
      <c r="Q382" s="158">
        <v>120</v>
      </c>
      <c r="R382" s="157"/>
      <c r="S382" s="151" t="s">
        <v>135</v>
      </c>
      <c r="T382" s="151" t="s">
        <v>381</v>
      </c>
      <c r="U382" s="151" t="s">
        <v>2034</v>
      </c>
      <c r="V382" s="151" t="s">
        <v>2175</v>
      </c>
      <c r="W382" s="161"/>
      <c r="X382" s="150"/>
      <c r="Y382" s="150"/>
    </row>
    <row r="383" spans="1:26" s="17" customFormat="1" ht="25.5" x14ac:dyDescent="0.2">
      <c r="A383" s="97">
        <v>43794</v>
      </c>
      <c r="B383" s="80" t="s">
        <v>2405</v>
      </c>
      <c r="C383" s="79" t="s">
        <v>1875</v>
      </c>
      <c r="D383" s="79" t="s">
        <v>140</v>
      </c>
      <c r="E383" s="102" t="s">
        <v>143</v>
      </c>
      <c r="F383" s="60">
        <v>43791</v>
      </c>
      <c r="G383" s="61">
        <v>2020</v>
      </c>
      <c r="H383" s="97" t="s">
        <v>20</v>
      </c>
      <c r="I383" s="97" t="str">
        <f t="shared" si="25"/>
        <v>NJ</v>
      </c>
      <c r="J383" s="97" t="str">
        <f t="shared" si="26"/>
        <v>NJ</v>
      </c>
      <c r="K383" s="104" t="str">
        <f t="shared" si="27"/>
        <v>Northeast</v>
      </c>
      <c r="L383" s="97" t="str">
        <f>INDEX('State '!$A$1:$C$62,MATCH($I383,'State '!$B:$B,0),3)</f>
        <v>Northeast</v>
      </c>
      <c r="M383" s="97" t="str">
        <f>INDEX('State '!$A$1:$C$62,MATCH($J383,'State '!$B:$B,0),3)</f>
        <v>Northeast</v>
      </c>
      <c r="N383" s="97"/>
      <c r="O383" s="158">
        <v>84.6</v>
      </c>
      <c r="P383" s="178"/>
      <c r="Q383" s="146">
        <v>65</v>
      </c>
      <c r="R383" s="98"/>
      <c r="S383" s="97" t="s">
        <v>135</v>
      </c>
      <c r="T383" s="97" t="s">
        <v>381</v>
      </c>
      <c r="U383" s="97" t="s">
        <v>2406</v>
      </c>
      <c r="V383" s="97" t="s">
        <v>2175</v>
      </c>
      <c r="W383" s="79" t="s">
        <v>2685</v>
      </c>
      <c r="X383" s="79"/>
      <c r="Y383" s="195"/>
    </row>
    <row r="384" spans="1:26" s="17" customFormat="1" ht="55.9" customHeight="1" x14ac:dyDescent="0.2">
      <c r="A384" s="96">
        <v>45656</v>
      </c>
      <c r="B384" s="194" t="s">
        <v>2273</v>
      </c>
      <c r="C384" s="80" t="s">
        <v>2272</v>
      </c>
      <c r="D384" s="194" t="s">
        <v>134</v>
      </c>
      <c r="E384" s="194" t="s">
        <v>3474</v>
      </c>
      <c r="F384" s="196">
        <v>45597</v>
      </c>
      <c r="G384" s="106">
        <v>2024</v>
      </c>
      <c r="H384" s="197" t="s">
        <v>0</v>
      </c>
      <c r="I384" s="97" t="str">
        <f>LEFT($H384,2)</f>
        <v>LA</v>
      </c>
      <c r="J384" s="97" t="str">
        <f>RIGHT($H384,2)</f>
        <v>LA</v>
      </c>
      <c r="K384" s="104" t="str">
        <f>IF($L384=$M384,L384,CONCATENATE($L384,", ",IF(ISBLANK(N384),"",CONCATENATE(N384,", ")),$M384))</f>
        <v>South Central</v>
      </c>
      <c r="L384" s="97" t="str">
        <f>INDEX('State '!$A$1:$C$62,MATCH($I384,'State '!$B:$B,0),3)</f>
        <v>South Central</v>
      </c>
      <c r="M384" s="97" t="str">
        <f>INDEX('State '!$A$1:$C$62,MATCH($J384,'State '!$B:$B,0),3)</f>
        <v>South Central</v>
      </c>
      <c r="N384" s="97"/>
      <c r="O384" s="145"/>
      <c r="P384" s="206">
        <v>15</v>
      </c>
      <c r="Q384" s="200">
        <v>1970</v>
      </c>
      <c r="R384" s="198">
        <v>42</v>
      </c>
      <c r="S384" s="197" t="s">
        <v>135</v>
      </c>
      <c r="T384" s="197" t="s">
        <v>381</v>
      </c>
      <c r="U384" s="197" t="s">
        <v>2275</v>
      </c>
      <c r="V384" s="97" t="s">
        <v>2175</v>
      </c>
      <c r="W384" s="79" t="s">
        <v>3593</v>
      </c>
      <c r="X384" s="79" t="s">
        <v>2827</v>
      </c>
      <c r="Y384" s="148" t="s">
        <v>3594</v>
      </c>
      <c r="Z384"/>
    </row>
    <row r="385" spans="1:26" s="17" customFormat="1" ht="30" customHeight="1" x14ac:dyDescent="0.2">
      <c r="A385" s="96">
        <v>45595</v>
      </c>
      <c r="B385" s="194" t="s">
        <v>2274</v>
      </c>
      <c r="C385" s="80" t="s">
        <v>2272</v>
      </c>
      <c r="D385" s="80" t="s">
        <v>134</v>
      </c>
      <c r="E385" s="194" t="s">
        <v>3474</v>
      </c>
      <c r="F385" s="62">
        <v>45378</v>
      </c>
      <c r="G385" s="107">
        <v>2024</v>
      </c>
      <c r="H385" s="97" t="s">
        <v>0</v>
      </c>
      <c r="I385" s="97" t="str">
        <f>LEFT($H385,2)</f>
        <v>LA</v>
      </c>
      <c r="J385" s="97" t="str">
        <f>RIGHT($H385,2)</f>
        <v>LA</v>
      </c>
      <c r="K385" s="104" t="str">
        <f>IF($L385=$M385,L385,CONCATENATE($L385,", ",IF(ISBLANK(N385),"",CONCATENATE(N385,", ")),$M385))</f>
        <v>South Central</v>
      </c>
      <c r="L385" s="97" t="str">
        <f>INDEX('State '!$A$1:$C$62,MATCH($I385,'State '!$B:$B,0),3)</f>
        <v>South Central</v>
      </c>
      <c r="M385" s="97" t="str">
        <f>INDEX('State '!$A$1:$C$62,MATCH($J385,'State '!$B:$B,0),3)</f>
        <v>South Central</v>
      </c>
      <c r="N385" s="97"/>
      <c r="O385" s="145"/>
      <c r="P385" s="61">
        <v>12</v>
      </c>
      <c r="Q385" s="108">
        <v>1970</v>
      </c>
      <c r="R385" s="63">
        <v>42</v>
      </c>
      <c r="S385" s="103" t="s">
        <v>135</v>
      </c>
      <c r="T385" s="197" t="s">
        <v>381</v>
      </c>
      <c r="U385" s="197" t="s">
        <v>2275</v>
      </c>
      <c r="V385" s="97" t="s">
        <v>2175</v>
      </c>
      <c r="W385" s="79" t="s">
        <v>2814</v>
      </c>
      <c r="X385" s="79" t="s">
        <v>2827</v>
      </c>
      <c r="Y385" s="210" t="s">
        <v>2813</v>
      </c>
      <c r="Z385"/>
    </row>
    <row r="386" spans="1:26" s="17" customFormat="1" ht="25.5" x14ac:dyDescent="0.2">
      <c r="A386" s="97">
        <v>44729</v>
      </c>
      <c r="B386" s="194" t="s">
        <v>2961</v>
      </c>
      <c r="C386" s="80" t="s">
        <v>2964</v>
      </c>
      <c r="D386" s="80" t="s">
        <v>136</v>
      </c>
      <c r="E386" s="102" t="s">
        <v>2374</v>
      </c>
      <c r="F386" s="62"/>
      <c r="G386" s="98" t="s">
        <v>382</v>
      </c>
      <c r="H386" s="97" t="s">
        <v>6</v>
      </c>
      <c r="I386" s="97" t="str">
        <f t="shared" si="25"/>
        <v>TX</v>
      </c>
      <c r="J386" s="97" t="str">
        <f t="shared" si="26"/>
        <v>TX</v>
      </c>
      <c r="K386" s="104" t="str">
        <f t="shared" si="27"/>
        <v>South Central</v>
      </c>
      <c r="L386" s="97" t="str">
        <f>INDEX('State '!$A$1:$C$62,MATCH($I386,'State '!$B:$B,0),3)</f>
        <v>South Central</v>
      </c>
      <c r="M386" s="97" t="str">
        <f>INDEX('State '!$A$1:$C$62,MATCH($J386,'State '!$B:$B,0),3)</f>
        <v>South Central</v>
      </c>
      <c r="N386" s="97"/>
      <c r="O386" s="158"/>
      <c r="P386" s="179">
        <v>150</v>
      </c>
      <c r="Q386" s="108">
        <v>1500</v>
      </c>
      <c r="R386" s="63">
        <v>36</v>
      </c>
      <c r="S386" s="103" t="s">
        <v>138</v>
      </c>
      <c r="T386" s="197" t="s">
        <v>2601</v>
      </c>
      <c r="U386" s="197"/>
      <c r="V386" s="97" t="s">
        <v>2175</v>
      </c>
      <c r="W386" s="79" t="s">
        <v>2963</v>
      </c>
      <c r="X386" s="79"/>
      <c r="Y386" s="148" t="s">
        <v>2962</v>
      </c>
    </row>
    <row r="387" spans="1:26" s="17" customFormat="1" x14ac:dyDescent="0.2">
      <c r="A387" s="151">
        <v>41949</v>
      </c>
      <c r="B387" s="164" t="s">
        <v>1926</v>
      </c>
      <c r="C387" s="164" t="s">
        <v>261</v>
      </c>
      <c r="D387" s="164" t="s">
        <v>140</v>
      </c>
      <c r="E387" s="164" t="s">
        <v>143</v>
      </c>
      <c r="F387" s="165">
        <v>41906</v>
      </c>
      <c r="G387" s="166">
        <v>2014</v>
      </c>
      <c r="H387" s="151" t="s">
        <v>19</v>
      </c>
      <c r="I387" s="151" t="str">
        <f t="shared" si="25"/>
        <v>VA</v>
      </c>
      <c r="J387" s="151" t="str">
        <f t="shared" si="26"/>
        <v>VA</v>
      </c>
      <c r="K387" s="151" t="str">
        <f t="shared" si="27"/>
        <v>Northeast</v>
      </c>
      <c r="L387" s="151" t="str">
        <f>INDEX('State '!$A$1:$C$62,MATCH($I387,'State '!$B:$B,0),3)</f>
        <v>Northeast</v>
      </c>
      <c r="M387" s="151" t="str">
        <f>INDEX('State '!$A$1:$C$62,MATCH($J387,'State '!$B:$B,0),3)</f>
        <v>Northeast</v>
      </c>
      <c r="N387" s="151"/>
      <c r="O387" s="158"/>
      <c r="P387" s="158">
        <v>13</v>
      </c>
      <c r="Q387" s="158">
        <v>46</v>
      </c>
      <c r="R387" s="157">
        <v>8</v>
      </c>
      <c r="S387" s="151" t="s">
        <v>135</v>
      </c>
      <c r="T387" s="151" t="s">
        <v>381</v>
      </c>
      <c r="U387" s="151" t="s">
        <v>1927</v>
      </c>
      <c r="V387" s="151"/>
      <c r="W387" s="150"/>
      <c r="X387" s="150"/>
      <c r="Y387" s="150"/>
    </row>
    <row r="388" spans="1:26" s="17" customFormat="1" x14ac:dyDescent="0.2">
      <c r="A388" s="151">
        <v>40388</v>
      </c>
      <c r="B388" s="164" t="s">
        <v>579</v>
      </c>
      <c r="C388" s="164" t="s">
        <v>251</v>
      </c>
      <c r="D388" s="164" t="s">
        <v>134</v>
      </c>
      <c r="E388" s="164" t="s">
        <v>143</v>
      </c>
      <c r="F388" s="165">
        <v>40483</v>
      </c>
      <c r="G388" s="166">
        <v>2010</v>
      </c>
      <c r="H388" s="151" t="s">
        <v>13</v>
      </c>
      <c r="I388" s="151" t="str">
        <f t="shared" si="25"/>
        <v>CA</v>
      </c>
      <c r="J388" s="151" t="str">
        <f t="shared" si="26"/>
        <v>CA</v>
      </c>
      <c r="K388" s="151" t="str">
        <f t="shared" si="27"/>
        <v>Pacific</v>
      </c>
      <c r="L388" s="151" t="str">
        <f>INDEX('State '!$A$1:$C$62,MATCH($I388,'State '!$B:$B,0),3)</f>
        <v>Pacific</v>
      </c>
      <c r="M388" s="151" t="str">
        <f>INDEX('State '!$A$1:$C$62,MATCH($J388,'State '!$B:$B,0),3)</f>
        <v>Pacific</v>
      </c>
      <c r="N388" s="151"/>
      <c r="O388" s="158">
        <v>45</v>
      </c>
      <c r="P388" s="158">
        <v>27</v>
      </c>
      <c r="Q388" s="158">
        <v>200</v>
      </c>
      <c r="R388" s="157">
        <v>30</v>
      </c>
      <c r="S388" s="151" t="s">
        <v>138</v>
      </c>
      <c r="T388" s="151" t="s">
        <v>187</v>
      </c>
      <c r="U388" s="151" t="s">
        <v>382</v>
      </c>
      <c r="V388" s="151"/>
      <c r="W388" s="150"/>
      <c r="X388" s="150"/>
      <c r="Y388" s="150"/>
    </row>
    <row r="389" spans="1:26" s="17" customFormat="1" ht="38.25" x14ac:dyDescent="0.2">
      <c r="A389" s="96">
        <v>45551</v>
      </c>
      <c r="B389" s="79" t="s">
        <v>3330</v>
      </c>
      <c r="C389" s="79" t="s">
        <v>2899</v>
      </c>
      <c r="D389" s="79" t="s">
        <v>136</v>
      </c>
      <c r="E389" s="79" t="s">
        <v>3474</v>
      </c>
      <c r="F389" s="60">
        <v>45337</v>
      </c>
      <c r="G389" s="61">
        <v>2024</v>
      </c>
      <c r="H389" s="97" t="s">
        <v>0</v>
      </c>
      <c r="I389" s="97" t="str">
        <f>LEFT($H389,2)</f>
        <v>LA</v>
      </c>
      <c r="J389" s="97" t="str">
        <f>RIGHT($H389,2)</f>
        <v>LA</v>
      </c>
      <c r="K389" s="104" t="str">
        <f>IF($L389=$M389,L389,CONCATENATE($L389,", ",IF(ISBLANK(N389),"",CONCATENATE(N389,", ")),$M389))</f>
        <v>South Central</v>
      </c>
      <c r="L389" s="97" t="str">
        <f>INDEX('State '!$A$1:$C$62,MATCH($I389,'State '!$B:$B,0),3)</f>
        <v>South Central</v>
      </c>
      <c r="M389" s="97" t="str">
        <f>INDEX('State '!$A$1:$C$62,MATCH($J389,'State '!$B:$B,0),3)</f>
        <v>South Central</v>
      </c>
      <c r="N389" s="97"/>
      <c r="O389" s="158">
        <v>400</v>
      </c>
      <c r="P389" s="61">
        <v>42</v>
      </c>
      <c r="Q389" s="146">
        <v>1500</v>
      </c>
      <c r="R389" s="98"/>
      <c r="S389" s="97" t="s">
        <v>138</v>
      </c>
      <c r="T389" s="97"/>
      <c r="U389" s="97"/>
      <c r="V389" s="97" t="s">
        <v>2175</v>
      </c>
      <c r="W389" s="79" t="s">
        <v>3331</v>
      </c>
      <c r="X389" s="79" t="s">
        <v>2827</v>
      </c>
      <c r="Y389" s="137" t="s">
        <v>3547</v>
      </c>
      <c r="Z389"/>
    </row>
    <row r="390" spans="1:26" s="17" customFormat="1" ht="25.5" x14ac:dyDescent="0.2">
      <c r="A390" s="151">
        <v>44629</v>
      </c>
      <c r="B390" s="164" t="s">
        <v>3262</v>
      </c>
      <c r="C390" s="164" t="s">
        <v>233</v>
      </c>
      <c r="D390" s="164" t="s">
        <v>134</v>
      </c>
      <c r="E390" s="164" t="s">
        <v>143</v>
      </c>
      <c r="F390" s="165">
        <v>44531</v>
      </c>
      <c r="G390" s="166">
        <v>2021</v>
      </c>
      <c r="H390" s="151" t="s">
        <v>0</v>
      </c>
      <c r="I390" s="151" t="str">
        <f t="shared" si="25"/>
        <v>LA</v>
      </c>
      <c r="J390" s="151" t="str">
        <f t="shared" si="26"/>
        <v>LA</v>
      </c>
      <c r="K390" s="151" t="str">
        <f t="shared" si="27"/>
        <v>South Central</v>
      </c>
      <c r="L390" s="151" t="str">
        <f>INDEX('State '!$A$1:$C$62,MATCH($I390,'State '!$B:$B,0),3)</f>
        <v>South Central</v>
      </c>
      <c r="M390" s="151" t="str">
        <f>INDEX('State '!$A$1:$C$62,MATCH($J390,'State '!$B:$B,0),3)</f>
        <v>South Central</v>
      </c>
      <c r="N390" s="151"/>
      <c r="O390" s="158"/>
      <c r="P390" s="158">
        <v>80</v>
      </c>
      <c r="Q390" s="158">
        <v>300</v>
      </c>
      <c r="R390" s="157"/>
      <c r="S390" s="151" t="s">
        <v>138</v>
      </c>
      <c r="T390" s="151" t="s">
        <v>187</v>
      </c>
      <c r="U390" s="151"/>
      <c r="V390" s="151" t="s">
        <v>2175</v>
      </c>
      <c r="W390" s="150" t="s">
        <v>3263</v>
      </c>
      <c r="X390" s="150"/>
      <c r="Y390" s="150"/>
    </row>
    <row r="391" spans="1:26" s="17" customFormat="1" x14ac:dyDescent="0.2">
      <c r="A391" s="151">
        <v>39990</v>
      </c>
      <c r="B391" s="164" t="s">
        <v>1751</v>
      </c>
      <c r="C391" s="164" t="s">
        <v>363</v>
      </c>
      <c r="D391" s="164" t="s">
        <v>140</v>
      </c>
      <c r="E391" s="164" t="s">
        <v>143</v>
      </c>
      <c r="F391" s="165">
        <v>35370</v>
      </c>
      <c r="G391" s="166">
        <v>1996</v>
      </c>
      <c r="H391" s="151" t="s">
        <v>41</v>
      </c>
      <c r="I391" s="151" t="str">
        <f t="shared" si="25"/>
        <v>MI</v>
      </c>
      <c r="J391" s="151" t="str">
        <f t="shared" si="26"/>
        <v>MI</v>
      </c>
      <c r="K391" s="151" t="str">
        <f t="shared" si="27"/>
        <v>Midwest</v>
      </c>
      <c r="L391" s="151" t="str">
        <f>INDEX('State '!$A$1:$C$62,MATCH($I391,'State '!$B:$B,0),3)</f>
        <v>Midwest</v>
      </c>
      <c r="M391" s="151" t="str">
        <f>INDEX('State '!$A$1:$C$62,MATCH($J391,'State '!$B:$B,0),3)</f>
        <v>Midwest</v>
      </c>
      <c r="N391" s="151"/>
      <c r="O391" s="158">
        <v>17.399999999999999</v>
      </c>
      <c r="P391" s="158">
        <v>13.8</v>
      </c>
      <c r="Q391" s="158">
        <v>5</v>
      </c>
      <c r="R391" s="157">
        <v>36</v>
      </c>
      <c r="S391" s="151" t="s">
        <v>135</v>
      </c>
      <c r="T391" s="151" t="s">
        <v>381</v>
      </c>
      <c r="U391" s="151" t="s">
        <v>1752</v>
      </c>
      <c r="V391" s="151"/>
      <c r="W391" s="150"/>
      <c r="X391" s="150"/>
      <c r="Y391" s="150"/>
    </row>
    <row r="392" spans="1:26" s="17" customFormat="1" x14ac:dyDescent="0.2">
      <c r="A392" s="151">
        <v>39990</v>
      </c>
      <c r="B392" s="164" t="s">
        <v>1613</v>
      </c>
      <c r="C392" s="164" t="s">
        <v>363</v>
      </c>
      <c r="D392" s="164" t="s">
        <v>140</v>
      </c>
      <c r="E392" s="164" t="s">
        <v>143</v>
      </c>
      <c r="F392" s="165">
        <v>36100</v>
      </c>
      <c r="G392" s="166">
        <v>1998</v>
      </c>
      <c r="H392" s="151" t="s">
        <v>41</v>
      </c>
      <c r="I392" s="151" t="str">
        <f t="shared" si="25"/>
        <v>MI</v>
      </c>
      <c r="J392" s="151" t="str">
        <f t="shared" si="26"/>
        <v>MI</v>
      </c>
      <c r="K392" s="151" t="str">
        <f t="shared" si="27"/>
        <v>Midwest</v>
      </c>
      <c r="L392" s="151" t="str">
        <f>INDEX('State '!$A$1:$C$62,MATCH($I392,'State '!$B:$B,0),3)</f>
        <v>Midwest</v>
      </c>
      <c r="M392" s="151" t="str">
        <f>INDEX('State '!$A$1:$C$62,MATCH($J392,'State '!$B:$B,0),3)</f>
        <v>Midwest</v>
      </c>
      <c r="N392" s="151"/>
      <c r="O392" s="158">
        <v>33.4</v>
      </c>
      <c r="P392" s="158">
        <v>24.5</v>
      </c>
      <c r="Q392" s="158"/>
      <c r="R392" s="157">
        <v>36</v>
      </c>
      <c r="S392" s="151" t="s">
        <v>135</v>
      </c>
      <c r="T392" s="151" t="s">
        <v>381</v>
      </c>
      <c r="U392" s="151" t="s">
        <v>1614</v>
      </c>
      <c r="V392" s="151"/>
      <c r="W392" s="150"/>
      <c r="X392" s="150"/>
      <c r="Y392" s="150"/>
    </row>
    <row r="393" spans="1:26" s="17" customFormat="1" x14ac:dyDescent="0.2">
      <c r="A393" s="151">
        <v>39990</v>
      </c>
      <c r="B393" s="164" t="s">
        <v>1462</v>
      </c>
      <c r="C393" s="164" t="s">
        <v>363</v>
      </c>
      <c r="D393" s="164" t="s">
        <v>140</v>
      </c>
      <c r="E393" s="164" t="s">
        <v>143</v>
      </c>
      <c r="F393" s="165">
        <v>36817</v>
      </c>
      <c r="G393" s="166">
        <v>2000</v>
      </c>
      <c r="H393" s="151" t="s">
        <v>41</v>
      </c>
      <c r="I393" s="151" t="str">
        <f t="shared" si="25"/>
        <v>MI</v>
      </c>
      <c r="J393" s="151" t="str">
        <f t="shared" si="26"/>
        <v>MI</v>
      </c>
      <c r="K393" s="151" t="str">
        <f t="shared" si="27"/>
        <v>Midwest</v>
      </c>
      <c r="L393" s="151" t="str">
        <f>INDEX('State '!$A$1:$C$62,MATCH($I393,'State '!$B:$B,0),3)</f>
        <v>Midwest</v>
      </c>
      <c r="M393" s="151" t="str">
        <f>INDEX('State '!$A$1:$C$62,MATCH($J393,'State '!$B:$B,0),3)</f>
        <v>Midwest</v>
      </c>
      <c r="N393" s="151"/>
      <c r="O393" s="158">
        <v>11.1</v>
      </c>
      <c r="P393" s="158">
        <v>14</v>
      </c>
      <c r="Q393" s="158"/>
      <c r="R393" s="157">
        <v>12</v>
      </c>
      <c r="S393" s="151" t="s">
        <v>135</v>
      </c>
      <c r="T393" s="151" t="s">
        <v>381</v>
      </c>
      <c r="U393" s="151" t="s">
        <v>1463</v>
      </c>
      <c r="V393" s="151"/>
      <c r="W393" s="150"/>
      <c r="X393" s="150"/>
      <c r="Y393" s="150"/>
    </row>
    <row r="394" spans="1:26" s="17" customFormat="1" x14ac:dyDescent="0.2">
      <c r="A394" s="151">
        <v>39990</v>
      </c>
      <c r="B394" s="164" t="s">
        <v>1753</v>
      </c>
      <c r="C394" s="164" t="s">
        <v>363</v>
      </c>
      <c r="D394" s="164" t="s">
        <v>140</v>
      </c>
      <c r="E394" s="164" t="s">
        <v>143</v>
      </c>
      <c r="F394" s="165">
        <v>35377</v>
      </c>
      <c r="G394" s="166">
        <v>1996</v>
      </c>
      <c r="H394" s="151" t="s">
        <v>1453</v>
      </c>
      <c r="I394" s="151" t="str">
        <f t="shared" si="25"/>
        <v>MI</v>
      </c>
      <c r="J394" s="151" t="str">
        <f t="shared" si="26"/>
        <v>ON</v>
      </c>
      <c r="K394" s="151" t="str">
        <f t="shared" si="27"/>
        <v>Midwest, Canada</v>
      </c>
      <c r="L394" s="151" t="str">
        <f>INDEX('State '!$A$1:$C$62,MATCH($I394,'State '!$B:$B,0),3)</f>
        <v>Midwest</v>
      </c>
      <c r="M394" s="151" t="str">
        <f>INDEX('State '!$A$1:$C$62,MATCH($J394,'State '!$B:$B,0),3)</f>
        <v>Canada</v>
      </c>
      <c r="N394" s="151"/>
      <c r="O394" s="158">
        <v>3.9</v>
      </c>
      <c r="P394" s="158">
        <v>0.2</v>
      </c>
      <c r="Q394" s="158">
        <v>50</v>
      </c>
      <c r="R394" s="157">
        <v>36</v>
      </c>
      <c r="S394" s="151" t="s">
        <v>135</v>
      </c>
      <c r="T394" s="151" t="s">
        <v>381</v>
      </c>
      <c r="U394" s="151" t="s">
        <v>1754</v>
      </c>
      <c r="V394" s="151"/>
      <c r="W394" s="150"/>
      <c r="X394" s="150"/>
      <c r="Y394" s="150"/>
    </row>
    <row r="395" spans="1:26" s="17" customFormat="1" x14ac:dyDescent="0.2">
      <c r="A395" s="151">
        <v>39990</v>
      </c>
      <c r="B395" s="164" t="s">
        <v>1608</v>
      </c>
      <c r="C395" s="164" t="s">
        <v>363</v>
      </c>
      <c r="D395" s="164" t="s">
        <v>140</v>
      </c>
      <c r="E395" s="164" t="s">
        <v>143</v>
      </c>
      <c r="F395" s="165">
        <v>36100</v>
      </c>
      <c r="G395" s="166">
        <v>1998</v>
      </c>
      <c r="H395" s="151" t="s">
        <v>1609</v>
      </c>
      <c r="I395" s="151" t="str">
        <f t="shared" si="25"/>
        <v>MB</v>
      </c>
      <c r="J395" s="151" t="str">
        <f t="shared" si="26"/>
        <v>MI</v>
      </c>
      <c r="K395" s="151" t="str">
        <f t="shared" si="27"/>
        <v>Canada, Midwest</v>
      </c>
      <c r="L395" s="151" t="str">
        <f>INDEX('State '!$A$1:$C$62,MATCH($I395,'State '!$B:$B,0),3)</f>
        <v>Canada</v>
      </c>
      <c r="M395" s="151" t="str">
        <f>INDEX('State '!$A$1:$C$62,MATCH($J395,'State '!$B:$B,0),3)</f>
        <v>Midwest</v>
      </c>
      <c r="N395" s="151"/>
      <c r="O395" s="158">
        <v>122.8</v>
      </c>
      <c r="P395" s="158">
        <v>72</v>
      </c>
      <c r="Q395" s="158">
        <v>126</v>
      </c>
      <c r="R395" s="157">
        <v>36</v>
      </c>
      <c r="S395" s="151" t="s">
        <v>135</v>
      </c>
      <c r="T395" s="151" t="s">
        <v>381</v>
      </c>
      <c r="U395" s="151" t="s">
        <v>1610</v>
      </c>
      <c r="V395" s="151"/>
      <c r="W395" s="150"/>
      <c r="X395" s="150"/>
      <c r="Y395" s="150"/>
    </row>
    <row r="396" spans="1:26" s="17" customFormat="1" x14ac:dyDescent="0.2">
      <c r="A396" s="151">
        <v>40683</v>
      </c>
      <c r="B396" s="152" t="s">
        <v>232</v>
      </c>
      <c r="C396" s="152" t="s">
        <v>232</v>
      </c>
      <c r="D396" s="152" t="s">
        <v>134</v>
      </c>
      <c r="E396" s="153" t="s">
        <v>143</v>
      </c>
      <c r="F396" s="154">
        <v>40612</v>
      </c>
      <c r="G396" s="155">
        <v>2011</v>
      </c>
      <c r="H396" s="151" t="s">
        <v>429</v>
      </c>
      <c r="I396" s="151" t="str">
        <f t="shared" si="25"/>
        <v>TX</v>
      </c>
      <c r="J396" s="151" t="str">
        <f t="shared" si="26"/>
        <v>LA</v>
      </c>
      <c r="K396" s="151" t="str">
        <f t="shared" si="27"/>
        <v>South Central</v>
      </c>
      <c r="L396" s="151" t="str">
        <f>INDEX('State '!$A$1:$C$62,MATCH($I396,'State '!$B:$B,0),3)</f>
        <v>South Central</v>
      </c>
      <c r="M396" s="151" t="str">
        <f>INDEX('State '!$A$1:$C$62,MATCH($J396,'State '!$B:$B,0),3)</f>
        <v>South Central</v>
      </c>
      <c r="N396" s="151"/>
      <c r="O396" s="158"/>
      <c r="P396" s="157">
        <v>69</v>
      </c>
      <c r="Q396" s="157">
        <v>2500</v>
      </c>
      <c r="R396" s="158">
        <v>42</v>
      </c>
      <c r="S396" s="159" t="s">
        <v>135</v>
      </c>
      <c r="T396" s="156" t="s">
        <v>381</v>
      </c>
      <c r="U396" s="160" t="s">
        <v>435</v>
      </c>
      <c r="V396" s="151" t="s">
        <v>2178</v>
      </c>
      <c r="W396" s="150"/>
      <c r="X396" s="150"/>
      <c r="Y396" s="150"/>
    </row>
    <row r="397" spans="1:26" s="17" customFormat="1" ht="25.5" x14ac:dyDescent="0.2">
      <c r="A397" s="97">
        <v>44519</v>
      </c>
      <c r="B397" s="79" t="s">
        <v>2929</v>
      </c>
      <c r="C397" s="79" t="s">
        <v>1725</v>
      </c>
      <c r="D397" s="79" t="s">
        <v>140</v>
      </c>
      <c r="E397" s="79" t="s">
        <v>143</v>
      </c>
      <c r="F397" s="60">
        <v>44512</v>
      </c>
      <c r="G397" s="61">
        <v>2022</v>
      </c>
      <c r="H397" s="97" t="s">
        <v>0</v>
      </c>
      <c r="I397" s="97" t="str">
        <f t="shared" si="25"/>
        <v>LA</v>
      </c>
      <c r="J397" s="97" t="str">
        <f t="shared" si="26"/>
        <v>LA</v>
      </c>
      <c r="K397" s="104" t="str">
        <f t="shared" si="27"/>
        <v>South Central</v>
      </c>
      <c r="L397" s="97" t="str">
        <f>INDEX('State '!$A$1:$C$62,MATCH($I397,'State '!$B:$B,0),3)</f>
        <v>South Central</v>
      </c>
      <c r="M397" s="97" t="str">
        <f>INDEX('State '!$A$1:$C$62,MATCH($J397,'State '!$B:$B,0),3)</f>
        <v>South Central</v>
      </c>
      <c r="N397" s="97"/>
      <c r="O397" s="158">
        <v>200</v>
      </c>
      <c r="P397" s="158"/>
      <c r="Q397" s="146">
        <v>420</v>
      </c>
      <c r="R397" s="98"/>
      <c r="S397" s="97" t="s">
        <v>135</v>
      </c>
      <c r="T397" s="97" t="s">
        <v>381</v>
      </c>
      <c r="U397" s="97" t="s">
        <v>2930</v>
      </c>
      <c r="V397" s="97" t="s">
        <v>2175</v>
      </c>
      <c r="W397" s="79" t="s">
        <v>2931</v>
      </c>
      <c r="X397" s="79"/>
      <c r="Y397" s="137"/>
    </row>
    <row r="398" spans="1:26" s="17" customFormat="1" ht="51" x14ac:dyDescent="0.2">
      <c r="A398" s="96">
        <v>45296</v>
      </c>
      <c r="B398" s="79" t="s">
        <v>3340</v>
      </c>
      <c r="C398" s="79" t="s">
        <v>2025</v>
      </c>
      <c r="D398" s="79" t="s">
        <v>134</v>
      </c>
      <c r="E398" s="79" t="s">
        <v>143</v>
      </c>
      <c r="F398" s="60">
        <v>45281</v>
      </c>
      <c r="G398" s="61">
        <v>2023</v>
      </c>
      <c r="H398" s="97" t="s">
        <v>3457</v>
      </c>
      <c r="I398" s="97" t="str">
        <f t="shared" si="25"/>
        <v>ND</v>
      </c>
      <c r="J398" s="97" t="str">
        <f t="shared" si="26"/>
        <v>WY</v>
      </c>
      <c r="K398" s="104" t="str">
        <f t="shared" si="27"/>
        <v>Mountain</v>
      </c>
      <c r="L398" s="97" t="str">
        <f>INDEX('State '!$A$1:$C$62,MATCH($I398,'State '!$B:$B,0),3)</f>
        <v>Mountain</v>
      </c>
      <c r="M398" s="97" t="str">
        <f>INDEX('State '!$A$1:$C$62,MATCH($J398,'State '!$B:$B,0),3)</f>
        <v>Mountain</v>
      </c>
      <c r="N398" s="97"/>
      <c r="O398" s="158">
        <v>30.7</v>
      </c>
      <c r="P398" s="178">
        <v>15.3</v>
      </c>
      <c r="Q398" s="146">
        <v>94</v>
      </c>
      <c r="R398" s="98">
        <v>12</v>
      </c>
      <c r="S398" s="97" t="s">
        <v>135</v>
      </c>
      <c r="T398" s="97" t="s">
        <v>381</v>
      </c>
      <c r="U398" s="97" t="s">
        <v>3341</v>
      </c>
      <c r="V398" s="97" t="s">
        <v>2178</v>
      </c>
      <c r="W398" s="79" t="s">
        <v>3427</v>
      </c>
      <c r="X398" s="79"/>
      <c r="Y398" s="141"/>
      <c r="Z398"/>
    </row>
    <row r="399" spans="1:26" s="17" customFormat="1" ht="38.25" x14ac:dyDescent="0.2">
      <c r="A399" s="97">
        <v>45568</v>
      </c>
      <c r="B399" s="79" t="s">
        <v>2787</v>
      </c>
      <c r="C399" s="79" t="s">
        <v>2455</v>
      </c>
      <c r="D399" s="79" t="s">
        <v>140</v>
      </c>
      <c r="E399" s="79" t="s">
        <v>3474</v>
      </c>
      <c r="F399" s="60">
        <v>45457</v>
      </c>
      <c r="G399" s="61">
        <v>2024</v>
      </c>
      <c r="H399" s="97" t="s">
        <v>33</v>
      </c>
      <c r="I399" s="97" t="str">
        <f>LEFT($H399,2)</f>
        <v>WV</v>
      </c>
      <c r="J399" s="97" t="str">
        <f>RIGHT($H399,2)</f>
        <v>WV</v>
      </c>
      <c r="K399" s="104" t="str">
        <f>IF($L399=$M399,L399,CONCATENATE($L399,", ",IF(ISBLANK(N399),"",CONCATENATE(N399,", ")),$M399))</f>
        <v>Northeast</v>
      </c>
      <c r="L399" s="97" t="str">
        <f>INDEX('State '!$A$1:$C$62,MATCH($I399,'State '!$B:$B,0),3)</f>
        <v>Northeast</v>
      </c>
      <c r="M399" s="97" t="str">
        <f>INDEX('State '!$A$1:$C$62,MATCH($J399,'State '!$B:$B,0),3)</f>
        <v>Northeast</v>
      </c>
      <c r="N399" s="97"/>
      <c r="O399" s="158">
        <v>28</v>
      </c>
      <c r="P399" s="158"/>
      <c r="Q399" s="146">
        <v>1000</v>
      </c>
      <c r="R399" s="98"/>
      <c r="S399" s="97" t="s">
        <v>135</v>
      </c>
      <c r="T399" s="97" t="s">
        <v>381</v>
      </c>
      <c r="U399" s="97" t="s">
        <v>2788</v>
      </c>
      <c r="V399" s="97" t="s">
        <v>2175</v>
      </c>
      <c r="W399" s="79" t="s">
        <v>3595</v>
      </c>
      <c r="X399" s="79"/>
      <c r="Y399" s="137"/>
    </row>
    <row r="400" spans="1:26" s="17" customFormat="1" x14ac:dyDescent="0.2">
      <c r="A400" s="151">
        <v>41615</v>
      </c>
      <c r="B400" s="152" t="s">
        <v>1805</v>
      </c>
      <c r="C400" s="152" t="s">
        <v>218</v>
      </c>
      <c r="D400" s="152" t="s">
        <v>140</v>
      </c>
      <c r="E400" s="153" t="s">
        <v>143</v>
      </c>
      <c r="F400" s="154">
        <v>41579</v>
      </c>
      <c r="G400" s="155">
        <v>2013</v>
      </c>
      <c r="H400" s="151" t="s">
        <v>55</v>
      </c>
      <c r="I400" s="151" t="str">
        <f t="shared" si="25"/>
        <v>DE</v>
      </c>
      <c r="J400" s="151" t="str">
        <f t="shared" si="26"/>
        <v>DE</v>
      </c>
      <c r="K400" s="151" t="str">
        <f t="shared" si="27"/>
        <v>Northeast</v>
      </c>
      <c r="L400" s="151" t="str">
        <f>INDEX('State '!$A$1:$C$62,MATCH($I400,'State '!$B:$B,0),3)</f>
        <v>Northeast</v>
      </c>
      <c r="M400" s="151" t="str">
        <f>INDEX('State '!$A$1:$C$62,MATCH($J400,'State '!$B:$B,0),3)</f>
        <v>Northeast</v>
      </c>
      <c r="N400" s="151"/>
      <c r="O400" s="158">
        <v>16.283000000000001</v>
      </c>
      <c r="P400" s="157">
        <v>11</v>
      </c>
      <c r="Q400" s="157">
        <v>15</v>
      </c>
      <c r="R400" s="158">
        <v>16</v>
      </c>
      <c r="S400" s="159" t="s">
        <v>135</v>
      </c>
      <c r="T400" s="156" t="s">
        <v>381</v>
      </c>
      <c r="U400" s="160" t="s">
        <v>1806</v>
      </c>
      <c r="V400" s="151"/>
      <c r="W400" s="150"/>
      <c r="X400" s="150"/>
      <c r="Y400" s="150"/>
    </row>
    <row r="401" spans="1:26" s="17" customFormat="1" x14ac:dyDescent="0.2">
      <c r="A401" s="151">
        <v>40389</v>
      </c>
      <c r="B401" s="164" t="s">
        <v>694</v>
      </c>
      <c r="C401" s="164" t="s">
        <v>272</v>
      </c>
      <c r="D401" s="164" t="s">
        <v>134</v>
      </c>
      <c r="E401" s="164" t="s">
        <v>143</v>
      </c>
      <c r="F401" s="165">
        <v>40035</v>
      </c>
      <c r="G401" s="166">
        <v>2009</v>
      </c>
      <c r="H401" s="151" t="s">
        <v>10</v>
      </c>
      <c r="I401" s="151" t="str">
        <f t="shared" si="25"/>
        <v>NY</v>
      </c>
      <c r="J401" s="151" t="str">
        <f t="shared" si="26"/>
        <v>NY</v>
      </c>
      <c r="K401" s="151" t="str">
        <f t="shared" si="27"/>
        <v>Northeast</v>
      </c>
      <c r="L401" s="151" t="str">
        <f>INDEX('State '!$A$1:$C$62,MATCH($I401,'State '!$B:$B,0),3)</f>
        <v>Northeast</v>
      </c>
      <c r="M401" s="151" t="str">
        <f>INDEX('State '!$A$1:$C$62,MATCH($J401,'State '!$B:$B,0),3)</f>
        <v>Northeast</v>
      </c>
      <c r="N401" s="151"/>
      <c r="O401" s="158">
        <v>4.5999999999999996</v>
      </c>
      <c r="P401" s="158">
        <v>3.7</v>
      </c>
      <c r="Q401" s="158">
        <v>400</v>
      </c>
      <c r="R401" s="157">
        <v>16</v>
      </c>
      <c r="S401" s="151" t="s">
        <v>135</v>
      </c>
      <c r="T401" s="151" t="s">
        <v>381</v>
      </c>
      <c r="U401" s="151" t="s">
        <v>695</v>
      </c>
      <c r="V401" s="151"/>
      <c r="W401" s="150"/>
      <c r="X401" s="150"/>
      <c r="Y401" s="150"/>
    </row>
    <row r="402" spans="1:26" s="17" customFormat="1" x14ac:dyDescent="0.2">
      <c r="A402" s="151">
        <v>39990</v>
      </c>
      <c r="B402" s="164" t="s">
        <v>1673</v>
      </c>
      <c r="C402" s="164" t="s">
        <v>239</v>
      </c>
      <c r="D402" s="164" t="s">
        <v>136</v>
      </c>
      <c r="E402" s="164" t="s">
        <v>143</v>
      </c>
      <c r="F402" s="165">
        <v>35751</v>
      </c>
      <c r="G402" s="166">
        <v>1997</v>
      </c>
      <c r="H402" s="151" t="s">
        <v>0</v>
      </c>
      <c r="I402" s="151" t="str">
        <f t="shared" si="25"/>
        <v>LA</v>
      </c>
      <c r="J402" s="151" t="str">
        <f t="shared" si="26"/>
        <v>LA</v>
      </c>
      <c r="K402" s="151" t="str">
        <f t="shared" si="27"/>
        <v>South Central</v>
      </c>
      <c r="L402" s="151" t="str">
        <f>INDEX('State '!$A$1:$C$62,MATCH($I402,'State '!$B:$B,0),3)</f>
        <v>South Central</v>
      </c>
      <c r="M402" s="151" t="str">
        <f>INDEX('State '!$A$1:$C$62,MATCH($J402,'State '!$B:$B,0),3)</f>
        <v>South Central</v>
      </c>
      <c r="N402" s="151"/>
      <c r="O402" s="158">
        <v>20.5</v>
      </c>
      <c r="P402" s="158">
        <v>16</v>
      </c>
      <c r="Q402" s="158">
        <v>735</v>
      </c>
      <c r="R402" s="157">
        <v>30</v>
      </c>
      <c r="S402" s="151" t="s">
        <v>135</v>
      </c>
      <c r="T402" s="151" t="s">
        <v>381</v>
      </c>
      <c r="U402" s="151" t="s">
        <v>1674</v>
      </c>
      <c r="V402" s="151"/>
      <c r="W402" s="150"/>
      <c r="X402" s="150"/>
      <c r="Y402" s="150"/>
    </row>
    <row r="403" spans="1:26" s="17" customFormat="1" x14ac:dyDescent="0.2">
      <c r="A403" s="151">
        <v>39990</v>
      </c>
      <c r="B403" s="164" t="s">
        <v>1008</v>
      </c>
      <c r="C403" s="164" t="s">
        <v>239</v>
      </c>
      <c r="D403" s="164" t="s">
        <v>140</v>
      </c>
      <c r="E403" s="164" t="s">
        <v>143</v>
      </c>
      <c r="F403" s="165">
        <v>39066</v>
      </c>
      <c r="G403" s="166">
        <v>2006</v>
      </c>
      <c r="H403" s="151" t="s">
        <v>429</v>
      </c>
      <c r="I403" s="151" t="str">
        <f t="shared" si="25"/>
        <v>TX</v>
      </c>
      <c r="J403" s="151" t="str">
        <f t="shared" si="26"/>
        <v>LA</v>
      </c>
      <c r="K403" s="151" t="str">
        <f t="shared" si="27"/>
        <v>South Central</v>
      </c>
      <c r="L403" s="151" t="str">
        <f>INDEX('State '!$A$1:$C$62,MATCH($I403,'State '!$B:$B,0),3)</f>
        <v>South Central</v>
      </c>
      <c r="M403" s="151" t="str">
        <f>INDEX('State '!$A$1:$C$62,MATCH($J403,'State '!$B:$B,0),3)</f>
        <v>South Central</v>
      </c>
      <c r="N403" s="151"/>
      <c r="O403" s="158">
        <v>47.9</v>
      </c>
      <c r="P403" s="158">
        <v>20.5</v>
      </c>
      <c r="Q403" s="158">
        <v>122.4</v>
      </c>
      <c r="R403" s="157">
        <v>42</v>
      </c>
      <c r="S403" s="151" t="s">
        <v>135</v>
      </c>
      <c r="T403" s="151" t="s">
        <v>381</v>
      </c>
      <c r="U403" s="151" t="s">
        <v>1009</v>
      </c>
      <c r="V403" s="151"/>
      <c r="W403" s="150"/>
      <c r="X403" s="150"/>
      <c r="Y403" s="150"/>
    </row>
    <row r="404" spans="1:26" s="17" customFormat="1" x14ac:dyDescent="0.2">
      <c r="A404" s="151">
        <v>39990</v>
      </c>
      <c r="B404" s="164" t="s">
        <v>1606</v>
      </c>
      <c r="C404" s="164" t="s">
        <v>239</v>
      </c>
      <c r="D404" s="164" t="s">
        <v>140</v>
      </c>
      <c r="E404" s="164" t="s">
        <v>143</v>
      </c>
      <c r="F404" s="165">
        <v>36124</v>
      </c>
      <c r="G404" s="166">
        <v>1998</v>
      </c>
      <c r="H404" s="151" t="s">
        <v>513</v>
      </c>
      <c r="I404" s="151" t="str">
        <f t="shared" si="25"/>
        <v>AL</v>
      </c>
      <c r="J404" s="151" t="str">
        <f t="shared" si="26"/>
        <v>FL</v>
      </c>
      <c r="K404" s="151" t="str">
        <f t="shared" si="27"/>
        <v>South Central, Southeast</v>
      </c>
      <c r="L404" s="151" t="str">
        <f>INDEX('State '!$A$1:$C$62,MATCH($I404,'State '!$B:$B,0),3)</f>
        <v>South Central</v>
      </c>
      <c r="M404" s="151" t="str">
        <f>INDEX('State '!$A$1:$C$62,MATCH($J404,'State '!$B:$B,0),3)</f>
        <v>Southeast</v>
      </c>
      <c r="N404" s="151"/>
      <c r="O404" s="158">
        <v>0.6</v>
      </c>
      <c r="P404" s="158">
        <v>5</v>
      </c>
      <c r="Q404" s="158">
        <v>25</v>
      </c>
      <c r="R404" s="157">
        <v>10</v>
      </c>
      <c r="S404" s="151" t="s">
        <v>135</v>
      </c>
      <c r="T404" s="151" t="s">
        <v>381</v>
      </c>
      <c r="U404" s="151" t="s">
        <v>1607</v>
      </c>
      <c r="V404" s="151"/>
      <c r="W404" s="150"/>
      <c r="X404" s="150"/>
      <c r="Y404" s="150"/>
    </row>
    <row r="405" spans="1:26" s="17" customFormat="1" x14ac:dyDescent="0.2">
      <c r="A405" s="151">
        <v>39990</v>
      </c>
      <c r="B405" s="164" t="s">
        <v>2067</v>
      </c>
      <c r="C405" s="164" t="s">
        <v>239</v>
      </c>
      <c r="D405" s="164" t="s">
        <v>140</v>
      </c>
      <c r="E405" s="164" t="s">
        <v>143</v>
      </c>
      <c r="F405" s="165">
        <v>39811</v>
      </c>
      <c r="G405" s="166">
        <v>2008</v>
      </c>
      <c r="H405" s="151" t="s">
        <v>14</v>
      </c>
      <c r="I405" s="151" t="str">
        <f t="shared" si="25"/>
        <v>MS</v>
      </c>
      <c r="J405" s="151" t="str">
        <f t="shared" si="26"/>
        <v>MS</v>
      </c>
      <c r="K405" s="151" t="str">
        <f t="shared" si="27"/>
        <v>South Central</v>
      </c>
      <c r="L405" s="151" t="str">
        <f>INDEX('State '!$A$1:$C$62,MATCH($I405,'State '!$B:$B,0),3)</f>
        <v>South Central</v>
      </c>
      <c r="M405" s="151" t="str">
        <f>INDEX('State '!$A$1:$C$62,MATCH($J405,'State '!$B:$B,0),3)</f>
        <v>South Central</v>
      </c>
      <c r="N405" s="151"/>
      <c r="O405" s="158">
        <v>25</v>
      </c>
      <c r="P405" s="158">
        <v>17.8</v>
      </c>
      <c r="Q405" s="158">
        <v>1000</v>
      </c>
      <c r="R405" s="157">
        <v>42</v>
      </c>
      <c r="S405" s="151" t="s">
        <v>135</v>
      </c>
      <c r="T405" s="151" t="s">
        <v>381</v>
      </c>
      <c r="U405" s="151" t="s">
        <v>786</v>
      </c>
      <c r="V405" s="151"/>
      <c r="W405" s="150"/>
      <c r="X405" s="150"/>
      <c r="Y405" s="150"/>
    </row>
    <row r="406" spans="1:26" s="17" customFormat="1" x14ac:dyDescent="0.2">
      <c r="A406" s="151">
        <v>39990</v>
      </c>
      <c r="B406" s="164" t="s">
        <v>1280</v>
      </c>
      <c r="C406" s="164" t="s">
        <v>239</v>
      </c>
      <c r="D406" s="164" t="s">
        <v>140</v>
      </c>
      <c r="E406" s="164" t="s">
        <v>143</v>
      </c>
      <c r="F406" s="165">
        <v>37561</v>
      </c>
      <c r="G406" s="166">
        <v>2002</v>
      </c>
      <c r="H406" s="151" t="s">
        <v>17</v>
      </c>
      <c r="I406" s="151" t="str">
        <f t="shared" si="25"/>
        <v>AL</v>
      </c>
      <c r="J406" s="151" t="str">
        <f t="shared" si="26"/>
        <v>AL</v>
      </c>
      <c r="K406" s="151" t="str">
        <f t="shared" si="27"/>
        <v>South Central</v>
      </c>
      <c r="L406" s="151" t="str">
        <f>INDEX('State '!$A$1:$C$62,MATCH($I406,'State '!$B:$B,0),3)</f>
        <v>South Central</v>
      </c>
      <c r="M406" s="151" t="str">
        <f>INDEX('State '!$A$1:$C$62,MATCH($J406,'State '!$B:$B,0),3)</f>
        <v>South Central</v>
      </c>
      <c r="N406" s="151"/>
      <c r="O406" s="158"/>
      <c r="P406" s="158">
        <v>29</v>
      </c>
      <c r="Q406" s="158">
        <v>236</v>
      </c>
      <c r="R406" s="157" t="s">
        <v>1822</v>
      </c>
      <c r="S406" s="151" t="s">
        <v>135</v>
      </c>
      <c r="T406" s="151" t="s">
        <v>381</v>
      </c>
      <c r="U406" s="151" t="s">
        <v>1281</v>
      </c>
      <c r="V406" s="151"/>
      <c r="W406" s="150"/>
      <c r="X406" s="150"/>
      <c r="Y406" s="150"/>
    </row>
    <row r="407" spans="1:26" s="17" customFormat="1" x14ac:dyDescent="0.2">
      <c r="A407" s="151">
        <v>39990</v>
      </c>
      <c r="B407" s="164" t="s">
        <v>758</v>
      </c>
      <c r="C407" s="164" t="s">
        <v>239</v>
      </c>
      <c r="D407" s="164" t="s">
        <v>140</v>
      </c>
      <c r="E407" s="164" t="s">
        <v>143</v>
      </c>
      <c r="F407" s="165">
        <v>39691</v>
      </c>
      <c r="G407" s="166">
        <v>2008</v>
      </c>
      <c r="H407" s="151" t="s">
        <v>483</v>
      </c>
      <c r="I407" s="151" t="str">
        <f t="shared" si="25"/>
        <v>MS</v>
      </c>
      <c r="J407" s="151" t="str">
        <f t="shared" si="26"/>
        <v>AL</v>
      </c>
      <c r="K407" s="151" t="str">
        <f t="shared" si="27"/>
        <v>South Central</v>
      </c>
      <c r="L407" s="151" t="str">
        <f>INDEX('State '!$A$1:$C$62,MATCH($I407,'State '!$B:$B,0),3)</f>
        <v>South Central</v>
      </c>
      <c r="M407" s="151" t="str">
        <f>INDEX('State '!$A$1:$C$62,MATCH($J407,'State '!$B:$B,0),3)</f>
        <v>South Central</v>
      </c>
      <c r="N407" s="151"/>
      <c r="O407" s="158">
        <v>22.99</v>
      </c>
      <c r="P407" s="158"/>
      <c r="Q407" s="158">
        <v>250</v>
      </c>
      <c r="R407" s="157"/>
      <c r="S407" s="151" t="s">
        <v>135</v>
      </c>
      <c r="T407" s="151" t="s">
        <v>381</v>
      </c>
      <c r="U407" s="151" t="s">
        <v>759</v>
      </c>
      <c r="V407" s="151"/>
      <c r="W407" s="150"/>
      <c r="X407" s="150"/>
      <c r="Y407" s="150"/>
    </row>
    <row r="408" spans="1:26" s="17" customFormat="1" x14ac:dyDescent="0.2">
      <c r="A408" s="151">
        <v>39990</v>
      </c>
      <c r="B408" s="164" t="s">
        <v>808</v>
      </c>
      <c r="C408" s="164" t="s">
        <v>239</v>
      </c>
      <c r="D408" s="164" t="s">
        <v>140</v>
      </c>
      <c r="E408" s="164" t="s">
        <v>143</v>
      </c>
      <c r="F408" s="165">
        <v>39600</v>
      </c>
      <c r="G408" s="166">
        <v>2008</v>
      </c>
      <c r="H408" s="151" t="s">
        <v>483</v>
      </c>
      <c r="I408" s="151" t="str">
        <f t="shared" si="25"/>
        <v>MS</v>
      </c>
      <c r="J408" s="151" t="str">
        <f t="shared" si="26"/>
        <v>AL</v>
      </c>
      <c r="K408" s="151" t="str">
        <f t="shared" si="27"/>
        <v>South Central</v>
      </c>
      <c r="L408" s="151" t="str">
        <f>INDEX('State '!$A$1:$C$62,MATCH($I408,'State '!$B:$B,0),3)</f>
        <v>South Central</v>
      </c>
      <c r="M408" s="151" t="str">
        <f>INDEX('State '!$A$1:$C$62,MATCH($J408,'State '!$B:$B,0),3)</f>
        <v>South Central</v>
      </c>
      <c r="N408" s="151"/>
      <c r="O408" s="158">
        <v>1296</v>
      </c>
      <c r="P408" s="158">
        <v>111</v>
      </c>
      <c r="Q408" s="158">
        <v>1272</v>
      </c>
      <c r="R408" s="157">
        <v>42</v>
      </c>
      <c r="S408" s="151" t="s">
        <v>135</v>
      </c>
      <c r="T408" s="151" t="s">
        <v>381</v>
      </c>
      <c r="U408" s="151" t="s">
        <v>809</v>
      </c>
      <c r="V408" s="151"/>
      <c r="W408" s="150"/>
      <c r="X408" s="150"/>
      <c r="Y408" s="150"/>
    </row>
    <row r="409" spans="1:26" s="17" customFormat="1" x14ac:dyDescent="0.2">
      <c r="A409" s="151">
        <v>40388</v>
      </c>
      <c r="B409" s="164" t="s">
        <v>779</v>
      </c>
      <c r="C409" s="164" t="s">
        <v>239</v>
      </c>
      <c r="D409" s="164" t="s">
        <v>140</v>
      </c>
      <c r="E409" s="164" t="s">
        <v>143</v>
      </c>
      <c r="F409" s="165">
        <v>39601</v>
      </c>
      <c r="G409" s="166">
        <v>2008</v>
      </c>
      <c r="H409" s="151" t="s">
        <v>780</v>
      </c>
      <c r="I409" s="151" t="str">
        <f t="shared" si="25"/>
        <v>LA</v>
      </c>
      <c r="J409" s="151" t="str">
        <f t="shared" si="26"/>
        <v>MS</v>
      </c>
      <c r="K409" s="151" t="str">
        <f t="shared" si="27"/>
        <v>South Central</v>
      </c>
      <c r="L409" s="151" t="str">
        <f>INDEX('State '!$A$1:$C$62,MATCH($I409,'State '!$B:$B,0),3)</f>
        <v>South Central</v>
      </c>
      <c r="M409" s="151" t="str">
        <f>INDEX('State '!$A$1:$C$62,MATCH($J409,'State '!$B:$B,0),3)</f>
        <v>South Central</v>
      </c>
      <c r="N409" s="151"/>
      <c r="O409" s="158">
        <v>961</v>
      </c>
      <c r="P409" s="158">
        <v>243</v>
      </c>
      <c r="Q409" s="158">
        <v>1700</v>
      </c>
      <c r="R409" s="157" t="s">
        <v>550</v>
      </c>
      <c r="S409" s="151" t="s">
        <v>135</v>
      </c>
      <c r="T409" s="151" t="s">
        <v>381</v>
      </c>
      <c r="U409" s="151" t="s">
        <v>781</v>
      </c>
      <c r="V409" s="151"/>
      <c r="W409" s="150"/>
      <c r="X409" s="150"/>
      <c r="Y409" s="150"/>
    </row>
    <row r="410" spans="1:26" s="17" customFormat="1" ht="85.9" customHeight="1" x14ac:dyDescent="0.2">
      <c r="A410" s="96">
        <v>45656</v>
      </c>
      <c r="B410" s="79" t="s">
        <v>2898</v>
      </c>
      <c r="C410" s="79" t="s">
        <v>2899</v>
      </c>
      <c r="D410" s="79" t="s">
        <v>140</v>
      </c>
      <c r="E410" s="79" t="s">
        <v>3474</v>
      </c>
      <c r="F410" s="60">
        <v>45597</v>
      </c>
      <c r="G410" s="61">
        <v>2024</v>
      </c>
      <c r="H410" s="97" t="s">
        <v>2900</v>
      </c>
      <c r="I410" s="97" t="str">
        <f>LEFT($H410,2)</f>
        <v>BC</v>
      </c>
      <c r="J410" s="97" t="str">
        <f>RIGHT($H410,2)</f>
        <v>OR</v>
      </c>
      <c r="K410" s="104" t="str">
        <f>IF($L410=$M410,L410,CONCATENATE($L410,", ",IF(ISBLANK(N410),"",CONCATENATE(N410,", ")),$M410))</f>
        <v>Canada, Mountain, Pacific</v>
      </c>
      <c r="L410" s="97" t="str">
        <f>INDEX('State '!$A$1:$C$62,MATCH($I410,'State '!$B:$B,0),3)</f>
        <v>Canada</v>
      </c>
      <c r="M410" s="97" t="str">
        <f>INDEX('State '!$A$1:$C$62,MATCH($J410,'State '!$B:$B,0),3)</f>
        <v>Pacific</v>
      </c>
      <c r="N410" s="97" t="s">
        <v>2463</v>
      </c>
      <c r="O410" s="158">
        <v>335</v>
      </c>
      <c r="P410" s="178"/>
      <c r="Q410" s="146">
        <v>150</v>
      </c>
      <c r="R410" s="98"/>
      <c r="S410" s="97" t="s">
        <v>135</v>
      </c>
      <c r="T410" s="97" t="s">
        <v>381</v>
      </c>
      <c r="U410" s="97" t="s">
        <v>3169</v>
      </c>
      <c r="V410" s="97" t="s">
        <v>2178</v>
      </c>
      <c r="W410" s="79" t="s">
        <v>3596</v>
      </c>
      <c r="X410" s="79"/>
      <c r="Y410" s="141" t="s">
        <v>3597</v>
      </c>
      <c r="Z410"/>
    </row>
    <row r="411" spans="1:26" s="17" customFormat="1" ht="25.5" x14ac:dyDescent="0.2">
      <c r="A411" s="151">
        <v>40367</v>
      </c>
      <c r="B411" s="164" t="s">
        <v>671</v>
      </c>
      <c r="C411" s="164" t="s">
        <v>267</v>
      </c>
      <c r="D411" s="164" t="s">
        <v>140</v>
      </c>
      <c r="E411" s="164" t="s">
        <v>143</v>
      </c>
      <c r="F411" s="165">
        <v>39869</v>
      </c>
      <c r="G411" s="166">
        <v>2009</v>
      </c>
      <c r="H411" s="151" t="s">
        <v>34</v>
      </c>
      <c r="I411" s="151" t="str">
        <f t="shared" si="25"/>
        <v>WI</v>
      </c>
      <c r="J411" s="151" t="str">
        <f t="shared" si="26"/>
        <v>WI</v>
      </c>
      <c r="K411" s="151" t="str">
        <f t="shared" si="27"/>
        <v>Midwest</v>
      </c>
      <c r="L411" s="151" t="str">
        <f>INDEX('State '!$A$1:$C$62,MATCH($I411,'State '!$B:$B,0),3)</f>
        <v>Midwest</v>
      </c>
      <c r="M411" s="151" t="str">
        <f>INDEX('State '!$A$1:$C$62,MATCH($J411,'State '!$B:$B,0),3)</f>
        <v>Midwest</v>
      </c>
      <c r="N411" s="151"/>
      <c r="O411" s="158">
        <v>350</v>
      </c>
      <c r="P411" s="158">
        <v>119</v>
      </c>
      <c r="Q411" s="158">
        <v>537.20000000000005</v>
      </c>
      <c r="R411" s="157" t="s">
        <v>3231</v>
      </c>
      <c r="S411" s="151" t="s">
        <v>135</v>
      </c>
      <c r="T411" s="151" t="s">
        <v>381</v>
      </c>
      <c r="U411" s="151" t="s">
        <v>672</v>
      </c>
      <c r="V411" s="151"/>
      <c r="W411" s="150"/>
      <c r="X411" s="150"/>
      <c r="Y411" s="150"/>
    </row>
    <row r="412" spans="1:26" s="17" customFormat="1" x14ac:dyDescent="0.2">
      <c r="A412" s="151">
        <v>39990</v>
      </c>
      <c r="B412" s="164" t="s">
        <v>1294</v>
      </c>
      <c r="C412" s="164" t="s">
        <v>267</v>
      </c>
      <c r="D412" s="164" t="s">
        <v>136</v>
      </c>
      <c r="E412" s="164" t="s">
        <v>143</v>
      </c>
      <c r="F412" s="165">
        <v>37598</v>
      </c>
      <c r="G412" s="166">
        <v>2002</v>
      </c>
      <c r="H412" s="151" t="s">
        <v>1295</v>
      </c>
      <c r="I412" s="151" t="str">
        <f t="shared" si="25"/>
        <v>IL</v>
      </c>
      <c r="J412" s="151" t="str">
        <f t="shared" si="26"/>
        <v>WI</v>
      </c>
      <c r="K412" s="151" t="str">
        <f t="shared" si="27"/>
        <v>Midwest</v>
      </c>
      <c r="L412" s="151" t="str">
        <f>INDEX('State '!$A$1:$C$62,MATCH($I412,'State '!$B:$B,0),3)</f>
        <v>Midwest</v>
      </c>
      <c r="M412" s="151" t="str">
        <f>INDEX('State '!$A$1:$C$62,MATCH($J412,'State '!$B:$B,0),3)</f>
        <v>Midwest</v>
      </c>
      <c r="N412" s="151"/>
      <c r="O412" s="158">
        <v>237.8</v>
      </c>
      <c r="P412" s="158">
        <v>142</v>
      </c>
      <c r="Q412" s="158">
        <v>750</v>
      </c>
      <c r="R412" s="157" t="s">
        <v>578</v>
      </c>
      <c r="S412" s="151" t="s">
        <v>135</v>
      </c>
      <c r="T412" s="151" t="s">
        <v>381</v>
      </c>
      <c r="U412" s="151" t="s">
        <v>1296</v>
      </c>
      <c r="V412" s="151"/>
      <c r="W412" s="150"/>
      <c r="X412" s="150"/>
      <c r="Y412" s="150"/>
    </row>
    <row r="413" spans="1:26" s="17" customFormat="1" ht="25.5" x14ac:dyDescent="0.2">
      <c r="A413" s="97">
        <v>43738</v>
      </c>
      <c r="B413" s="79" t="s">
        <v>2347</v>
      </c>
      <c r="C413" s="79" t="s">
        <v>2348</v>
      </c>
      <c r="D413" s="79" t="s">
        <v>136</v>
      </c>
      <c r="E413" s="102" t="s">
        <v>143</v>
      </c>
      <c r="F413" s="60">
        <v>43733</v>
      </c>
      <c r="G413" s="61">
        <v>2019</v>
      </c>
      <c r="H413" s="97" t="s">
        <v>6</v>
      </c>
      <c r="I413" s="97" t="str">
        <f t="shared" si="25"/>
        <v>TX</v>
      </c>
      <c r="J413" s="97" t="str">
        <f t="shared" si="26"/>
        <v>TX</v>
      </c>
      <c r="K413" s="104" t="str">
        <f t="shared" si="27"/>
        <v>South Central</v>
      </c>
      <c r="L413" s="97" t="str">
        <f>INDEX('State '!$A$1:$C$62,MATCH($I413,'State '!$B:$B,0),3)</f>
        <v>South Central</v>
      </c>
      <c r="M413" s="97" t="str">
        <f>INDEX('State '!$A$1:$C$62,MATCH($J413,'State '!$B:$B,0),3)</f>
        <v>South Central</v>
      </c>
      <c r="N413" s="97"/>
      <c r="O413" s="158">
        <v>1750</v>
      </c>
      <c r="P413" s="178">
        <v>497.5</v>
      </c>
      <c r="Q413" s="146">
        <v>1980</v>
      </c>
      <c r="R413" s="98" t="s">
        <v>550</v>
      </c>
      <c r="S413" s="97" t="s">
        <v>138</v>
      </c>
      <c r="T413" s="97"/>
      <c r="U413" s="97"/>
      <c r="V413" s="97" t="s">
        <v>2175</v>
      </c>
      <c r="W413" s="79" t="s">
        <v>2567</v>
      </c>
      <c r="X413" s="79"/>
      <c r="Y413" s="137" t="s">
        <v>2566</v>
      </c>
    </row>
    <row r="414" spans="1:26" s="17" customFormat="1" ht="25.5" x14ac:dyDescent="0.2">
      <c r="A414" s="97">
        <v>43468</v>
      </c>
      <c r="B414" s="79" t="s">
        <v>2725</v>
      </c>
      <c r="C414" s="80" t="s">
        <v>1875</v>
      </c>
      <c r="D414" s="80" t="s">
        <v>1878</v>
      </c>
      <c r="E414" s="79" t="s">
        <v>143</v>
      </c>
      <c r="F414" s="60">
        <v>43466</v>
      </c>
      <c r="G414" s="61">
        <v>2019</v>
      </c>
      <c r="H414" s="97" t="s">
        <v>2155</v>
      </c>
      <c r="I414" s="97" t="str">
        <f t="shared" si="25"/>
        <v>MS</v>
      </c>
      <c r="J414" s="97" t="str">
        <f t="shared" si="26"/>
        <v>TX</v>
      </c>
      <c r="K414" s="104" t="str">
        <f t="shared" si="27"/>
        <v>South Central</v>
      </c>
      <c r="L414" s="97" t="str">
        <f>INDEX('State '!$A$1:$C$62,MATCH($I414,'State '!$B:$B,0),3)</f>
        <v>South Central</v>
      </c>
      <c r="M414" s="97" t="str">
        <f>INDEX('State '!$A$1:$C$62,MATCH($J414,'State '!$B:$B,0),3)</f>
        <v>South Central</v>
      </c>
      <c r="N414" s="97"/>
      <c r="O414" s="158">
        <v>197</v>
      </c>
      <c r="P414" s="178"/>
      <c r="Q414" s="146">
        <v>475</v>
      </c>
      <c r="R414" s="98"/>
      <c r="S414" s="97" t="s">
        <v>135</v>
      </c>
      <c r="T414" s="97" t="s">
        <v>381</v>
      </c>
      <c r="U414" s="97" t="s">
        <v>2156</v>
      </c>
      <c r="V414" s="97" t="s">
        <v>2178</v>
      </c>
      <c r="W414" s="79" t="s">
        <v>2422</v>
      </c>
      <c r="X414" s="79"/>
      <c r="Y414" s="137" t="s">
        <v>2488</v>
      </c>
    </row>
    <row r="415" spans="1:26" s="17" customFormat="1" x14ac:dyDescent="0.2">
      <c r="A415" s="151">
        <v>40367</v>
      </c>
      <c r="B415" s="164" t="s">
        <v>669</v>
      </c>
      <c r="C415" s="164" t="s">
        <v>210</v>
      </c>
      <c r="D415" s="164" t="s">
        <v>136</v>
      </c>
      <c r="E415" s="164" t="s">
        <v>143</v>
      </c>
      <c r="F415" s="165">
        <v>40036</v>
      </c>
      <c r="G415" s="166">
        <v>2009</v>
      </c>
      <c r="H415" s="151" t="s">
        <v>581</v>
      </c>
      <c r="I415" s="151" t="str">
        <f t="shared" si="25"/>
        <v>OK</v>
      </c>
      <c r="J415" s="151" t="str">
        <f t="shared" si="26"/>
        <v>LA</v>
      </c>
      <c r="K415" s="151" t="str">
        <f t="shared" si="27"/>
        <v>South Central</v>
      </c>
      <c r="L415" s="151" t="str">
        <f>INDEX('State '!$A$1:$C$62,MATCH($I415,'State '!$B:$B,0),3)</f>
        <v>South Central</v>
      </c>
      <c r="M415" s="151" t="str">
        <f>INDEX('State '!$A$1:$C$62,MATCH($J415,'State '!$B:$B,0),3)</f>
        <v>South Central</v>
      </c>
      <c r="N415" s="151"/>
      <c r="O415" s="158">
        <v>121</v>
      </c>
      <c r="P415" s="158">
        <v>353</v>
      </c>
      <c r="Q415" s="158">
        <v>1726</v>
      </c>
      <c r="R415" s="157">
        <v>42</v>
      </c>
      <c r="S415" s="151" t="s">
        <v>135</v>
      </c>
      <c r="T415" s="151" t="s">
        <v>381</v>
      </c>
      <c r="U415" s="151" t="s">
        <v>670</v>
      </c>
      <c r="V415" s="151"/>
      <c r="W415" s="150"/>
      <c r="X415" s="150"/>
      <c r="Y415" s="150"/>
    </row>
    <row r="416" spans="1:26" s="17" customFormat="1" x14ac:dyDescent="0.2">
      <c r="A416" s="151">
        <v>40380</v>
      </c>
      <c r="B416" s="152" t="s">
        <v>1755</v>
      </c>
      <c r="C416" s="152" t="s">
        <v>213</v>
      </c>
      <c r="D416" s="152" t="s">
        <v>136</v>
      </c>
      <c r="E416" s="153" t="s">
        <v>143</v>
      </c>
      <c r="F416" s="154">
        <v>40808</v>
      </c>
      <c r="G416" s="155">
        <v>2011</v>
      </c>
      <c r="H416" s="151" t="s">
        <v>14</v>
      </c>
      <c r="I416" s="151" t="str">
        <f t="shared" si="25"/>
        <v>MS</v>
      </c>
      <c r="J416" s="151" t="str">
        <f t="shared" si="26"/>
        <v>MS</v>
      </c>
      <c r="K416" s="151" t="str">
        <f t="shared" si="27"/>
        <v>South Central</v>
      </c>
      <c r="L416" s="151" t="str">
        <f>INDEX('State '!$A$1:$C$62,MATCH($I416,'State '!$B:$B,0),3)</f>
        <v>South Central</v>
      </c>
      <c r="M416" s="151" t="str">
        <f>INDEX('State '!$A$1:$C$62,MATCH($J416,'State '!$B:$B,0),3)</f>
        <v>South Central</v>
      </c>
      <c r="N416" s="151"/>
      <c r="O416" s="158">
        <v>10</v>
      </c>
      <c r="P416" s="157">
        <v>5.0199999999999996</v>
      </c>
      <c r="Q416" s="157">
        <v>1500</v>
      </c>
      <c r="R416" s="158">
        <v>36</v>
      </c>
      <c r="S416" s="159" t="s">
        <v>135</v>
      </c>
      <c r="T416" s="156" t="s">
        <v>381</v>
      </c>
      <c r="U416" s="160" t="s">
        <v>430</v>
      </c>
      <c r="V416" s="151"/>
      <c r="W416" s="150"/>
      <c r="X416" s="150"/>
      <c r="Y416" s="150"/>
    </row>
    <row r="417" spans="1:25" s="17" customFormat="1" ht="25.5" x14ac:dyDescent="0.2">
      <c r="A417" s="151">
        <v>42604</v>
      </c>
      <c r="B417" s="164" t="s">
        <v>2157</v>
      </c>
      <c r="C417" s="164" t="s">
        <v>199</v>
      </c>
      <c r="D417" s="164" t="s">
        <v>1878</v>
      </c>
      <c r="E417" s="164" t="s">
        <v>143</v>
      </c>
      <c r="F417" s="165">
        <v>42647</v>
      </c>
      <c r="G417" s="166">
        <v>2016</v>
      </c>
      <c r="H417" s="151" t="s">
        <v>2159</v>
      </c>
      <c r="I417" s="151" t="str">
        <f t="shared" si="25"/>
        <v>PA</v>
      </c>
      <c r="J417" s="151" t="str">
        <f t="shared" si="26"/>
        <v>LA</v>
      </c>
      <c r="K417" s="151" t="str">
        <f t="shared" si="27"/>
        <v>Northeast, Midwest, South Central</v>
      </c>
      <c r="L417" s="151" t="str">
        <f>INDEX('State '!$A$1:$C$62,MATCH($I417,'State '!$B:$B,0),3)</f>
        <v>Northeast</v>
      </c>
      <c r="M417" s="151" t="str">
        <f>INDEX('State '!$A$1:$C$62,MATCH($J417,'State '!$B:$B,0),3)</f>
        <v>South Central</v>
      </c>
      <c r="N417" s="151" t="s">
        <v>9</v>
      </c>
      <c r="O417" s="158">
        <v>149.1</v>
      </c>
      <c r="P417" s="158"/>
      <c r="Q417" s="158">
        <v>250</v>
      </c>
      <c r="R417" s="157"/>
      <c r="S417" s="151" t="s">
        <v>135</v>
      </c>
      <c r="T417" s="151" t="s">
        <v>381</v>
      </c>
      <c r="U417" s="151" t="s">
        <v>2004</v>
      </c>
      <c r="V417" s="151" t="s">
        <v>2178</v>
      </c>
      <c r="W417" s="150"/>
      <c r="X417" s="150"/>
      <c r="Y417" s="150"/>
    </row>
    <row r="418" spans="1:25" s="17" customFormat="1" ht="25.5" x14ac:dyDescent="0.2">
      <c r="A418" s="151">
        <v>43068</v>
      </c>
      <c r="B418" s="164" t="s">
        <v>2158</v>
      </c>
      <c r="C418" s="164" t="s">
        <v>199</v>
      </c>
      <c r="D418" s="164" t="s">
        <v>1878</v>
      </c>
      <c r="E418" s="164" t="s">
        <v>143</v>
      </c>
      <c r="F418" s="165">
        <v>42948</v>
      </c>
      <c r="G418" s="166">
        <v>2017</v>
      </c>
      <c r="H418" s="151" t="s">
        <v>2159</v>
      </c>
      <c r="I418" s="151" t="str">
        <f t="shared" ref="I418:I450" si="28">LEFT($H418,2)</f>
        <v>PA</v>
      </c>
      <c r="J418" s="151" t="str">
        <f t="shared" ref="J418:J450" si="29">RIGHT($H418,2)</f>
        <v>LA</v>
      </c>
      <c r="K418" s="156" t="str">
        <f t="shared" ref="K418:K450" si="30">IF($L418=$M418,L418,CONCATENATE($L418,", ",IF(ISBLANK(N418),"",CONCATENATE(N418,", ")),$M418))</f>
        <v>Northeast, Midwest, South Central</v>
      </c>
      <c r="L418" s="151" t="str">
        <f>INDEX('State '!$A$1:$C$62,MATCH($I418,'State '!$B:$B,0),3)</f>
        <v>Northeast</v>
      </c>
      <c r="M418" s="151" t="str">
        <f>INDEX('State '!$A$1:$C$62,MATCH($J418,'State '!$B:$B,0),3)</f>
        <v>South Central</v>
      </c>
      <c r="N418" s="151" t="s">
        <v>9</v>
      </c>
      <c r="O418" s="158">
        <v>26.5</v>
      </c>
      <c r="P418" s="158"/>
      <c r="Q418" s="158">
        <v>400</v>
      </c>
      <c r="R418" s="157"/>
      <c r="S418" s="151" t="s">
        <v>135</v>
      </c>
      <c r="T418" s="151" t="s">
        <v>381</v>
      </c>
      <c r="U418" s="151" t="s">
        <v>2004</v>
      </c>
      <c r="V418" s="151" t="s">
        <v>2178</v>
      </c>
      <c r="W418" s="150"/>
      <c r="X418" s="150"/>
      <c r="Y418" s="150"/>
    </row>
    <row r="419" spans="1:25" s="17" customFormat="1" ht="25.5" x14ac:dyDescent="0.2">
      <c r="A419" s="97">
        <v>44922</v>
      </c>
      <c r="B419" s="79" t="s">
        <v>2652</v>
      </c>
      <c r="C419" s="80" t="s">
        <v>2400</v>
      </c>
      <c r="D419" s="80" t="s">
        <v>136</v>
      </c>
      <c r="E419" s="79" t="s">
        <v>143</v>
      </c>
      <c r="F419" s="60">
        <v>44909</v>
      </c>
      <c r="G419" s="61">
        <v>2022</v>
      </c>
      <c r="H419" s="97" t="s">
        <v>0</v>
      </c>
      <c r="I419" s="97" t="str">
        <f t="shared" si="28"/>
        <v>LA</v>
      </c>
      <c r="J419" s="97" t="str">
        <f t="shared" si="29"/>
        <v>LA</v>
      </c>
      <c r="K419" s="104" t="str">
        <f t="shared" si="30"/>
        <v>South Central</v>
      </c>
      <c r="L419" s="97" t="str">
        <f>INDEX('State '!$A$1:$C$62,MATCH($I419,'State '!$B:$B,0),3)</f>
        <v>South Central</v>
      </c>
      <c r="M419" s="97" t="str">
        <f>INDEX('State '!$A$1:$C$62,MATCH($J419,'State '!$B:$B,0),3)</f>
        <v>South Central</v>
      </c>
      <c r="N419" s="97"/>
      <c r="O419" s="158">
        <v>540</v>
      </c>
      <c r="P419" s="111">
        <v>134</v>
      </c>
      <c r="Q419" s="146">
        <v>1650</v>
      </c>
      <c r="R419" s="98"/>
      <c r="S419" s="97" t="s">
        <v>135</v>
      </c>
      <c r="T419" s="97" t="s">
        <v>381</v>
      </c>
      <c r="U419" s="97" t="s">
        <v>2977</v>
      </c>
      <c r="V419" s="97" t="s">
        <v>2175</v>
      </c>
      <c r="W419" s="79" t="s">
        <v>2653</v>
      </c>
      <c r="X419" s="79" t="s">
        <v>2827</v>
      </c>
      <c r="Y419" s="137" t="s">
        <v>2774</v>
      </c>
    </row>
    <row r="420" spans="1:25" s="17" customFormat="1" x14ac:dyDescent="0.2">
      <c r="A420" s="151">
        <v>42619</v>
      </c>
      <c r="B420" s="164" t="s">
        <v>1931</v>
      </c>
      <c r="C420" s="164" t="s">
        <v>1875</v>
      </c>
      <c r="D420" s="164" t="s">
        <v>134</v>
      </c>
      <c r="E420" s="164" t="s">
        <v>143</v>
      </c>
      <c r="F420" s="165">
        <v>42736</v>
      </c>
      <c r="G420" s="166">
        <v>2017</v>
      </c>
      <c r="H420" s="151" t="s">
        <v>2345</v>
      </c>
      <c r="I420" s="151" t="str">
        <f t="shared" si="28"/>
        <v>MS</v>
      </c>
      <c r="J420" s="151" t="str">
        <f t="shared" si="29"/>
        <v>LA</v>
      </c>
      <c r="K420" s="156" t="str">
        <f t="shared" si="30"/>
        <v>South Central</v>
      </c>
      <c r="L420" s="151" t="str">
        <f>INDEX('State '!$A$1:$C$62,MATCH($I420,'State '!$B:$B,0),3)</f>
        <v>South Central</v>
      </c>
      <c r="M420" s="151" t="str">
        <f>INDEX('State '!$A$1:$C$62,MATCH($J420,'State '!$B:$B,0),3)</f>
        <v>South Central</v>
      </c>
      <c r="N420" s="151"/>
      <c r="O420" s="158">
        <v>278</v>
      </c>
      <c r="P420" s="158">
        <v>7</v>
      </c>
      <c r="Q420" s="158">
        <v>1200</v>
      </c>
      <c r="R420" s="157">
        <v>36</v>
      </c>
      <c r="S420" s="151" t="s">
        <v>135</v>
      </c>
      <c r="T420" s="151" t="s">
        <v>381</v>
      </c>
      <c r="U420" s="151" t="s">
        <v>2100</v>
      </c>
      <c r="V420" s="151" t="s">
        <v>2178</v>
      </c>
      <c r="W420" s="150" t="s">
        <v>2594</v>
      </c>
      <c r="X420" s="150"/>
      <c r="Y420" s="150"/>
    </row>
    <row r="421" spans="1:25" s="17" customFormat="1" x14ac:dyDescent="0.2">
      <c r="A421" s="97">
        <v>43640</v>
      </c>
      <c r="B421" s="79" t="s">
        <v>2332</v>
      </c>
      <c r="C421" s="79" t="s">
        <v>1954</v>
      </c>
      <c r="D421" s="79" t="s">
        <v>1878</v>
      </c>
      <c r="E421" s="79" t="s">
        <v>143</v>
      </c>
      <c r="F421" s="60">
        <v>43630</v>
      </c>
      <c r="G421" s="98">
        <v>2019</v>
      </c>
      <c r="H421" s="97" t="s">
        <v>1992</v>
      </c>
      <c r="I421" s="97" t="str">
        <f t="shared" si="28"/>
        <v>KY</v>
      </c>
      <c r="J421" s="97" t="str">
        <f t="shared" si="29"/>
        <v>LA</v>
      </c>
      <c r="K421" s="104" t="str">
        <f t="shared" si="30"/>
        <v>Midwest, South Central</v>
      </c>
      <c r="L421" s="97" t="str">
        <f>INDEX('State '!$A$1:$C$62,MATCH($I421,'State '!$B:$B,0),3)</f>
        <v>Midwest</v>
      </c>
      <c r="M421" s="97" t="str">
        <f>INDEX('State '!$A$1:$C$62,MATCH($J421,'State '!$B:$B,0),3)</f>
        <v>South Central</v>
      </c>
      <c r="N421" s="97"/>
      <c r="O421" s="158"/>
      <c r="P421" s="178"/>
      <c r="Q421" s="146">
        <v>875</v>
      </c>
      <c r="R421" s="98"/>
      <c r="S421" s="97" t="s">
        <v>135</v>
      </c>
      <c r="T421" s="97" t="s">
        <v>381</v>
      </c>
      <c r="U421" s="97" t="s">
        <v>2333</v>
      </c>
      <c r="V421" s="97" t="s">
        <v>2178</v>
      </c>
      <c r="W421" s="79"/>
      <c r="X421" s="79"/>
      <c r="Y421" s="137" t="s">
        <v>2498</v>
      </c>
    </row>
    <row r="422" spans="1:25" s="17" customFormat="1" x14ac:dyDescent="0.2">
      <c r="A422" s="151">
        <v>39990</v>
      </c>
      <c r="B422" s="164" t="s">
        <v>835</v>
      </c>
      <c r="C422" s="164" t="s">
        <v>292</v>
      </c>
      <c r="D422" s="164" t="s">
        <v>134</v>
      </c>
      <c r="E422" s="164" t="s">
        <v>143</v>
      </c>
      <c r="F422" s="165">
        <v>39783</v>
      </c>
      <c r="G422" s="166">
        <v>2008</v>
      </c>
      <c r="H422" s="151" t="s">
        <v>18</v>
      </c>
      <c r="I422" s="151" t="str">
        <f t="shared" si="28"/>
        <v>FL</v>
      </c>
      <c r="J422" s="151" t="str">
        <f t="shared" si="29"/>
        <v>FL</v>
      </c>
      <c r="K422" s="151" t="str">
        <f t="shared" si="30"/>
        <v>Southeast</v>
      </c>
      <c r="L422" s="151" t="str">
        <f>INDEX('State '!$A$1:$C$62,MATCH($I422,'State '!$B:$B,0),3)</f>
        <v>Southeast</v>
      </c>
      <c r="M422" s="151" t="str">
        <f>INDEX('State '!$A$1:$C$62,MATCH($J422,'State '!$B:$B,0),3)</f>
        <v>Southeast</v>
      </c>
      <c r="N422" s="151"/>
      <c r="O422" s="158">
        <v>30</v>
      </c>
      <c r="P422" s="158">
        <v>28</v>
      </c>
      <c r="Q422" s="158">
        <v>200</v>
      </c>
      <c r="R422" s="157">
        <v>24</v>
      </c>
      <c r="S422" s="151" t="s">
        <v>138</v>
      </c>
      <c r="T422" s="151" t="s">
        <v>187</v>
      </c>
      <c r="U422" s="151" t="s">
        <v>382</v>
      </c>
      <c r="V422" s="151"/>
      <c r="W422" s="150"/>
      <c r="X422" s="150"/>
      <c r="Y422" s="150"/>
    </row>
    <row r="423" spans="1:25" s="17" customFormat="1" x14ac:dyDescent="0.2">
      <c r="A423" s="151">
        <v>39990</v>
      </c>
      <c r="B423" s="164" t="s">
        <v>1107</v>
      </c>
      <c r="C423" s="164" t="s">
        <v>242</v>
      </c>
      <c r="D423" s="164" t="s">
        <v>140</v>
      </c>
      <c r="E423" s="164" t="s">
        <v>143</v>
      </c>
      <c r="F423" s="165">
        <v>38322</v>
      </c>
      <c r="G423" s="166">
        <v>2004</v>
      </c>
      <c r="H423" s="151" t="s">
        <v>18</v>
      </c>
      <c r="I423" s="151" t="str">
        <f t="shared" si="28"/>
        <v>FL</v>
      </c>
      <c r="J423" s="151" t="str">
        <f t="shared" si="29"/>
        <v>FL</v>
      </c>
      <c r="K423" s="151" t="str">
        <f t="shared" si="30"/>
        <v>Southeast</v>
      </c>
      <c r="L423" s="151" t="str">
        <f>INDEX('State '!$A$1:$C$62,MATCH($I423,'State '!$B:$B,0),3)</f>
        <v>Southeast</v>
      </c>
      <c r="M423" s="151" t="str">
        <f>INDEX('State '!$A$1:$C$62,MATCH($J423,'State '!$B:$B,0),3)</f>
        <v>Southeast</v>
      </c>
      <c r="N423" s="151"/>
      <c r="O423" s="158">
        <v>13.6</v>
      </c>
      <c r="P423" s="158">
        <v>5</v>
      </c>
      <c r="Q423" s="158">
        <v>350</v>
      </c>
      <c r="R423" s="157">
        <v>30</v>
      </c>
      <c r="S423" s="151" t="s">
        <v>135</v>
      </c>
      <c r="T423" s="151" t="s">
        <v>381</v>
      </c>
      <c r="U423" s="151" t="s">
        <v>1108</v>
      </c>
      <c r="V423" s="151"/>
      <c r="W423" s="150"/>
      <c r="X423" s="150"/>
      <c r="Y423" s="150"/>
    </row>
    <row r="424" spans="1:25" s="17" customFormat="1" ht="25.5" x14ac:dyDescent="0.2">
      <c r="A424" s="97">
        <v>44754</v>
      </c>
      <c r="B424" s="79" t="s">
        <v>2789</v>
      </c>
      <c r="C424" s="79" t="s">
        <v>2790</v>
      </c>
      <c r="D424" s="79" t="s">
        <v>140</v>
      </c>
      <c r="E424" s="79" t="s">
        <v>143</v>
      </c>
      <c r="F424" s="60">
        <v>44754</v>
      </c>
      <c r="G424" s="98">
        <v>2022</v>
      </c>
      <c r="H424" s="97" t="s">
        <v>513</v>
      </c>
      <c r="I424" s="97" t="str">
        <f t="shared" si="28"/>
        <v>AL</v>
      </c>
      <c r="J424" s="97" t="str">
        <f t="shared" si="29"/>
        <v>FL</v>
      </c>
      <c r="K424" s="104" t="str">
        <f t="shared" si="30"/>
        <v>South Central, Southeast</v>
      </c>
      <c r="L424" s="97" t="str">
        <f>INDEX('State '!$A$1:$C$62,MATCH($I424,'State '!$B:$B,0),3)</f>
        <v>South Central</v>
      </c>
      <c r="M424" s="97" t="str">
        <f>INDEX('State '!$A$1:$C$62,MATCH($J424,'State '!$B:$B,0),3)</f>
        <v>Southeast</v>
      </c>
      <c r="N424" s="97"/>
      <c r="O424" s="158">
        <v>154.6</v>
      </c>
      <c r="P424" s="111">
        <v>4</v>
      </c>
      <c r="Q424" s="146">
        <v>78</v>
      </c>
      <c r="R424" s="98">
        <v>36</v>
      </c>
      <c r="S424" s="97" t="s">
        <v>135</v>
      </c>
      <c r="T424" s="97" t="s">
        <v>381</v>
      </c>
      <c r="U424" s="97" t="s">
        <v>2791</v>
      </c>
      <c r="V424" s="97" t="s">
        <v>2178</v>
      </c>
      <c r="W424" s="79" t="s">
        <v>2792</v>
      </c>
      <c r="X424" s="79" t="s">
        <v>2828</v>
      </c>
      <c r="Y424" s="137"/>
    </row>
    <row r="425" spans="1:25" s="17" customFormat="1" x14ac:dyDescent="0.2">
      <c r="A425" s="151">
        <v>39990</v>
      </c>
      <c r="B425" s="164" t="s">
        <v>1282</v>
      </c>
      <c r="C425" s="164" t="s">
        <v>242</v>
      </c>
      <c r="D425" s="164" t="s">
        <v>136</v>
      </c>
      <c r="E425" s="164" t="s">
        <v>143</v>
      </c>
      <c r="F425" s="165">
        <v>37422</v>
      </c>
      <c r="G425" s="166">
        <v>2002</v>
      </c>
      <c r="H425" s="151" t="s">
        <v>1283</v>
      </c>
      <c r="I425" s="151" t="str">
        <f t="shared" si="28"/>
        <v>MS</v>
      </c>
      <c r="J425" s="151" t="str">
        <f t="shared" si="29"/>
        <v>FL</v>
      </c>
      <c r="K425" s="151" t="str">
        <f t="shared" si="30"/>
        <v>South Central, Southeast</v>
      </c>
      <c r="L425" s="151" t="str">
        <f>INDEX('State '!$A$1:$C$62,MATCH($I425,'State '!$B:$B,0),3)</f>
        <v>South Central</v>
      </c>
      <c r="M425" s="151" t="str">
        <f>INDEX('State '!$A$1:$C$62,MATCH($J425,'State '!$B:$B,0),3)</f>
        <v>Southeast</v>
      </c>
      <c r="N425" s="151"/>
      <c r="O425" s="158">
        <v>1257</v>
      </c>
      <c r="P425" s="158">
        <v>560</v>
      </c>
      <c r="Q425" s="158">
        <v>1130</v>
      </c>
      <c r="R425" s="157" t="s">
        <v>535</v>
      </c>
      <c r="S425" s="151" t="s">
        <v>135</v>
      </c>
      <c r="T425" s="151" t="s">
        <v>381</v>
      </c>
      <c r="U425" s="151" t="s">
        <v>1051</v>
      </c>
      <c r="V425" s="151"/>
      <c r="W425" s="150"/>
      <c r="X425" s="150"/>
      <c r="Y425" s="150"/>
    </row>
    <row r="426" spans="1:25" s="17" customFormat="1" x14ac:dyDescent="0.2">
      <c r="A426" s="151">
        <v>39990</v>
      </c>
      <c r="B426" s="164" t="s">
        <v>1050</v>
      </c>
      <c r="C426" s="164" t="s">
        <v>242</v>
      </c>
      <c r="D426" s="164" t="s">
        <v>134</v>
      </c>
      <c r="E426" s="164" t="s">
        <v>143</v>
      </c>
      <c r="F426" s="165">
        <v>38383</v>
      </c>
      <c r="G426" s="166">
        <v>2005</v>
      </c>
      <c r="H426" s="151" t="s">
        <v>18</v>
      </c>
      <c r="I426" s="151" t="str">
        <f t="shared" si="28"/>
        <v>FL</v>
      </c>
      <c r="J426" s="151" t="str">
        <f t="shared" si="29"/>
        <v>FL</v>
      </c>
      <c r="K426" s="151" t="str">
        <f t="shared" si="30"/>
        <v>Southeast</v>
      </c>
      <c r="L426" s="151" t="str">
        <f>INDEX('State '!$A$1:$C$62,MATCH($I426,'State '!$B:$B,0),3)</f>
        <v>Southeast</v>
      </c>
      <c r="M426" s="151" t="str">
        <f>INDEX('State '!$A$1:$C$62,MATCH($J426,'State '!$B:$B,0),3)</f>
        <v>Southeast</v>
      </c>
      <c r="N426" s="151"/>
      <c r="O426" s="158">
        <v>237</v>
      </c>
      <c r="P426" s="158">
        <v>110</v>
      </c>
      <c r="Q426" s="158">
        <v>175</v>
      </c>
      <c r="R426" s="157" t="s">
        <v>1822</v>
      </c>
      <c r="S426" s="151" t="s">
        <v>135</v>
      </c>
      <c r="T426" s="151" t="s">
        <v>381</v>
      </c>
      <c r="U426" s="151" t="s">
        <v>1051</v>
      </c>
      <c r="V426" s="151"/>
      <c r="W426" s="150"/>
      <c r="X426" s="150"/>
      <c r="Y426" s="150"/>
    </row>
    <row r="427" spans="1:25" s="17" customFormat="1" x14ac:dyDescent="0.2">
      <c r="A427" s="151">
        <v>39990</v>
      </c>
      <c r="B427" s="152" t="s">
        <v>778</v>
      </c>
      <c r="C427" s="152" t="s">
        <v>242</v>
      </c>
      <c r="D427" s="152" t="s">
        <v>134</v>
      </c>
      <c r="E427" s="153" t="s">
        <v>143</v>
      </c>
      <c r="F427" s="154">
        <v>39692</v>
      </c>
      <c r="G427" s="155">
        <v>2008</v>
      </c>
      <c r="H427" s="151" t="s">
        <v>18</v>
      </c>
      <c r="I427" s="151" t="str">
        <f t="shared" si="28"/>
        <v>FL</v>
      </c>
      <c r="J427" s="151" t="str">
        <f t="shared" si="29"/>
        <v>FL</v>
      </c>
      <c r="K427" s="151" t="str">
        <f t="shared" si="30"/>
        <v>Southeast</v>
      </c>
      <c r="L427" s="151" t="str">
        <f>INDEX('State '!$A$1:$C$62,MATCH($I427,'State '!$B:$B,0),3)</f>
        <v>Southeast</v>
      </c>
      <c r="M427" s="151" t="str">
        <f>INDEX('State '!$A$1:$C$62,MATCH($J427,'State '!$B:$B,0),3)</f>
        <v>Southeast</v>
      </c>
      <c r="N427" s="151"/>
      <c r="O427" s="158">
        <v>129</v>
      </c>
      <c r="P427" s="157">
        <v>34.299999999999997</v>
      </c>
      <c r="Q427" s="157">
        <v>185</v>
      </c>
      <c r="R427" s="158">
        <v>30</v>
      </c>
      <c r="S427" s="159" t="s">
        <v>135</v>
      </c>
      <c r="T427" s="156" t="s">
        <v>381</v>
      </c>
      <c r="U427" s="160" t="s">
        <v>777</v>
      </c>
      <c r="V427" s="151"/>
      <c r="W427" s="150"/>
      <c r="X427" s="150"/>
      <c r="Y427" s="150"/>
    </row>
    <row r="428" spans="1:25" s="17" customFormat="1" x14ac:dyDescent="0.2">
      <c r="A428" s="151">
        <v>40367</v>
      </c>
      <c r="B428" s="152" t="s">
        <v>776</v>
      </c>
      <c r="C428" s="152" t="s">
        <v>242</v>
      </c>
      <c r="D428" s="152" t="s">
        <v>134</v>
      </c>
      <c r="E428" s="153" t="s">
        <v>143</v>
      </c>
      <c r="F428" s="154">
        <v>39681</v>
      </c>
      <c r="G428" s="155">
        <v>2008</v>
      </c>
      <c r="H428" s="151" t="s">
        <v>18</v>
      </c>
      <c r="I428" s="151" t="str">
        <f t="shared" si="28"/>
        <v>FL</v>
      </c>
      <c r="J428" s="151" t="str">
        <f t="shared" si="29"/>
        <v>FL</v>
      </c>
      <c r="K428" s="151" t="str">
        <f t="shared" si="30"/>
        <v>Southeast</v>
      </c>
      <c r="L428" s="151" t="str">
        <f>INDEX('State '!$A$1:$C$62,MATCH($I428,'State '!$B:$B,0),3)</f>
        <v>Southeast</v>
      </c>
      <c r="M428" s="151" t="str">
        <f>INDEX('State '!$A$1:$C$62,MATCH($J428,'State '!$B:$B,0),3)</f>
        <v>Southeast</v>
      </c>
      <c r="N428" s="151"/>
      <c r="O428" s="158">
        <v>112.3</v>
      </c>
      <c r="P428" s="157">
        <v>34.299999999999997</v>
      </c>
      <c r="Q428" s="157">
        <v>160</v>
      </c>
      <c r="R428" s="158">
        <v>30</v>
      </c>
      <c r="S428" s="159" t="s">
        <v>135</v>
      </c>
      <c r="T428" s="156" t="s">
        <v>381</v>
      </c>
      <c r="U428" s="160" t="s">
        <v>777</v>
      </c>
      <c r="V428" s="151"/>
      <c r="W428" s="150"/>
      <c r="X428" s="150"/>
      <c r="Y428" s="150"/>
    </row>
    <row r="429" spans="1:25" s="17" customFormat="1" x14ac:dyDescent="0.2">
      <c r="A429" s="151">
        <v>39990</v>
      </c>
      <c r="B429" s="152" t="s">
        <v>774</v>
      </c>
      <c r="C429" s="152" t="s">
        <v>242</v>
      </c>
      <c r="D429" s="152" t="s">
        <v>140</v>
      </c>
      <c r="E429" s="153" t="s">
        <v>143</v>
      </c>
      <c r="F429" s="154">
        <v>39783</v>
      </c>
      <c r="G429" s="155">
        <v>2008</v>
      </c>
      <c r="H429" s="151" t="s">
        <v>513</v>
      </c>
      <c r="I429" s="151" t="str">
        <f t="shared" si="28"/>
        <v>AL</v>
      </c>
      <c r="J429" s="151" t="str">
        <f t="shared" si="29"/>
        <v>FL</v>
      </c>
      <c r="K429" s="151" t="str">
        <f t="shared" si="30"/>
        <v>South Central, Southeast</v>
      </c>
      <c r="L429" s="151" t="str">
        <f>INDEX('State '!$A$1:$C$62,MATCH($I429,'State '!$B:$B,0),3)</f>
        <v>South Central</v>
      </c>
      <c r="M429" s="151" t="str">
        <f>INDEX('State '!$A$1:$C$62,MATCH($J429,'State '!$B:$B,0),3)</f>
        <v>Southeast</v>
      </c>
      <c r="N429" s="151"/>
      <c r="O429" s="158">
        <v>117</v>
      </c>
      <c r="P429" s="157">
        <v>17.8</v>
      </c>
      <c r="Q429" s="157">
        <v>155</v>
      </c>
      <c r="R429" s="158">
        <v>20</v>
      </c>
      <c r="S429" s="159" t="s">
        <v>135</v>
      </c>
      <c r="T429" s="156" t="s">
        <v>381</v>
      </c>
      <c r="U429" s="160" t="s">
        <v>775</v>
      </c>
      <c r="V429" s="151"/>
      <c r="W429" s="150"/>
      <c r="X429" s="150"/>
      <c r="Y429" s="150"/>
    </row>
    <row r="430" spans="1:25" s="17" customFormat="1" x14ac:dyDescent="0.2">
      <c r="A430" s="151">
        <v>40828</v>
      </c>
      <c r="B430" s="152" t="s">
        <v>537</v>
      </c>
      <c r="C430" s="152" t="s">
        <v>242</v>
      </c>
      <c r="D430" s="152" t="s">
        <v>134</v>
      </c>
      <c r="E430" s="153" t="s">
        <v>143</v>
      </c>
      <c r="F430" s="154">
        <v>40634</v>
      </c>
      <c r="G430" s="155">
        <v>2011</v>
      </c>
      <c r="H430" s="151" t="s">
        <v>18</v>
      </c>
      <c r="I430" s="151" t="str">
        <f t="shared" si="28"/>
        <v>FL</v>
      </c>
      <c r="J430" s="151" t="str">
        <f t="shared" si="29"/>
        <v>FL</v>
      </c>
      <c r="K430" s="151" t="str">
        <f t="shared" si="30"/>
        <v>Southeast</v>
      </c>
      <c r="L430" s="151" t="str">
        <f>INDEX('State '!$A$1:$C$62,MATCH($I430,'State '!$B:$B,0),3)</f>
        <v>Southeast</v>
      </c>
      <c r="M430" s="151" t="str">
        <f>INDEX('State '!$A$1:$C$62,MATCH($J430,'State '!$B:$B,0),3)</f>
        <v>Southeast</v>
      </c>
      <c r="N430" s="151"/>
      <c r="O430" s="158">
        <v>50.8</v>
      </c>
      <c r="P430" s="157"/>
      <c r="Q430" s="157">
        <v>35</v>
      </c>
      <c r="R430" s="158"/>
      <c r="S430" s="159" t="s">
        <v>135</v>
      </c>
      <c r="T430" s="156" t="s">
        <v>381</v>
      </c>
      <c r="U430" s="160" t="s">
        <v>538</v>
      </c>
      <c r="V430" s="151"/>
      <c r="W430" s="150"/>
      <c r="X430" s="150"/>
      <c r="Y430" s="150"/>
    </row>
    <row r="431" spans="1:25" s="17" customFormat="1" ht="25.5" x14ac:dyDescent="0.2">
      <c r="A431" s="97">
        <v>43851</v>
      </c>
      <c r="B431" s="79" t="s">
        <v>3017</v>
      </c>
      <c r="C431" s="79" t="s">
        <v>2727</v>
      </c>
      <c r="D431" s="79" t="s">
        <v>136</v>
      </c>
      <c r="E431" s="79" t="s">
        <v>143</v>
      </c>
      <c r="F431" s="60">
        <v>44044</v>
      </c>
      <c r="G431" s="98">
        <v>2020</v>
      </c>
      <c r="H431" s="97" t="s">
        <v>3018</v>
      </c>
      <c r="I431" s="97" t="str">
        <f t="shared" si="28"/>
        <v>PA</v>
      </c>
      <c r="J431" s="97" t="str">
        <f t="shared" si="29"/>
        <v>WV</v>
      </c>
      <c r="K431" s="104" t="str">
        <f t="shared" si="30"/>
        <v>Northeast</v>
      </c>
      <c r="L431" s="97" t="str">
        <f>INDEX('State '!$A$1:$C$62,MATCH($I431,'State '!$B:$B,0),3)</f>
        <v>Northeast</v>
      </c>
      <c r="M431" s="97" t="str">
        <f>INDEX('State '!$A$1:$C$62,MATCH($J431,'State '!$B:$B,0),3)</f>
        <v>Northeast</v>
      </c>
      <c r="N431" s="97"/>
      <c r="O431" s="158">
        <v>555</v>
      </c>
      <c r="P431" s="158">
        <v>64</v>
      </c>
      <c r="Q431" s="146">
        <v>1600</v>
      </c>
      <c r="R431" s="98"/>
      <c r="S431" s="97" t="s">
        <v>135</v>
      </c>
      <c r="T431" s="97" t="s">
        <v>3019</v>
      </c>
      <c r="U431" s="97" t="s">
        <v>3020</v>
      </c>
      <c r="V431" s="97" t="s">
        <v>2178</v>
      </c>
      <c r="W431" s="79" t="s">
        <v>3021</v>
      </c>
      <c r="X431" s="79"/>
      <c r="Y431" s="148" t="s">
        <v>3032</v>
      </c>
    </row>
    <row r="432" spans="1:25" s="17" customFormat="1" x14ac:dyDescent="0.2">
      <c r="A432" s="151">
        <v>40367</v>
      </c>
      <c r="B432" s="152" t="s">
        <v>680</v>
      </c>
      <c r="C432" s="194" t="s">
        <v>2690</v>
      </c>
      <c r="D432" s="152" t="s">
        <v>140</v>
      </c>
      <c r="E432" s="153" t="s">
        <v>143</v>
      </c>
      <c r="F432" s="154">
        <v>40148</v>
      </c>
      <c r="G432" s="155">
        <v>2009</v>
      </c>
      <c r="H432" s="151" t="s">
        <v>19</v>
      </c>
      <c r="I432" s="151" t="str">
        <f t="shared" si="28"/>
        <v>VA</v>
      </c>
      <c r="J432" s="151" t="str">
        <f t="shared" si="29"/>
        <v>VA</v>
      </c>
      <c r="K432" s="151" t="str">
        <f t="shared" si="30"/>
        <v>Northeast</v>
      </c>
      <c r="L432" s="151" t="str">
        <f>INDEX('State '!$A$1:$C$62,MATCH($I432,'State '!$B:$B,0),3)</f>
        <v>Northeast</v>
      </c>
      <c r="M432" s="151" t="str">
        <f>INDEX('State '!$A$1:$C$62,MATCH($J432,'State '!$B:$B,0),3)</f>
        <v>Northeast</v>
      </c>
      <c r="N432" s="151"/>
      <c r="O432" s="158">
        <v>146</v>
      </c>
      <c r="P432" s="157">
        <v>21</v>
      </c>
      <c r="Q432" s="157">
        <v>100</v>
      </c>
      <c r="R432" s="158">
        <v>16</v>
      </c>
      <c r="S432" s="159" t="s">
        <v>138</v>
      </c>
      <c r="T432" s="156" t="s">
        <v>187</v>
      </c>
      <c r="U432" s="160" t="s">
        <v>382</v>
      </c>
      <c r="V432" s="151"/>
      <c r="W432" s="150"/>
      <c r="X432" s="150"/>
      <c r="Y432" s="150"/>
    </row>
    <row r="433" spans="1:26" s="17" customFormat="1" x14ac:dyDescent="0.2">
      <c r="A433" s="151">
        <v>41705</v>
      </c>
      <c r="B433" s="164" t="s">
        <v>1723</v>
      </c>
      <c r="C433" s="164" t="s">
        <v>1724</v>
      </c>
      <c r="D433" s="164" t="s">
        <v>140</v>
      </c>
      <c r="E433" s="164" t="s">
        <v>143</v>
      </c>
      <c r="F433" s="165">
        <v>41729</v>
      </c>
      <c r="G433" s="166">
        <v>2014</v>
      </c>
      <c r="H433" s="151" t="s">
        <v>10</v>
      </c>
      <c r="I433" s="151" t="str">
        <f t="shared" si="28"/>
        <v>NY</v>
      </c>
      <c r="J433" s="151" t="str">
        <f t="shared" si="29"/>
        <v>NY</v>
      </c>
      <c r="K433" s="151" t="str">
        <f t="shared" si="30"/>
        <v>Northeast</v>
      </c>
      <c r="L433" s="151" t="str">
        <f>INDEX('State '!$A$1:$C$62,MATCH($I433,'State '!$B:$B,0),3)</f>
        <v>Northeast</v>
      </c>
      <c r="M433" s="151" t="str">
        <f>INDEX('State '!$A$1:$C$62,MATCH($J433,'State '!$B:$B,0),3)</f>
        <v>Northeast</v>
      </c>
      <c r="N433" s="151"/>
      <c r="O433" s="158">
        <v>49</v>
      </c>
      <c r="P433" s="158"/>
      <c r="Q433" s="158">
        <v>107.5</v>
      </c>
      <c r="R433" s="157"/>
      <c r="S433" s="151" t="s">
        <v>135</v>
      </c>
      <c r="T433" s="151" t="s">
        <v>381</v>
      </c>
      <c r="U433" s="151" t="s">
        <v>1800</v>
      </c>
      <c r="V433" s="151"/>
      <c r="W433" s="150"/>
      <c r="X433" s="150"/>
      <c r="Y433" s="150"/>
    </row>
    <row r="434" spans="1:26" s="17" customFormat="1" x14ac:dyDescent="0.2">
      <c r="A434" s="151">
        <v>40589</v>
      </c>
      <c r="B434" s="164" t="s">
        <v>549</v>
      </c>
      <c r="C434" s="164" t="s">
        <v>243</v>
      </c>
      <c r="D434" s="164" t="s">
        <v>140</v>
      </c>
      <c r="E434" s="164" t="s">
        <v>143</v>
      </c>
      <c r="F434" s="165">
        <v>40193</v>
      </c>
      <c r="G434" s="166">
        <v>2010</v>
      </c>
      <c r="H434" s="151" t="s">
        <v>0</v>
      </c>
      <c r="I434" s="151" t="str">
        <f t="shared" si="28"/>
        <v>LA</v>
      </c>
      <c r="J434" s="151" t="str">
        <f t="shared" si="29"/>
        <v>LA</v>
      </c>
      <c r="K434" s="151" t="str">
        <f t="shared" si="30"/>
        <v>South Central</v>
      </c>
      <c r="L434" s="151" t="str">
        <f>INDEX('State '!$A$1:$C$62,MATCH($I434,'State '!$B:$B,0),3)</f>
        <v>South Central</v>
      </c>
      <c r="M434" s="151" t="str">
        <f>INDEX('State '!$A$1:$C$62,MATCH($J434,'State '!$B:$B,0),3)</f>
        <v>South Central</v>
      </c>
      <c r="N434" s="151"/>
      <c r="O434" s="158">
        <v>1053</v>
      </c>
      <c r="P434" s="158">
        <v>121</v>
      </c>
      <c r="Q434" s="158">
        <v>1100</v>
      </c>
      <c r="R434" s="157" t="s">
        <v>550</v>
      </c>
      <c r="S434" s="151" t="s">
        <v>138</v>
      </c>
      <c r="T434" s="151" t="s">
        <v>187</v>
      </c>
      <c r="U434" s="151" t="s">
        <v>382</v>
      </c>
      <c r="V434" s="151"/>
      <c r="W434" s="150"/>
      <c r="X434" s="150"/>
      <c r="Y434" s="150"/>
    </row>
    <row r="435" spans="1:26" s="17" customFormat="1" x14ac:dyDescent="0.2">
      <c r="A435" s="151">
        <v>40388</v>
      </c>
      <c r="B435" s="164" t="s">
        <v>613</v>
      </c>
      <c r="C435" s="164" t="s">
        <v>239</v>
      </c>
      <c r="D435" s="164" t="s">
        <v>140</v>
      </c>
      <c r="E435" s="164" t="s">
        <v>143</v>
      </c>
      <c r="F435" s="165">
        <v>40476</v>
      </c>
      <c r="G435" s="166">
        <v>2010</v>
      </c>
      <c r="H435" s="151" t="s">
        <v>462</v>
      </c>
      <c r="I435" s="151" t="str">
        <f t="shared" si="28"/>
        <v>TX</v>
      </c>
      <c r="J435" s="151" t="str">
        <f t="shared" si="29"/>
        <v>MS</v>
      </c>
      <c r="K435" s="151" t="str">
        <f t="shared" si="30"/>
        <v>South Central</v>
      </c>
      <c r="L435" s="151" t="str">
        <f>INDEX('State '!$A$1:$C$62,MATCH($I435,'State '!$B:$B,0),3)</f>
        <v>South Central</v>
      </c>
      <c r="M435" s="151" t="str">
        <f>INDEX('State '!$A$1:$C$62,MATCH($J435,'State '!$B:$B,0),3)</f>
        <v>South Central</v>
      </c>
      <c r="N435" s="151"/>
      <c r="O435" s="158">
        <v>161</v>
      </c>
      <c r="P435" s="158"/>
      <c r="Q435" s="158">
        <v>556</v>
      </c>
      <c r="R435" s="157"/>
      <c r="S435" s="151" t="s">
        <v>135</v>
      </c>
      <c r="T435" s="151" t="s">
        <v>381</v>
      </c>
      <c r="U435" s="151" t="s">
        <v>614</v>
      </c>
      <c r="V435" s="151"/>
      <c r="W435" s="150"/>
      <c r="X435" s="150"/>
      <c r="Y435" s="150"/>
    </row>
    <row r="436" spans="1:26" s="17" customFormat="1" x14ac:dyDescent="0.2">
      <c r="A436" s="151">
        <v>39990</v>
      </c>
      <c r="B436" s="152" t="s">
        <v>981</v>
      </c>
      <c r="C436" s="152" t="s">
        <v>310</v>
      </c>
      <c r="D436" s="152" t="s">
        <v>136</v>
      </c>
      <c r="E436" s="153" t="s">
        <v>143</v>
      </c>
      <c r="F436" s="154">
        <v>39052</v>
      </c>
      <c r="G436" s="155">
        <v>2006</v>
      </c>
      <c r="H436" s="151" t="s">
        <v>49</v>
      </c>
      <c r="I436" s="151" t="str">
        <f t="shared" si="28"/>
        <v>IN</v>
      </c>
      <c r="J436" s="151" t="str">
        <f t="shared" si="29"/>
        <v>IN</v>
      </c>
      <c r="K436" s="151" t="str">
        <f t="shared" si="30"/>
        <v>Midwest</v>
      </c>
      <c r="L436" s="151" t="str">
        <f>INDEX('State '!$A$1:$C$62,MATCH($I436,'State '!$B:$B,0),3)</f>
        <v>Midwest</v>
      </c>
      <c r="M436" s="151" t="str">
        <f>INDEX('State '!$A$1:$C$62,MATCH($J436,'State '!$B:$B,0),3)</f>
        <v>Midwest</v>
      </c>
      <c r="N436" s="151"/>
      <c r="O436" s="158">
        <v>17</v>
      </c>
      <c r="P436" s="157">
        <v>25</v>
      </c>
      <c r="Q436" s="157">
        <v>80</v>
      </c>
      <c r="R436" s="158">
        <v>16</v>
      </c>
      <c r="S436" s="159" t="s">
        <v>138</v>
      </c>
      <c r="T436" s="156" t="s">
        <v>187</v>
      </c>
      <c r="U436" s="160" t="s">
        <v>382</v>
      </c>
      <c r="V436" s="151"/>
      <c r="W436" s="150"/>
      <c r="X436" s="150"/>
      <c r="Y436" s="150"/>
    </row>
    <row r="437" spans="1:26" s="17" customFormat="1" ht="25.5" x14ac:dyDescent="0.2">
      <c r="A437" s="96">
        <v>45569</v>
      </c>
      <c r="B437" s="79" t="s">
        <v>3149</v>
      </c>
      <c r="C437" s="80" t="s">
        <v>1939</v>
      </c>
      <c r="D437" s="79" t="s">
        <v>134</v>
      </c>
      <c r="E437" s="102" t="s">
        <v>3474</v>
      </c>
      <c r="F437" s="60">
        <v>45413</v>
      </c>
      <c r="G437" s="61">
        <v>2024</v>
      </c>
      <c r="H437" s="97" t="s">
        <v>2014</v>
      </c>
      <c r="I437" s="97" t="str">
        <f>LEFT($H437,2)</f>
        <v>KY</v>
      </c>
      <c r="J437" s="97" t="str">
        <f>RIGHT($H437,2)</f>
        <v>IN</v>
      </c>
      <c r="K437" s="104" t="s">
        <v>9</v>
      </c>
      <c r="L437" s="97" t="str">
        <f>INDEX('State '!$A$1:$C$62,MATCH($I437,'State '!$B:$B,0),3)</f>
        <v>Midwest</v>
      </c>
      <c r="M437" s="97" t="str">
        <f>INDEX('State '!$A$1:$C$62,MATCH($J437,'State '!$B:$B,0),3)</f>
        <v>Midwest</v>
      </c>
      <c r="N437" s="97"/>
      <c r="O437" s="145"/>
      <c r="P437" s="158">
        <v>24</v>
      </c>
      <c r="Q437" s="146">
        <v>220</v>
      </c>
      <c r="R437" s="98">
        <v>20</v>
      </c>
      <c r="S437" s="97" t="s">
        <v>135</v>
      </c>
      <c r="T437" s="97" t="s">
        <v>381</v>
      </c>
      <c r="U437" s="97" t="s">
        <v>3150</v>
      </c>
      <c r="V437" s="97" t="s">
        <v>2178</v>
      </c>
      <c r="W437" s="79" t="s">
        <v>3151</v>
      </c>
      <c r="X437" s="79" t="s">
        <v>2828</v>
      </c>
      <c r="Y437" s="210" t="s">
        <v>3553</v>
      </c>
      <c r="Z437"/>
    </row>
    <row r="438" spans="1:26" s="17" customFormat="1" x14ac:dyDescent="0.2">
      <c r="A438" s="151">
        <v>40248</v>
      </c>
      <c r="B438" s="152" t="s">
        <v>626</v>
      </c>
      <c r="C438" s="152" t="s">
        <v>234</v>
      </c>
      <c r="D438" s="152" t="s">
        <v>134</v>
      </c>
      <c r="E438" s="153" t="s">
        <v>143</v>
      </c>
      <c r="F438" s="154">
        <v>39824</v>
      </c>
      <c r="G438" s="155">
        <v>2009</v>
      </c>
      <c r="H438" s="151" t="s">
        <v>627</v>
      </c>
      <c r="I438" s="151" t="str">
        <f t="shared" si="28"/>
        <v>AL</v>
      </c>
      <c r="J438" s="151" t="str">
        <f t="shared" si="29"/>
        <v>MS</v>
      </c>
      <c r="K438" s="151" t="str">
        <f t="shared" si="30"/>
        <v>South Central</v>
      </c>
      <c r="L438" s="151" t="str">
        <f>INDEX('State '!$A$1:$C$62,MATCH($I438,'State '!$B:$B,0),3)</f>
        <v>South Central</v>
      </c>
      <c r="M438" s="151" t="str">
        <f>INDEX('State '!$A$1:$C$62,MATCH($J438,'State '!$B:$B,0),3)</f>
        <v>South Central</v>
      </c>
      <c r="N438" s="151"/>
      <c r="O438" s="158">
        <v>22.5</v>
      </c>
      <c r="P438" s="157">
        <v>11</v>
      </c>
      <c r="Q438" s="157">
        <v>175</v>
      </c>
      <c r="R438" s="158">
        <v>16</v>
      </c>
      <c r="S438" s="159" t="s">
        <v>135</v>
      </c>
      <c r="T438" s="156" t="s">
        <v>381</v>
      </c>
      <c r="U438" s="160" t="s">
        <v>628</v>
      </c>
      <c r="V438" s="151"/>
      <c r="W438" s="150"/>
      <c r="X438" s="150"/>
      <c r="Y438" s="150"/>
    </row>
    <row r="439" spans="1:26" s="17" customFormat="1" x14ac:dyDescent="0.2">
      <c r="A439" s="151">
        <v>41704</v>
      </c>
      <c r="B439" s="164" t="s">
        <v>1826</v>
      </c>
      <c r="C439" s="164" t="s">
        <v>258</v>
      </c>
      <c r="D439" s="164" t="s">
        <v>134</v>
      </c>
      <c r="E439" s="164" t="s">
        <v>143</v>
      </c>
      <c r="F439" s="165">
        <v>41709</v>
      </c>
      <c r="G439" s="166">
        <v>2014</v>
      </c>
      <c r="H439" s="151" t="s">
        <v>25</v>
      </c>
      <c r="I439" s="151" t="str">
        <f t="shared" si="28"/>
        <v>CO</v>
      </c>
      <c r="J439" s="151" t="str">
        <f t="shared" si="29"/>
        <v>CO</v>
      </c>
      <c r="K439" s="151" t="str">
        <f t="shared" si="30"/>
        <v>Mountain</v>
      </c>
      <c r="L439" s="151" t="str">
        <f>INDEX('State '!$A$1:$C$62,MATCH($I439,'State '!$B:$B,0),3)</f>
        <v>Mountain</v>
      </c>
      <c r="M439" s="151" t="str">
        <f>INDEX('State '!$A$1:$C$62,MATCH($J439,'State '!$B:$B,0),3)</f>
        <v>Mountain</v>
      </c>
      <c r="N439" s="151"/>
      <c r="O439" s="158">
        <v>25</v>
      </c>
      <c r="P439" s="158">
        <v>7.75</v>
      </c>
      <c r="Q439" s="158">
        <v>225</v>
      </c>
      <c r="R439" s="157">
        <v>24</v>
      </c>
      <c r="S439" s="151" t="s">
        <v>135</v>
      </c>
      <c r="T439" s="151" t="s">
        <v>381</v>
      </c>
      <c r="U439" s="151" t="s">
        <v>1827</v>
      </c>
      <c r="V439" s="151"/>
      <c r="W439" s="150"/>
      <c r="X439" s="150"/>
      <c r="Y439" s="150"/>
    </row>
    <row r="440" spans="1:26" s="17" customFormat="1" ht="25.5" x14ac:dyDescent="0.2">
      <c r="A440" s="97">
        <v>43756</v>
      </c>
      <c r="B440" s="79" t="s">
        <v>2747</v>
      </c>
      <c r="C440" s="79" t="s">
        <v>258</v>
      </c>
      <c r="D440" s="79" t="s">
        <v>140</v>
      </c>
      <c r="E440" s="79" t="s">
        <v>143</v>
      </c>
      <c r="F440" s="60">
        <v>43668</v>
      </c>
      <c r="G440" s="98">
        <v>2019</v>
      </c>
      <c r="H440" s="97" t="s">
        <v>25</v>
      </c>
      <c r="I440" s="97" t="str">
        <f t="shared" si="28"/>
        <v>CO</v>
      </c>
      <c r="J440" s="97" t="str">
        <f t="shared" si="29"/>
        <v>CO</v>
      </c>
      <c r="K440" s="104" t="str">
        <f t="shared" si="30"/>
        <v>Mountain</v>
      </c>
      <c r="L440" s="97" t="str">
        <f>INDEX('State '!$A$1:$C$62,MATCH($I440,'State '!$B:$B,0),3)</f>
        <v>Mountain</v>
      </c>
      <c r="M440" s="97" t="str">
        <f>INDEX('State '!$A$1:$C$62,MATCH($J440,'State '!$B:$B,0),3)</f>
        <v>Mountain</v>
      </c>
      <c r="N440" s="97"/>
      <c r="O440" s="158">
        <v>26.6</v>
      </c>
      <c r="P440" s="178">
        <v>10</v>
      </c>
      <c r="Q440" s="146">
        <v>410</v>
      </c>
      <c r="R440" s="98">
        <v>24</v>
      </c>
      <c r="S440" s="97" t="s">
        <v>135</v>
      </c>
      <c r="T440" s="97" t="s">
        <v>381</v>
      </c>
      <c r="U440" s="97" t="s">
        <v>2748</v>
      </c>
      <c r="V440" s="97" t="s">
        <v>2175</v>
      </c>
      <c r="W440" s="79" t="s">
        <v>2749</v>
      </c>
      <c r="X440" s="79"/>
      <c r="Y440" s="137"/>
    </row>
    <row r="441" spans="1:26" s="17" customFormat="1" x14ac:dyDescent="0.2">
      <c r="A441" s="151">
        <v>39990</v>
      </c>
      <c r="B441" s="164" t="s">
        <v>1694</v>
      </c>
      <c r="C441" s="164" t="s">
        <v>277</v>
      </c>
      <c r="D441" s="164" t="s">
        <v>134</v>
      </c>
      <c r="E441" s="164" t="s">
        <v>143</v>
      </c>
      <c r="F441" s="165">
        <v>35779</v>
      </c>
      <c r="G441" s="166">
        <v>1997</v>
      </c>
      <c r="H441" s="151" t="s">
        <v>29</v>
      </c>
      <c r="I441" s="151" t="str">
        <f t="shared" si="28"/>
        <v>WY</v>
      </c>
      <c r="J441" s="151" t="str">
        <f t="shared" si="29"/>
        <v>WY</v>
      </c>
      <c r="K441" s="151" t="str">
        <f t="shared" si="30"/>
        <v>Mountain</v>
      </c>
      <c r="L441" s="151" t="str">
        <f>INDEX('State '!$A$1:$C$62,MATCH($I441,'State '!$B:$B,0),3)</f>
        <v>Mountain</v>
      </c>
      <c r="M441" s="151" t="str">
        <f>INDEX('State '!$A$1:$C$62,MATCH($J441,'State '!$B:$B,0),3)</f>
        <v>Mountain</v>
      </c>
      <c r="N441" s="151"/>
      <c r="O441" s="158">
        <v>2.6</v>
      </c>
      <c r="P441" s="158">
        <v>71</v>
      </c>
      <c r="Q441" s="158">
        <v>45</v>
      </c>
      <c r="R441" s="157"/>
      <c r="S441" s="151" t="s">
        <v>135</v>
      </c>
      <c r="T441" s="151" t="s">
        <v>381</v>
      </c>
      <c r="U441" s="151" t="s">
        <v>1695</v>
      </c>
      <c r="V441" s="151"/>
      <c r="W441" s="150"/>
      <c r="X441" s="150"/>
      <c r="Y441" s="150"/>
    </row>
    <row r="442" spans="1:26" s="17" customFormat="1" x14ac:dyDescent="0.2">
      <c r="A442" s="151">
        <v>42900</v>
      </c>
      <c r="B442" s="164" t="s">
        <v>1923</v>
      </c>
      <c r="C442" s="164" t="s">
        <v>1875</v>
      </c>
      <c r="D442" s="164" t="s">
        <v>140</v>
      </c>
      <c r="E442" s="164" t="s">
        <v>143</v>
      </c>
      <c r="F442" s="165">
        <v>42893</v>
      </c>
      <c r="G442" s="166">
        <v>2017</v>
      </c>
      <c r="H442" s="151" t="s">
        <v>17</v>
      </c>
      <c r="I442" s="151" t="str">
        <f t="shared" si="28"/>
        <v>AL</v>
      </c>
      <c r="J442" s="151" t="str">
        <f t="shared" si="29"/>
        <v>AL</v>
      </c>
      <c r="K442" s="156" t="str">
        <f t="shared" si="30"/>
        <v>South Central</v>
      </c>
      <c r="L442" s="151" t="str">
        <f>INDEX('State '!$A$1:$C$62,MATCH($I442,'State '!$B:$B,0),3)</f>
        <v>South Central</v>
      </c>
      <c r="M442" s="151" t="str">
        <f>INDEX('State '!$A$1:$C$62,MATCH($J442,'State '!$B:$B,0),3)</f>
        <v>South Central</v>
      </c>
      <c r="N442" s="151"/>
      <c r="O442" s="158">
        <v>300</v>
      </c>
      <c r="P442" s="158">
        <v>20</v>
      </c>
      <c r="Q442" s="158">
        <v>818</v>
      </c>
      <c r="R442" s="157" t="s">
        <v>1226</v>
      </c>
      <c r="S442" s="151" t="s">
        <v>135</v>
      </c>
      <c r="T442" s="151" t="s">
        <v>381</v>
      </c>
      <c r="U442" s="151" t="s">
        <v>1920</v>
      </c>
      <c r="V442" s="151" t="s">
        <v>2175</v>
      </c>
      <c r="W442" s="150"/>
      <c r="X442" s="150"/>
      <c r="Y442" s="150"/>
    </row>
    <row r="443" spans="1:26" s="17" customFormat="1" x14ac:dyDescent="0.2">
      <c r="A443" s="97">
        <v>43934</v>
      </c>
      <c r="B443" s="79" t="s">
        <v>1921</v>
      </c>
      <c r="C443" s="79" t="s">
        <v>1875</v>
      </c>
      <c r="D443" s="79" t="s">
        <v>140</v>
      </c>
      <c r="E443" s="102" t="s">
        <v>143</v>
      </c>
      <c r="F443" s="60">
        <v>43934</v>
      </c>
      <c r="G443" s="61">
        <v>2020</v>
      </c>
      <c r="H443" s="97" t="s">
        <v>17</v>
      </c>
      <c r="I443" s="97" t="str">
        <f t="shared" si="28"/>
        <v>AL</v>
      </c>
      <c r="J443" s="97" t="str">
        <f t="shared" si="29"/>
        <v>AL</v>
      </c>
      <c r="K443" s="104" t="str">
        <f t="shared" si="30"/>
        <v>South Central</v>
      </c>
      <c r="L443" s="97" t="str">
        <f>INDEX('State '!$A$1:$C$62,MATCH($I443,'State '!$B:$B,0),3)</f>
        <v>South Central</v>
      </c>
      <c r="M443" s="97" t="str">
        <f>INDEX('State '!$A$1:$C$62,MATCH($J443,'State '!$B:$B,0),3)</f>
        <v>South Central</v>
      </c>
      <c r="N443" s="97"/>
      <c r="O443" s="158">
        <v>60</v>
      </c>
      <c r="P443" s="158">
        <v>11</v>
      </c>
      <c r="Q443" s="146">
        <v>206</v>
      </c>
      <c r="R443" s="98">
        <v>42</v>
      </c>
      <c r="S443" s="97" t="s">
        <v>135</v>
      </c>
      <c r="T443" s="97" t="s">
        <v>381</v>
      </c>
      <c r="U443" s="97" t="s">
        <v>1920</v>
      </c>
      <c r="V443" s="97" t="s">
        <v>2175</v>
      </c>
      <c r="W443" s="79"/>
      <c r="X443" s="79"/>
      <c r="Y443" s="195"/>
    </row>
    <row r="444" spans="1:26" s="17" customFormat="1" x14ac:dyDescent="0.2">
      <c r="A444" s="151">
        <v>39990</v>
      </c>
      <c r="B444" s="164" t="s">
        <v>1419</v>
      </c>
      <c r="C444" s="164" t="s">
        <v>359</v>
      </c>
      <c r="D444" s="164" t="s">
        <v>134</v>
      </c>
      <c r="E444" s="164" t="s">
        <v>143</v>
      </c>
      <c r="F444" s="165">
        <v>37196</v>
      </c>
      <c r="G444" s="166">
        <v>2001</v>
      </c>
      <c r="H444" s="151" t="s">
        <v>6</v>
      </c>
      <c r="I444" s="151" t="str">
        <f t="shared" si="28"/>
        <v>TX</v>
      </c>
      <c r="J444" s="151" t="str">
        <f t="shared" si="29"/>
        <v>TX</v>
      </c>
      <c r="K444" s="151" t="str">
        <f t="shared" si="30"/>
        <v>South Central</v>
      </c>
      <c r="L444" s="151" t="str">
        <f>INDEX('State '!$A$1:$C$62,MATCH($I444,'State '!$B:$B,0),3)</f>
        <v>South Central</v>
      </c>
      <c r="M444" s="151" t="str">
        <f>INDEX('State '!$A$1:$C$62,MATCH($J444,'State '!$B:$B,0),3)</f>
        <v>South Central</v>
      </c>
      <c r="N444" s="151"/>
      <c r="O444" s="158">
        <v>6.5</v>
      </c>
      <c r="P444" s="158">
        <v>16</v>
      </c>
      <c r="Q444" s="158">
        <v>300</v>
      </c>
      <c r="R444" s="157">
        <v>20</v>
      </c>
      <c r="S444" s="151" t="s">
        <v>138</v>
      </c>
      <c r="T444" s="151" t="s">
        <v>187</v>
      </c>
      <c r="U444" s="151" t="s">
        <v>382</v>
      </c>
      <c r="V444" s="151"/>
      <c r="W444" s="150"/>
      <c r="X444" s="150"/>
      <c r="Y444" s="150"/>
    </row>
    <row r="445" spans="1:26" s="17" customFormat="1" x14ac:dyDescent="0.2">
      <c r="A445" s="151">
        <v>39990</v>
      </c>
      <c r="B445" s="152" t="s">
        <v>744</v>
      </c>
      <c r="C445" s="152" t="s">
        <v>280</v>
      </c>
      <c r="D445" s="152" t="s">
        <v>136</v>
      </c>
      <c r="E445" s="153" t="s">
        <v>143</v>
      </c>
      <c r="F445" s="154">
        <v>39794</v>
      </c>
      <c r="G445" s="155">
        <v>2008</v>
      </c>
      <c r="H445" s="151" t="s">
        <v>29</v>
      </c>
      <c r="I445" s="151" t="str">
        <f t="shared" si="28"/>
        <v>WY</v>
      </c>
      <c r="J445" s="151" t="str">
        <f t="shared" si="29"/>
        <v>WY</v>
      </c>
      <c r="K445" s="151" t="str">
        <f t="shared" si="30"/>
        <v>Mountain</v>
      </c>
      <c r="L445" s="151" t="str">
        <f>INDEX('State '!$A$1:$C$62,MATCH($I445,'State '!$B:$B,0),3)</f>
        <v>Mountain</v>
      </c>
      <c r="M445" s="151" t="str">
        <f>INDEX('State '!$A$1:$C$62,MATCH($J445,'State '!$B:$B,0),3)</f>
        <v>Mountain</v>
      </c>
      <c r="N445" s="151"/>
      <c r="O445" s="158">
        <v>20</v>
      </c>
      <c r="P445" s="157">
        <v>49.75</v>
      </c>
      <c r="Q445" s="157">
        <v>5.81</v>
      </c>
      <c r="R445" s="158">
        <v>6</v>
      </c>
      <c r="S445" s="159" t="s">
        <v>138</v>
      </c>
      <c r="T445" s="156" t="s">
        <v>187</v>
      </c>
      <c r="U445" s="160" t="s">
        <v>382</v>
      </c>
      <c r="V445" s="151"/>
      <c r="W445" s="150"/>
      <c r="X445" s="150"/>
      <c r="Y445" s="150"/>
    </row>
    <row r="446" spans="1:26" s="17" customFormat="1" x14ac:dyDescent="0.2">
      <c r="A446" s="151">
        <v>39990</v>
      </c>
      <c r="B446" s="164" t="s">
        <v>1076</v>
      </c>
      <c r="C446" s="164" t="s">
        <v>320</v>
      </c>
      <c r="D446" s="164" t="s">
        <v>134</v>
      </c>
      <c r="E446" s="164" t="s">
        <v>143</v>
      </c>
      <c r="F446" s="165">
        <v>38473</v>
      </c>
      <c r="G446" s="166">
        <v>2005</v>
      </c>
      <c r="H446" s="151" t="s">
        <v>28</v>
      </c>
      <c r="I446" s="151" t="str">
        <f t="shared" si="28"/>
        <v>IL</v>
      </c>
      <c r="J446" s="151" t="str">
        <f t="shared" si="29"/>
        <v>IL</v>
      </c>
      <c r="K446" s="151" t="str">
        <f t="shared" si="30"/>
        <v>Midwest</v>
      </c>
      <c r="L446" s="151" t="str">
        <f>INDEX('State '!$A$1:$C$62,MATCH($I446,'State '!$B:$B,0),3)</f>
        <v>Midwest</v>
      </c>
      <c r="M446" s="151" t="str">
        <f>INDEX('State '!$A$1:$C$62,MATCH($J446,'State '!$B:$B,0),3)</f>
        <v>Midwest</v>
      </c>
      <c r="N446" s="151"/>
      <c r="O446" s="158">
        <v>18.02</v>
      </c>
      <c r="P446" s="158">
        <v>3.6</v>
      </c>
      <c r="Q446" s="158">
        <v>134</v>
      </c>
      <c r="R446" s="157">
        <v>20</v>
      </c>
      <c r="S446" s="151" t="s">
        <v>135</v>
      </c>
      <c r="T446" s="151" t="s">
        <v>381</v>
      </c>
      <c r="U446" s="151" t="s">
        <v>1077</v>
      </c>
      <c r="V446" s="151"/>
      <c r="W446" s="150"/>
      <c r="X446" s="150"/>
      <c r="Y446" s="150"/>
    </row>
    <row r="447" spans="1:26" s="17" customFormat="1" x14ac:dyDescent="0.2">
      <c r="A447" s="151">
        <v>40588</v>
      </c>
      <c r="B447" s="152" t="s">
        <v>499</v>
      </c>
      <c r="C447" s="152" t="s">
        <v>199</v>
      </c>
      <c r="D447" s="152" t="s">
        <v>134</v>
      </c>
      <c r="E447" s="153" t="s">
        <v>143</v>
      </c>
      <c r="F447" s="154">
        <v>40709</v>
      </c>
      <c r="G447" s="155">
        <v>2011</v>
      </c>
      <c r="H447" s="151" t="s">
        <v>2206</v>
      </c>
      <c r="I447" s="151" t="str">
        <f t="shared" si="28"/>
        <v>TX</v>
      </c>
      <c r="J447" s="151" t="str">
        <f t="shared" si="29"/>
        <v>AR</v>
      </c>
      <c r="K447" s="151" t="str">
        <f t="shared" si="30"/>
        <v>South Central</v>
      </c>
      <c r="L447" s="151" t="str">
        <f>INDEX('State '!$A$1:$C$62,MATCH($I447,'State '!$B:$B,0),3)</f>
        <v>South Central</v>
      </c>
      <c r="M447" s="151" t="str">
        <f>INDEX('State '!$A$1:$C$62,MATCH($J447,'State '!$B:$B,0),3)</f>
        <v>South Central</v>
      </c>
      <c r="N447" s="151"/>
      <c r="O447" s="158">
        <v>38.124000000000002</v>
      </c>
      <c r="P447" s="157">
        <v>8.4</v>
      </c>
      <c r="Q447" s="157">
        <v>112</v>
      </c>
      <c r="R447" s="158">
        <v>16</v>
      </c>
      <c r="S447" s="159" t="s">
        <v>135</v>
      </c>
      <c r="T447" s="156" t="s">
        <v>381</v>
      </c>
      <c r="U447" s="160" t="s">
        <v>500</v>
      </c>
      <c r="V447" s="151"/>
      <c r="W447" s="150"/>
      <c r="X447" s="150"/>
      <c r="Y447" s="150"/>
    </row>
    <row r="448" spans="1:26" s="17" customFormat="1" x14ac:dyDescent="0.2">
      <c r="A448" s="151">
        <v>39990</v>
      </c>
      <c r="B448" s="164" t="s">
        <v>1458</v>
      </c>
      <c r="C448" s="164" t="s">
        <v>287</v>
      </c>
      <c r="D448" s="164" t="s">
        <v>134</v>
      </c>
      <c r="E448" s="164" t="s">
        <v>143</v>
      </c>
      <c r="F448" s="165">
        <v>36891</v>
      </c>
      <c r="G448" s="166">
        <v>2000</v>
      </c>
      <c r="H448" s="151" t="s">
        <v>1311</v>
      </c>
      <c r="I448" s="151" t="str">
        <f t="shared" si="28"/>
        <v>OR</v>
      </c>
      <c r="J448" s="151" t="str">
        <f t="shared" si="29"/>
        <v>NV</v>
      </c>
      <c r="K448" s="151" t="str">
        <f t="shared" si="30"/>
        <v>Pacific, Mountain</v>
      </c>
      <c r="L448" s="151" t="str">
        <f>INDEX('State '!$A$1:$C$62,MATCH($I448,'State '!$B:$B,0),3)</f>
        <v>Pacific</v>
      </c>
      <c r="M448" s="151" t="str">
        <f>INDEX('State '!$A$1:$C$62,MATCH($J448,'State '!$B:$B,0),3)</f>
        <v>Mountain</v>
      </c>
      <c r="N448" s="151"/>
      <c r="O448" s="158">
        <v>10.199999999999999</v>
      </c>
      <c r="P448" s="158">
        <v>16.399999999999999</v>
      </c>
      <c r="Q448" s="158">
        <v>10</v>
      </c>
      <c r="R448" s="157">
        <v>16</v>
      </c>
      <c r="S448" s="151" t="s">
        <v>135</v>
      </c>
      <c r="T448" s="151" t="s">
        <v>381</v>
      </c>
      <c r="U448" s="151" t="s">
        <v>1459</v>
      </c>
      <c r="V448" s="151"/>
      <c r="W448" s="150"/>
      <c r="X448" s="150"/>
      <c r="Y448" s="150"/>
    </row>
    <row r="449" spans="1:25" s="17" customFormat="1" x14ac:dyDescent="0.2">
      <c r="A449" s="151">
        <v>39990</v>
      </c>
      <c r="B449" s="164" t="s">
        <v>1209</v>
      </c>
      <c r="C449" s="164" t="s">
        <v>339</v>
      </c>
      <c r="D449" s="164" t="s">
        <v>136</v>
      </c>
      <c r="E449" s="164" t="s">
        <v>143</v>
      </c>
      <c r="F449" s="165">
        <v>37895</v>
      </c>
      <c r="G449" s="166">
        <v>2003</v>
      </c>
      <c r="H449" s="151" t="s">
        <v>30</v>
      </c>
      <c r="I449" s="151" t="str">
        <f t="shared" si="28"/>
        <v>MN</v>
      </c>
      <c r="J449" s="151" t="str">
        <f t="shared" si="29"/>
        <v>MN</v>
      </c>
      <c r="K449" s="151" t="str">
        <f t="shared" si="30"/>
        <v>Midwest</v>
      </c>
      <c r="L449" s="151" t="str">
        <f>INDEX('State '!$A$1:$C$62,MATCH($I449,'State '!$B:$B,0),3)</f>
        <v>Midwest</v>
      </c>
      <c r="M449" s="151" t="str">
        <f>INDEX('State '!$A$1:$C$62,MATCH($J449,'State '!$B:$B,0),3)</f>
        <v>Midwest</v>
      </c>
      <c r="N449" s="151"/>
      <c r="O449" s="158">
        <v>27</v>
      </c>
      <c r="P449" s="158">
        <v>89</v>
      </c>
      <c r="Q449" s="158">
        <v>60</v>
      </c>
      <c r="R449" s="157" t="s">
        <v>719</v>
      </c>
      <c r="S449" s="151" t="s">
        <v>138</v>
      </c>
      <c r="T449" s="151" t="s">
        <v>187</v>
      </c>
      <c r="U449" s="151" t="s">
        <v>382</v>
      </c>
      <c r="V449" s="151"/>
      <c r="W449" s="150"/>
      <c r="X449" s="150"/>
      <c r="Y449" s="150"/>
    </row>
    <row r="450" spans="1:25" s="17" customFormat="1" x14ac:dyDescent="0.2">
      <c r="A450" s="151">
        <v>39990</v>
      </c>
      <c r="B450" s="164" t="s">
        <v>1510</v>
      </c>
      <c r="C450" s="164" t="s">
        <v>366</v>
      </c>
      <c r="D450" s="164" t="s">
        <v>140</v>
      </c>
      <c r="E450" s="164" t="s">
        <v>143</v>
      </c>
      <c r="F450" s="165">
        <v>36475</v>
      </c>
      <c r="G450" s="166">
        <v>1999</v>
      </c>
      <c r="H450" s="151" t="s">
        <v>845</v>
      </c>
      <c r="I450" s="151" t="str">
        <f t="shared" si="28"/>
        <v>QU</v>
      </c>
      <c r="J450" s="151" t="str">
        <f t="shared" si="29"/>
        <v>VT</v>
      </c>
      <c r="K450" s="151" t="str">
        <f t="shared" si="30"/>
        <v>Canada, Northeast</v>
      </c>
      <c r="L450" s="151" t="str">
        <f>INDEX('State '!$A$1:$C$62,MATCH($I450,'State '!$B:$B,0),3)</f>
        <v>Canada</v>
      </c>
      <c r="M450" s="151" t="str">
        <f>INDEX('State '!$A$1:$C$62,MATCH($J450,'State '!$B:$B,0),3)</f>
        <v>Northeast</v>
      </c>
      <c r="N450" s="151"/>
      <c r="O450" s="158">
        <v>3</v>
      </c>
      <c r="P450" s="158">
        <v>190</v>
      </c>
      <c r="Q450" s="158">
        <v>9.1999999999999993</v>
      </c>
      <c r="R450" s="157" t="s">
        <v>3224</v>
      </c>
      <c r="S450" s="151" t="s">
        <v>135</v>
      </c>
      <c r="T450" s="151" t="s">
        <v>381</v>
      </c>
      <c r="U450" s="151" t="s">
        <v>1511</v>
      </c>
      <c r="V450" s="151"/>
      <c r="W450" s="150"/>
      <c r="X450" s="150"/>
      <c r="Y450" s="150"/>
    </row>
    <row r="451" spans="1:25" s="17" customFormat="1" ht="25.5" x14ac:dyDescent="0.2">
      <c r="A451" s="151">
        <v>43123</v>
      </c>
      <c r="B451" s="164" t="s">
        <v>2321</v>
      </c>
      <c r="C451" s="164" t="s">
        <v>2103</v>
      </c>
      <c r="D451" s="164" t="s">
        <v>136</v>
      </c>
      <c r="E451" s="153" t="s">
        <v>143</v>
      </c>
      <c r="F451" s="165">
        <v>43070</v>
      </c>
      <c r="G451" s="157">
        <v>2017</v>
      </c>
      <c r="H451" s="151" t="s">
        <v>6</v>
      </c>
      <c r="I451" s="151" t="str">
        <f t="shared" ref="I451:I482" si="31">LEFT($H451,2)</f>
        <v>TX</v>
      </c>
      <c r="J451" s="151" t="str">
        <f t="shared" ref="J451:J482" si="32">RIGHT($H451,2)</f>
        <v>TX</v>
      </c>
      <c r="K451" s="156" t="str">
        <f t="shared" ref="K451:K482" si="33">IF($L451=$M451,L451,CONCATENATE($L451,", ",IF(ISBLANK(N451),"",CONCATENATE(N451,", ")),$M451))</f>
        <v>South Central</v>
      </c>
      <c r="L451" s="151" t="str">
        <f>INDEX('State '!$A$1:$C$62,MATCH($I451,'State '!$B:$B,0),3)</f>
        <v>South Central</v>
      </c>
      <c r="M451" s="151" t="str">
        <f>INDEX('State '!$A$1:$C$62,MATCH($J451,'State '!$B:$B,0),3)</f>
        <v>South Central</v>
      </c>
      <c r="N451" s="151"/>
      <c r="O451" s="158"/>
      <c r="P451" s="158">
        <v>200</v>
      </c>
      <c r="Q451" s="158">
        <v>600</v>
      </c>
      <c r="R451" s="157">
        <v>30</v>
      </c>
      <c r="S451" s="151" t="s">
        <v>138</v>
      </c>
      <c r="T451" s="151" t="s">
        <v>381</v>
      </c>
      <c r="U451" s="151" t="s">
        <v>2075</v>
      </c>
      <c r="V451" s="151" t="s">
        <v>2175</v>
      </c>
      <c r="W451" s="150" t="s">
        <v>2710</v>
      </c>
      <c r="X451" s="150"/>
      <c r="Y451" s="150"/>
    </row>
    <row r="452" spans="1:25" s="17" customFormat="1" ht="38.25" x14ac:dyDescent="0.2">
      <c r="A452" s="151">
        <v>43291</v>
      </c>
      <c r="B452" s="164" t="s">
        <v>2320</v>
      </c>
      <c r="C452" s="164" t="s">
        <v>2321</v>
      </c>
      <c r="D452" s="164" t="s">
        <v>136</v>
      </c>
      <c r="E452" s="164" t="s">
        <v>143</v>
      </c>
      <c r="F452" s="165">
        <v>43250</v>
      </c>
      <c r="G452" s="157">
        <v>2018</v>
      </c>
      <c r="H452" s="151" t="s">
        <v>2322</v>
      </c>
      <c r="I452" s="151" t="str">
        <f t="shared" si="31"/>
        <v>TX</v>
      </c>
      <c r="J452" s="151" t="str">
        <f t="shared" si="32"/>
        <v>MX</v>
      </c>
      <c r="K452" s="156" t="str">
        <f t="shared" si="33"/>
        <v>South Central, Mexico</v>
      </c>
      <c r="L452" s="151" t="str">
        <f>INDEX('State '!$A$1:$C$62,MATCH($I452,'State '!$B:$B,0),3)</f>
        <v>South Central</v>
      </c>
      <c r="M452" s="151" t="str">
        <f>INDEX('State '!$A$1:$C$62,MATCH($J452,'State '!$B:$B,0),3)</f>
        <v>Mexico</v>
      </c>
      <c r="N452" s="151"/>
      <c r="O452" s="158">
        <v>13.8</v>
      </c>
      <c r="P452" s="158">
        <v>1</v>
      </c>
      <c r="Q452" s="158">
        <v>1120</v>
      </c>
      <c r="R452" s="157">
        <v>36</v>
      </c>
      <c r="S452" s="151" t="s">
        <v>135</v>
      </c>
      <c r="T452" s="151" t="s">
        <v>381</v>
      </c>
      <c r="U452" s="151" t="s">
        <v>2323</v>
      </c>
      <c r="V452" s="151" t="s">
        <v>2178</v>
      </c>
      <c r="W452" s="150" t="s">
        <v>2578</v>
      </c>
      <c r="X452" s="150"/>
      <c r="Y452" s="150"/>
    </row>
    <row r="453" spans="1:25" s="17" customFormat="1" ht="25.5" x14ac:dyDescent="0.2">
      <c r="A453" s="97">
        <v>44078</v>
      </c>
      <c r="B453" s="79" t="s">
        <v>2736</v>
      </c>
      <c r="C453" s="79" t="s">
        <v>239</v>
      </c>
      <c r="D453" s="79" t="s">
        <v>136</v>
      </c>
      <c r="E453" s="79" t="s">
        <v>143</v>
      </c>
      <c r="F453" s="60">
        <v>44068</v>
      </c>
      <c r="G453" s="61">
        <v>2020</v>
      </c>
      <c r="H453" s="97" t="s">
        <v>2737</v>
      </c>
      <c r="I453" s="97" t="str">
        <f t="shared" si="31"/>
        <v>LA</v>
      </c>
      <c r="J453" s="97" t="str">
        <f t="shared" si="32"/>
        <v>TX</v>
      </c>
      <c r="K453" s="104" t="str">
        <f t="shared" si="33"/>
        <v>South Central</v>
      </c>
      <c r="L453" s="97" t="str">
        <f>INDEX('State '!$A$1:$C$62,MATCH($I453,'State '!$B:$B,0),3)</f>
        <v>South Central</v>
      </c>
      <c r="M453" s="97" t="str">
        <f>INDEX('State '!$A$1:$C$62,MATCH($J453,'State '!$B:$B,0),3)</f>
        <v>South Central</v>
      </c>
      <c r="N453" s="97"/>
      <c r="O453" s="158"/>
      <c r="P453" s="158">
        <v>22</v>
      </c>
      <c r="Q453" s="146">
        <v>500</v>
      </c>
      <c r="R453" s="98">
        <v>30</v>
      </c>
      <c r="S453" s="97" t="s">
        <v>135</v>
      </c>
      <c r="T453" s="97" t="s">
        <v>381</v>
      </c>
      <c r="U453" s="97" t="s">
        <v>2738</v>
      </c>
      <c r="V453" s="97" t="s">
        <v>2178</v>
      </c>
      <c r="W453" s="79" t="s">
        <v>2739</v>
      </c>
      <c r="X453" s="79"/>
      <c r="Y453" s="195"/>
    </row>
    <row r="454" spans="1:25" s="17" customFormat="1" x14ac:dyDescent="0.2">
      <c r="A454" s="151">
        <v>41221</v>
      </c>
      <c r="B454" s="152" t="s">
        <v>427</v>
      </c>
      <c r="C454" s="152" t="s">
        <v>229</v>
      </c>
      <c r="D454" s="152" t="s">
        <v>140</v>
      </c>
      <c r="E454" s="153" t="s">
        <v>143</v>
      </c>
      <c r="F454" s="154">
        <v>41227</v>
      </c>
      <c r="G454" s="155">
        <v>2012</v>
      </c>
      <c r="H454" s="151" t="s">
        <v>7</v>
      </c>
      <c r="I454" s="151" t="str">
        <f t="shared" si="31"/>
        <v>PA</v>
      </c>
      <c r="J454" s="151" t="str">
        <f t="shared" si="32"/>
        <v>PA</v>
      </c>
      <c r="K454" s="151" t="str">
        <f t="shared" si="33"/>
        <v>Northeast</v>
      </c>
      <c r="L454" s="151" t="str">
        <f>INDEX('State '!$A$1:$C$62,MATCH($I454,'State '!$B:$B,0),3)</f>
        <v>Northeast</v>
      </c>
      <c r="M454" s="151" t="str">
        <f>INDEX('State '!$A$1:$C$62,MATCH($J454,'State '!$B:$B,0),3)</f>
        <v>Northeast</v>
      </c>
      <c r="N454" s="151"/>
      <c r="O454" s="158"/>
      <c r="P454" s="157">
        <v>39</v>
      </c>
      <c r="Q454" s="157">
        <v>555</v>
      </c>
      <c r="R454" s="158">
        <v>30</v>
      </c>
      <c r="S454" s="159" t="s">
        <v>135</v>
      </c>
      <c r="T454" s="156" t="s">
        <v>381</v>
      </c>
      <c r="U454" s="160" t="s">
        <v>428</v>
      </c>
      <c r="V454" s="151"/>
      <c r="W454" s="150"/>
      <c r="X454" s="150"/>
      <c r="Y454" s="150"/>
    </row>
    <row r="455" spans="1:25" s="17" customFormat="1" x14ac:dyDescent="0.2">
      <c r="A455" s="97">
        <v>44313</v>
      </c>
      <c r="B455" s="79" t="s">
        <v>1832</v>
      </c>
      <c r="C455" s="79" t="s">
        <v>1833</v>
      </c>
      <c r="D455" s="79" t="s">
        <v>134</v>
      </c>
      <c r="E455" s="79" t="s">
        <v>2374</v>
      </c>
      <c r="F455" s="60"/>
      <c r="G455" s="61" t="s">
        <v>382</v>
      </c>
      <c r="H455" s="97" t="s">
        <v>1834</v>
      </c>
      <c r="I455" s="97" t="str">
        <f t="shared" si="31"/>
        <v>KY</v>
      </c>
      <c r="J455" s="97" t="str">
        <f t="shared" si="32"/>
        <v>TN</v>
      </c>
      <c r="K455" s="104" t="str">
        <f t="shared" si="33"/>
        <v>Midwest</v>
      </c>
      <c r="L455" s="97" t="str">
        <f>INDEX('State '!$A$1:$C$62,MATCH($I455,'State '!$B:$B,0),3)</f>
        <v>Midwest</v>
      </c>
      <c r="M455" s="97" t="str">
        <f>INDEX('State '!$A$1:$C$62,MATCH($J455,'State '!$B:$B,0),3)</f>
        <v>Midwest</v>
      </c>
      <c r="N455" s="97"/>
      <c r="O455" s="145"/>
      <c r="P455" s="111">
        <v>23</v>
      </c>
      <c r="Q455" s="146">
        <v>52</v>
      </c>
      <c r="R455" s="98">
        <v>12</v>
      </c>
      <c r="S455" s="97" t="s">
        <v>135</v>
      </c>
      <c r="T455" s="97" t="s">
        <v>381</v>
      </c>
      <c r="U455" s="97" t="s">
        <v>2054</v>
      </c>
      <c r="V455" s="97" t="s">
        <v>2178</v>
      </c>
      <c r="W455" s="79"/>
      <c r="X455" s="79"/>
      <c r="Y455" s="195"/>
    </row>
    <row r="456" spans="1:25" s="17" customFormat="1" x14ac:dyDescent="0.2">
      <c r="A456" s="151">
        <v>39990</v>
      </c>
      <c r="B456" s="152" t="s">
        <v>1631</v>
      </c>
      <c r="C456" s="164" t="s">
        <v>206</v>
      </c>
      <c r="D456" s="152" t="s">
        <v>140</v>
      </c>
      <c r="E456" s="164" t="s">
        <v>143</v>
      </c>
      <c r="F456" s="165">
        <v>36100</v>
      </c>
      <c r="G456" s="166">
        <v>1998</v>
      </c>
      <c r="H456" s="151" t="s">
        <v>52</v>
      </c>
      <c r="I456" s="151" t="str">
        <f t="shared" si="31"/>
        <v>TN</v>
      </c>
      <c r="J456" s="151" t="str">
        <f t="shared" si="32"/>
        <v>TN</v>
      </c>
      <c r="K456" s="151" t="str">
        <f t="shared" si="33"/>
        <v>Midwest</v>
      </c>
      <c r="L456" s="151" t="str">
        <f>INDEX('State '!$A$1:$C$62,MATCH($I456,'State '!$B:$B,0),3)</f>
        <v>Midwest</v>
      </c>
      <c r="M456" s="151" t="str">
        <f>INDEX('State '!$A$1:$C$62,MATCH($J456,'State '!$B:$B,0),3)</f>
        <v>Midwest</v>
      </c>
      <c r="N456" s="151"/>
      <c r="O456" s="158">
        <v>6</v>
      </c>
      <c r="P456" s="158">
        <v>10</v>
      </c>
      <c r="Q456" s="157">
        <v>10</v>
      </c>
      <c r="R456" s="157">
        <v>8</v>
      </c>
      <c r="S456" s="151" t="s">
        <v>138</v>
      </c>
      <c r="T456" s="151" t="s">
        <v>187</v>
      </c>
      <c r="U456" s="151" t="s">
        <v>382</v>
      </c>
      <c r="V456" s="151"/>
      <c r="W456" s="150"/>
      <c r="X456" s="150"/>
      <c r="Y456" s="150"/>
    </row>
    <row r="457" spans="1:25" s="17" customFormat="1" x14ac:dyDescent="0.2">
      <c r="A457" s="151">
        <v>39990</v>
      </c>
      <c r="B457" s="164" t="s">
        <v>1372</v>
      </c>
      <c r="C457" s="164" t="s">
        <v>206</v>
      </c>
      <c r="D457" s="164" t="s">
        <v>136</v>
      </c>
      <c r="E457" s="164" t="s">
        <v>143</v>
      </c>
      <c r="F457" s="165">
        <v>36982</v>
      </c>
      <c r="G457" s="166">
        <v>2001</v>
      </c>
      <c r="H457" s="151" t="s">
        <v>52</v>
      </c>
      <c r="I457" s="151" t="str">
        <f t="shared" si="31"/>
        <v>TN</v>
      </c>
      <c r="J457" s="151" t="str">
        <f t="shared" si="32"/>
        <v>TN</v>
      </c>
      <c r="K457" s="151" t="str">
        <f t="shared" si="33"/>
        <v>Midwest</v>
      </c>
      <c r="L457" s="151" t="str">
        <f>INDEX('State '!$A$1:$C$62,MATCH($I457,'State '!$B:$B,0),3)</f>
        <v>Midwest</v>
      </c>
      <c r="M457" s="151" t="str">
        <f>INDEX('State '!$A$1:$C$62,MATCH($J457,'State '!$B:$B,0),3)</f>
        <v>Midwest</v>
      </c>
      <c r="N457" s="151"/>
      <c r="O457" s="158">
        <v>6</v>
      </c>
      <c r="P457" s="158">
        <v>30</v>
      </c>
      <c r="Q457" s="158">
        <v>25</v>
      </c>
      <c r="R457" s="157">
        <v>8</v>
      </c>
      <c r="S457" s="151" t="s">
        <v>138</v>
      </c>
      <c r="T457" s="151" t="s">
        <v>187</v>
      </c>
      <c r="U457" s="151" t="s">
        <v>382</v>
      </c>
      <c r="V457" s="151"/>
      <c r="W457" s="150"/>
      <c r="X457" s="150"/>
      <c r="Y457" s="150"/>
    </row>
    <row r="458" spans="1:25" s="17" customFormat="1" x14ac:dyDescent="0.2">
      <c r="A458" s="151">
        <v>40248</v>
      </c>
      <c r="B458" s="164" t="s">
        <v>1845</v>
      </c>
      <c r="C458" s="164" t="s">
        <v>205</v>
      </c>
      <c r="D458" s="164" t="s">
        <v>140</v>
      </c>
      <c r="E458" s="164" t="s">
        <v>143</v>
      </c>
      <c r="F458" s="165">
        <v>39767</v>
      </c>
      <c r="G458" s="166">
        <v>2008</v>
      </c>
      <c r="H458" s="151" t="s">
        <v>764</v>
      </c>
      <c r="I458" s="151" t="str">
        <f t="shared" si="31"/>
        <v>NY</v>
      </c>
      <c r="J458" s="151" t="str">
        <f t="shared" si="32"/>
        <v>CT</v>
      </c>
      <c r="K458" s="151" t="str">
        <f t="shared" si="33"/>
        <v>Northeast</v>
      </c>
      <c r="L458" s="151" t="str">
        <f>INDEX('State '!$A$1:$C$62,MATCH($I458,'State '!$B:$B,0),3)</f>
        <v>Northeast</v>
      </c>
      <c r="M458" s="151" t="str">
        <f>INDEX('State '!$A$1:$C$62,MATCH($J458,'State '!$B:$B,0),3)</f>
        <v>Northeast</v>
      </c>
      <c r="N458" s="151"/>
      <c r="O458" s="158">
        <v>58</v>
      </c>
      <c r="P458" s="158">
        <v>1.6</v>
      </c>
      <c r="Q458" s="158">
        <v>95</v>
      </c>
      <c r="R458" s="157">
        <v>36</v>
      </c>
      <c r="S458" s="151" t="s">
        <v>135</v>
      </c>
      <c r="T458" s="151" t="s">
        <v>381</v>
      </c>
      <c r="U458" s="151" t="s">
        <v>675</v>
      </c>
      <c r="V458" s="151"/>
      <c r="W458" s="150"/>
      <c r="X458" s="150"/>
      <c r="Y458" s="150"/>
    </row>
    <row r="459" spans="1:25" s="17" customFormat="1" x14ac:dyDescent="0.2">
      <c r="A459" s="151">
        <v>40367</v>
      </c>
      <c r="B459" s="152" t="s">
        <v>1846</v>
      </c>
      <c r="C459" s="152" t="s">
        <v>205</v>
      </c>
      <c r="D459" s="152" t="s">
        <v>140</v>
      </c>
      <c r="E459" s="153" t="s">
        <v>143</v>
      </c>
      <c r="F459" s="154">
        <v>39827</v>
      </c>
      <c r="G459" s="155">
        <v>2009</v>
      </c>
      <c r="H459" s="151" t="s">
        <v>35</v>
      </c>
      <c r="I459" s="151" t="str">
        <f t="shared" si="31"/>
        <v>CT</v>
      </c>
      <c r="J459" s="151" t="str">
        <f t="shared" si="32"/>
        <v>CT</v>
      </c>
      <c r="K459" s="151" t="str">
        <f t="shared" si="33"/>
        <v>Northeast</v>
      </c>
      <c r="L459" s="151" t="str">
        <f>INDEX('State '!$A$1:$C$62,MATCH($I459,'State '!$B:$B,0),3)</f>
        <v>Northeast</v>
      </c>
      <c r="M459" s="151" t="str">
        <f>INDEX('State '!$A$1:$C$62,MATCH($J459,'State '!$B:$B,0),3)</f>
        <v>Northeast</v>
      </c>
      <c r="N459" s="151"/>
      <c r="O459" s="158">
        <v>41.7</v>
      </c>
      <c r="P459" s="157"/>
      <c r="Q459" s="157">
        <v>80</v>
      </c>
      <c r="R459" s="158"/>
      <c r="S459" s="159" t="s">
        <v>135</v>
      </c>
      <c r="T459" s="156" t="s">
        <v>381</v>
      </c>
      <c r="U459" s="160" t="s">
        <v>675</v>
      </c>
      <c r="V459" s="151"/>
      <c r="W459" s="150"/>
      <c r="X459" s="150"/>
      <c r="Y459" s="150"/>
    </row>
    <row r="460" spans="1:25" s="17" customFormat="1" x14ac:dyDescent="0.2">
      <c r="A460" s="151">
        <v>40367</v>
      </c>
      <c r="B460" s="152" t="s">
        <v>1847</v>
      </c>
      <c r="C460" s="152" t="s">
        <v>205</v>
      </c>
      <c r="D460" s="152" t="s">
        <v>140</v>
      </c>
      <c r="E460" s="153" t="s">
        <v>143</v>
      </c>
      <c r="F460" s="154">
        <v>40118</v>
      </c>
      <c r="G460" s="155">
        <v>2009</v>
      </c>
      <c r="H460" s="151" t="s">
        <v>10</v>
      </c>
      <c r="I460" s="151" t="str">
        <f t="shared" si="31"/>
        <v>NY</v>
      </c>
      <c r="J460" s="151" t="str">
        <f t="shared" si="32"/>
        <v>NY</v>
      </c>
      <c r="K460" s="151" t="str">
        <f t="shared" si="33"/>
        <v>Northeast</v>
      </c>
      <c r="L460" s="151" t="str">
        <f>INDEX('State '!$A$1:$C$62,MATCH($I460,'State '!$B:$B,0),3)</f>
        <v>Northeast</v>
      </c>
      <c r="M460" s="151" t="str">
        <f>INDEX('State '!$A$1:$C$62,MATCH($J460,'State '!$B:$B,0),3)</f>
        <v>Northeast</v>
      </c>
      <c r="N460" s="151"/>
      <c r="O460" s="158">
        <v>24.1</v>
      </c>
      <c r="P460" s="157"/>
      <c r="Q460" s="157">
        <v>25</v>
      </c>
      <c r="R460" s="158">
        <v>16</v>
      </c>
      <c r="S460" s="159" t="s">
        <v>135</v>
      </c>
      <c r="T460" s="156" t="s">
        <v>381</v>
      </c>
      <c r="U460" s="160" t="s">
        <v>675</v>
      </c>
      <c r="V460" s="151"/>
      <c r="W460" s="150"/>
      <c r="X460" s="150"/>
      <c r="Y460" s="150"/>
    </row>
    <row r="461" spans="1:25" s="17" customFormat="1" x14ac:dyDescent="0.2">
      <c r="A461" s="151">
        <v>39990</v>
      </c>
      <c r="B461" s="164" t="s">
        <v>1143</v>
      </c>
      <c r="C461" s="164" t="s">
        <v>205</v>
      </c>
      <c r="D461" s="164" t="s">
        <v>134</v>
      </c>
      <c r="E461" s="164" t="s">
        <v>143</v>
      </c>
      <c r="F461" s="165">
        <v>38022</v>
      </c>
      <c r="G461" s="166">
        <v>2004</v>
      </c>
      <c r="H461" s="151" t="s">
        <v>1144</v>
      </c>
      <c r="I461" s="151" t="str">
        <f t="shared" si="31"/>
        <v>ON</v>
      </c>
      <c r="J461" s="151" t="str">
        <f t="shared" si="32"/>
        <v>NY</v>
      </c>
      <c r="K461" s="151" t="str">
        <f t="shared" si="33"/>
        <v>Canada, Northeast</v>
      </c>
      <c r="L461" s="151" t="str">
        <f>INDEX('State '!$A$1:$C$62,MATCH($I461,'State '!$B:$B,0),3)</f>
        <v>Canada</v>
      </c>
      <c r="M461" s="151" t="str">
        <f>INDEX('State '!$A$1:$C$62,MATCH($J461,'State '!$B:$B,0),3)</f>
        <v>Northeast</v>
      </c>
      <c r="N461" s="151"/>
      <c r="O461" s="158">
        <v>334</v>
      </c>
      <c r="P461" s="158">
        <v>36.5</v>
      </c>
      <c r="Q461" s="158">
        <v>230</v>
      </c>
      <c r="R461" s="157">
        <v>24</v>
      </c>
      <c r="S461" s="151" t="s">
        <v>135</v>
      </c>
      <c r="T461" s="151" t="s">
        <v>381</v>
      </c>
      <c r="U461" s="151" t="s">
        <v>1145</v>
      </c>
      <c r="V461" s="151"/>
      <c r="W461" s="150"/>
      <c r="X461" s="150"/>
      <c r="Y461" s="150"/>
    </row>
    <row r="462" spans="1:25" s="17" customFormat="1" x14ac:dyDescent="0.2">
      <c r="A462" s="151">
        <v>39990</v>
      </c>
      <c r="B462" s="164" t="s">
        <v>1604</v>
      </c>
      <c r="C462" s="164" t="s">
        <v>205</v>
      </c>
      <c r="D462" s="164" t="s">
        <v>140</v>
      </c>
      <c r="E462" s="164" t="s">
        <v>143</v>
      </c>
      <c r="F462" s="165">
        <v>36100</v>
      </c>
      <c r="G462" s="166">
        <v>1998</v>
      </c>
      <c r="H462" s="151" t="s">
        <v>827</v>
      </c>
      <c r="I462" s="151" t="str">
        <f t="shared" si="31"/>
        <v>ON</v>
      </c>
      <c r="J462" s="151" t="str">
        <f t="shared" si="32"/>
        <v>NY</v>
      </c>
      <c r="K462" s="151" t="str">
        <f t="shared" si="33"/>
        <v>Canada, Northeast</v>
      </c>
      <c r="L462" s="151" t="str">
        <f>INDEX('State '!$A$1:$C$62,MATCH($I462,'State '!$B:$B,0),3)</f>
        <v>Canada</v>
      </c>
      <c r="M462" s="151" t="str">
        <f>INDEX('State '!$A$1:$C$62,MATCH($J462,'State '!$B:$B,0),3)</f>
        <v>Northeast</v>
      </c>
      <c r="N462" s="151"/>
      <c r="O462" s="158">
        <v>22</v>
      </c>
      <c r="P462" s="158"/>
      <c r="Q462" s="158">
        <v>35</v>
      </c>
      <c r="R462" s="157"/>
      <c r="S462" s="151" t="s">
        <v>135</v>
      </c>
      <c r="T462" s="151" t="s">
        <v>381</v>
      </c>
      <c r="U462" s="151" t="s">
        <v>1605</v>
      </c>
      <c r="V462" s="151"/>
      <c r="W462" s="150"/>
      <c r="X462" s="150"/>
      <c r="Y462" s="150"/>
    </row>
    <row r="463" spans="1:25" s="17" customFormat="1" x14ac:dyDescent="0.2">
      <c r="A463" s="151">
        <v>39990</v>
      </c>
      <c r="B463" s="152" t="s">
        <v>1995</v>
      </c>
      <c r="C463" s="152" t="s">
        <v>205</v>
      </c>
      <c r="D463" s="152" t="s">
        <v>140</v>
      </c>
      <c r="E463" s="153" t="s">
        <v>143</v>
      </c>
      <c r="F463" s="154">
        <v>39757</v>
      </c>
      <c r="G463" s="155">
        <v>2008</v>
      </c>
      <c r="H463" s="151" t="s">
        <v>760</v>
      </c>
      <c r="I463" s="151" t="str">
        <f t="shared" si="31"/>
        <v>CT</v>
      </c>
      <c r="J463" s="151" t="str">
        <f t="shared" si="32"/>
        <v>NY</v>
      </c>
      <c r="K463" s="151" t="str">
        <f t="shared" si="33"/>
        <v>Northeast</v>
      </c>
      <c r="L463" s="151" t="str">
        <f>INDEX('State '!$A$1:$C$62,MATCH($I463,'State '!$B:$B,0),3)</f>
        <v>Northeast</v>
      </c>
      <c r="M463" s="151" t="str">
        <f>INDEX('State '!$A$1:$C$62,MATCH($J463,'State '!$B:$B,0),3)</f>
        <v>Northeast</v>
      </c>
      <c r="N463" s="151"/>
      <c r="O463" s="158">
        <v>41.6</v>
      </c>
      <c r="P463" s="157"/>
      <c r="Q463" s="157">
        <v>100</v>
      </c>
      <c r="R463" s="158"/>
      <c r="S463" s="159" t="s">
        <v>135</v>
      </c>
      <c r="T463" s="156" t="s">
        <v>381</v>
      </c>
      <c r="U463" s="160" t="s">
        <v>761</v>
      </c>
      <c r="V463" s="151"/>
      <c r="W463" s="150"/>
      <c r="X463" s="150"/>
      <c r="Y463" s="150"/>
    </row>
    <row r="464" spans="1:25" s="17" customFormat="1" x14ac:dyDescent="0.2">
      <c r="A464" s="97">
        <v>43756</v>
      </c>
      <c r="B464" s="79" t="s">
        <v>2329</v>
      </c>
      <c r="C464" s="79" t="s">
        <v>2330</v>
      </c>
      <c r="D464" s="79" t="s">
        <v>136</v>
      </c>
      <c r="E464" s="79" t="s">
        <v>2374</v>
      </c>
      <c r="F464" s="60"/>
      <c r="G464" s="98"/>
      <c r="H464" s="97" t="s">
        <v>2331</v>
      </c>
      <c r="I464" s="97" t="str">
        <f t="shared" si="31"/>
        <v>WA</v>
      </c>
      <c r="J464" s="97" t="str">
        <f t="shared" si="32"/>
        <v>BC</v>
      </c>
      <c r="K464" s="104" t="str">
        <f t="shared" si="33"/>
        <v>Pacific, Canada</v>
      </c>
      <c r="L464" s="97" t="str">
        <f>INDEX('State '!$A$1:$C$62,MATCH($I464,'State '!$B:$B,0),3)</f>
        <v>Pacific</v>
      </c>
      <c r="M464" s="97" t="str">
        <f>INDEX('State '!$A$1:$C$62,MATCH($J464,'State '!$B:$B,0),3)</f>
        <v>Canada</v>
      </c>
      <c r="N464" s="97"/>
      <c r="O464" s="158"/>
      <c r="P464" s="178">
        <v>81</v>
      </c>
      <c r="Q464" s="146">
        <v>700</v>
      </c>
      <c r="R464" s="98">
        <v>36</v>
      </c>
      <c r="S464" s="97" t="s">
        <v>135</v>
      </c>
      <c r="T464" s="97"/>
      <c r="U464" s="97"/>
      <c r="V464" s="97" t="s">
        <v>2178</v>
      </c>
      <c r="W464" s="79" t="s">
        <v>2878</v>
      </c>
      <c r="X464" s="79"/>
      <c r="Y464" s="195"/>
    </row>
    <row r="465" spans="1:25" s="17" customFormat="1" x14ac:dyDescent="0.2">
      <c r="A465" s="151">
        <v>39990</v>
      </c>
      <c r="B465" s="164" t="s">
        <v>1653</v>
      </c>
      <c r="C465" s="164" t="s">
        <v>375</v>
      </c>
      <c r="D465" s="164" t="s">
        <v>140</v>
      </c>
      <c r="E465" s="164" t="s">
        <v>143</v>
      </c>
      <c r="F465" s="165">
        <v>35735</v>
      </c>
      <c r="G465" s="166">
        <v>1997</v>
      </c>
      <c r="H465" s="151" t="s">
        <v>1476</v>
      </c>
      <c r="I465" s="151" t="str">
        <f t="shared" si="31"/>
        <v>SK</v>
      </c>
      <c r="J465" s="151" t="str">
        <f t="shared" si="32"/>
        <v>ND</v>
      </c>
      <c r="K465" s="151" t="str">
        <f t="shared" si="33"/>
        <v>Canada, Mountain</v>
      </c>
      <c r="L465" s="151" t="str">
        <f>INDEX('State '!$A$1:$C$62,MATCH($I465,'State '!$B:$B,0),3)</f>
        <v>Canada</v>
      </c>
      <c r="M465" s="151" t="str">
        <f>INDEX('State '!$A$1:$C$62,MATCH($J465,'State '!$B:$B,0),3)</f>
        <v>Mountain</v>
      </c>
      <c r="N465" s="151"/>
      <c r="O465" s="158">
        <v>1.3</v>
      </c>
      <c r="P465" s="158">
        <v>1.2</v>
      </c>
      <c r="Q465" s="158">
        <v>3.3</v>
      </c>
      <c r="R465" s="157">
        <v>8</v>
      </c>
      <c r="S465" s="151" t="s">
        <v>135</v>
      </c>
      <c r="T465" s="151" t="s">
        <v>381</v>
      </c>
      <c r="U465" s="151" t="s">
        <v>1654</v>
      </c>
      <c r="V465" s="151"/>
      <c r="W465" s="150"/>
      <c r="X465" s="150"/>
      <c r="Y465" s="150"/>
    </row>
    <row r="466" spans="1:25" s="17" customFormat="1" x14ac:dyDescent="0.2">
      <c r="A466" s="151">
        <v>42921</v>
      </c>
      <c r="B466" s="164" t="s">
        <v>2030</v>
      </c>
      <c r="C466" s="152" t="s">
        <v>235</v>
      </c>
      <c r="D466" s="164" t="s">
        <v>140</v>
      </c>
      <c r="E466" s="164" t="s">
        <v>143</v>
      </c>
      <c r="F466" s="165">
        <v>42887</v>
      </c>
      <c r="G466" s="166">
        <v>2017</v>
      </c>
      <c r="H466" s="151" t="s">
        <v>18</v>
      </c>
      <c r="I466" s="151" t="str">
        <f t="shared" si="31"/>
        <v>FL</v>
      </c>
      <c r="J466" s="151" t="str">
        <f t="shared" si="32"/>
        <v>FL</v>
      </c>
      <c r="K466" s="156" t="str">
        <f t="shared" si="33"/>
        <v>Southeast</v>
      </c>
      <c r="L466" s="151" t="str">
        <f>INDEX('State '!$A$1:$C$62,MATCH($I466,'State '!$B:$B,0),3)</f>
        <v>Southeast</v>
      </c>
      <c r="M466" s="151" t="str">
        <f>INDEX('State '!$A$1:$C$62,MATCH($J466,'State '!$B:$B,0),3)</f>
        <v>Southeast</v>
      </c>
      <c r="N466" s="151"/>
      <c r="O466" s="158">
        <v>46.5</v>
      </c>
      <c r="P466" s="158">
        <v>9</v>
      </c>
      <c r="Q466" s="158">
        <v>15</v>
      </c>
      <c r="R466" s="157" t="s">
        <v>1762</v>
      </c>
      <c r="S466" s="151" t="s">
        <v>135</v>
      </c>
      <c r="T466" s="151" t="s">
        <v>381</v>
      </c>
      <c r="U466" s="151" t="s">
        <v>2031</v>
      </c>
      <c r="V466" s="151" t="s">
        <v>2175</v>
      </c>
      <c r="W466" s="150"/>
      <c r="X466" s="150"/>
      <c r="Y466" s="150"/>
    </row>
    <row r="467" spans="1:25" s="17" customFormat="1" x14ac:dyDescent="0.2">
      <c r="A467" s="151">
        <v>39990</v>
      </c>
      <c r="B467" s="164" t="s">
        <v>826</v>
      </c>
      <c r="C467" s="164" t="s">
        <v>289</v>
      </c>
      <c r="D467" s="164" t="s">
        <v>140</v>
      </c>
      <c r="E467" s="164" t="s">
        <v>143</v>
      </c>
      <c r="F467" s="165">
        <v>39692</v>
      </c>
      <c r="G467" s="166">
        <v>2008</v>
      </c>
      <c r="H467" s="151" t="s">
        <v>41</v>
      </c>
      <c r="I467" s="151" t="str">
        <f t="shared" si="31"/>
        <v>MI</v>
      </c>
      <c r="J467" s="151" t="str">
        <f t="shared" si="32"/>
        <v>MI</v>
      </c>
      <c r="K467" s="151" t="str">
        <f t="shared" si="33"/>
        <v>Midwest</v>
      </c>
      <c r="L467" s="151" t="str">
        <f>INDEX('State '!$A$1:$C$62,MATCH($I467,'State '!$B:$B,0),3)</f>
        <v>Midwest</v>
      </c>
      <c r="M467" s="151" t="str">
        <f>INDEX('State '!$A$1:$C$62,MATCH($J467,'State '!$B:$B,0),3)</f>
        <v>Midwest</v>
      </c>
      <c r="N467" s="151"/>
      <c r="O467" s="158">
        <v>80</v>
      </c>
      <c r="P467" s="158">
        <v>16</v>
      </c>
      <c r="Q467" s="158">
        <v>120</v>
      </c>
      <c r="R467" s="157">
        <v>30</v>
      </c>
      <c r="S467" s="151" t="s">
        <v>138</v>
      </c>
      <c r="T467" s="151" t="s">
        <v>187</v>
      </c>
      <c r="U467" s="151" t="s">
        <v>382</v>
      </c>
      <c r="V467" s="151"/>
      <c r="W467" s="150"/>
      <c r="X467" s="150"/>
      <c r="Y467" s="150"/>
    </row>
    <row r="468" spans="1:25" s="17" customFormat="1" x14ac:dyDescent="0.2">
      <c r="A468" s="151">
        <v>41523</v>
      </c>
      <c r="B468" s="152" t="s">
        <v>1904</v>
      </c>
      <c r="C468" s="152" t="s">
        <v>263</v>
      </c>
      <c r="D468" s="152" t="s">
        <v>140</v>
      </c>
      <c r="E468" s="153" t="s">
        <v>143</v>
      </c>
      <c r="F468" s="154">
        <v>41522</v>
      </c>
      <c r="G468" s="155">
        <v>2013</v>
      </c>
      <c r="H468" s="151" t="s">
        <v>21</v>
      </c>
      <c r="I468" s="151" t="str">
        <f t="shared" si="31"/>
        <v>UT</v>
      </c>
      <c r="J468" s="151" t="str">
        <f t="shared" si="32"/>
        <v>UT</v>
      </c>
      <c r="K468" s="151" t="str">
        <f t="shared" si="33"/>
        <v>Mountain</v>
      </c>
      <c r="L468" s="151" t="str">
        <f>INDEX('State '!$A$1:$C$62,MATCH($I468,'State '!$B:$B,0),3)</f>
        <v>Mountain</v>
      </c>
      <c r="M468" s="151" t="str">
        <f>INDEX('State '!$A$1:$C$62,MATCH($J468,'State '!$B:$B,0),3)</f>
        <v>Mountain</v>
      </c>
      <c r="N468" s="151"/>
      <c r="O468" s="158">
        <v>14.8</v>
      </c>
      <c r="P468" s="157">
        <v>14.7</v>
      </c>
      <c r="Q468" s="157">
        <v>62</v>
      </c>
      <c r="R468" s="158">
        <v>16</v>
      </c>
      <c r="S468" s="159" t="s">
        <v>135</v>
      </c>
      <c r="T468" s="156" t="s">
        <v>381</v>
      </c>
      <c r="U468" s="160" t="s">
        <v>1905</v>
      </c>
      <c r="V468" s="151"/>
      <c r="W468" s="150"/>
      <c r="X468" s="150"/>
      <c r="Y468" s="150"/>
    </row>
    <row r="469" spans="1:25" s="17" customFormat="1" x14ac:dyDescent="0.2">
      <c r="A469" s="151">
        <v>40388</v>
      </c>
      <c r="B469" s="152" t="s">
        <v>505</v>
      </c>
      <c r="C469" s="152" t="s">
        <v>234</v>
      </c>
      <c r="D469" s="152" t="s">
        <v>140</v>
      </c>
      <c r="E469" s="153" t="s">
        <v>143</v>
      </c>
      <c r="F469" s="154">
        <v>40695</v>
      </c>
      <c r="G469" s="155">
        <v>2011</v>
      </c>
      <c r="H469" s="151" t="s">
        <v>780</v>
      </c>
      <c r="I469" s="151" t="str">
        <f t="shared" si="31"/>
        <v>LA</v>
      </c>
      <c r="J469" s="151" t="str">
        <f t="shared" si="32"/>
        <v>MS</v>
      </c>
      <c r="K469" s="151" t="str">
        <f t="shared" si="33"/>
        <v>South Central</v>
      </c>
      <c r="L469" s="151" t="str">
        <f>INDEX('State '!$A$1:$C$62,MATCH($I469,'State '!$B:$B,0),3)</f>
        <v>South Central</v>
      </c>
      <c r="M469" s="151" t="str">
        <f>INDEX('State '!$A$1:$C$62,MATCH($J469,'State '!$B:$B,0),3)</f>
        <v>South Central</v>
      </c>
      <c r="N469" s="151"/>
      <c r="O469" s="158">
        <v>69</v>
      </c>
      <c r="P469" s="157"/>
      <c r="Q469" s="157">
        <v>360</v>
      </c>
      <c r="R469" s="158" t="s">
        <v>463</v>
      </c>
      <c r="S469" s="159" t="s">
        <v>135</v>
      </c>
      <c r="T469" s="156" t="s">
        <v>381</v>
      </c>
      <c r="U469" s="160" t="s">
        <v>506</v>
      </c>
      <c r="V469" s="151"/>
      <c r="W469" s="150"/>
      <c r="X469" s="150"/>
      <c r="Y469" s="150"/>
    </row>
    <row r="470" spans="1:25" s="17" customFormat="1" ht="38.25" x14ac:dyDescent="0.2">
      <c r="A470" s="97">
        <v>43756</v>
      </c>
      <c r="B470" s="79" t="s">
        <v>2515</v>
      </c>
      <c r="C470" s="80" t="s">
        <v>1725</v>
      </c>
      <c r="D470" s="79" t="s">
        <v>140</v>
      </c>
      <c r="E470" s="79" t="s">
        <v>2374</v>
      </c>
      <c r="F470" s="60"/>
      <c r="G470" s="61"/>
      <c r="H470" s="97" t="s">
        <v>2516</v>
      </c>
      <c r="I470" s="97" t="str">
        <f t="shared" si="31"/>
        <v>MB</v>
      </c>
      <c r="J470" s="97" t="str">
        <f t="shared" si="32"/>
        <v>IL</v>
      </c>
      <c r="K470" s="104" t="str">
        <f t="shared" si="33"/>
        <v>Canada, Midwest</v>
      </c>
      <c r="L470" s="97" t="str">
        <f>INDEX('State '!$A$1:$C$62,MATCH($I470,'State '!$B:$B,0),3)</f>
        <v>Canada</v>
      </c>
      <c r="M470" s="97" t="str">
        <f>INDEX('State '!$A$1:$C$62,MATCH($J470,'State '!$B:$B,0),3)</f>
        <v>Midwest</v>
      </c>
      <c r="N470" s="97"/>
      <c r="O470" s="158"/>
      <c r="P470" s="178"/>
      <c r="Q470" s="146">
        <v>2200</v>
      </c>
      <c r="R470" s="98"/>
      <c r="S470" s="97" t="s">
        <v>135</v>
      </c>
      <c r="T470" s="97" t="s">
        <v>381</v>
      </c>
      <c r="U470" s="97"/>
      <c r="V470" s="97" t="s">
        <v>2178</v>
      </c>
      <c r="W470" s="79" t="s">
        <v>2571</v>
      </c>
      <c r="X470" s="79"/>
      <c r="Y470" s="195"/>
    </row>
    <row r="471" spans="1:25" s="17" customFormat="1" x14ac:dyDescent="0.2">
      <c r="A471" s="151">
        <v>41151</v>
      </c>
      <c r="B471" s="164" t="s">
        <v>1756</v>
      </c>
      <c r="C471" s="164" t="s">
        <v>1757</v>
      </c>
      <c r="D471" s="164" t="s">
        <v>136</v>
      </c>
      <c r="E471" s="164" t="s">
        <v>143</v>
      </c>
      <c r="F471" s="165">
        <v>40963</v>
      </c>
      <c r="G471" s="166">
        <v>2012</v>
      </c>
      <c r="H471" s="151" t="s">
        <v>34</v>
      </c>
      <c r="I471" s="151" t="str">
        <f t="shared" si="31"/>
        <v>WI</v>
      </c>
      <c r="J471" s="151" t="str">
        <f t="shared" si="32"/>
        <v>WI</v>
      </c>
      <c r="K471" s="151" t="str">
        <f t="shared" si="33"/>
        <v>Midwest</v>
      </c>
      <c r="L471" s="151" t="str">
        <f>INDEX('State '!$A$1:$C$62,MATCH($I471,'State '!$B:$B,0),3)</f>
        <v>Midwest</v>
      </c>
      <c r="M471" s="151" t="str">
        <f>INDEX('State '!$A$1:$C$62,MATCH($J471,'State '!$B:$B,0),3)</f>
        <v>Midwest</v>
      </c>
      <c r="N471" s="151"/>
      <c r="O471" s="158">
        <v>22</v>
      </c>
      <c r="P471" s="158">
        <v>13.7</v>
      </c>
      <c r="Q471" s="158"/>
      <c r="R471" s="157"/>
      <c r="S471" s="151" t="s">
        <v>138</v>
      </c>
      <c r="T471" s="151" t="s">
        <v>187</v>
      </c>
      <c r="U471" s="151" t="s">
        <v>382</v>
      </c>
      <c r="V471" s="151"/>
      <c r="W471" s="150"/>
      <c r="X471" s="150"/>
      <c r="Y471" s="150"/>
    </row>
    <row r="472" spans="1:25" s="17" customFormat="1" x14ac:dyDescent="0.2">
      <c r="A472" s="151">
        <v>42045</v>
      </c>
      <c r="B472" s="164" t="s">
        <v>1987</v>
      </c>
      <c r="C472" s="164" t="s">
        <v>324</v>
      </c>
      <c r="D472" s="164" t="s">
        <v>136</v>
      </c>
      <c r="E472" s="164" t="s">
        <v>143</v>
      </c>
      <c r="F472" s="165">
        <v>42042</v>
      </c>
      <c r="G472" s="166">
        <v>2015</v>
      </c>
      <c r="H472" s="151" t="s">
        <v>47</v>
      </c>
      <c r="I472" s="151" t="str">
        <f t="shared" si="31"/>
        <v>GM</v>
      </c>
      <c r="J472" s="151" t="str">
        <f t="shared" si="32"/>
        <v>GM</v>
      </c>
      <c r="K472" s="151" t="str">
        <f t="shared" si="33"/>
        <v>Gulf of Mexico</v>
      </c>
      <c r="L472" s="151" t="str">
        <f>INDEX('State '!$A$1:$C$62,MATCH($I472,'State '!$B:$B,0),3)</f>
        <v>Gulf of Mexico</v>
      </c>
      <c r="M472" s="151" t="str">
        <f>INDEX('State '!$A$1:$C$62,MATCH($J472,'State '!$B:$B,0),3)</f>
        <v>Gulf of Mexico</v>
      </c>
      <c r="N472" s="151"/>
      <c r="O472" s="158">
        <v>126</v>
      </c>
      <c r="P472" s="158">
        <v>20</v>
      </c>
      <c r="Q472" s="158">
        <v>405</v>
      </c>
      <c r="R472" s="157" t="s">
        <v>3227</v>
      </c>
      <c r="S472" s="151" t="s">
        <v>135</v>
      </c>
      <c r="T472" s="151" t="s">
        <v>381</v>
      </c>
      <c r="U472" s="151" t="s">
        <v>1988</v>
      </c>
      <c r="V472" s="151" t="s">
        <v>2175</v>
      </c>
      <c r="W472" s="150"/>
      <c r="X472" s="150"/>
      <c r="Y472" s="150"/>
    </row>
    <row r="473" spans="1:25" s="17" customFormat="1" ht="25.5" x14ac:dyDescent="0.2">
      <c r="A473" s="97">
        <v>44923</v>
      </c>
      <c r="B473" s="79" t="s">
        <v>2223</v>
      </c>
      <c r="C473" s="79" t="s">
        <v>256</v>
      </c>
      <c r="D473" s="79" t="s">
        <v>134</v>
      </c>
      <c r="E473" s="79" t="s">
        <v>2374</v>
      </c>
      <c r="F473" s="60"/>
      <c r="G473" s="61" t="s">
        <v>382</v>
      </c>
      <c r="H473" s="97" t="s">
        <v>50</v>
      </c>
      <c r="I473" s="97" t="str">
        <f t="shared" si="31"/>
        <v>WA</v>
      </c>
      <c r="J473" s="97" t="str">
        <f t="shared" si="32"/>
        <v>WA</v>
      </c>
      <c r="K473" s="104" t="str">
        <f t="shared" si="33"/>
        <v>Pacific</v>
      </c>
      <c r="L473" s="97" t="str">
        <f>INDEX('State '!$A$1:$C$62,MATCH($I473,'State '!$B:$B,0),3)</f>
        <v>Pacific</v>
      </c>
      <c r="M473" s="97" t="str">
        <f>INDEX('State '!$A$1:$C$62,MATCH($J473,'State '!$B:$B,0),3)</f>
        <v>Pacific</v>
      </c>
      <c r="N473" s="97"/>
      <c r="O473" s="158">
        <v>22.8</v>
      </c>
      <c r="P473" s="158">
        <v>3</v>
      </c>
      <c r="Q473" s="146"/>
      <c r="R473" s="98">
        <v>24</v>
      </c>
      <c r="S473" s="101" t="s">
        <v>135</v>
      </c>
      <c r="T473" s="97" t="s">
        <v>381</v>
      </c>
      <c r="U473" s="97" t="s">
        <v>2224</v>
      </c>
      <c r="V473" s="97" t="s">
        <v>2175</v>
      </c>
      <c r="W473" s="79" t="s">
        <v>2879</v>
      </c>
      <c r="X473" s="79"/>
      <c r="Y473" s="195"/>
    </row>
    <row r="474" spans="1:25" s="17" customFormat="1" x14ac:dyDescent="0.2">
      <c r="A474" s="151">
        <v>39990</v>
      </c>
      <c r="B474" s="164" t="s">
        <v>922</v>
      </c>
      <c r="C474" s="164" t="s">
        <v>303</v>
      </c>
      <c r="D474" s="164" t="s">
        <v>134</v>
      </c>
      <c r="E474" s="164" t="s">
        <v>143</v>
      </c>
      <c r="F474" s="165">
        <v>39203</v>
      </c>
      <c r="G474" s="166">
        <v>2007</v>
      </c>
      <c r="H474" s="151" t="s">
        <v>2</v>
      </c>
      <c r="I474" s="151" t="str">
        <f t="shared" si="31"/>
        <v>OR</v>
      </c>
      <c r="J474" s="151" t="str">
        <f t="shared" si="32"/>
        <v>OR</v>
      </c>
      <c r="K474" s="151" t="str">
        <f t="shared" si="33"/>
        <v>Pacific</v>
      </c>
      <c r="L474" s="151" t="str">
        <f>INDEX('State '!$A$1:$C$62,MATCH($I474,'State '!$B:$B,0),3)</f>
        <v>Pacific</v>
      </c>
      <c r="M474" s="151" t="str">
        <f>INDEX('State '!$A$1:$C$62,MATCH($J474,'State '!$B:$B,0),3)</f>
        <v>Pacific</v>
      </c>
      <c r="N474" s="151"/>
      <c r="O474" s="158">
        <v>0.5</v>
      </c>
      <c r="P474" s="158">
        <v>0.1</v>
      </c>
      <c r="Q474" s="158"/>
      <c r="R474" s="157">
        <v>20</v>
      </c>
      <c r="S474" s="151" t="s">
        <v>135</v>
      </c>
      <c r="T474" s="151" t="s">
        <v>381</v>
      </c>
      <c r="U474" s="151" t="s">
        <v>923</v>
      </c>
      <c r="V474" s="151"/>
      <c r="W474" s="150"/>
      <c r="X474" s="150"/>
      <c r="Y474" s="150"/>
    </row>
    <row r="475" spans="1:25" s="17" customFormat="1" x14ac:dyDescent="0.2">
      <c r="A475" s="151">
        <v>43199</v>
      </c>
      <c r="B475" s="152" t="s">
        <v>2082</v>
      </c>
      <c r="C475" s="152" t="s">
        <v>283</v>
      </c>
      <c r="D475" s="152" t="s">
        <v>140</v>
      </c>
      <c r="E475" s="153" t="s">
        <v>143</v>
      </c>
      <c r="F475" s="154">
        <v>42815</v>
      </c>
      <c r="G475" s="166">
        <v>2017</v>
      </c>
      <c r="H475" s="151" t="s">
        <v>959</v>
      </c>
      <c r="I475" s="151" t="str">
        <f t="shared" si="31"/>
        <v>VA</v>
      </c>
      <c r="J475" s="151" t="str">
        <f t="shared" si="32"/>
        <v>MD</v>
      </c>
      <c r="K475" s="156" t="str">
        <f t="shared" si="33"/>
        <v>Northeast</v>
      </c>
      <c r="L475" s="151" t="str">
        <f>INDEX('State '!$A$1:$C$62,MATCH($I475,'State '!$B:$B,0),3)</f>
        <v>Northeast</v>
      </c>
      <c r="M475" s="151" t="str">
        <f>INDEX('State '!$A$1:$C$62,MATCH($J475,'State '!$B:$B,0),3)</f>
        <v>Northeast</v>
      </c>
      <c r="N475" s="151"/>
      <c r="O475" s="158">
        <v>37</v>
      </c>
      <c r="P475" s="157"/>
      <c r="Q475" s="157">
        <v>107</v>
      </c>
      <c r="R475" s="158"/>
      <c r="S475" s="159" t="s">
        <v>135</v>
      </c>
      <c r="T475" s="156" t="s">
        <v>381</v>
      </c>
      <c r="U475" s="160" t="s">
        <v>2083</v>
      </c>
      <c r="V475" s="151" t="s">
        <v>2178</v>
      </c>
      <c r="W475" s="150"/>
      <c r="X475" s="150"/>
      <c r="Y475" s="150"/>
    </row>
    <row r="476" spans="1:25" s="17" customFormat="1" x14ac:dyDescent="0.2">
      <c r="A476" s="151">
        <v>40367</v>
      </c>
      <c r="B476" s="164" t="s">
        <v>641</v>
      </c>
      <c r="C476" s="164" t="s">
        <v>264</v>
      </c>
      <c r="D476" s="164" t="s">
        <v>134</v>
      </c>
      <c r="E476" s="164" t="s">
        <v>143</v>
      </c>
      <c r="F476" s="165">
        <v>40057</v>
      </c>
      <c r="G476" s="166">
        <v>2009</v>
      </c>
      <c r="H476" s="151" t="s">
        <v>22</v>
      </c>
      <c r="I476" s="151" t="str">
        <f t="shared" si="31"/>
        <v>GA</v>
      </c>
      <c r="J476" s="151" t="str">
        <f t="shared" si="32"/>
        <v>GA</v>
      </c>
      <c r="K476" s="151" t="str">
        <f t="shared" si="33"/>
        <v>Southeast</v>
      </c>
      <c r="L476" s="151" t="str">
        <f>INDEX('State '!$A$1:$C$62,MATCH($I476,'State '!$B:$B,0),3)</f>
        <v>Southeast</v>
      </c>
      <c r="M476" s="151" t="str">
        <f>INDEX('State '!$A$1:$C$62,MATCH($J476,'State '!$B:$B,0),3)</f>
        <v>Southeast</v>
      </c>
      <c r="N476" s="151"/>
      <c r="O476" s="158">
        <v>5.5</v>
      </c>
      <c r="P476" s="158">
        <v>12.5</v>
      </c>
      <c r="Q476" s="158">
        <v>14</v>
      </c>
      <c r="R476" s="157"/>
      <c r="S476" s="151" t="s">
        <v>138</v>
      </c>
      <c r="T476" s="151" t="s">
        <v>187</v>
      </c>
      <c r="U476" s="151" t="s">
        <v>382</v>
      </c>
      <c r="V476" s="151"/>
      <c r="W476" s="150"/>
      <c r="X476" s="150"/>
      <c r="Y476" s="150"/>
    </row>
    <row r="477" spans="1:25" s="17" customFormat="1" x14ac:dyDescent="0.2">
      <c r="A477" s="151">
        <v>40367</v>
      </c>
      <c r="B477" s="152" t="s">
        <v>702</v>
      </c>
      <c r="C477" s="152" t="s">
        <v>275</v>
      </c>
      <c r="D477" s="152" t="s">
        <v>136</v>
      </c>
      <c r="E477" s="153" t="s">
        <v>143</v>
      </c>
      <c r="F477" s="154">
        <v>39985</v>
      </c>
      <c r="G477" s="155">
        <v>2009</v>
      </c>
      <c r="H477" s="151" t="s">
        <v>0</v>
      </c>
      <c r="I477" s="151" t="str">
        <f t="shared" si="31"/>
        <v>LA</v>
      </c>
      <c r="J477" s="151" t="str">
        <f t="shared" si="32"/>
        <v>LA</v>
      </c>
      <c r="K477" s="151" t="str">
        <f t="shared" si="33"/>
        <v>South Central</v>
      </c>
      <c r="L477" s="151" t="str">
        <f>INDEX('State '!$A$1:$C$62,MATCH($I477,'State '!$B:$B,0),3)</f>
        <v>South Central</v>
      </c>
      <c r="M477" s="151" t="str">
        <f>INDEX('State '!$A$1:$C$62,MATCH($J477,'State '!$B:$B,0),3)</f>
        <v>South Central</v>
      </c>
      <c r="N477" s="151"/>
      <c r="O477" s="158">
        <v>1000</v>
      </c>
      <c r="P477" s="157">
        <v>132</v>
      </c>
      <c r="Q477" s="157">
        <v>2130</v>
      </c>
      <c r="R477" s="158" t="s">
        <v>3214</v>
      </c>
      <c r="S477" s="159" t="s">
        <v>135</v>
      </c>
      <c r="T477" s="156" t="s">
        <v>381</v>
      </c>
      <c r="U477" s="160" t="s">
        <v>703</v>
      </c>
      <c r="V477" s="151"/>
      <c r="W477" s="150"/>
      <c r="X477" s="150"/>
      <c r="Y477" s="150"/>
    </row>
    <row r="478" spans="1:25" s="17" customFormat="1" x14ac:dyDescent="0.2">
      <c r="A478" s="151">
        <v>39990</v>
      </c>
      <c r="B478" s="164" t="s">
        <v>1470</v>
      </c>
      <c r="C478" s="164" t="s">
        <v>364</v>
      </c>
      <c r="D478" s="164" t="s">
        <v>136</v>
      </c>
      <c r="E478" s="164" t="s">
        <v>143</v>
      </c>
      <c r="F478" s="165">
        <v>36822</v>
      </c>
      <c r="G478" s="166">
        <v>2000</v>
      </c>
      <c r="H478" s="151" t="s">
        <v>6</v>
      </c>
      <c r="I478" s="151" t="str">
        <f t="shared" si="31"/>
        <v>TX</v>
      </c>
      <c r="J478" s="151" t="str">
        <f t="shared" si="32"/>
        <v>TX</v>
      </c>
      <c r="K478" s="151" t="str">
        <f t="shared" si="33"/>
        <v>South Central</v>
      </c>
      <c r="L478" s="151" t="str">
        <f>INDEX('State '!$A$1:$C$62,MATCH($I478,'State '!$B:$B,0),3)</f>
        <v>South Central</v>
      </c>
      <c r="M478" s="151" t="str">
        <f>INDEX('State '!$A$1:$C$62,MATCH($J478,'State '!$B:$B,0),3)</f>
        <v>South Central</v>
      </c>
      <c r="N478" s="151"/>
      <c r="O478" s="158">
        <v>45</v>
      </c>
      <c r="P478" s="158">
        <v>102.5</v>
      </c>
      <c r="Q478" s="158">
        <v>300</v>
      </c>
      <c r="R478" s="157">
        <v>24</v>
      </c>
      <c r="S478" s="151" t="s">
        <v>138</v>
      </c>
      <c r="T478" s="151" t="s">
        <v>187</v>
      </c>
      <c r="U478" s="151" t="s">
        <v>382</v>
      </c>
      <c r="V478" s="151"/>
      <c r="W478" s="150"/>
      <c r="X478" s="150"/>
      <c r="Y478" s="150"/>
    </row>
    <row r="479" spans="1:25" s="17" customFormat="1" x14ac:dyDescent="0.2">
      <c r="A479" s="151">
        <v>39990</v>
      </c>
      <c r="B479" s="164" t="s">
        <v>1464</v>
      </c>
      <c r="C479" s="164" t="s">
        <v>364</v>
      </c>
      <c r="D479" s="164" t="s">
        <v>140</v>
      </c>
      <c r="E479" s="164" t="s">
        <v>143</v>
      </c>
      <c r="F479" s="165">
        <v>36822</v>
      </c>
      <c r="G479" s="166">
        <v>2000</v>
      </c>
      <c r="H479" s="151" t="s">
        <v>408</v>
      </c>
      <c r="I479" s="151" t="str">
        <f t="shared" si="31"/>
        <v>TX</v>
      </c>
      <c r="J479" s="151" t="str">
        <f t="shared" si="32"/>
        <v>MX</v>
      </c>
      <c r="K479" s="151" t="str">
        <f t="shared" si="33"/>
        <v>South Central, Mexico</v>
      </c>
      <c r="L479" s="151" t="str">
        <f>INDEX('State '!$A$1:$C$62,MATCH($I479,'State '!$B:$B,0),3)</f>
        <v>South Central</v>
      </c>
      <c r="M479" s="151" t="str">
        <f>INDEX('State '!$A$1:$C$62,MATCH($J479,'State '!$B:$B,0),3)</f>
        <v>Mexico</v>
      </c>
      <c r="N479" s="151"/>
      <c r="O479" s="158">
        <v>0.2</v>
      </c>
      <c r="P479" s="158">
        <v>0.3</v>
      </c>
      <c r="Q479" s="158">
        <v>300</v>
      </c>
      <c r="R479" s="157">
        <v>24</v>
      </c>
      <c r="S479" s="151" t="s">
        <v>135</v>
      </c>
      <c r="T479" s="151" t="s">
        <v>381</v>
      </c>
      <c r="U479" s="151" t="s">
        <v>1465</v>
      </c>
      <c r="V479" s="151"/>
      <c r="W479" s="150"/>
      <c r="X479" s="150"/>
      <c r="Y479" s="150"/>
    </row>
    <row r="480" spans="1:25" s="17" customFormat="1" x14ac:dyDescent="0.2">
      <c r="A480" s="151">
        <v>42045</v>
      </c>
      <c r="B480" s="152" t="s">
        <v>1983</v>
      </c>
      <c r="C480" s="152" t="s">
        <v>231</v>
      </c>
      <c r="D480" s="152" t="s">
        <v>140</v>
      </c>
      <c r="E480" s="153" t="s">
        <v>143</v>
      </c>
      <c r="F480" s="154">
        <v>42005</v>
      </c>
      <c r="G480" s="155">
        <v>2015</v>
      </c>
      <c r="H480" s="151" t="s">
        <v>52</v>
      </c>
      <c r="I480" s="151" t="str">
        <f t="shared" si="31"/>
        <v>TN</v>
      </c>
      <c r="J480" s="151" t="str">
        <f t="shared" si="32"/>
        <v>TN</v>
      </c>
      <c r="K480" s="151" t="str">
        <f t="shared" si="33"/>
        <v>Midwest</v>
      </c>
      <c r="L480" s="151" t="str">
        <f>INDEX('State '!$A$1:$C$62,MATCH($I480,'State '!$B:$B,0),3)</f>
        <v>Midwest</v>
      </c>
      <c r="M480" s="151" t="str">
        <f>INDEX('State '!$A$1:$C$62,MATCH($J480,'State '!$B:$B,0),3)</f>
        <v>Midwest</v>
      </c>
      <c r="N480" s="151"/>
      <c r="O480" s="158">
        <v>113.5</v>
      </c>
      <c r="P480" s="157">
        <v>15.6</v>
      </c>
      <c r="Q480" s="157">
        <v>61</v>
      </c>
      <c r="R480" s="158">
        <v>16</v>
      </c>
      <c r="S480" s="159" t="s">
        <v>135</v>
      </c>
      <c r="T480" s="156" t="s">
        <v>381</v>
      </c>
      <c r="U480" s="160" t="s">
        <v>1808</v>
      </c>
      <c r="V480" s="151" t="s">
        <v>2175</v>
      </c>
      <c r="W480" s="150"/>
      <c r="X480" s="150"/>
      <c r="Y480" s="150"/>
    </row>
    <row r="481" spans="1:25" s="17" customFormat="1" x14ac:dyDescent="0.2">
      <c r="A481" s="151">
        <v>39990</v>
      </c>
      <c r="B481" s="152" t="s">
        <v>789</v>
      </c>
      <c r="C481" s="152" t="s">
        <v>221</v>
      </c>
      <c r="D481" s="152" t="s">
        <v>140</v>
      </c>
      <c r="E481" s="153" t="s">
        <v>143</v>
      </c>
      <c r="F481" s="154">
        <v>39759</v>
      </c>
      <c r="G481" s="155">
        <v>2008</v>
      </c>
      <c r="H481" s="151" t="s">
        <v>24</v>
      </c>
      <c r="I481" s="151" t="str">
        <f t="shared" si="31"/>
        <v>NE</v>
      </c>
      <c r="J481" s="151" t="str">
        <f t="shared" si="32"/>
        <v>NE</v>
      </c>
      <c r="K481" s="151" t="str">
        <f t="shared" si="33"/>
        <v>Mountain</v>
      </c>
      <c r="L481" s="151" t="str">
        <f>INDEX('State '!$A$1:$C$62,MATCH($I481,'State '!$B:$B,0),3)</f>
        <v>Mountain</v>
      </c>
      <c r="M481" s="151" t="str">
        <f>INDEX('State '!$A$1:$C$62,MATCH($J481,'State '!$B:$B,0),3)</f>
        <v>Mountain</v>
      </c>
      <c r="N481" s="151"/>
      <c r="O481" s="158">
        <v>23</v>
      </c>
      <c r="P481" s="157">
        <v>26</v>
      </c>
      <c r="Q481" s="157">
        <v>22</v>
      </c>
      <c r="R481" s="158" t="s">
        <v>719</v>
      </c>
      <c r="S481" s="159" t="s">
        <v>135</v>
      </c>
      <c r="T481" s="156" t="s">
        <v>381</v>
      </c>
      <c r="U481" s="160" t="s">
        <v>382</v>
      </c>
      <c r="V481" s="151"/>
      <c r="W481" s="150"/>
      <c r="X481" s="150"/>
      <c r="Y481" s="150"/>
    </row>
    <row r="482" spans="1:25" s="17" customFormat="1" x14ac:dyDescent="0.2">
      <c r="A482" s="151">
        <v>43131</v>
      </c>
      <c r="B482" s="152" t="s">
        <v>2381</v>
      </c>
      <c r="C482" s="152" t="s">
        <v>2382</v>
      </c>
      <c r="D482" s="152" t="s">
        <v>140</v>
      </c>
      <c r="E482" s="153" t="s">
        <v>143</v>
      </c>
      <c r="F482" s="154">
        <v>43151</v>
      </c>
      <c r="G482" s="155">
        <v>2018</v>
      </c>
      <c r="H482" s="151" t="s">
        <v>408</v>
      </c>
      <c r="I482" s="151" t="str">
        <f t="shared" si="31"/>
        <v>TX</v>
      </c>
      <c r="J482" s="151" t="str">
        <f t="shared" si="32"/>
        <v>MX</v>
      </c>
      <c r="K482" s="156" t="str">
        <f t="shared" si="33"/>
        <v>South Central, Mexico</v>
      </c>
      <c r="L482" s="151" t="str">
        <f>INDEX('State '!$A$1:$C$62,MATCH($I482,'State '!$B:$B,0),3)</f>
        <v>South Central</v>
      </c>
      <c r="M482" s="151" t="str">
        <f>INDEX('State '!$A$1:$C$62,MATCH($J482,'State '!$B:$B,0),3)</f>
        <v>Mexico</v>
      </c>
      <c r="N482" s="151"/>
      <c r="O482" s="158"/>
      <c r="P482" s="157">
        <v>0.26</v>
      </c>
      <c r="Q482" s="157">
        <v>150</v>
      </c>
      <c r="R482" s="158">
        <v>24</v>
      </c>
      <c r="S482" s="159" t="s">
        <v>135</v>
      </c>
      <c r="T482" s="156" t="s">
        <v>381</v>
      </c>
      <c r="U482" s="160" t="s">
        <v>2380</v>
      </c>
      <c r="V482" s="156" t="s">
        <v>2178</v>
      </c>
      <c r="W482" s="150" t="s">
        <v>2208</v>
      </c>
      <c r="X482" s="150"/>
      <c r="Y482" s="150"/>
    </row>
    <row r="483" spans="1:25" s="17" customFormat="1" x14ac:dyDescent="0.2">
      <c r="A483" s="151">
        <v>39990</v>
      </c>
      <c r="B483" s="152" t="s">
        <v>934</v>
      </c>
      <c r="C483" s="152" t="s">
        <v>305</v>
      </c>
      <c r="D483" s="152" t="s">
        <v>136</v>
      </c>
      <c r="E483" s="153" t="s">
        <v>143</v>
      </c>
      <c r="F483" s="154">
        <v>39436</v>
      </c>
      <c r="G483" s="155">
        <v>2007</v>
      </c>
      <c r="H483" s="151" t="s">
        <v>28</v>
      </c>
      <c r="I483" s="151" t="str">
        <f t="shared" ref="I483:I511" si="34">LEFT($H483,2)</f>
        <v>IL</v>
      </c>
      <c r="J483" s="151" t="str">
        <f t="shared" ref="J483:J511" si="35">RIGHT($H483,2)</f>
        <v>IL</v>
      </c>
      <c r="K483" s="151" t="str">
        <f t="shared" ref="K483:K511" si="36">IF($L483=$M483,L483,CONCATENATE($L483,", ",IF(ISBLANK(N483),"",CONCATENATE(N483,", ")),$M483))</f>
        <v>Midwest</v>
      </c>
      <c r="L483" s="151" t="str">
        <f>INDEX('State '!$A$1:$C$62,MATCH($I483,'State '!$B:$B,0),3)</f>
        <v>Midwest</v>
      </c>
      <c r="M483" s="151" t="str">
        <f>INDEX('State '!$A$1:$C$62,MATCH($J483,'State '!$B:$B,0),3)</f>
        <v>Midwest</v>
      </c>
      <c r="N483" s="151"/>
      <c r="O483" s="158">
        <v>13.3</v>
      </c>
      <c r="P483" s="157">
        <v>3.1</v>
      </c>
      <c r="Q483" s="157">
        <v>360</v>
      </c>
      <c r="R483" s="158">
        <v>24</v>
      </c>
      <c r="S483" s="159" t="s">
        <v>135</v>
      </c>
      <c r="T483" s="156" t="s">
        <v>381</v>
      </c>
      <c r="U483" s="160" t="s">
        <v>935</v>
      </c>
      <c r="V483" s="151"/>
      <c r="W483" s="150"/>
      <c r="X483" s="150"/>
      <c r="Y483" s="150"/>
    </row>
    <row r="484" spans="1:25" s="17" customFormat="1" x14ac:dyDescent="0.2">
      <c r="A484" s="151">
        <v>39990</v>
      </c>
      <c r="B484" s="152" t="s">
        <v>787</v>
      </c>
      <c r="C484" s="152" t="s">
        <v>221</v>
      </c>
      <c r="D484" s="152" t="s">
        <v>134</v>
      </c>
      <c r="E484" s="153" t="s">
        <v>143</v>
      </c>
      <c r="F484" s="154">
        <v>39783</v>
      </c>
      <c r="G484" s="155">
        <v>2008</v>
      </c>
      <c r="H484" s="151" t="s">
        <v>25</v>
      </c>
      <c r="I484" s="151" t="str">
        <f t="shared" si="34"/>
        <v>CO</v>
      </c>
      <c r="J484" s="151" t="str">
        <f t="shared" si="35"/>
        <v>CO</v>
      </c>
      <c r="K484" s="151" t="str">
        <f t="shared" si="36"/>
        <v>Mountain</v>
      </c>
      <c r="L484" s="151" t="str">
        <f>INDEX('State '!$A$1:$C$62,MATCH($I484,'State '!$B:$B,0),3)</f>
        <v>Mountain</v>
      </c>
      <c r="M484" s="151" t="str">
        <f>INDEX('State '!$A$1:$C$62,MATCH($J484,'State '!$B:$B,0),3)</f>
        <v>Mountain</v>
      </c>
      <c r="N484" s="151"/>
      <c r="O484" s="158">
        <v>30</v>
      </c>
      <c r="P484" s="157">
        <v>41.4</v>
      </c>
      <c r="Q484" s="157">
        <v>74</v>
      </c>
      <c r="R484" s="158">
        <v>12</v>
      </c>
      <c r="S484" s="159" t="s">
        <v>135</v>
      </c>
      <c r="T484" s="156" t="s">
        <v>381</v>
      </c>
      <c r="U484" s="160" t="s">
        <v>788</v>
      </c>
      <c r="V484" s="151"/>
      <c r="W484" s="150"/>
      <c r="X484" s="150"/>
      <c r="Y484" s="150"/>
    </row>
    <row r="485" spans="1:25" s="17" customFormat="1" ht="38.25" x14ac:dyDescent="0.2">
      <c r="A485" s="97">
        <v>43756</v>
      </c>
      <c r="B485" s="80" t="s">
        <v>2593</v>
      </c>
      <c r="C485" s="152" t="s">
        <v>221</v>
      </c>
      <c r="D485" s="80" t="s">
        <v>134</v>
      </c>
      <c r="E485" s="102" t="s">
        <v>2374</v>
      </c>
      <c r="F485" s="62"/>
      <c r="G485" s="107"/>
      <c r="H485" s="97" t="s">
        <v>6</v>
      </c>
      <c r="I485" s="97" t="str">
        <f t="shared" si="34"/>
        <v>TX</v>
      </c>
      <c r="J485" s="97" t="str">
        <f t="shared" si="35"/>
        <v>TX</v>
      </c>
      <c r="K485" s="104" t="str">
        <f t="shared" si="36"/>
        <v>South Central</v>
      </c>
      <c r="L485" s="97" t="str">
        <f>INDEX('State '!$A$1:$C$62,MATCH($I485,'State '!$B:$B,0),3)</f>
        <v>South Central</v>
      </c>
      <c r="M485" s="97" t="str">
        <f>INDEX('State '!$A$1:$C$62,MATCH($J485,'State '!$B:$B,0),3)</f>
        <v>South Central</v>
      </c>
      <c r="N485" s="97"/>
      <c r="O485" s="158"/>
      <c r="P485" s="179">
        <v>40</v>
      </c>
      <c r="Q485" s="108">
        <v>320</v>
      </c>
      <c r="R485" s="63">
        <v>30</v>
      </c>
      <c r="S485" s="103" t="s">
        <v>138</v>
      </c>
      <c r="T485" s="104"/>
      <c r="U485" s="105"/>
      <c r="V485" s="104" t="s">
        <v>2409</v>
      </c>
      <c r="W485" s="80" t="s">
        <v>2880</v>
      </c>
      <c r="X485" s="80" t="s">
        <v>2827</v>
      </c>
      <c r="Y485" s="138"/>
    </row>
    <row r="486" spans="1:25" s="17" customFormat="1" x14ac:dyDescent="0.2">
      <c r="A486" s="151">
        <v>39990</v>
      </c>
      <c r="B486" s="164" t="s">
        <v>1316</v>
      </c>
      <c r="C486" s="164" t="s">
        <v>221</v>
      </c>
      <c r="D486" s="164" t="s">
        <v>136</v>
      </c>
      <c r="E486" s="164" t="s">
        <v>143</v>
      </c>
      <c r="F486" s="165">
        <v>37386</v>
      </c>
      <c r="G486" s="166">
        <v>2002</v>
      </c>
      <c r="H486" s="151" t="s">
        <v>1295</v>
      </c>
      <c r="I486" s="151" t="str">
        <f t="shared" si="34"/>
        <v>IL</v>
      </c>
      <c r="J486" s="151" t="str">
        <f t="shared" si="35"/>
        <v>WI</v>
      </c>
      <c r="K486" s="151" t="str">
        <f t="shared" si="36"/>
        <v>Midwest</v>
      </c>
      <c r="L486" s="151" t="str">
        <f>INDEX('State '!$A$1:$C$62,MATCH($I486,'State '!$B:$B,0),3)</f>
        <v>Midwest</v>
      </c>
      <c r="M486" s="151" t="str">
        <f>INDEX('State '!$A$1:$C$62,MATCH($J486,'State '!$B:$B,0),3)</f>
        <v>Midwest</v>
      </c>
      <c r="N486" s="151"/>
      <c r="O486" s="158">
        <v>75</v>
      </c>
      <c r="P486" s="158">
        <v>28.5</v>
      </c>
      <c r="Q486" s="158">
        <v>380</v>
      </c>
      <c r="R486" s="157">
        <v>36</v>
      </c>
      <c r="S486" s="151" t="s">
        <v>135</v>
      </c>
      <c r="T486" s="151" t="s">
        <v>381</v>
      </c>
      <c r="U486" s="151" t="s">
        <v>1317</v>
      </c>
      <c r="V486" s="151"/>
      <c r="W486" s="150"/>
      <c r="X486" s="150"/>
      <c r="Y486" s="150"/>
    </row>
    <row r="487" spans="1:25" s="17" customFormat="1" x14ac:dyDescent="0.2">
      <c r="A487" s="151">
        <v>39990</v>
      </c>
      <c r="B487" s="164" t="s">
        <v>1161</v>
      </c>
      <c r="C487" s="164" t="s">
        <v>203</v>
      </c>
      <c r="D487" s="164" t="s">
        <v>140</v>
      </c>
      <c r="E487" s="164" t="s">
        <v>143</v>
      </c>
      <c r="F487" s="165">
        <v>38139</v>
      </c>
      <c r="G487" s="166">
        <v>2004</v>
      </c>
      <c r="H487" s="151" t="s">
        <v>1162</v>
      </c>
      <c r="I487" s="151" t="str">
        <f t="shared" si="34"/>
        <v>CO</v>
      </c>
      <c r="J487" s="151" t="str">
        <f t="shared" si="35"/>
        <v>NE</v>
      </c>
      <c r="K487" s="151" t="str">
        <f t="shared" si="36"/>
        <v>Mountain</v>
      </c>
      <c r="L487" s="151" t="str">
        <f>INDEX('State '!$A$1:$C$62,MATCH($I487,'State '!$B:$B,0),3)</f>
        <v>Mountain</v>
      </c>
      <c r="M487" s="151" t="str">
        <f>INDEX('State '!$A$1:$C$62,MATCH($J487,'State '!$B:$B,0),3)</f>
        <v>Mountain</v>
      </c>
      <c r="N487" s="151"/>
      <c r="O487" s="158">
        <v>26.9</v>
      </c>
      <c r="P487" s="158"/>
      <c r="Q487" s="158">
        <v>62</v>
      </c>
      <c r="R487" s="157" t="s">
        <v>2173</v>
      </c>
      <c r="S487" s="151" t="s">
        <v>135</v>
      </c>
      <c r="T487" s="151" t="s">
        <v>381</v>
      </c>
      <c r="U487" s="151" t="s">
        <v>1163</v>
      </c>
      <c r="V487" s="151"/>
      <c r="W487" s="150"/>
      <c r="X487" s="150"/>
      <c r="Y487" s="150"/>
    </row>
    <row r="488" spans="1:25" s="17" customFormat="1" ht="25.5" x14ac:dyDescent="0.2">
      <c r="A488" s="151">
        <v>39990</v>
      </c>
      <c r="B488" s="164" t="s">
        <v>1645</v>
      </c>
      <c r="C488" s="164" t="s">
        <v>203</v>
      </c>
      <c r="D488" s="164" t="s">
        <v>141</v>
      </c>
      <c r="E488" s="164" t="s">
        <v>143</v>
      </c>
      <c r="F488" s="165">
        <v>35643</v>
      </c>
      <c r="G488" s="166">
        <v>1997</v>
      </c>
      <c r="H488" s="151" t="s">
        <v>1646</v>
      </c>
      <c r="I488" s="151" t="str">
        <f t="shared" si="34"/>
        <v>WY</v>
      </c>
      <c r="J488" s="151" t="str">
        <f t="shared" si="35"/>
        <v>MO</v>
      </c>
      <c r="K488" s="151" t="str">
        <f t="shared" si="36"/>
        <v>Mountain, South Central, Midwest</v>
      </c>
      <c r="L488" s="151" t="str">
        <f>INDEX('State '!$A$1:$C$62,MATCH($I488,'State '!$B:$B,0),3)</f>
        <v>Mountain</v>
      </c>
      <c r="M488" s="151" t="str">
        <f>INDEX('State '!$A$1:$C$62,MATCH($J488,'State '!$B:$B,0),3)</f>
        <v>Midwest</v>
      </c>
      <c r="N488" s="151" t="s">
        <v>2465</v>
      </c>
      <c r="O488" s="158">
        <v>159</v>
      </c>
      <c r="P488" s="158">
        <v>850</v>
      </c>
      <c r="Q488" s="158">
        <v>255</v>
      </c>
      <c r="R488" s="157" t="s">
        <v>3232</v>
      </c>
      <c r="S488" s="151" t="s">
        <v>135</v>
      </c>
      <c r="T488" s="151" t="s">
        <v>381</v>
      </c>
      <c r="U488" s="151" t="s">
        <v>1647</v>
      </c>
      <c r="V488" s="151"/>
      <c r="W488" s="150"/>
      <c r="X488" s="150"/>
      <c r="Y488" s="150"/>
    </row>
    <row r="489" spans="1:25" s="17" customFormat="1" x14ac:dyDescent="0.2">
      <c r="A489" s="151">
        <v>39990</v>
      </c>
      <c r="B489" s="164" t="s">
        <v>1241</v>
      </c>
      <c r="C489" s="164" t="s">
        <v>340</v>
      </c>
      <c r="D489" s="164" t="s">
        <v>140</v>
      </c>
      <c r="E489" s="164" t="s">
        <v>143</v>
      </c>
      <c r="F489" s="165">
        <v>37700</v>
      </c>
      <c r="G489" s="166">
        <v>2003</v>
      </c>
      <c r="H489" s="151" t="s">
        <v>408</v>
      </c>
      <c r="I489" s="151" t="str">
        <f t="shared" si="34"/>
        <v>TX</v>
      </c>
      <c r="J489" s="151" t="str">
        <f t="shared" si="35"/>
        <v>MX</v>
      </c>
      <c r="K489" s="151" t="str">
        <f t="shared" si="36"/>
        <v>South Central, Mexico</v>
      </c>
      <c r="L489" s="151" t="str">
        <f>INDEX('State '!$A$1:$C$62,MATCH($I489,'State '!$B:$B,0),3)</f>
        <v>South Central</v>
      </c>
      <c r="M489" s="151" t="str">
        <f>INDEX('State '!$A$1:$C$62,MATCH($J489,'State '!$B:$B,0),3)</f>
        <v>Mexico</v>
      </c>
      <c r="N489" s="151"/>
      <c r="O489" s="158">
        <v>0.5</v>
      </c>
      <c r="P489" s="158">
        <v>0.2</v>
      </c>
      <c r="Q489" s="158">
        <v>375</v>
      </c>
      <c r="R489" s="157">
        <v>30</v>
      </c>
      <c r="S489" s="151" t="s">
        <v>135</v>
      </c>
      <c r="T489" s="151" t="s">
        <v>381</v>
      </c>
      <c r="U489" s="151" t="s">
        <v>1242</v>
      </c>
      <c r="V489" s="151"/>
      <c r="W489" s="150"/>
      <c r="X489" s="150"/>
      <c r="Y489" s="150"/>
    </row>
    <row r="490" spans="1:25" s="17" customFormat="1" x14ac:dyDescent="0.2">
      <c r="A490" s="151">
        <v>39990</v>
      </c>
      <c r="B490" s="164" t="s">
        <v>1231</v>
      </c>
      <c r="C490" s="164" t="s">
        <v>340</v>
      </c>
      <c r="D490" s="164" t="s">
        <v>136</v>
      </c>
      <c r="E490" s="164" t="s">
        <v>143</v>
      </c>
      <c r="F490" s="165">
        <v>37700</v>
      </c>
      <c r="G490" s="166">
        <v>2003</v>
      </c>
      <c r="H490" s="151" t="s">
        <v>6</v>
      </c>
      <c r="I490" s="151" t="str">
        <f t="shared" si="34"/>
        <v>TX</v>
      </c>
      <c r="J490" s="151" t="str">
        <f t="shared" si="35"/>
        <v>TX</v>
      </c>
      <c r="K490" s="151" t="str">
        <f t="shared" si="36"/>
        <v>South Central</v>
      </c>
      <c r="L490" s="151" t="str">
        <f>INDEX('State '!$A$1:$C$62,MATCH($I490,'State '!$B:$B,0),3)</f>
        <v>South Central</v>
      </c>
      <c r="M490" s="151" t="str">
        <f>INDEX('State '!$A$1:$C$62,MATCH($J490,'State '!$B:$B,0),3)</f>
        <v>South Central</v>
      </c>
      <c r="N490" s="151"/>
      <c r="O490" s="158">
        <v>32</v>
      </c>
      <c r="P490" s="158">
        <v>8.9</v>
      </c>
      <c r="Q490" s="158">
        <v>375</v>
      </c>
      <c r="R490" s="157">
        <v>30</v>
      </c>
      <c r="S490" s="151" t="s">
        <v>135</v>
      </c>
      <c r="T490" s="151" t="s">
        <v>381</v>
      </c>
      <c r="U490" s="151" t="s">
        <v>1232</v>
      </c>
      <c r="V490" s="151"/>
      <c r="W490" s="150"/>
      <c r="X490" s="150"/>
      <c r="Y490" s="150"/>
    </row>
    <row r="491" spans="1:25" s="17" customFormat="1" x14ac:dyDescent="0.2">
      <c r="A491" s="151">
        <v>40367</v>
      </c>
      <c r="B491" s="152" t="s">
        <v>707</v>
      </c>
      <c r="C491" s="152" t="s">
        <v>221</v>
      </c>
      <c r="D491" s="152" t="s">
        <v>134</v>
      </c>
      <c r="E491" s="153" t="s">
        <v>143</v>
      </c>
      <c r="F491" s="154">
        <v>39837</v>
      </c>
      <c r="G491" s="155">
        <v>2009</v>
      </c>
      <c r="H491" s="151" t="s">
        <v>24</v>
      </c>
      <c r="I491" s="151" t="str">
        <f t="shared" si="34"/>
        <v>NE</v>
      </c>
      <c r="J491" s="151" t="str">
        <f t="shared" si="35"/>
        <v>NE</v>
      </c>
      <c r="K491" s="151" t="str">
        <f t="shared" si="36"/>
        <v>Mountain</v>
      </c>
      <c r="L491" s="151" t="str">
        <f>INDEX('State '!$A$1:$C$62,MATCH($I491,'State '!$B:$B,0),3)</f>
        <v>Mountain</v>
      </c>
      <c r="M491" s="151" t="str">
        <f>INDEX('State '!$A$1:$C$62,MATCH($J491,'State '!$B:$B,0),3)</f>
        <v>Mountain</v>
      </c>
      <c r="N491" s="151"/>
      <c r="O491" s="158">
        <v>23.9</v>
      </c>
      <c r="P491" s="157">
        <v>24.5</v>
      </c>
      <c r="Q491" s="157">
        <v>21.8</v>
      </c>
      <c r="R491" s="158" t="s">
        <v>719</v>
      </c>
      <c r="S491" s="159" t="s">
        <v>135</v>
      </c>
      <c r="T491" s="156" t="s">
        <v>381</v>
      </c>
      <c r="U491" s="160" t="s">
        <v>708</v>
      </c>
      <c r="V491" s="151"/>
      <c r="W491" s="150"/>
      <c r="X491" s="150"/>
      <c r="Y491" s="150"/>
    </row>
    <row r="492" spans="1:25" s="17" customFormat="1" x14ac:dyDescent="0.2">
      <c r="A492" s="151">
        <v>39990</v>
      </c>
      <c r="B492" s="164" t="s">
        <v>1140</v>
      </c>
      <c r="C492" s="164" t="s">
        <v>221</v>
      </c>
      <c r="D492" s="164" t="s">
        <v>141</v>
      </c>
      <c r="E492" s="164" t="s">
        <v>143</v>
      </c>
      <c r="F492" s="165">
        <v>38181</v>
      </c>
      <c r="G492" s="166">
        <v>2004</v>
      </c>
      <c r="H492" s="151" t="s">
        <v>6</v>
      </c>
      <c r="I492" s="151" t="str">
        <f t="shared" si="34"/>
        <v>TX</v>
      </c>
      <c r="J492" s="151" t="str">
        <f t="shared" si="35"/>
        <v>TX</v>
      </c>
      <c r="K492" s="151" t="str">
        <f t="shared" si="36"/>
        <v>South Central</v>
      </c>
      <c r="L492" s="151" t="str">
        <f>INDEX('State '!$A$1:$C$62,MATCH($I492,'State '!$B:$B,0),3)</f>
        <v>South Central</v>
      </c>
      <c r="M492" s="151" t="str">
        <f>INDEX('State '!$A$1:$C$62,MATCH($J492,'State '!$B:$B,0),3)</f>
        <v>South Central</v>
      </c>
      <c r="N492" s="151"/>
      <c r="O492" s="158">
        <v>30</v>
      </c>
      <c r="P492" s="158">
        <v>177</v>
      </c>
      <c r="Q492" s="158">
        <v>170</v>
      </c>
      <c r="R492" s="157">
        <v>24</v>
      </c>
      <c r="S492" s="151" t="s">
        <v>138</v>
      </c>
      <c r="T492" s="151" t="s">
        <v>187</v>
      </c>
      <c r="U492" s="151" t="s">
        <v>382</v>
      </c>
      <c r="V492" s="151"/>
      <c r="W492" s="150"/>
      <c r="X492" s="150"/>
      <c r="Y492" s="150"/>
    </row>
    <row r="493" spans="1:25" s="17" customFormat="1" x14ac:dyDescent="0.2">
      <c r="A493" s="151">
        <v>39990</v>
      </c>
      <c r="B493" s="164" t="s">
        <v>1047</v>
      </c>
      <c r="C493" s="164" t="s">
        <v>221</v>
      </c>
      <c r="D493" s="164" t="s">
        <v>141</v>
      </c>
      <c r="E493" s="164" t="s">
        <v>143</v>
      </c>
      <c r="F493" s="165">
        <v>38656</v>
      </c>
      <c r="G493" s="166">
        <v>2005</v>
      </c>
      <c r="H493" s="151" t="s">
        <v>6</v>
      </c>
      <c r="I493" s="151" t="str">
        <f t="shared" si="34"/>
        <v>TX</v>
      </c>
      <c r="J493" s="151" t="str">
        <f t="shared" si="35"/>
        <v>TX</v>
      </c>
      <c r="K493" s="151" t="str">
        <f t="shared" si="36"/>
        <v>South Central</v>
      </c>
      <c r="L493" s="151" t="str">
        <f>INDEX('State '!$A$1:$C$62,MATCH($I493,'State '!$B:$B,0),3)</f>
        <v>South Central</v>
      </c>
      <c r="M493" s="151" t="str">
        <f>INDEX('State '!$A$1:$C$62,MATCH($J493,'State '!$B:$B,0),3)</f>
        <v>South Central</v>
      </c>
      <c r="N493" s="151"/>
      <c r="O493" s="158">
        <v>40</v>
      </c>
      <c r="P493" s="158">
        <v>254</v>
      </c>
      <c r="Q493" s="158">
        <v>150</v>
      </c>
      <c r="R493" s="157">
        <v>24</v>
      </c>
      <c r="S493" s="151" t="s">
        <v>138</v>
      </c>
      <c r="T493" s="151" t="s">
        <v>187</v>
      </c>
      <c r="U493" s="151" t="s">
        <v>382</v>
      </c>
      <c r="V493" s="151"/>
      <c r="W493" s="150"/>
      <c r="X493" s="150"/>
      <c r="Y493" s="150"/>
    </row>
    <row r="494" spans="1:25" s="17" customFormat="1" x14ac:dyDescent="0.2">
      <c r="A494" s="151">
        <v>39990</v>
      </c>
      <c r="B494" s="152" t="s">
        <v>926</v>
      </c>
      <c r="C494" s="152" t="s">
        <v>221</v>
      </c>
      <c r="D494" s="152" t="s">
        <v>134</v>
      </c>
      <c r="E494" s="153" t="s">
        <v>143</v>
      </c>
      <c r="F494" s="154">
        <v>39401</v>
      </c>
      <c r="G494" s="155">
        <v>2007</v>
      </c>
      <c r="H494" s="151" t="s">
        <v>29</v>
      </c>
      <c r="I494" s="151" t="str">
        <f t="shared" si="34"/>
        <v>WY</v>
      </c>
      <c r="J494" s="151" t="str">
        <f t="shared" si="35"/>
        <v>WY</v>
      </c>
      <c r="K494" s="151" t="str">
        <f t="shared" si="36"/>
        <v>Mountain</v>
      </c>
      <c r="L494" s="151" t="str">
        <f>INDEX('State '!$A$1:$C$62,MATCH($I494,'State '!$B:$B,0),3)</f>
        <v>Mountain</v>
      </c>
      <c r="M494" s="151" t="str">
        <f>INDEX('State '!$A$1:$C$62,MATCH($J494,'State '!$B:$B,0),3)</f>
        <v>Mountain</v>
      </c>
      <c r="N494" s="151"/>
      <c r="O494" s="158">
        <v>15.2</v>
      </c>
      <c r="P494" s="157">
        <v>2.6</v>
      </c>
      <c r="Q494" s="157">
        <v>150</v>
      </c>
      <c r="R494" s="158">
        <v>16</v>
      </c>
      <c r="S494" s="159" t="s">
        <v>135</v>
      </c>
      <c r="T494" s="156" t="s">
        <v>381</v>
      </c>
      <c r="U494" s="160" t="s">
        <v>927</v>
      </c>
      <c r="V494" s="151"/>
      <c r="W494" s="150"/>
      <c r="X494" s="150"/>
      <c r="Y494" s="150"/>
    </row>
    <row r="495" spans="1:25" s="17" customFormat="1" x14ac:dyDescent="0.2">
      <c r="A495" s="151">
        <v>39990</v>
      </c>
      <c r="B495" s="152" t="s">
        <v>709</v>
      </c>
      <c r="C495" s="152" t="s">
        <v>221</v>
      </c>
      <c r="D495" s="152" t="s">
        <v>136</v>
      </c>
      <c r="E495" s="153" t="s">
        <v>143</v>
      </c>
      <c r="F495" s="154">
        <v>40128</v>
      </c>
      <c r="G495" s="155">
        <v>2009</v>
      </c>
      <c r="H495" s="151" t="s">
        <v>710</v>
      </c>
      <c r="I495" s="151" t="str">
        <f t="shared" si="34"/>
        <v>IA</v>
      </c>
      <c r="J495" s="151" t="str">
        <f t="shared" si="35"/>
        <v>IL</v>
      </c>
      <c r="K495" s="151" t="str">
        <f t="shared" si="36"/>
        <v>Midwest</v>
      </c>
      <c r="L495" s="151" t="str">
        <f>INDEX('State '!$A$1:$C$62,MATCH($I495,'State '!$B:$B,0),3)</f>
        <v>Midwest</v>
      </c>
      <c r="M495" s="151" t="str">
        <f>INDEX('State '!$A$1:$C$62,MATCH($J495,'State '!$B:$B,0),3)</f>
        <v>Midwest</v>
      </c>
      <c r="N495" s="151"/>
      <c r="O495" s="158">
        <v>1200</v>
      </c>
      <c r="P495" s="157">
        <v>240</v>
      </c>
      <c r="Q495" s="157">
        <v>1000</v>
      </c>
      <c r="R495" s="158">
        <v>42</v>
      </c>
      <c r="S495" s="159" t="s">
        <v>135</v>
      </c>
      <c r="T495" s="156" t="s">
        <v>381</v>
      </c>
      <c r="U495" s="160" t="s">
        <v>382</v>
      </c>
      <c r="V495" s="151"/>
      <c r="W495" s="150"/>
      <c r="X495" s="150"/>
      <c r="Y495" s="150"/>
    </row>
    <row r="496" spans="1:25" s="17" customFormat="1" ht="25.5" x14ac:dyDescent="0.2">
      <c r="A496" s="151">
        <v>39990</v>
      </c>
      <c r="B496" s="152" t="s">
        <v>657</v>
      </c>
      <c r="C496" s="152" t="s">
        <v>221</v>
      </c>
      <c r="D496" s="152" t="s">
        <v>136</v>
      </c>
      <c r="E496" s="153" t="s">
        <v>143</v>
      </c>
      <c r="F496" s="154">
        <v>40128</v>
      </c>
      <c r="G496" s="155">
        <v>2009</v>
      </c>
      <c r="H496" s="151" t="s">
        <v>658</v>
      </c>
      <c r="I496" s="151" t="str">
        <f t="shared" si="34"/>
        <v>WY</v>
      </c>
      <c r="J496" s="151" t="str">
        <f t="shared" si="35"/>
        <v>IA</v>
      </c>
      <c r="K496" s="151" t="str">
        <f t="shared" si="36"/>
        <v>Mountain, South Central, Midwest</v>
      </c>
      <c r="L496" s="151" t="str">
        <f>INDEX('State '!$A$1:$C$62,MATCH($I496,'State '!$B:$B,0),3)</f>
        <v>Mountain</v>
      </c>
      <c r="M496" s="151" t="str">
        <f>INDEX('State '!$A$1:$C$62,MATCH($J496,'State '!$B:$B,0),3)</f>
        <v>Midwest</v>
      </c>
      <c r="N496" s="151" t="s">
        <v>2465</v>
      </c>
      <c r="O496" s="158">
        <v>875</v>
      </c>
      <c r="P496" s="157">
        <v>175</v>
      </c>
      <c r="Q496" s="157">
        <v>1000</v>
      </c>
      <c r="R496" s="158">
        <v>42</v>
      </c>
      <c r="S496" s="159" t="s">
        <v>135</v>
      </c>
      <c r="T496" s="156" t="s">
        <v>381</v>
      </c>
      <c r="U496" s="160" t="s">
        <v>382</v>
      </c>
      <c r="V496" s="151"/>
      <c r="W496" s="150"/>
      <c r="X496" s="150"/>
      <c r="Y496" s="150"/>
    </row>
    <row r="497" spans="1:25" s="17" customFormat="1" x14ac:dyDescent="0.2">
      <c r="A497" s="151">
        <v>40367</v>
      </c>
      <c r="B497" s="164" t="s">
        <v>704</v>
      </c>
      <c r="C497" s="164" t="s">
        <v>246</v>
      </c>
      <c r="D497" s="164" t="s">
        <v>136</v>
      </c>
      <c r="E497" s="164" t="s">
        <v>143</v>
      </c>
      <c r="F497" s="165">
        <v>39993</v>
      </c>
      <c r="G497" s="166">
        <v>2009</v>
      </c>
      <c r="H497" s="151" t="s">
        <v>705</v>
      </c>
      <c r="I497" s="151" t="str">
        <f t="shared" si="34"/>
        <v>MO</v>
      </c>
      <c r="J497" s="151" t="str">
        <f t="shared" si="35"/>
        <v>OH</v>
      </c>
      <c r="K497" s="151" t="str">
        <f t="shared" si="36"/>
        <v>Midwest, Northeast</v>
      </c>
      <c r="L497" s="151" t="str">
        <f>INDEX('State '!$A$1:$C$62,MATCH($I497,'State '!$B:$B,0),3)</f>
        <v>Midwest</v>
      </c>
      <c r="M497" s="151" t="str">
        <f>INDEX('State '!$A$1:$C$62,MATCH($J497,'State '!$B:$B,0),3)</f>
        <v>Northeast</v>
      </c>
      <c r="N497" s="151"/>
      <c r="O497" s="158">
        <v>2150</v>
      </c>
      <c r="P497" s="158">
        <v>444</v>
      </c>
      <c r="Q497" s="158">
        <v>1600</v>
      </c>
      <c r="R497" s="157">
        <v>42</v>
      </c>
      <c r="S497" s="151" t="s">
        <v>135</v>
      </c>
      <c r="T497" s="151" t="s">
        <v>381</v>
      </c>
      <c r="U497" s="151" t="s">
        <v>706</v>
      </c>
      <c r="V497" s="151"/>
      <c r="W497" s="150"/>
      <c r="X497" s="150"/>
      <c r="Y497" s="150"/>
    </row>
    <row r="498" spans="1:25" s="17" customFormat="1" x14ac:dyDescent="0.2">
      <c r="A498" s="151">
        <v>40367</v>
      </c>
      <c r="B498" s="164" t="s">
        <v>713</v>
      </c>
      <c r="C498" s="164" t="s">
        <v>246</v>
      </c>
      <c r="D498" s="164" t="s">
        <v>136</v>
      </c>
      <c r="E498" s="164" t="s">
        <v>143</v>
      </c>
      <c r="F498" s="165">
        <v>40129</v>
      </c>
      <c r="G498" s="166">
        <v>2009</v>
      </c>
      <c r="H498" s="151" t="s">
        <v>8</v>
      </c>
      <c r="I498" s="151" t="str">
        <f t="shared" si="34"/>
        <v>OH</v>
      </c>
      <c r="J498" s="151" t="str">
        <f t="shared" si="35"/>
        <v>OH</v>
      </c>
      <c r="K498" s="151" t="str">
        <f t="shared" si="36"/>
        <v>Northeast</v>
      </c>
      <c r="L498" s="151" t="str">
        <f>INDEX('State '!$A$1:$C$62,MATCH($I498,'State '!$B:$B,0),3)</f>
        <v>Northeast</v>
      </c>
      <c r="M498" s="151" t="str">
        <f>INDEX('State '!$A$1:$C$62,MATCH($J498,'State '!$B:$B,0),3)</f>
        <v>Northeast</v>
      </c>
      <c r="N498" s="151"/>
      <c r="O498" s="158">
        <v>1162</v>
      </c>
      <c r="P498" s="158">
        <v>195.1</v>
      </c>
      <c r="Q498" s="158">
        <v>1800</v>
      </c>
      <c r="R498" s="157">
        <v>42</v>
      </c>
      <c r="S498" s="151" t="s">
        <v>135</v>
      </c>
      <c r="T498" s="151" t="s">
        <v>381</v>
      </c>
      <c r="U498" s="151" t="s">
        <v>706</v>
      </c>
      <c r="V498" s="151"/>
      <c r="W498" s="150"/>
      <c r="X498" s="150"/>
      <c r="Y498" s="150"/>
    </row>
    <row r="499" spans="1:25" s="17" customFormat="1" x14ac:dyDescent="0.2">
      <c r="A499" s="151">
        <v>39990</v>
      </c>
      <c r="B499" s="152" t="s">
        <v>928</v>
      </c>
      <c r="C499" s="152" t="s">
        <v>246</v>
      </c>
      <c r="D499" s="152" t="s">
        <v>136</v>
      </c>
      <c r="E499" s="153" t="s">
        <v>143</v>
      </c>
      <c r="F499" s="154">
        <v>39128</v>
      </c>
      <c r="G499" s="155">
        <v>2007</v>
      </c>
      <c r="H499" s="151" t="s">
        <v>690</v>
      </c>
      <c r="I499" s="151" t="str">
        <f t="shared" si="34"/>
        <v>WY</v>
      </c>
      <c r="J499" s="151" t="str">
        <f t="shared" si="35"/>
        <v>CO</v>
      </c>
      <c r="K499" s="151" t="str">
        <f t="shared" si="36"/>
        <v>Mountain</v>
      </c>
      <c r="L499" s="151" t="str">
        <f>INDEX('State '!$A$1:$C$62,MATCH($I499,'State '!$B:$B,0),3)</f>
        <v>Mountain</v>
      </c>
      <c r="M499" s="151" t="str">
        <f>INDEX('State '!$A$1:$C$62,MATCH($J499,'State '!$B:$B,0),3)</f>
        <v>Mountain</v>
      </c>
      <c r="N499" s="151"/>
      <c r="O499" s="158">
        <v>400</v>
      </c>
      <c r="P499" s="157">
        <v>192</v>
      </c>
      <c r="Q499" s="157">
        <v>750</v>
      </c>
      <c r="R499" s="158">
        <v>42</v>
      </c>
      <c r="S499" s="159" t="s">
        <v>135</v>
      </c>
      <c r="T499" s="156" t="s">
        <v>381</v>
      </c>
      <c r="U499" s="160" t="s">
        <v>929</v>
      </c>
      <c r="V499" s="151"/>
      <c r="W499" s="150"/>
      <c r="X499" s="150"/>
      <c r="Y499" s="150"/>
    </row>
    <row r="500" spans="1:25" s="17" customFormat="1" x14ac:dyDescent="0.2">
      <c r="A500" s="151">
        <v>39990</v>
      </c>
      <c r="B500" s="152" t="s">
        <v>1017</v>
      </c>
      <c r="C500" s="152" t="s">
        <v>246</v>
      </c>
      <c r="D500" s="152" t="s">
        <v>136</v>
      </c>
      <c r="E500" s="164" t="s">
        <v>143</v>
      </c>
      <c r="F500" s="165">
        <v>38742</v>
      </c>
      <c r="G500" s="166">
        <v>2006</v>
      </c>
      <c r="H500" s="151" t="s">
        <v>566</v>
      </c>
      <c r="I500" s="151" t="str">
        <f t="shared" si="34"/>
        <v>CO</v>
      </c>
      <c r="J500" s="151" t="str">
        <f t="shared" si="35"/>
        <v>WY</v>
      </c>
      <c r="K500" s="151" t="str">
        <f t="shared" si="36"/>
        <v>Mountain</v>
      </c>
      <c r="L500" s="151" t="str">
        <f>INDEX('State '!$A$1:$C$62,MATCH($I500,'State '!$B:$B,0),3)</f>
        <v>Mountain</v>
      </c>
      <c r="M500" s="151" t="str">
        <f>INDEX('State '!$A$1:$C$62,MATCH($J500,'State '!$B:$B,0),3)</f>
        <v>Mountain</v>
      </c>
      <c r="N500" s="151"/>
      <c r="O500" s="158">
        <v>180</v>
      </c>
      <c r="P500" s="158">
        <v>136</v>
      </c>
      <c r="Q500" s="157">
        <v>750</v>
      </c>
      <c r="R500" s="157">
        <v>36</v>
      </c>
      <c r="S500" s="151" t="s">
        <v>135</v>
      </c>
      <c r="T500" s="151" t="s">
        <v>381</v>
      </c>
      <c r="U500" s="151" t="s">
        <v>929</v>
      </c>
      <c r="V500" s="151"/>
      <c r="W500" s="150"/>
      <c r="X500" s="150"/>
      <c r="Y500" s="150"/>
    </row>
    <row r="501" spans="1:25" s="17" customFormat="1" x14ac:dyDescent="0.2">
      <c r="A501" s="151">
        <v>39990</v>
      </c>
      <c r="B501" s="152" t="s">
        <v>930</v>
      </c>
      <c r="C501" s="152" t="s">
        <v>246</v>
      </c>
      <c r="D501" s="152" t="s">
        <v>140</v>
      </c>
      <c r="E501" s="153" t="s">
        <v>143</v>
      </c>
      <c r="F501" s="154">
        <v>39447</v>
      </c>
      <c r="G501" s="155">
        <v>2007</v>
      </c>
      <c r="H501" s="151" t="s">
        <v>566</v>
      </c>
      <c r="I501" s="151" t="str">
        <f t="shared" si="34"/>
        <v>CO</v>
      </c>
      <c r="J501" s="151" t="str">
        <f t="shared" si="35"/>
        <v>WY</v>
      </c>
      <c r="K501" s="151" t="str">
        <f t="shared" si="36"/>
        <v>Mountain</v>
      </c>
      <c r="L501" s="151" t="str">
        <f>INDEX('State '!$A$1:$C$62,MATCH($I501,'State '!$B:$B,0),3)</f>
        <v>Mountain</v>
      </c>
      <c r="M501" s="151" t="str">
        <f>INDEX('State '!$A$1:$C$62,MATCH($J501,'State '!$B:$B,0),3)</f>
        <v>Mountain</v>
      </c>
      <c r="N501" s="151"/>
      <c r="O501" s="158">
        <v>160</v>
      </c>
      <c r="P501" s="157"/>
      <c r="Q501" s="157">
        <v>750</v>
      </c>
      <c r="R501" s="158"/>
      <c r="S501" s="159" t="s">
        <v>135</v>
      </c>
      <c r="T501" s="156" t="s">
        <v>381</v>
      </c>
      <c r="U501" s="160" t="s">
        <v>929</v>
      </c>
      <c r="V501" s="151"/>
      <c r="W501" s="150"/>
      <c r="X501" s="150"/>
      <c r="Y501" s="150"/>
    </row>
    <row r="502" spans="1:25" s="17" customFormat="1" ht="25.5" x14ac:dyDescent="0.2">
      <c r="A502" s="151">
        <v>39990</v>
      </c>
      <c r="B502" s="152" t="s">
        <v>805</v>
      </c>
      <c r="C502" s="152" t="s">
        <v>246</v>
      </c>
      <c r="D502" s="152" t="s">
        <v>136</v>
      </c>
      <c r="E502" s="153" t="s">
        <v>143</v>
      </c>
      <c r="F502" s="154">
        <v>39553</v>
      </c>
      <c r="G502" s="155">
        <v>2008</v>
      </c>
      <c r="H502" s="151" t="s">
        <v>806</v>
      </c>
      <c r="I502" s="151" t="str">
        <f t="shared" si="34"/>
        <v>CO</v>
      </c>
      <c r="J502" s="151" t="str">
        <f t="shared" si="35"/>
        <v>MO</v>
      </c>
      <c r="K502" s="151" t="str">
        <f t="shared" si="36"/>
        <v>Mountain, South Central, Midwest</v>
      </c>
      <c r="L502" s="151" t="str">
        <f>INDEX('State '!$A$1:$C$62,MATCH($I502,'State '!$B:$B,0),3)</f>
        <v>Mountain</v>
      </c>
      <c r="M502" s="151" t="str">
        <f>INDEX('State '!$A$1:$C$62,MATCH($J502,'State '!$B:$B,0),3)</f>
        <v>Midwest</v>
      </c>
      <c r="N502" s="151" t="s">
        <v>2465</v>
      </c>
      <c r="O502" s="158">
        <v>1930</v>
      </c>
      <c r="P502" s="157">
        <v>718</v>
      </c>
      <c r="Q502" s="157">
        <v>1500</v>
      </c>
      <c r="R502" s="158" t="s">
        <v>3214</v>
      </c>
      <c r="S502" s="159" t="s">
        <v>135</v>
      </c>
      <c r="T502" s="156" t="s">
        <v>381</v>
      </c>
      <c r="U502" s="160" t="s">
        <v>807</v>
      </c>
      <c r="V502" s="151"/>
      <c r="W502" s="150"/>
      <c r="X502" s="150"/>
      <c r="Y502" s="150"/>
    </row>
    <row r="503" spans="1:25" s="17" customFormat="1" x14ac:dyDescent="0.2">
      <c r="A503" s="151">
        <v>39990</v>
      </c>
      <c r="B503" s="164" t="s">
        <v>790</v>
      </c>
      <c r="C503" s="164" t="s">
        <v>221</v>
      </c>
      <c r="D503" s="164" t="s">
        <v>136</v>
      </c>
      <c r="E503" s="164" t="s">
        <v>143</v>
      </c>
      <c r="F503" s="165">
        <v>39706</v>
      </c>
      <c r="G503" s="166">
        <v>2008</v>
      </c>
      <c r="H503" s="151" t="s">
        <v>6</v>
      </c>
      <c r="I503" s="151" t="str">
        <f t="shared" si="34"/>
        <v>TX</v>
      </c>
      <c r="J503" s="151" t="str">
        <f t="shared" si="35"/>
        <v>TX</v>
      </c>
      <c r="K503" s="151" t="str">
        <f t="shared" si="36"/>
        <v>South Central</v>
      </c>
      <c r="L503" s="151" t="str">
        <f>INDEX('State '!$A$1:$C$62,MATCH($I503,'State '!$B:$B,0),3)</f>
        <v>South Central</v>
      </c>
      <c r="M503" s="151" t="str">
        <f>INDEX('State '!$A$1:$C$62,MATCH($J503,'State '!$B:$B,0),3)</f>
        <v>South Central</v>
      </c>
      <c r="N503" s="151"/>
      <c r="O503" s="158">
        <v>72</v>
      </c>
      <c r="P503" s="158">
        <v>58</v>
      </c>
      <c r="Q503" s="158">
        <v>225</v>
      </c>
      <c r="R503" s="157">
        <v>24</v>
      </c>
      <c r="S503" s="151" t="s">
        <v>138</v>
      </c>
      <c r="T503" s="151" t="s">
        <v>187</v>
      </c>
      <c r="U503" s="151" t="s">
        <v>382</v>
      </c>
      <c r="V503" s="151"/>
      <c r="W503" s="150"/>
      <c r="X503" s="150"/>
      <c r="Y503" s="150"/>
    </row>
    <row r="504" spans="1:25" s="17" customFormat="1" x14ac:dyDescent="0.2">
      <c r="A504" s="151">
        <v>39990</v>
      </c>
      <c r="B504" s="164" t="s">
        <v>1308</v>
      </c>
      <c r="C504" s="164" t="s">
        <v>348</v>
      </c>
      <c r="D504" s="164" t="s">
        <v>134</v>
      </c>
      <c r="E504" s="164" t="s">
        <v>143</v>
      </c>
      <c r="F504" s="165">
        <v>37530</v>
      </c>
      <c r="G504" s="166">
        <v>2002</v>
      </c>
      <c r="H504" s="151" t="s">
        <v>6</v>
      </c>
      <c r="I504" s="151" t="str">
        <f t="shared" si="34"/>
        <v>TX</v>
      </c>
      <c r="J504" s="151" t="str">
        <f t="shared" si="35"/>
        <v>TX</v>
      </c>
      <c r="K504" s="151" t="str">
        <f t="shared" si="36"/>
        <v>South Central</v>
      </c>
      <c r="L504" s="151" t="str">
        <f>INDEX('State '!$A$1:$C$62,MATCH($I504,'State '!$B:$B,0),3)</f>
        <v>South Central</v>
      </c>
      <c r="M504" s="151" t="str">
        <f>INDEX('State '!$A$1:$C$62,MATCH($J504,'State '!$B:$B,0),3)</f>
        <v>South Central</v>
      </c>
      <c r="N504" s="151"/>
      <c r="O504" s="158">
        <v>70</v>
      </c>
      <c r="P504" s="158">
        <v>86</v>
      </c>
      <c r="Q504" s="158">
        <v>300</v>
      </c>
      <c r="R504" s="157">
        <v>30</v>
      </c>
      <c r="S504" s="151" t="s">
        <v>138</v>
      </c>
      <c r="T504" s="151" t="s">
        <v>187</v>
      </c>
      <c r="U504" s="151" t="s">
        <v>382</v>
      </c>
      <c r="V504" s="151"/>
      <c r="W504" s="150"/>
      <c r="X504" s="150"/>
      <c r="Y504" s="150"/>
    </row>
    <row r="505" spans="1:25" s="17" customFormat="1" x14ac:dyDescent="0.2">
      <c r="A505" s="151">
        <v>39990</v>
      </c>
      <c r="B505" s="164" t="s">
        <v>1288</v>
      </c>
      <c r="C505" s="164" t="s">
        <v>224</v>
      </c>
      <c r="D505" s="164" t="s">
        <v>134</v>
      </c>
      <c r="E505" s="164" t="s">
        <v>143</v>
      </c>
      <c r="F505" s="165">
        <v>37500</v>
      </c>
      <c r="G505" s="166">
        <v>2002</v>
      </c>
      <c r="H505" s="151" t="s">
        <v>13</v>
      </c>
      <c r="I505" s="151" t="str">
        <f t="shared" si="34"/>
        <v>CA</v>
      </c>
      <c r="J505" s="151" t="str">
        <f t="shared" si="35"/>
        <v>CA</v>
      </c>
      <c r="K505" s="151" t="str">
        <f t="shared" si="36"/>
        <v>Pacific</v>
      </c>
      <c r="L505" s="151" t="str">
        <f>INDEX('State '!$A$1:$C$62,MATCH($I505,'State '!$B:$B,0),3)</f>
        <v>Pacific</v>
      </c>
      <c r="M505" s="151" t="str">
        <f>INDEX('State '!$A$1:$C$62,MATCH($J505,'State '!$B:$B,0),3)</f>
        <v>Pacific</v>
      </c>
      <c r="N505" s="151"/>
      <c r="O505" s="158">
        <v>29</v>
      </c>
      <c r="P505" s="158">
        <v>32</v>
      </c>
      <c r="Q505" s="158">
        <v>275</v>
      </c>
      <c r="R505" s="157">
        <v>24</v>
      </c>
      <c r="S505" s="151" t="s">
        <v>135</v>
      </c>
      <c r="T505" s="151" t="s">
        <v>381</v>
      </c>
      <c r="U505" s="151" t="s">
        <v>1289</v>
      </c>
      <c r="V505" s="151"/>
      <c r="W505" s="150"/>
      <c r="X505" s="150"/>
      <c r="Y505" s="150"/>
    </row>
    <row r="506" spans="1:25" s="17" customFormat="1" x14ac:dyDescent="0.2">
      <c r="A506" s="151">
        <v>39990</v>
      </c>
      <c r="B506" s="152" t="s">
        <v>1320</v>
      </c>
      <c r="C506" s="152" t="s">
        <v>224</v>
      </c>
      <c r="D506" s="152" t="s">
        <v>140</v>
      </c>
      <c r="E506" s="164" t="s">
        <v>143</v>
      </c>
      <c r="F506" s="165">
        <v>37347</v>
      </c>
      <c r="G506" s="166">
        <v>2002</v>
      </c>
      <c r="H506" s="151" t="s">
        <v>13</v>
      </c>
      <c r="I506" s="151" t="str">
        <f t="shared" si="34"/>
        <v>CA</v>
      </c>
      <c r="J506" s="151" t="str">
        <f t="shared" si="35"/>
        <v>CA</v>
      </c>
      <c r="K506" s="151" t="str">
        <f t="shared" si="36"/>
        <v>Pacific</v>
      </c>
      <c r="L506" s="151" t="str">
        <f>INDEX('State '!$A$1:$C$62,MATCH($I506,'State '!$B:$B,0),3)</f>
        <v>Pacific</v>
      </c>
      <c r="M506" s="151" t="str">
        <f>INDEX('State '!$A$1:$C$62,MATCH($J506,'State '!$B:$B,0),3)</f>
        <v>Pacific</v>
      </c>
      <c r="N506" s="151"/>
      <c r="O506" s="158">
        <v>2.1</v>
      </c>
      <c r="P506" s="158"/>
      <c r="Q506" s="157">
        <v>500</v>
      </c>
      <c r="R506" s="157">
        <v>20</v>
      </c>
      <c r="S506" s="151" t="s">
        <v>135</v>
      </c>
      <c r="T506" s="151" t="s">
        <v>381</v>
      </c>
      <c r="U506" s="151" t="s">
        <v>1321</v>
      </c>
      <c r="V506" s="151"/>
      <c r="W506" s="150"/>
      <c r="X506" s="150"/>
      <c r="Y506" s="150"/>
    </row>
    <row r="507" spans="1:25" s="17" customFormat="1" x14ac:dyDescent="0.2">
      <c r="A507" s="151">
        <v>39990</v>
      </c>
      <c r="B507" s="164" t="s">
        <v>1406</v>
      </c>
      <c r="C507" s="164" t="s">
        <v>224</v>
      </c>
      <c r="D507" s="164" t="s">
        <v>140</v>
      </c>
      <c r="E507" s="164" t="s">
        <v>143</v>
      </c>
      <c r="F507" s="165">
        <v>37073</v>
      </c>
      <c r="G507" s="166">
        <v>2001</v>
      </c>
      <c r="H507" s="151" t="s">
        <v>1222</v>
      </c>
      <c r="I507" s="151" t="str">
        <f t="shared" si="34"/>
        <v>WY</v>
      </c>
      <c r="J507" s="151" t="str">
        <f t="shared" si="35"/>
        <v>CA</v>
      </c>
      <c r="K507" s="151" t="str">
        <f t="shared" si="36"/>
        <v>Mountain, Pacific</v>
      </c>
      <c r="L507" s="151" t="str">
        <f>INDEX('State '!$A$1:$C$62,MATCH($I507,'State '!$B:$B,0),3)</f>
        <v>Mountain</v>
      </c>
      <c r="M507" s="151" t="str">
        <f>INDEX('State '!$A$1:$C$62,MATCH($J507,'State '!$B:$B,0),3)</f>
        <v>Pacific</v>
      </c>
      <c r="N507" s="151"/>
      <c r="O507" s="158">
        <v>81.3</v>
      </c>
      <c r="P507" s="158">
        <v>922</v>
      </c>
      <c r="Q507" s="158">
        <v>135</v>
      </c>
      <c r="R507" s="157">
        <v>36</v>
      </c>
      <c r="S507" s="151" t="s">
        <v>135</v>
      </c>
      <c r="T507" s="151" t="s">
        <v>381</v>
      </c>
      <c r="U507" s="151" t="s">
        <v>1407</v>
      </c>
      <c r="V507" s="151"/>
      <c r="W507" s="150"/>
      <c r="X507" s="150"/>
      <c r="Y507" s="150"/>
    </row>
    <row r="508" spans="1:25" s="17" customFormat="1" x14ac:dyDescent="0.2">
      <c r="A508" s="151">
        <v>39990</v>
      </c>
      <c r="B508" s="164" t="s">
        <v>1292</v>
      </c>
      <c r="C508" s="164" t="s">
        <v>224</v>
      </c>
      <c r="D508" s="164" t="s">
        <v>140</v>
      </c>
      <c r="E508" s="164" t="s">
        <v>143</v>
      </c>
      <c r="F508" s="165">
        <v>37438</v>
      </c>
      <c r="G508" s="166">
        <v>2002</v>
      </c>
      <c r="H508" s="151" t="s">
        <v>1222</v>
      </c>
      <c r="I508" s="151" t="str">
        <f t="shared" si="34"/>
        <v>WY</v>
      </c>
      <c r="J508" s="151" t="str">
        <f t="shared" si="35"/>
        <v>CA</v>
      </c>
      <c r="K508" s="151" t="str">
        <f t="shared" si="36"/>
        <v>Mountain, Pacific</v>
      </c>
      <c r="L508" s="151" t="str">
        <f>INDEX('State '!$A$1:$C$62,MATCH($I508,'State '!$B:$B,0),3)</f>
        <v>Mountain</v>
      </c>
      <c r="M508" s="151" t="str">
        <f>INDEX('State '!$A$1:$C$62,MATCH($J508,'State '!$B:$B,0),3)</f>
        <v>Pacific</v>
      </c>
      <c r="N508" s="151"/>
      <c r="O508" s="158">
        <v>80</v>
      </c>
      <c r="P508" s="158"/>
      <c r="Q508" s="158"/>
      <c r="R508" s="157">
        <v>36</v>
      </c>
      <c r="S508" s="151" t="s">
        <v>135</v>
      </c>
      <c r="T508" s="151" t="s">
        <v>381</v>
      </c>
      <c r="U508" s="151" t="s">
        <v>1293</v>
      </c>
      <c r="V508" s="151"/>
      <c r="W508" s="150"/>
      <c r="X508" s="150"/>
      <c r="Y508" s="150"/>
    </row>
    <row r="509" spans="1:25" s="17" customFormat="1" x14ac:dyDescent="0.2">
      <c r="A509" s="151">
        <v>39990</v>
      </c>
      <c r="B509" s="164" t="s">
        <v>1221</v>
      </c>
      <c r="C509" s="164" t="s">
        <v>224</v>
      </c>
      <c r="D509" s="164" t="s">
        <v>140</v>
      </c>
      <c r="E509" s="164" t="s">
        <v>143</v>
      </c>
      <c r="F509" s="165">
        <v>37742</v>
      </c>
      <c r="G509" s="166">
        <v>2003</v>
      </c>
      <c r="H509" s="151" t="s">
        <v>1222</v>
      </c>
      <c r="I509" s="151" t="str">
        <f t="shared" si="34"/>
        <v>WY</v>
      </c>
      <c r="J509" s="151" t="str">
        <f t="shared" si="35"/>
        <v>CA</v>
      </c>
      <c r="K509" s="151" t="str">
        <f t="shared" si="36"/>
        <v>Mountain, Pacific</v>
      </c>
      <c r="L509" s="151" t="str">
        <f>INDEX('State '!$A$1:$C$62,MATCH($I509,'State '!$B:$B,0),3)</f>
        <v>Mountain</v>
      </c>
      <c r="M509" s="151" t="str">
        <f>INDEX('State '!$A$1:$C$62,MATCH($J509,'State '!$B:$B,0),3)</f>
        <v>Pacific</v>
      </c>
      <c r="N509" s="151"/>
      <c r="O509" s="158">
        <v>1260</v>
      </c>
      <c r="P509" s="158">
        <v>716</v>
      </c>
      <c r="Q509" s="158">
        <v>900</v>
      </c>
      <c r="R509" s="157">
        <v>36</v>
      </c>
      <c r="S509" s="151" t="s">
        <v>135</v>
      </c>
      <c r="T509" s="151" t="s">
        <v>381</v>
      </c>
      <c r="U509" s="151" t="s">
        <v>1223</v>
      </c>
      <c r="V509" s="151"/>
      <c r="W509" s="150"/>
      <c r="X509" s="150"/>
      <c r="Y509" s="150"/>
    </row>
    <row r="510" spans="1:25" s="17" customFormat="1" x14ac:dyDescent="0.2">
      <c r="A510" s="151">
        <v>39990</v>
      </c>
      <c r="B510" s="164" t="s">
        <v>1290</v>
      </c>
      <c r="C510" s="164" t="s">
        <v>224</v>
      </c>
      <c r="D510" s="164" t="s">
        <v>134</v>
      </c>
      <c r="E510" s="164" t="s">
        <v>143</v>
      </c>
      <c r="F510" s="165">
        <v>37561</v>
      </c>
      <c r="G510" s="166">
        <v>2002</v>
      </c>
      <c r="H510" s="151" t="s">
        <v>31</v>
      </c>
      <c r="I510" s="151" t="str">
        <f t="shared" si="34"/>
        <v>NV</v>
      </c>
      <c r="J510" s="151" t="str">
        <f t="shared" si="35"/>
        <v>NV</v>
      </c>
      <c r="K510" s="151" t="str">
        <f t="shared" si="36"/>
        <v>Mountain</v>
      </c>
      <c r="L510" s="151" t="str">
        <f>INDEX('State '!$A$1:$C$62,MATCH($I510,'State '!$B:$B,0),3)</f>
        <v>Mountain</v>
      </c>
      <c r="M510" s="151" t="str">
        <f>INDEX('State '!$A$1:$C$62,MATCH($J510,'State '!$B:$B,0),3)</f>
        <v>Mountain</v>
      </c>
      <c r="N510" s="151"/>
      <c r="O510" s="158">
        <v>3.8</v>
      </c>
      <c r="P510" s="158">
        <v>3.54</v>
      </c>
      <c r="Q510" s="158">
        <v>219</v>
      </c>
      <c r="R510" s="157">
        <v>16</v>
      </c>
      <c r="S510" s="151" t="s">
        <v>135</v>
      </c>
      <c r="T510" s="151" t="s">
        <v>381</v>
      </c>
      <c r="U510" s="151" t="s">
        <v>1291</v>
      </c>
      <c r="V510" s="151"/>
      <c r="W510" s="150"/>
      <c r="X510" s="150"/>
      <c r="Y510" s="150"/>
    </row>
    <row r="511" spans="1:25" s="17" customFormat="1" ht="25.5" x14ac:dyDescent="0.2">
      <c r="A511" s="97">
        <v>44929</v>
      </c>
      <c r="B511" s="79" t="s">
        <v>3196</v>
      </c>
      <c r="C511" s="79" t="s">
        <v>3166</v>
      </c>
      <c r="D511" s="79" t="s">
        <v>142</v>
      </c>
      <c r="E511" s="79" t="s">
        <v>143</v>
      </c>
      <c r="F511" s="60">
        <v>44882</v>
      </c>
      <c r="G511" s="111">
        <v>2022</v>
      </c>
      <c r="H511" s="97" t="s">
        <v>8</v>
      </c>
      <c r="I511" s="97" t="str">
        <f t="shared" si="34"/>
        <v>OH</v>
      </c>
      <c r="J511" s="97" t="str">
        <f t="shared" si="35"/>
        <v>OH</v>
      </c>
      <c r="K511" s="104" t="str">
        <f t="shared" si="36"/>
        <v>Northeast</v>
      </c>
      <c r="L511" s="97" t="str">
        <f>INDEX('State '!$A$1:$C$62,MATCH($I511,'State '!$B:$B,0),3)</f>
        <v>Northeast</v>
      </c>
      <c r="M511" s="97" t="str">
        <f>INDEX('State '!$A$1:$C$62,MATCH($J511,'State '!$B:$B,0),3)</f>
        <v>Northeast</v>
      </c>
      <c r="N511" s="97"/>
      <c r="O511" s="158">
        <v>2.15</v>
      </c>
      <c r="P511" s="178">
        <v>1.2878799999999999E-2</v>
      </c>
      <c r="Q511" s="146">
        <v>0</v>
      </c>
      <c r="R511" s="98" t="s">
        <v>2587</v>
      </c>
      <c r="S511" s="97" t="s">
        <v>135</v>
      </c>
      <c r="T511" s="97" t="s">
        <v>381</v>
      </c>
      <c r="U511" s="97" t="s">
        <v>3197</v>
      </c>
      <c r="V511" s="97" t="s">
        <v>2175</v>
      </c>
      <c r="W511" s="79" t="s">
        <v>3198</v>
      </c>
      <c r="X511" s="79"/>
      <c r="Y511" s="195"/>
    </row>
    <row r="512" spans="1:25" s="17" customFormat="1" ht="51" x14ac:dyDescent="0.2">
      <c r="A512" s="96">
        <v>44631</v>
      </c>
      <c r="B512" s="79" t="s">
        <v>3081</v>
      </c>
      <c r="C512" s="79" t="s">
        <v>260</v>
      </c>
      <c r="D512" s="79" t="s">
        <v>142</v>
      </c>
      <c r="E512" s="79" t="s">
        <v>143</v>
      </c>
      <c r="F512" s="60">
        <v>44835</v>
      </c>
      <c r="G512" s="98">
        <v>2022</v>
      </c>
      <c r="H512" s="97" t="s">
        <v>42</v>
      </c>
      <c r="I512" s="97" t="str">
        <f>LEFT($H512,2)</f>
        <v>IA</v>
      </c>
      <c r="J512" s="97" t="str">
        <f>RIGHT($H512,2)</f>
        <v>IA</v>
      </c>
      <c r="K512" s="97" t="s">
        <v>9</v>
      </c>
      <c r="L512" s="97" t="str">
        <f>INDEX('State '!$A$1:$C$62,MATCH($I512,'State '!$B:$B,0),3)</f>
        <v>Midwest</v>
      </c>
      <c r="M512" s="97" t="str">
        <f>INDEX('State '!$A$1:$C$62,MATCH($J512,'State '!$B:$B,0),3)</f>
        <v>Midwest</v>
      </c>
      <c r="N512" s="97"/>
      <c r="O512" s="158">
        <v>19.8</v>
      </c>
      <c r="P512" s="202">
        <v>9.1999999999999993</v>
      </c>
      <c r="Q512" s="146">
        <v>0</v>
      </c>
      <c r="R512" s="98">
        <v>6</v>
      </c>
      <c r="S512" s="97" t="s">
        <v>135</v>
      </c>
      <c r="T512" s="97" t="s">
        <v>381</v>
      </c>
      <c r="U512" s="97" t="s">
        <v>3082</v>
      </c>
      <c r="V512" s="97" t="s">
        <v>2175</v>
      </c>
      <c r="W512" s="80" t="s">
        <v>3448</v>
      </c>
      <c r="X512" s="80"/>
      <c r="Y512" s="239" t="s">
        <v>3409</v>
      </c>
    </row>
    <row r="513" spans="1:25" s="17" customFormat="1" ht="38.25" x14ac:dyDescent="0.2">
      <c r="A513" s="151">
        <v>44064</v>
      </c>
      <c r="B513" s="164" t="s">
        <v>2642</v>
      </c>
      <c r="C513" s="164" t="s">
        <v>2641</v>
      </c>
      <c r="D513" s="164" t="s">
        <v>134</v>
      </c>
      <c r="E513" s="164" t="s">
        <v>143</v>
      </c>
      <c r="F513" s="165">
        <v>44064</v>
      </c>
      <c r="G513" s="157">
        <v>2020</v>
      </c>
      <c r="H513" s="151" t="s">
        <v>34</v>
      </c>
      <c r="I513" s="151" t="s">
        <v>34</v>
      </c>
      <c r="J513" s="151" t="s">
        <v>34</v>
      </c>
      <c r="K513" s="151" t="s">
        <v>9</v>
      </c>
      <c r="L513" s="151" t="s">
        <v>9</v>
      </c>
      <c r="M513" s="151" t="s">
        <v>9</v>
      </c>
      <c r="N513" s="151"/>
      <c r="O513" s="158">
        <v>31</v>
      </c>
      <c r="P513" s="158">
        <v>8.8000000000000007</v>
      </c>
      <c r="Q513" s="158"/>
      <c r="R513" s="157">
        <v>24</v>
      </c>
      <c r="S513" s="151" t="s">
        <v>138</v>
      </c>
      <c r="T513" s="151" t="s">
        <v>2643</v>
      </c>
      <c r="U513" s="151"/>
      <c r="V513" s="151" t="s">
        <v>2175</v>
      </c>
      <c r="W513" s="150" t="s">
        <v>2645</v>
      </c>
      <c r="X513" s="150" t="s">
        <v>2830</v>
      </c>
      <c r="Y513" s="207" t="s">
        <v>3049</v>
      </c>
    </row>
    <row r="514" spans="1:25" s="17" customFormat="1" ht="38.25" x14ac:dyDescent="0.2">
      <c r="A514" s="197">
        <v>44923</v>
      </c>
      <c r="B514" s="194" t="s">
        <v>2640</v>
      </c>
      <c r="C514" s="194" t="s">
        <v>2641</v>
      </c>
      <c r="D514" s="194" t="s">
        <v>134</v>
      </c>
      <c r="E514" s="194" t="s">
        <v>143</v>
      </c>
      <c r="F514" s="196">
        <v>44476</v>
      </c>
      <c r="G514" s="198">
        <v>2021</v>
      </c>
      <c r="H514" s="197" t="s">
        <v>34</v>
      </c>
      <c r="I514" s="97" t="str">
        <f t="shared" ref="I514:I539" si="37">LEFT($H514,2)</f>
        <v>WI</v>
      </c>
      <c r="J514" s="97" t="str">
        <f t="shared" ref="J514:J539" si="38">RIGHT($H514,2)</f>
        <v>WI</v>
      </c>
      <c r="K514" s="104" t="str">
        <f t="shared" ref="K514:K530" si="39">IF($L514=$M514,L514,CONCATENATE($L514,", ",IF(ISBLANK(N514),"",CONCATENATE(N514,", ")),$M514))</f>
        <v>Midwest</v>
      </c>
      <c r="L514" s="97" t="str">
        <f>INDEX('State '!$A$1:$C$62,MATCH($I514,'State '!$B:$B,0),3)</f>
        <v>Midwest</v>
      </c>
      <c r="M514" s="97" t="str">
        <f>INDEX('State '!$A$1:$C$62,MATCH($J514,'State '!$B:$B,0),3)</f>
        <v>Midwest</v>
      </c>
      <c r="N514" s="97"/>
      <c r="O514" s="158">
        <v>144.30000000000001</v>
      </c>
      <c r="P514" s="206">
        <v>49</v>
      </c>
      <c r="Q514" s="200"/>
      <c r="R514" s="198">
        <v>24</v>
      </c>
      <c r="S514" s="103" t="s">
        <v>138</v>
      </c>
      <c r="T514" s="104" t="s">
        <v>2643</v>
      </c>
      <c r="U514" s="197" t="s">
        <v>3344</v>
      </c>
      <c r="V514" s="97" t="s">
        <v>2175</v>
      </c>
      <c r="W514" s="79" t="s">
        <v>2644</v>
      </c>
      <c r="X514" s="79" t="s">
        <v>2830</v>
      </c>
      <c r="Y514" s="195" t="s">
        <v>2646</v>
      </c>
    </row>
    <row r="515" spans="1:25" s="17" customFormat="1" ht="38.25" x14ac:dyDescent="0.2">
      <c r="A515" s="97">
        <v>44568</v>
      </c>
      <c r="B515" s="79" t="s">
        <v>2854</v>
      </c>
      <c r="C515" s="80" t="s">
        <v>239</v>
      </c>
      <c r="D515" s="80" t="s">
        <v>134</v>
      </c>
      <c r="E515" s="79" t="s">
        <v>143</v>
      </c>
      <c r="F515" s="60">
        <v>44545</v>
      </c>
      <c r="G515" s="61">
        <v>2021</v>
      </c>
      <c r="H515" s="97" t="s">
        <v>14</v>
      </c>
      <c r="I515" s="97" t="str">
        <f t="shared" si="37"/>
        <v>MS</v>
      </c>
      <c r="J515" s="97" t="str">
        <f t="shared" si="38"/>
        <v>MS</v>
      </c>
      <c r="K515" s="104" t="str">
        <f t="shared" si="39"/>
        <v>South Central</v>
      </c>
      <c r="L515" s="97" t="str">
        <f>INDEX('State '!$A$1:$C$62,MATCH($I515,'State '!$B:$B,0),3)</f>
        <v>South Central</v>
      </c>
      <c r="M515" s="97" t="str">
        <f>INDEX('State '!$A$1:$C$62,MATCH($J515,'State '!$B:$B,0),3)</f>
        <v>South Central</v>
      </c>
      <c r="N515" s="97"/>
      <c r="O515" s="158">
        <f>36.8+17.6</f>
        <v>54.4</v>
      </c>
      <c r="P515" s="158">
        <v>3.4</v>
      </c>
      <c r="Q515" s="146">
        <v>200</v>
      </c>
      <c r="R515" s="98">
        <v>20</v>
      </c>
      <c r="S515" s="97" t="s">
        <v>135</v>
      </c>
      <c r="T515" s="97" t="s">
        <v>381</v>
      </c>
      <c r="U515" s="97" t="s">
        <v>2855</v>
      </c>
      <c r="V515" s="97" t="s">
        <v>2175</v>
      </c>
      <c r="W515" s="79" t="s">
        <v>2856</v>
      </c>
      <c r="X515" s="79" t="s">
        <v>2828</v>
      </c>
      <c r="Y515" s="137"/>
    </row>
    <row r="516" spans="1:25" s="17" customFormat="1" x14ac:dyDescent="0.2">
      <c r="A516" s="97">
        <v>43781</v>
      </c>
      <c r="B516" s="79" t="s">
        <v>2385</v>
      </c>
      <c r="C516" s="79" t="s">
        <v>199</v>
      </c>
      <c r="D516" s="79" t="s">
        <v>140</v>
      </c>
      <c r="E516" s="79" t="s">
        <v>143</v>
      </c>
      <c r="F516" s="60">
        <v>43776</v>
      </c>
      <c r="G516" s="111">
        <v>2019</v>
      </c>
      <c r="H516" s="97" t="s">
        <v>20</v>
      </c>
      <c r="I516" s="97" t="str">
        <f t="shared" si="37"/>
        <v>NJ</v>
      </c>
      <c r="J516" s="97" t="str">
        <f t="shared" si="38"/>
        <v>NJ</v>
      </c>
      <c r="K516" s="104" t="str">
        <f t="shared" si="39"/>
        <v>Northeast</v>
      </c>
      <c r="L516" s="97" t="str">
        <f>INDEX('State '!$A$1:$C$62,MATCH($I516,'State '!$B:$B,0),3)</f>
        <v>Northeast</v>
      </c>
      <c r="M516" s="97" t="str">
        <f>INDEX('State '!$A$1:$C$62,MATCH($J516,'State '!$B:$B,0),3)</f>
        <v>Northeast</v>
      </c>
      <c r="N516" s="97"/>
      <c r="O516" s="158"/>
      <c r="P516" s="178"/>
      <c r="Q516" s="146">
        <v>60</v>
      </c>
      <c r="R516" s="98"/>
      <c r="S516" s="97" t="s">
        <v>135</v>
      </c>
      <c r="T516" s="97" t="s">
        <v>381</v>
      </c>
      <c r="U516" s="97" t="s">
        <v>2398</v>
      </c>
      <c r="V516" s="97" t="s">
        <v>2175</v>
      </c>
      <c r="W516" s="79"/>
      <c r="X516" s="79" t="s">
        <v>2830</v>
      </c>
      <c r="Y516" s="195"/>
    </row>
    <row r="517" spans="1:25" s="17" customFormat="1" ht="25.5" x14ac:dyDescent="0.2">
      <c r="A517" s="151">
        <v>43103</v>
      </c>
      <c r="B517" s="164" t="s">
        <v>1946</v>
      </c>
      <c r="C517" s="164" t="s">
        <v>261</v>
      </c>
      <c r="D517" s="164" t="s">
        <v>1878</v>
      </c>
      <c r="E517" s="164" t="s">
        <v>143</v>
      </c>
      <c r="F517" s="165">
        <v>43101</v>
      </c>
      <c r="G517" s="166">
        <v>2018</v>
      </c>
      <c r="H517" s="151" t="s">
        <v>2338</v>
      </c>
      <c r="I517" s="151" t="str">
        <f t="shared" si="37"/>
        <v>OH</v>
      </c>
      <c r="J517" s="151" t="str">
        <f t="shared" si="38"/>
        <v>KY</v>
      </c>
      <c r="K517" s="156" t="str">
        <f t="shared" si="39"/>
        <v>Northeast, Midwest</v>
      </c>
      <c r="L517" s="151" t="str">
        <f>INDEX('State '!$A$1:$C$62,MATCH($I517,'State '!$B:$B,0),3)</f>
        <v>Northeast</v>
      </c>
      <c r="M517" s="151" t="str">
        <f>INDEX('State '!$A$1:$C$62,MATCH($J517,'State '!$B:$B,0),3)</f>
        <v>Midwest</v>
      </c>
      <c r="N517" s="151"/>
      <c r="O517" s="158">
        <v>1400</v>
      </c>
      <c r="P517" s="158">
        <v>160</v>
      </c>
      <c r="Q517" s="158">
        <v>1530</v>
      </c>
      <c r="R517" s="157">
        <v>36</v>
      </c>
      <c r="S517" s="151" t="s">
        <v>135</v>
      </c>
      <c r="T517" s="151" t="s">
        <v>381</v>
      </c>
      <c r="U517" s="151" t="s">
        <v>2041</v>
      </c>
      <c r="V517" s="151" t="s">
        <v>2178</v>
      </c>
      <c r="W517" s="150" t="s">
        <v>2458</v>
      </c>
      <c r="X517" s="150"/>
      <c r="Y517" s="150" t="s">
        <v>2499</v>
      </c>
    </row>
    <row r="518" spans="1:25" s="17" customFormat="1" x14ac:dyDescent="0.2">
      <c r="A518" s="151">
        <v>42943</v>
      </c>
      <c r="B518" s="152" t="s">
        <v>2096</v>
      </c>
      <c r="C518" s="164" t="s">
        <v>199</v>
      </c>
      <c r="D518" s="152" t="s">
        <v>1878</v>
      </c>
      <c r="E518" s="153" t="s">
        <v>143</v>
      </c>
      <c r="F518" s="154">
        <v>42942</v>
      </c>
      <c r="G518" s="155">
        <v>2017</v>
      </c>
      <c r="H518" s="151" t="s">
        <v>1929</v>
      </c>
      <c r="I518" s="151" t="str">
        <f t="shared" si="37"/>
        <v>PA</v>
      </c>
      <c r="J518" s="151" t="str">
        <f t="shared" si="38"/>
        <v>OH</v>
      </c>
      <c r="K518" s="156" t="str">
        <f t="shared" si="39"/>
        <v>Northeast</v>
      </c>
      <c r="L518" s="151" t="str">
        <f>INDEX('State '!$A$1:$C$62,MATCH($I518,'State '!$B:$B,0),3)</f>
        <v>Northeast</v>
      </c>
      <c r="M518" s="151" t="str">
        <f>INDEX('State '!$A$1:$C$62,MATCH($J518,'State '!$B:$B,0),3)</f>
        <v>Northeast</v>
      </c>
      <c r="N518" s="151"/>
      <c r="O518" s="158"/>
      <c r="P518" s="157"/>
      <c r="Q518" s="157">
        <v>180</v>
      </c>
      <c r="R518" s="158"/>
      <c r="S518" s="159" t="s">
        <v>135</v>
      </c>
      <c r="T518" s="156" t="s">
        <v>381</v>
      </c>
      <c r="U518" s="160" t="s">
        <v>2097</v>
      </c>
      <c r="V518" s="151" t="s">
        <v>2178</v>
      </c>
      <c r="W518" s="150"/>
      <c r="X518" s="150"/>
      <c r="Y518" s="150"/>
    </row>
    <row r="519" spans="1:25" s="17" customFormat="1" x14ac:dyDescent="0.2">
      <c r="A519" s="97">
        <v>43124</v>
      </c>
      <c r="B519" s="79" t="s">
        <v>2213</v>
      </c>
      <c r="C519" s="79" t="s">
        <v>1725</v>
      </c>
      <c r="D519" s="79" t="s">
        <v>1878</v>
      </c>
      <c r="E519" s="79" t="s">
        <v>2374</v>
      </c>
      <c r="F519" s="60"/>
      <c r="G519" s="61"/>
      <c r="H519" s="97" t="s">
        <v>8</v>
      </c>
      <c r="I519" s="97" t="str">
        <f t="shared" si="37"/>
        <v>OH</v>
      </c>
      <c r="J519" s="97" t="str">
        <f t="shared" si="38"/>
        <v>OH</v>
      </c>
      <c r="K519" s="104" t="str">
        <f t="shared" si="39"/>
        <v>Northeast</v>
      </c>
      <c r="L519" s="97" t="str">
        <f>INDEX('State '!$A$1:$C$62,MATCH($I519,'State '!$B:$B,0),3)</f>
        <v>Northeast</v>
      </c>
      <c r="M519" s="97" t="str">
        <f>INDEX('State '!$A$1:$C$62,MATCH($J519,'State '!$B:$B,0),3)</f>
        <v>Northeast</v>
      </c>
      <c r="N519" s="97"/>
      <c r="O519" s="158"/>
      <c r="P519" s="178"/>
      <c r="Q519" s="146"/>
      <c r="R519" s="98"/>
      <c r="S519" s="97" t="s">
        <v>135</v>
      </c>
      <c r="T519" s="97" t="s">
        <v>381</v>
      </c>
      <c r="U519" s="97" t="s">
        <v>382</v>
      </c>
      <c r="V519" s="97" t="s">
        <v>2175</v>
      </c>
      <c r="W519" s="79"/>
      <c r="X519" s="79"/>
      <c r="Y519" s="195"/>
    </row>
    <row r="520" spans="1:25" s="17" customFormat="1" x14ac:dyDescent="0.2">
      <c r="A520" s="151">
        <v>42614</v>
      </c>
      <c r="B520" s="164" t="s">
        <v>1880</v>
      </c>
      <c r="C520" s="164" t="s">
        <v>1725</v>
      </c>
      <c r="D520" s="164" t="s">
        <v>1878</v>
      </c>
      <c r="E520" s="164" t="s">
        <v>143</v>
      </c>
      <c r="F520" s="165">
        <v>42125</v>
      </c>
      <c r="G520" s="166">
        <v>2015</v>
      </c>
      <c r="H520" s="151" t="s">
        <v>8</v>
      </c>
      <c r="I520" s="151" t="str">
        <f t="shared" si="37"/>
        <v>OH</v>
      </c>
      <c r="J520" s="151" t="str">
        <f t="shared" si="38"/>
        <v>OH</v>
      </c>
      <c r="K520" s="151" t="str">
        <f t="shared" si="39"/>
        <v>Northeast</v>
      </c>
      <c r="L520" s="151" t="str">
        <f>INDEX('State '!$A$1:$C$62,MATCH($I520,'State '!$B:$B,0),3)</f>
        <v>Northeast</v>
      </c>
      <c r="M520" s="151" t="str">
        <f>INDEX('State '!$A$1:$C$62,MATCH($J520,'State '!$B:$B,0),3)</f>
        <v>Northeast</v>
      </c>
      <c r="N520" s="151"/>
      <c r="O520" s="158">
        <v>156</v>
      </c>
      <c r="P520" s="158"/>
      <c r="Q520" s="158">
        <v>290</v>
      </c>
      <c r="R520" s="157"/>
      <c r="S520" s="151" t="s">
        <v>135</v>
      </c>
      <c r="T520" s="151" t="s">
        <v>382</v>
      </c>
      <c r="U520" s="151" t="s">
        <v>382</v>
      </c>
      <c r="V520" s="151" t="s">
        <v>2175</v>
      </c>
      <c r="W520" s="150"/>
      <c r="X520" s="150"/>
      <c r="Y520" s="150"/>
    </row>
    <row r="521" spans="1:25" s="17" customFormat="1" x14ac:dyDescent="0.2">
      <c r="A521" s="151">
        <v>42612</v>
      </c>
      <c r="B521" s="164" t="s">
        <v>1928</v>
      </c>
      <c r="C521" s="164" t="s">
        <v>223</v>
      </c>
      <c r="D521" s="164" t="s">
        <v>140</v>
      </c>
      <c r="E521" s="164" t="s">
        <v>143</v>
      </c>
      <c r="F521" s="165">
        <v>42675</v>
      </c>
      <c r="G521" s="166">
        <v>2016</v>
      </c>
      <c r="H521" s="151" t="s">
        <v>1929</v>
      </c>
      <c r="I521" s="151" t="str">
        <f t="shared" si="37"/>
        <v>PA</v>
      </c>
      <c r="J521" s="151" t="str">
        <f t="shared" si="38"/>
        <v>OH</v>
      </c>
      <c r="K521" s="151" t="str">
        <f t="shared" si="39"/>
        <v>Northeast</v>
      </c>
      <c r="L521" s="151" t="str">
        <f>INDEX('State '!$A$1:$C$62,MATCH($I521,'State '!$B:$B,0),3)</f>
        <v>Northeast</v>
      </c>
      <c r="M521" s="151" t="str">
        <f>INDEX('State '!$A$1:$C$62,MATCH($J521,'State '!$B:$B,0),3)</f>
        <v>Northeast</v>
      </c>
      <c r="N521" s="151"/>
      <c r="O521" s="158">
        <v>111.8</v>
      </c>
      <c r="P521" s="158"/>
      <c r="Q521" s="158">
        <v>130</v>
      </c>
      <c r="R521" s="157"/>
      <c r="S521" s="151" t="s">
        <v>135</v>
      </c>
      <c r="T521" s="151" t="s">
        <v>381</v>
      </c>
      <c r="U521" s="151" t="s">
        <v>1930</v>
      </c>
      <c r="V521" s="151" t="s">
        <v>2178</v>
      </c>
      <c r="W521" s="150"/>
      <c r="X521" s="150"/>
      <c r="Y521" s="150"/>
    </row>
    <row r="522" spans="1:25" s="17" customFormat="1" ht="25.5" x14ac:dyDescent="0.2">
      <c r="A522" s="197">
        <v>44923</v>
      </c>
      <c r="B522" s="194" t="s">
        <v>3053</v>
      </c>
      <c r="C522" s="194" t="s">
        <v>2527</v>
      </c>
      <c r="D522" s="194" t="s">
        <v>140</v>
      </c>
      <c r="E522" s="194" t="s">
        <v>143</v>
      </c>
      <c r="F522" s="196">
        <v>44061</v>
      </c>
      <c r="G522" s="198">
        <v>2020</v>
      </c>
      <c r="H522" s="197" t="s">
        <v>388</v>
      </c>
      <c r="I522" s="97" t="str">
        <f t="shared" si="37"/>
        <v>PA</v>
      </c>
      <c r="J522" s="97" t="str">
        <f t="shared" si="38"/>
        <v>NY</v>
      </c>
      <c r="K522" s="104" t="str">
        <f t="shared" si="39"/>
        <v>Northeast</v>
      </c>
      <c r="L522" s="97" t="str">
        <f>INDEX('State '!$A$1:$C$62,MATCH($I522,'State '!$B:$B,0),3)</f>
        <v>Northeast</v>
      </c>
      <c r="M522" s="97" t="str">
        <f>INDEX('State '!$A$1:$C$62,MATCH($J522,'State '!$B:$B,0),3)</f>
        <v>Northeast</v>
      </c>
      <c r="N522" s="97"/>
      <c r="O522" s="158">
        <v>0</v>
      </c>
      <c r="P522" s="158"/>
      <c r="Q522" s="200">
        <v>10</v>
      </c>
      <c r="R522" s="198"/>
      <c r="S522" s="103" t="s">
        <v>135</v>
      </c>
      <c r="T522" s="104" t="s">
        <v>381</v>
      </c>
      <c r="U522" s="197" t="s">
        <v>3034</v>
      </c>
      <c r="V522" s="97" t="s">
        <v>2178</v>
      </c>
      <c r="W522" s="79" t="s">
        <v>3035</v>
      </c>
      <c r="X522" s="79"/>
      <c r="Y522" s="195"/>
    </row>
    <row r="523" spans="1:25" s="17" customFormat="1" x14ac:dyDescent="0.2">
      <c r="A523" s="151">
        <v>43068</v>
      </c>
      <c r="B523" s="164" t="s">
        <v>2098</v>
      </c>
      <c r="C523" s="164" t="s">
        <v>223</v>
      </c>
      <c r="D523" s="164" t="s">
        <v>140</v>
      </c>
      <c r="E523" s="153" t="s">
        <v>143</v>
      </c>
      <c r="F523" s="165">
        <v>43005</v>
      </c>
      <c r="G523" s="166">
        <v>2017</v>
      </c>
      <c r="H523" s="151" t="s">
        <v>1701</v>
      </c>
      <c r="I523" s="151" t="str">
        <f t="shared" si="37"/>
        <v>PA</v>
      </c>
      <c r="J523" s="151" t="str">
        <f t="shared" si="38"/>
        <v>VA</v>
      </c>
      <c r="K523" s="156" t="str">
        <f t="shared" si="39"/>
        <v>Northeast</v>
      </c>
      <c r="L523" s="151" t="str">
        <f>INDEX('State '!$A$1:$C$62,MATCH($I523,'State '!$B:$B,0),3)</f>
        <v>Northeast</v>
      </c>
      <c r="M523" s="151" t="str">
        <f>INDEX('State '!$A$1:$C$62,MATCH($J523,'State '!$B:$B,0),3)</f>
        <v>Northeast</v>
      </c>
      <c r="N523" s="151"/>
      <c r="O523" s="158">
        <v>210</v>
      </c>
      <c r="P523" s="158"/>
      <c r="Q523" s="158">
        <v>155</v>
      </c>
      <c r="R523" s="157"/>
      <c r="S523" s="151" t="s">
        <v>135</v>
      </c>
      <c r="T523" s="151" t="s">
        <v>381</v>
      </c>
      <c r="U523" s="151" t="s">
        <v>2099</v>
      </c>
      <c r="V523" s="151" t="s">
        <v>2178</v>
      </c>
      <c r="W523" s="150"/>
      <c r="X523" s="150"/>
      <c r="Y523" s="150"/>
    </row>
    <row r="524" spans="1:25" s="17" customFormat="1" ht="25.5" x14ac:dyDescent="0.2">
      <c r="A524" s="97">
        <v>44568</v>
      </c>
      <c r="B524" s="79" t="s">
        <v>2098</v>
      </c>
      <c r="C524" s="79" t="s">
        <v>1875</v>
      </c>
      <c r="D524" s="79" t="s">
        <v>140</v>
      </c>
      <c r="E524" s="79" t="s">
        <v>143</v>
      </c>
      <c r="F524" s="60">
        <v>44545</v>
      </c>
      <c r="G524" s="61">
        <v>2021</v>
      </c>
      <c r="H524" s="97" t="s">
        <v>7</v>
      </c>
      <c r="I524" s="97" t="str">
        <f t="shared" si="37"/>
        <v>PA</v>
      </c>
      <c r="J524" s="97" t="str">
        <f t="shared" si="38"/>
        <v>PA</v>
      </c>
      <c r="K524" s="104" t="str">
        <f t="shared" si="39"/>
        <v>Northeast</v>
      </c>
      <c r="L524" s="97" t="str">
        <f>INDEX('State '!$A$1:$C$62,MATCH($I524,'State '!$B:$B,0),3)</f>
        <v>Northeast</v>
      </c>
      <c r="M524" s="97" t="str">
        <f>INDEX('State '!$A$1:$C$62,MATCH($J524,'State '!$B:$B,0),3)</f>
        <v>Northeast</v>
      </c>
      <c r="N524" s="97"/>
      <c r="O524" s="158">
        <v>531</v>
      </c>
      <c r="P524" s="158">
        <v>12.2</v>
      </c>
      <c r="Q524" s="146">
        <v>580</v>
      </c>
      <c r="R524" s="98" t="s">
        <v>550</v>
      </c>
      <c r="S524" s="97" t="s">
        <v>135</v>
      </c>
      <c r="T524" s="97" t="s">
        <v>381</v>
      </c>
      <c r="U524" s="97" t="s">
        <v>2816</v>
      </c>
      <c r="V524" s="97" t="s">
        <v>2175</v>
      </c>
      <c r="W524" s="79" t="s">
        <v>3200</v>
      </c>
      <c r="X524" s="79"/>
      <c r="Y524" s="195"/>
    </row>
    <row r="525" spans="1:25" s="17" customFormat="1" x14ac:dyDescent="0.2">
      <c r="A525" s="151">
        <v>42601</v>
      </c>
      <c r="B525" s="164" t="s">
        <v>1829</v>
      </c>
      <c r="C525" s="164" t="s">
        <v>1875</v>
      </c>
      <c r="D525" s="164" t="s">
        <v>140</v>
      </c>
      <c r="E525" s="164" t="s">
        <v>143</v>
      </c>
      <c r="F525" s="165">
        <v>42374</v>
      </c>
      <c r="G525" s="166">
        <v>2015</v>
      </c>
      <c r="H525" s="151" t="s">
        <v>1701</v>
      </c>
      <c r="I525" s="151" t="str">
        <f t="shared" si="37"/>
        <v>PA</v>
      </c>
      <c r="J525" s="151" t="str">
        <f t="shared" si="38"/>
        <v>VA</v>
      </c>
      <c r="K525" s="151" t="str">
        <f t="shared" si="39"/>
        <v>Northeast</v>
      </c>
      <c r="L525" s="151" t="str">
        <f>INDEX('State '!$A$1:$C$62,MATCH($I525,'State '!$B:$B,0),3)</f>
        <v>Northeast</v>
      </c>
      <c r="M525" s="151" t="str">
        <f>INDEX('State '!$A$1:$C$62,MATCH($J525,'State '!$B:$B,0),3)</f>
        <v>Northeast</v>
      </c>
      <c r="N525" s="151"/>
      <c r="O525" s="158">
        <v>610</v>
      </c>
      <c r="P525" s="158">
        <v>30</v>
      </c>
      <c r="Q525" s="158">
        <v>525</v>
      </c>
      <c r="R525" s="157">
        <v>42</v>
      </c>
      <c r="S525" s="151" t="s">
        <v>135</v>
      </c>
      <c r="T525" s="151" t="s">
        <v>381</v>
      </c>
      <c r="U525" s="151" t="s">
        <v>1830</v>
      </c>
      <c r="V525" s="151" t="s">
        <v>2178</v>
      </c>
      <c r="W525" s="150"/>
      <c r="X525" s="150"/>
      <c r="Y525" s="150"/>
    </row>
    <row r="526" spans="1:25" s="17" customFormat="1" x14ac:dyDescent="0.2">
      <c r="A526" s="151">
        <v>40380</v>
      </c>
      <c r="B526" s="152" t="s">
        <v>983</v>
      </c>
      <c r="C526" s="152" t="s">
        <v>311</v>
      </c>
      <c r="D526" s="152" t="s">
        <v>134</v>
      </c>
      <c r="E526" s="153" t="s">
        <v>143</v>
      </c>
      <c r="F526" s="154">
        <v>39052</v>
      </c>
      <c r="G526" s="155">
        <v>2006</v>
      </c>
      <c r="H526" s="151" t="s">
        <v>0</v>
      </c>
      <c r="I526" s="151" t="str">
        <f t="shared" si="37"/>
        <v>LA</v>
      </c>
      <c r="J526" s="151" t="str">
        <f t="shared" si="38"/>
        <v>LA</v>
      </c>
      <c r="K526" s="151" t="str">
        <f t="shared" si="39"/>
        <v>South Central</v>
      </c>
      <c r="L526" s="151" t="str">
        <f>INDEX('State '!$A$1:$C$62,MATCH($I526,'State '!$B:$B,0),3)</f>
        <v>South Central</v>
      </c>
      <c r="M526" s="151" t="str">
        <f>INDEX('State '!$A$1:$C$62,MATCH($J526,'State '!$B:$B,0),3)</f>
        <v>South Central</v>
      </c>
      <c r="N526" s="151"/>
      <c r="O526" s="158">
        <v>30</v>
      </c>
      <c r="P526" s="157">
        <v>23</v>
      </c>
      <c r="Q526" s="157">
        <v>1000</v>
      </c>
      <c r="R526" s="158">
        <v>30</v>
      </c>
      <c r="S526" s="159" t="s">
        <v>135</v>
      </c>
      <c r="T526" s="156" t="s">
        <v>381</v>
      </c>
      <c r="U526" s="160" t="s">
        <v>984</v>
      </c>
      <c r="V526" s="151"/>
      <c r="W526" s="150"/>
      <c r="X526" s="150"/>
      <c r="Y526" s="150"/>
    </row>
    <row r="527" spans="1:25" s="17" customFormat="1" ht="63.75" x14ac:dyDescent="0.2">
      <c r="A527" s="96">
        <v>45296</v>
      </c>
      <c r="B527" s="194" t="s">
        <v>3257</v>
      </c>
      <c r="C527" s="80" t="s">
        <v>2272</v>
      </c>
      <c r="D527" s="80" t="s">
        <v>140</v>
      </c>
      <c r="E527" s="194" t="s">
        <v>143</v>
      </c>
      <c r="F527" s="62">
        <v>45163</v>
      </c>
      <c r="G527" s="107">
        <v>2023</v>
      </c>
      <c r="H527" s="97" t="s">
        <v>0</v>
      </c>
      <c r="I527" s="97" t="str">
        <f>LEFT($H527,2)</f>
        <v>LA</v>
      </c>
      <c r="J527" s="97" t="str">
        <f>RIGHT($H527,2)</f>
        <v>LA</v>
      </c>
      <c r="K527" s="104" t="str">
        <f>IF($L527=$M527,L527,CONCATENATE($L527,", ",IF(ISBLANK(N527),"",CONCATENATE(N527,", ")),$M527))</f>
        <v>South Central</v>
      </c>
      <c r="L527" s="97" t="str">
        <f>INDEX('State '!$A$1:$C$62,MATCH($I527,'State '!$B:$B,0),3)</f>
        <v>South Central</v>
      </c>
      <c r="M527" s="97" t="str">
        <f>INDEX('State '!$A$1:$C$62,MATCH($J527,'State '!$B:$B,0),3)</f>
        <v>South Central</v>
      </c>
      <c r="N527" s="97"/>
      <c r="O527" s="158">
        <v>30.6</v>
      </c>
      <c r="P527" s="205">
        <v>0.2</v>
      </c>
      <c r="Q527" s="108"/>
      <c r="R527" s="63"/>
      <c r="S527" s="103" t="s">
        <v>135</v>
      </c>
      <c r="T527" s="197" t="s">
        <v>381</v>
      </c>
      <c r="U527" s="197" t="s">
        <v>3258</v>
      </c>
      <c r="V527" s="97" t="s">
        <v>2175</v>
      </c>
      <c r="W527" s="79" t="s">
        <v>3433</v>
      </c>
      <c r="X527" s="79" t="s">
        <v>2827</v>
      </c>
      <c r="Y527" s="148"/>
    </row>
    <row r="528" spans="1:25" s="17" customFormat="1" x14ac:dyDescent="0.2">
      <c r="A528" s="151">
        <v>42597</v>
      </c>
      <c r="B528" s="152" t="s">
        <v>2133</v>
      </c>
      <c r="C528" s="152" t="s">
        <v>261</v>
      </c>
      <c r="D528" s="152" t="s">
        <v>142</v>
      </c>
      <c r="E528" s="153" t="s">
        <v>143</v>
      </c>
      <c r="F528" s="154">
        <v>41936</v>
      </c>
      <c r="G528" s="155">
        <v>2014</v>
      </c>
      <c r="H528" s="151" t="s">
        <v>7</v>
      </c>
      <c r="I528" s="151" t="str">
        <f t="shared" si="37"/>
        <v>PA</v>
      </c>
      <c r="J528" s="151" t="str">
        <f t="shared" si="38"/>
        <v>PA</v>
      </c>
      <c r="K528" s="151" t="str">
        <f t="shared" si="39"/>
        <v>Northeast</v>
      </c>
      <c r="L528" s="151" t="str">
        <f>INDEX('State '!$A$1:$C$62,MATCH($I528,'State '!$B:$B,0),3)</f>
        <v>Northeast</v>
      </c>
      <c r="M528" s="151" t="str">
        <f>INDEX('State '!$A$1:$C$62,MATCH($J528,'State '!$B:$B,0),3)</f>
        <v>Northeast</v>
      </c>
      <c r="N528" s="151"/>
      <c r="O528" s="158">
        <v>121.7</v>
      </c>
      <c r="P528" s="157">
        <v>18.5</v>
      </c>
      <c r="Q528" s="157">
        <v>99</v>
      </c>
      <c r="R528" s="158"/>
      <c r="S528" s="159" t="s">
        <v>135</v>
      </c>
      <c r="T528" s="156" t="s">
        <v>381</v>
      </c>
      <c r="U528" s="160" t="s">
        <v>2134</v>
      </c>
      <c r="V528" s="151"/>
      <c r="W528" s="150"/>
      <c r="X528" s="150"/>
      <c r="Y528" s="150"/>
    </row>
    <row r="529" spans="1:25" s="17" customFormat="1" ht="89.25" x14ac:dyDescent="0.2">
      <c r="A529" s="96">
        <v>45569</v>
      </c>
      <c r="B529" s="194" t="s">
        <v>2958</v>
      </c>
      <c r="C529" s="79" t="s">
        <v>2959</v>
      </c>
      <c r="D529" s="79" t="s">
        <v>140</v>
      </c>
      <c r="E529" s="79" t="s">
        <v>3474</v>
      </c>
      <c r="F529" s="60">
        <v>45214</v>
      </c>
      <c r="G529" s="61">
        <v>2024</v>
      </c>
      <c r="H529" s="97" t="s">
        <v>13</v>
      </c>
      <c r="I529" s="97" t="str">
        <f>LEFT($H529,2)</f>
        <v>CA</v>
      </c>
      <c r="J529" s="97" t="str">
        <f>RIGHT($H529,2)</f>
        <v>CA</v>
      </c>
      <c r="K529" s="104" t="str">
        <f>IF($L529=$M529,L529,CONCATENATE($L529,", ",IF(ISBLANK(N529),"",CONCATENATE(N529,", ")),$M529))</f>
        <v>Pacific</v>
      </c>
      <c r="L529" s="97" t="str">
        <f>INDEX('State '!$A$1:$C$62,MATCH($I529,'State '!$B:$B,0),3)</f>
        <v>Pacific</v>
      </c>
      <c r="M529" s="97" t="str">
        <f>INDEX('State '!$A$1:$C$62,MATCH($J529,'State '!$B:$B,0),3)</f>
        <v>Pacific</v>
      </c>
      <c r="N529" s="97"/>
      <c r="O529" s="158">
        <v>677</v>
      </c>
      <c r="P529" s="111">
        <v>49</v>
      </c>
      <c r="Q529" s="146">
        <v>200</v>
      </c>
      <c r="R529" s="98">
        <v>36</v>
      </c>
      <c r="S529" s="97" t="s">
        <v>138</v>
      </c>
      <c r="T529" s="97" t="s">
        <v>2377</v>
      </c>
      <c r="U529" s="97"/>
      <c r="V529" s="97" t="s">
        <v>2175</v>
      </c>
      <c r="W529" s="79" t="s">
        <v>3418</v>
      </c>
      <c r="X529" s="79"/>
      <c r="Y529" s="207" t="s">
        <v>3555</v>
      </c>
    </row>
    <row r="530" spans="1:25" s="17" customFormat="1" x14ac:dyDescent="0.2">
      <c r="A530" s="151">
        <v>39990</v>
      </c>
      <c r="B530" s="152" t="s">
        <v>962</v>
      </c>
      <c r="C530" s="152" t="s">
        <v>308</v>
      </c>
      <c r="D530" s="152" t="s">
        <v>134</v>
      </c>
      <c r="E530" s="153" t="s">
        <v>143</v>
      </c>
      <c r="F530" s="154">
        <v>39387</v>
      </c>
      <c r="G530" s="155">
        <v>2007</v>
      </c>
      <c r="H530" s="151" t="s">
        <v>13</v>
      </c>
      <c r="I530" s="151" t="str">
        <f t="shared" si="37"/>
        <v>CA</v>
      </c>
      <c r="J530" s="151" t="str">
        <f t="shared" si="38"/>
        <v>CA</v>
      </c>
      <c r="K530" s="151" t="str">
        <f t="shared" si="39"/>
        <v>Pacific</v>
      </c>
      <c r="L530" s="151" t="str">
        <f>INDEX('State '!$A$1:$C$62,MATCH($I530,'State '!$B:$B,0),3)</f>
        <v>Pacific</v>
      </c>
      <c r="M530" s="151" t="str">
        <f>INDEX('State '!$A$1:$C$62,MATCH($J530,'State '!$B:$B,0),3)</f>
        <v>Pacific</v>
      </c>
      <c r="N530" s="151"/>
      <c r="O530" s="158">
        <v>30</v>
      </c>
      <c r="P530" s="157">
        <v>6.4</v>
      </c>
      <c r="Q530" s="157">
        <v>100</v>
      </c>
      <c r="R530" s="158">
        <v>24</v>
      </c>
      <c r="S530" s="159" t="s">
        <v>138</v>
      </c>
      <c r="T530" s="156" t="s">
        <v>187</v>
      </c>
      <c r="U530" s="160" t="s">
        <v>382</v>
      </c>
      <c r="V530" s="151"/>
      <c r="W530" s="150"/>
      <c r="X530" s="150"/>
      <c r="Y530" s="150"/>
    </row>
    <row r="531" spans="1:25" s="17" customFormat="1" ht="51" x14ac:dyDescent="0.2">
      <c r="A531" s="96">
        <v>45296</v>
      </c>
      <c r="B531" s="79" t="s">
        <v>3103</v>
      </c>
      <c r="C531" s="80" t="s">
        <v>2899</v>
      </c>
      <c r="D531" s="80" t="s">
        <v>142</v>
      </c>
      <c r="E531" s="79" t="s">
        <v>143</v>
      </c>
      <c r="F531" s="60">
        <v>44785</v>
      </c>
      <c r="G531" s="61">
        <v>2023</v>
      </c>
      <c r="H531" s="97" t="s">
        <v>54</v>
      </c>
      <c r="I531" s="97" t="str">
        <f>LEFT($H531,2)</f>
        <v>MD</v>
      </c>
      <c r="J531" s="97" t="str">
        <f>RIGHT($H531,2)</f>
        <v>MD</v>
      </c>
      <c r="K531" s="104" t="str">
        <f>IF($L531=$M531,L531,CONCATENATE($L531,", ",IF(ISBLANK(N531),"",CONCATENATE(N531,", ")),$M531))</f>
        <v>Northeast</v>
      </c>
      <c r="L531" s="97" t="str">
        <f>INDEX('State '!$A$1:$C$62,MATCH($I531,'State '!$B:$B,0),3)</f>
        <v>Northeast</v>
      </c>
      <c r="M531" s="97" t="str">
        <f>INDEX('State '!$A$1:$C$62,MATCH($J531,'State '!$B:$B,0),3)</f>
        <v>Northeast</v>
      </c>
      <c r="N531" s="97"/>
      <c r="O531" s="145"/>
      <c r="P531" s="204">
        <v>14.2</v>
      </c>
      <c r="Q531" s="146">
        <v>0</v>
      </c>
      <c r="R531" s="98" t="s">
        <v>3104</v>
      </c>
      <c r="S531" s="97" t="s">
        <v>135</v>
      </c>
      <c r="T531" s="97" t="s">
        <v>381</v>
      </c>
      <c r="U531" s="97" t="s">
        <v>3105</v>
      </c>
      <c r="V531" s="97" t="s">
        <v>2175</v>
      </c>
      <c r="W531" s="79" t="s">
        <v>3106</v>
      </c>
      <c r="X531" s="79"/>
      <c r="Y531" s="137"/>
    </row>
    <row r="532" spans="1:25" s="17" customFormat="1" ht="38.25" x14ac:dyDescent="0.2">
      <c r="A532" s="97">
        <v>44158</v>
      </c>
      <c r="B532" s="80" t="s">
        <v>3094</v>
      </c>
      <c r="C532" s="79" t="s">
        <v>1991</v>
      </c>
      <c r="D532" s="80" t="s">
        <v>142</v>
      </c>
      <c r="E532" s="102" t="s">
        <v>143</v>
      </c>
      <c r="F532" s="62">
        <v>44158</v>
      </c>
      <c r="G532" s="107">
        <v>2020</v>
      </c>
      <c r="H532" s="97" t="s">
        <v>46</v>
      </c>
      <c r="I532" s="97" t="str">
        <f t="shared" si="37"/>
        <v>KS</v>
      </c>
      <c r="J532" s="97" t="str">
        <f t="shared" si="38"/>
        <v>KS</v>
      </c>
      <c r="K532" s="104" t="s">
        <v>2465</v>
      </c>
      <c r="L532" s="97" t="s">
        <v>2465</v>
      </c>
      <c r="M532" s="97" t="s">
        <v>2465</v>
      </c>
      <c r="N532" s="97"/>
      <c r="O532" s="158">
        <v>99.1</v>
      </c>
      <c r="P532" s="158">
        <v>31.5</v>
      </c>
      <c r="Q532" s="108"/>
      <c r="R532" s="63">
        <v>36</v>
      </c>
      <c r="S532" s="103" t="s">
        <v>138</v>
      </c>
      <c r="T532" s="104" t="s">
        <v>381</v>
      </c>
      <c r="U532" s="105" t="s">
        <v>3095</v>
      </c>
      <c r="V532" s="97" t="s">
        <v>2175</v>
      </c>
      <c r="W532" s="79" t="s">
        <v>3096</v>
      </c>
      <c r="X532" s="79"/>
      <c r="Y532" s="195"/>
    </row>
    <row r="533" spans="1:25" s="17" customFormat="1" x14ac:dyDescent="0.2">
      <c r="A533" s="97">
        <v>43838</v>
      </c>
      <c r="B533" s="79" t="s">
        <v>2615</v>
      </c>
      <c r="C533" s="79" t="s">
        <v>201</v>
      </c>
      <c r="D533" s="79" t="s">
        <v>140</v>
      </c>
      <c r="E533" s="102" t="s">
        <v>143</v>
      </c>
      <c r="F533" s="60">
        <v>43811</v>
      </c>
      <c r="G533" s="61">
        <v>2019</v>
      </c>
      <c r="H533" s="97" t="s">
        <v>388</v>
      </c>
      <c r="I533" s="97" t="str">
        <f t="shared" si="37"/>
        <v>PA</v>
      </c>
      <c r="J533" s="97" t="str">
        <f t="shared" si="38"/>
        <v>NY</v>
      </c>
      <c r="K533" s="104" t="str">
        <f t="shared" ref="K533:K539" si="40">IF($L533=$M533,L533,CONCATENATE($L533,", ",IF(ISBLANK(N533),"",CONCATENATE(N533,", ")),$M533))</f>
        <v>Northeast</v>
      </c>
      <c r="L533" s="97" t="str">
        <f>INDEX('State '!$A$1:$C$62,MATCH($I533,'State '!$B:$B,0),3)</f>
        <v>Northeast</v>
      </c>
      <c r="M533" s="97" t="str">
        <f>INDEX('State '!$A$1:$C$62,MATCH($J533,'State '!$B:$B,0),3)</f>
        <v>Northeast</v>
      </c>
      <c r="N533" s="97"/>
      <c r="O533" s="158">
        <v>3.06</v>
      </c>
      <c r="P533" s="178"/>
      <c r="Q533" s="146">
        <v>15</v>
      </c>
      <c r="R533" s="98"/>
      <c r="S533" s="97" t="s">
        <v>135</v>
      </c>
      <c r="T533" s="97" t="s">
        <v>381</v>
      </c>
      <c r="U533" s="97" t="s">
        <v>2623</v>
      </c>
      <c r="V533" s="97" t="s">
        <v>2178</v>
      </c>
      <c r="W533" s="79" t="s">
        <v>2616</v>
      </c>
      <c r="X533" s="79"/>
      <c r="Y533" s="195"/>
    </row>
    <row r="534" spans="1:25" s="17" customFormat="1" x14ac:dyDescent="0.2">
      <c r="A534" s="151">
        <v>41676</v>
      </c>
      <c r="B534" s="152" t="s">
        <v>1873</v>
      </c>
      <c r="C534" s="152" t="s">
        <v>261</v>
      </c>
      <c r="D534" s="152" t="s">
        <v>140</v>
      </c>
      <c r="E534" s="153" t="s">
        <v>143</v>
      </c>
      <c r="F534" s="154">
        <v>41940</v>
      </c>
      <c r="G534" s="155">
        <v>2014</v>
      </c>
      <c r="H534" s="151" t="s">
        <v>54</v>
      </c>
      <c r="I534" s="151" t="str">
        <f t="shared" si="37"/>
        <v>MD</v>
      </c>
      <c r="J534" s="151" t="str">
        <f t="shared" si="38"/>
        <v>MD</v>
      </c>
      <c r="K534" s="151" t="str">
        <f t="shared" si="40"/>
        <v>Northeast</v>
      </c>
      <c r="L534" s="151" t="str">
        <f>INDEX('State '!$A$1:$C$62,MATCH($I534,'State '!$B:$B,0),3)</f>
        <v>Northeast</v>
      </c>
      <c r="M534" s="151" t="str">
        <f>INDEX('State '!$A$1:$C$62,MATCH($J534,'State '!$B:$B,0),3)</f>
        <v>Northeast</v>
      </c>
      <c r="N534" s="151"/>
      <c r="O534" s="158">
        <v>132</v>
      </c>
      <c r="P534" s="157">
        <v>21</v>
      </c>
      <c r="Q534" s="157"/>
      <c r="R534" s="158">
        <v>26</v>
      </c>
      <c r="S534" s="159" t="s">
        <v>135</v>
      </c>
      <c r="T534" s="156" t="s">
        <v>381</v>
      </c>
      <c r="U534" s="160" t="s">
        <v>1807</v>
      </c>
      <c r="V534" s="151"/>
      <c r="W534" s="150"/>
      <c r="X534" s="150"/>
      <c r="Y534" s="150"/>
    </row>
    <row r="535" spans="1:25" s="17" customFormat="1" x14ac:dyDescent="0.2">
      <c r="A535" s="151">
        <v>41215</v>
      </c>
      <c r="B535" s="152" t="s">
        <v>468</v>
      </c>
      <c r="C535" s="152" t="s">
        <v>201</v>
      </c>
      <c r="D535" s="152" t="s">
        <v>140</v>
      </c>
      <c r="E535" s="153" t="s">
        <v>143</v>
      </c>
      <c r="F535" s="154">
        <v>41213</v>
      </c>
      <c r="G535" s="155">
        <v>2012</v>
      </c>
      <c r="H535" s="151" t="s">
        <v>7</v>
      </c>
      <c r="I535" s="151" t="str">
        <f t="shared" si="37"/>
        <v>PA</v>
      </c>
      <c r="J535" s="151" t="str">
        <f t="shared" si="38"/>
        <v>PA</v>
      </c>
      <c r="K535" s="151" t="str">
        <f t="shared" si="40"/>
        <v>Northeast</v>
      </c>
      <c r="L535" s="151" t="str">
        <f>INDEX('State '!$A$1:$C$62,MATCH($I535,'State '!$B:$B,0),3)</f>
        <v>Northeast</v>
      </c>
      <c r="M535" s="151" t="str">
        <f>INDEX('State '!$A$1:$C$62,MATCH($J535,'State '!$B:$B,0),3)</f>
        <v>Northeast</v>
      </c>
      <c r="N535" s="151"/>
      <c r="O535" s="158">
        <v>35.823</v>
      </c>
      <c r="P535" s="157">
        <v>4.8499999999999996</v>
      </c>
      <c r="Q535" s="157">
        <v>150</v>
      </c>
      <c r="R535" s="158">
        <v>24</v>
      </c>
      <c r="S535" s="159" t="s">
        <v>135</v>
      </c>
      <c r="T535" s="156" t="s">
        <v>381</v>
      </c>
      <c r="U535" s="160" t="s">
        <v>469</v>
      </c>
      <c r="V535" s="151"/>
      <c r="W535" s="150"/>
      <c r="X535" s="150"/>
      <c r="Y535" s="150"/>
    </row>
    <row r="536" spans="1:25" s="17" customFormat="1" ht="25.5" x14ac:dyDescent="0.2">
      <c r="A536" s="97">
        <v>43791</v>
      </c>
      <c r="B536" s="79" t="s">
        <v>2613</v>
      </c>
      <c r="C536" s="79" t="s">
        <v>201</v>
      </c>
      <c r="D536" s="79" t="s">
        <v>134</v>
      </c>
      <c r="E536" s="102" t="s">
        <v>143</v>
      </c>
      <c r="F536" s="60">
        <v>43781</v>
      </c>
      <c r="G536" s="61">
        <v>2019</v>
      </c>
      <c r="H536" s="97" t="s">
        <v>7</v>
      </c>
      <c r="I536" s="97" t="str">
        <f t="shared" si="37"/>
        <v>PA</v>
      </c>
      <c r="J536" s="97" t="str">
        <f t="shared" si="38"/>
        <v>PA</v>
      </c>
      <c r="K536" s="104" t="str">
        <f t="shared" si="40"/>
        <v>Northeast</v>
      </c>
      <c r="L536" s="97" t="str">
        <f>INDEX('State '!$A$1:$C$62,MATCH($I536,'State '!$B:$B,0),3)</f>
        <v>Northeast</v>
      </c>
      <c r="M536" s="97" t="str">
        <f>INDEX('State '!$A$1:$C$62,MATCH($J536,'State '!$B:$B,0),3)</f>
        <v>Northeast</v>
      </c>
      <c r="N536" s="97"/>
      <c r="O536" s="158">
        <v>20.2</v>
      </c>
      <c r="P536" s="178">
        <v>4.5</v>
      </c>
      <c r="Q536" s="146">
        <v>133</v>
      </c>
      <c r="R536" s="98">
        <v>12</v>
      </c>
      <c r="S536" s="97" t="s">
        <v>138</v>
      </c>
      <c r="T536" s="97" t="s">
        <v>381</v>
      </c>
      <c r="U536" s="97" t="s">
        <v>2622</v>
      </c>
      <c r="V536" s="97" t="s">
        <v>2175</v>
      </c>
      <c r="W536" s="79" t="s">
        <v>2614</v>
      </c>
      <c r="X536" s="79" t="s">
        <v>2826</v>
      </c>
      <c r="Y536" s="195"/>
    </row>
    <row r="537" spans="1:25" s="17" customFormat="1" ht="25.5" x14ac:dyDescent="0.2">
      <c r="A537" s="151">
        <v>42083</v>
      </c>
      <c r="B537" s="152" t="s">
        <v>1885</v>
      </c>
      <c r="C537" s="152" t="s">
        <v>204</v>
      </c>
      <c r="D537" s="152" t="s">
        <v>140</v>
      </c>
      <c r="E537" s="153" t="s">
        <v>143</v>
      </c>
      <c r="F537" s="154">
        <v>42271</v>
      </c>
      <c r="G537" s="155">
        <v>2015</v>
      </c>
      <c r="H537" s="151" t="s">
        <v>7</v>
      </c>
      <c r="I537" s="151" t="str">
        <f t="shared" si="37"/>
        <v>PA</v>
      </c>
      <c r="J537" s="151" t="str">
        <f t="shared" si="38"/>
        <v>PA</v>
      </c>
      <c r="K537" s="151" t="str">
        <f t="shared" si="40"/>
        <v>Northeast</v>
      </c>
      <c r="L537" s="151" t="str">
        <f>INDEX('State '!$A$1:$C$62,MATCH($I537,'State '!$B:$B,0),3)</f>
        <v>Northeast</v>
      </c>
      <c r="M537" s="151" t="str">
        <f>INDEX('State '!$A$1:$C$62,MATCH($J537,'State '!$B:$B,0),3)</f>
        <v>Northeast</v>
      </c>
      <c r="N537" s="151"/>
      <c r="O537" s="158">
        <v>76.099999999999994</v>
      </c>
      <c r="P537" s="157">
        <v>23</v>
      </c>
      <c r="Q537" s="157">
        <v>175</v>
      </c>
      <c r="R537" s="158">
        <v>24</v>
      </c>
      <c r="S537" s="159" t="s">
        <v>135</v>
      </c>
      <c r="T537" s="156" t="s">
        <v>381</v>
      </c>
      <c r="U537" s="160" t="s">
        <v>1886</v>
      </c>
      <c r="V537" s="151" t="s">
        <v>2175</v>
      </c>
      <c r="W537" s="150"/>
      <c r="X537" s="150"/>
      <c r="Y537" s="150"/>
    </row>
    <row r="538" spans="1:25" s="17" customFormat="1" ht="38.25" x14ac:dyDescent="0.2">
      <c r="A538" s="97">
        <v>44008</v>
      </c>
      <c r="B538" s="79" t="s">
        <v>2730</v>
      </c>
      <c r="C538" s="79" t="s">
        <v>2400</v>
      </c>
      <c r="D538" s="79" t="s">
        <v>134</v>
      </c>
      <c r="E538" s="102" t="s">
        <v>143</v>
      </c>
      <c r="F538" s="60">
        <v>43831</v>
      </c>
      <c r="G538" s="61">
        <v>2020</v>
      </c>
      <c r="H538" s="97" t="s">
        <v>37</v>
      </c>
      <c r="I538" s="97" t="str">
        <f t="shared" si="37"/>
        <v>OK</v>
      </c>
      <c r="J538" s="97" t="str">
        <f t="shared" si="38"/>
        <v>OK</v>
      </c>
      <c r="K538" s="104" t="str">
        <f t="shared" si="40"/>
        <v>South Central</v>
      </c>
      <c r="L538" s="97" t="str">
        <f>INDEX('State '!$A$1:$C$62,MATCH($I538,'State '!$B:$B,0),3)</f>
        <v>South Central</v>
      </c>
      <c r="M538" s="97" t="str">
        <f>INDEX('State '!$A$1:$C$62,MATCH($J538,'State '!$B:$B,0),3)</f>
        <v>South Central</v>
      </c>
      <c r="N538" s="97"/>
      <c r="O538" s="158">
        <v>0.32500000000000001</v>
      </c>
      <c r="P538" s="158"/>
      <c r="Q538" s="146">
        <v>6</v>
      </c>
      <c r="R538" s="98">
        <v>4</v>
      </c>
      <c r="S538" s="97" t="s">
        <v>135</v>
      </c>
      <c r="T538" s="97" t="s">
        <v>381</v>
      </c>
      <c r="U538" s="97" t="s">
        <v>2731</v>
      </c>
      <c r="V538" s="97" t="s">
        <v>2175</v>
      </c>
      <c r="W538" s="79" t="s">
        <v>3047</v>
      </c>
      <c r="X538" s="79" t="s">
        <v>2830</v>
      </c>
      <c r="Y538" s="195"/>
    </row>
    <row r="539" spans="1:25" s="17" customFormat="1" ht="25.5" x14ac:dyDescent="0.2">
      <c r="A539" s="97">
        <v>44575</v>
      </c>
      <c r="B539" s="79" t="s">
        <v>2795</v>
      </c>
      <c r="C539" s="79" t="s">
        <v>2025</v>
      </c>
      <c r="D539" s="79" t="s">
        <v>140</v>
      </c>
      <c r="E539" s="79" t="s">
        <v>143</v>
      </c>
      <c r="F539" s="60">
        <v>44439</v>
      </c>
      <c r="G539" s="61">
        <v>2021</v>
      </c>
      <c r="H539" s="97" t="s">
        <v>56</v>
      </c>
      <c r="I539" s="97" t="str">
        <f t="shared" si="37"/>
        <v>MT</v>
      </c>
      <c r="J539" s="97" t="str">
        <f t="shared" si="38"/>
        <v>MT</v>
      </c>
      <c r="K539" s="104" t="str">
        <f t="shared" si="40"/>
        <v>Mountain</v>
      </c>
      <c r="L539" s="97" t="str">
        <f>INDEX('State '!$A$1:$C$62,MATCH($I539,'State '!$B:$B,0),3)</f>
        <v>Mountain</v>
      </c>
      <c r="M539" s="97" t="str">
        <f>INDEX('State '!$A$1:$C$62,MATCH($J539,'State '!$B:$B,0),3)</f>
        <v>Mountain</v>
      </c>
      <c r="N539" s="97"/>
      <c r="O539" s="158">
        <v>11.6</v>
      </c>
      <c r="P539" s="158">
        <v>9.5</v>
      </c>
      <c r="Q539" s="146">
        <v>22.5</v>
      </c>
      <c r="R539" s="98"/>
      <c r="S539" s="97" t="s">
        <v>135</v>
      </c>
      <c r="T539" s="97" t="s">
        <v>381</v>
      </c>
      <c r="U539" s="97" t="s">
        <v>2796</v>
      </c>
      <c r="V539" s="97" t="s">
        <v>2175</v>
      </c>
      <c r="W539" s="79" t="s">
        <v>2797</v>
      </c>
      <c r="X539" s="79" t="s">
        <v>2830</v>
      </c>
      <c r="Y539" s="195"/>
    </row>
    <row r="540" spans="1:25" s="17" customFormat="1" ht="38.25" x14ac:dyDescent="0.2">
      <c r="A540" s="97">
        <v>44210</v>
      </c>
      <c r="B540" s="79" t="s">
        <v>3116</v>
      </c>
      <c r="C540" s="80" t="s">
        <v>2899</v>
      </c>
      <c r="D540" s="79" t="s">
        <v>142</v>
      </c>
      <c r="E540" s="102" t="s">
        <v>143</v>
      </c>
      <c r="F540" s="60">
        <v>44434</v>
      </c>
      <c r="G540" s="61">
        <v>2021</v>
      </c>
      <c r="H540" s="97" t="s">
        <v>33</v>
      </c>
      <c r="I540" s="97" t="s">
        <v>33</v>
      </c>
      <c r="J540" s="97" t="s">
        <v>33</v>
      </c>
      <c r="K540" s="104" t="s">
        <v>5</v>
      </c>
      <c r="L540" s="97" t="s">
        <v>5</v>
      </c>
      <c r="M540" s="97" t="s">
        <v>5</v>
      </c>
      <c r="N540" s="97"/>
      <c r="O540" s="158">
        <v>23.2</v>
      </c>
      <c r="P540" s="158">
        <v>0.81</v>
      </c>
      <c r="Q540" s="146"/>
      <c r="R540" s="98">
        <v>20</v>
      </c>
      <c r="S540" s="97" t="s">
        <v>138</v>
      </c>
      <c r="T540" s="97" t="s">
        <v>381</v>
      </c>
      <c r="U540" s="97" t="s">
        <v>3117</v>
      </c>
      <c r="V540" s="97" t="s">
        <v>2175</v>
      </c>
      <c r="W540" s="79" t="s">
        <v>3118</v>
      </c>
      <c r="X540" s="79"/>
      <c r="Y540" s="148"/>
    </row>
    <row r="541" spans="1:25" s="17" customFormat="1" ht="38.25" x14ac:dyDescent="0.2">
      <c r="A541" s="151">
        <v>43468</v>
      </c>
      <c r="B541" s="164" t="s">
        <v>2680</v>
      </c>
      <c r="C541" s="164" t="s">
        <v>201</v>
      </c>
      <c r="D541" s="164" t="s">
        <v>140</v>
      </c>
      <c r="E541" s="164" t="s">
        <v>143</v>
      </c>
      <c r="F541" s="165">
        <v>43456</v>
      </c>
      <c r="G541" s="166">
        <v>2018</v>
      </c>
      <c r="H541" s="151" t="s">
        <v>7</v>
      </c>
      <c r="I541" s="151" t="str">
        <f t="shared" ref="I541:I558" si="41">LEFT($H541,2)</f>
        <v>PA</v>
      </c>
      <c r="J541" s="151" t="str">
        <f t="shared" ref="J541:J558" si="42">RIGHT($H541,2)</f>
        <v>PA</v>
      </c>
      <c r="K541" s="156" t="str">
        <f t="shared" ref="K541:K556" si="43">IF($L541=$M541,L541,CONCATENATE($L541,", ",IF(ISBLANK(N541),"",CONCATENATE(N541,", ")),$M541))</f>
        <v>Northeast</v>
      </c>
      <c r="L541" s="151" t="str">
        <f>INDEX('State '!$A$1:$C$62,MATCH($I541,'State '!$B:$B,0),3)</f>
        <v>Northeast</v>
      </c>
      <c r="M541" s="151" t="str">
        <f>INDEX('State '!$A$1:$C$62,MATCH($J541,'State '!$B:$B,0),3)</f>
        <v>Northeast</v>
      </c>
      <c r="N541" s="151"/>
      <c r="O541" s="158">
        <v>39.5</v>
      </c>
      <c r="P541" s="158">
        <f>14.4+5.8</f>
        <v>20.2</v>
      </c>
      <c r="Q541" s="158"/>
      <c r="R541" s="157" t="s">
        <v>3222</v>
      </c>
      <c r="S541" s="151" t="s">
        <v>135</v>
      </c>
      <c r="T541" s="151" t="s">
        <v>381</v>
      </c>
      <c r="U541" s="151" t="s">
        <v>2681</v>
      </c>
      <c r="V541" s="151" t="s">
        <v>2409</v>
      </c>
      <c r="W541" s="150" t="s">
        <v>2683</v>
      </c>
      <c r="X541" s="150"/>
      <c r="Y541" s="150" t="s">
        <v>2682</v>
      </c>
    </row>
    <row r="542" spans="1:25" s="17" customFormat="1" x14ac:dyDescent="0.2">
      <c r="A542" s="151">
        <v>39990</v>
      </c>
      <c r="B542" s="164" t="s">
        <v>1598</v>
      </c>
      <c r="C542" s="164" t="s">
        <v>374</v>
      </c>
      <c r="D542" s="164" t="s">
        <v>140</v>
      </c>
      <c r="E542" s="164" t="s">
        <v>143</v>
      </c>
      <c r="F542" s="165">
        <v>36100</v>
      </c>
      <c r="G542" s="166">
        <v>1998</v>
      </c>
      <c r="H542" s="151" t="s">
        <v>0</v>
      </c>
      <c r="I542" s="151" t="str">
        <f t="shared" si="41"/>
        <v>LA</v>
      </c>
      <c r="J542" s="151" t="str">
        <f t="shared" si="42"/>
        <v>LA</v>
      </c>
      <c r="K542" s="151" t="str">
        <f t="shared" si="43"/>
        <v>South Central</v>
      </c>
      <c r="L542" s="151" t="str">
        <f>INDEX('State '!$A$1:$C$62,MATCH($I542,'State '!$B:$B,0),3)</f>
        <v>South Central</v>
      </c>
      <c r="M542" s="151" t="str">
        <f>INDEX('State '!$A$1:$C$62,MATCH($J542,'State '!$B:$B,0),3)</f>
        <v>South Central</v>
      </c>
      <c r="N542" s="151"/>
      <c r="O542" s="158">
        <v>32</v>
      </c>
      <c r="P542" s="158">
        <v>90</v>
      </c>
      <c r="Q542" s="158">
        <v>170</v>
      </c>
      <c r="R542" s="157">
        <v>20</v>
      </c>
      <c r="S542" s="151" t="s">
        <v>135</v>
      </c>
      <c r="T542" s="151" t="s">
        <v>381</v>
      </c>
      <c r="U542" s="151" t="s">
        <v>1599</v>
      </c>
      <c r="V542" s="151"/>
      <c r="W542" s="150"/>
      <c r="X542" s="150"/>
      <c r="Y542" s="150"/>
    </row>
    <row r="543" spans="1:25" s="17" customFormat="1" ht="25.5" x14ac:dyDescent="0.2">
      <c r="A543" s="96">
        <v>45002</v>
      </c>
      <c r="B543" s="194" t="s">
        <v>3360</v>
      </c>
      <c r="C543" s="194" t="s">
        <v>201</v>
      </c>
      <c r="D543" s="80" t="s">
        <v>142</v>
      </c>
      <c r="E543" s="194" t="s">
        <v>143</v>
      </c>
      <c r="F543" s="196">
        <v>45205</v>
      </c>
      <c r="G543" s="198">
        <v>2023</v>
      </c>
      <c r="H543" s="197" t="s">
        <v>7</v>
      </c>
      <c r="I543" s="97" t="str">
        <f>LEFT($H543,2)</f>
        <v>PA</v>
      </c>
      <c r="J543" s="97" t="str">
        <f>RIGHT($H543,2)</f>
        <v>PA</v>
      </c>
      <c r="K543" s="104" t="str">
        <f>IF($L543=$M543,L543,CONCATENATE($L543,", ",IF(ISBLANK(N543),"",CONCATENATE(N543,", ")),$M543))</f>
        <v>Northeast</v>
      </c>
      <c r="L543" s="97" t="str">
        <f>INDEX('State '!$A$1:$C$62,MATCH($I543,'State '!$B:$B,0),3)</f>
        <v>Northeast</v>
      </c>
      <c r="M543" s="97" t="str">
        <f>INDEX('State '!$A$1:$C$62,MATCH($J543,'State '!$B:$B,0),3)</f>
        <v>Northeast</v>
      </c>
      <c r="N543" s="97"/>
      <c r="O543" s="158">
        <v>33.4</v>
      </c>
      <c r="P543" s="206">
        <v>11.55</v>
      </c>
      <c r="Q543" s="200">
        <v>15</v>
      </c>
      <c r="R543" s="198">
        <v>20</v>
      </c>
      <c r="S543" s="197" t="s">
        <v>135</v>
      </c>
      <c r="T543" s="197" t="s">
        <v>381</v>
      </c>
      <c r="U543" s="197" t="s">
        <v>3449</v>
      </c>
      <c r="V543" s="97" t="s">
        <v>2175</v>
      </c>
      <c r="W543" s="79" t="s">
        <v>3361</v>
      </c>
      <c r="X543" s="79"/>
      <c r="Y543" s="137" t="s">
        <v>3450</v>
      </c>
    </row>
    <row r="544" spans="1:25" s="17" customFormat="1" x14ac:dyDescent="0.2">
      <c r="A544" s="97">
        <v>44099</v>
      </c>
      <c r="B544" s="79" t="s">
        <v>2723</v>
      </c>
      <c r="C544" s="79" t="s">
        <v>2066</v>
      </c>
      <c r="D544" s="79" t="s">
        <v>140</v>
      </c>
      <c r="E544" s="102" t="s">
        <v>143</v>
      </c>
      <c r="F544" s="60">
        <v>44102</v>
      </c>
      <c r="G544" s="61">
        <v>2020</v>
      </c>
      <c r="H544" s="97" t="s">
        <v>6</v>
      </c>
      <c r="I544" s="97" t="str">
        <f t="shared" si="41"/>
        <v>TX</v>
      </c>
      <c r="J544" s="97" t="str">
        <f t="shared" si="42"/>
        <v>TX</v>
      </c>
      <c r="K544" s="104" t="str">
        <f t="shared" si="43"/>
        <v>South Central</v>
      </c>
      <c r="L544" s="97" t="str">
        <f>INDEX('State '!$A$1:$C$62,MATCH($I544,'State '!$B:$B,0),3)</f>
        <v>South Central</v>
      </c>
      <c r="M544" s="97" t="str">
        <f>INDEX('State '!$A$1:$C$62,MATCH($J544,'State '!$B:$B,0),3)</f>
        <v>South Central</v>
      </c>
      <c r="N544" s="97"/>
      <c r="O544" s="158">
        <v>49.1</v>
      </c>
      <c r="P544" s="158">
        <v>16.84</v>
      </c>
      <c r="Q544" s="146">
        <v>500</v>
      </c>
      <c r="R544" s="98">
        <v>30</v>
      </c>
      <c r="S544" s="97" t="s">
        <v>138</v>
      </c>
      <c r="T544" s="97"/>
      <c r="U544" s="97" t="s">
        <v>2724</v>
      </c>
      <c r="V544" s="97" t="s">
        <v>2175</v>
      </c>
      <c r="W544" s="79" t="s">
        <v>2610</v>
      </c>
      <c r="X544" s="79"/>
      <c r="Y544" s="195"/>
    </row>
    <row r="545" spans="1:26" s="17" customFormat="1" x14ac:dyDescent="0.2">
      <c r="A545" s="151">
        <v>39990</v>
      </c>
      <c r="B545" s="152" t="s">
        <v>1007</v>
      </c>
      <c r="C545" s="152" t="s">
        <v>313</v>
      </c>
      <c r="D545" s="152" t="s">
        <v>134</v>
      </c>
      <c r="E545" s="153" t="s">
        <v>143</v>
      </c>
      <c r="F545" s="154">
        <v>39022</v>
      </c>
      <c r="G545" s="155">
        <v>2006</v>
      </c>
      <c r="H545" s="151" t="s">
        <v>13</v>
      </c>
      <c r="I545" s="151" t="str">
        <f t="shared" si="41"/>
        <v>CA</v>
      </c>
      <c r="J545" s="151" t="str">
        <f t="shared" si="42"/>
        <v>CA</v>
      </c>
      <c r="K545" s="151" t="str">
        <f t="shared" si="43"/>
        <v>Pacific</v>
      </c>
      <c r="L545" s="151" t="str">
        <f>INDEX('State '!$A$1:$C$62,MATCH($I545,'State '!$B:$B,0),3)</f>
        <v>Pacific</v>
      </c>
      <c r="M545" s="151" t="str">
        <f>INDEX('State '!$A$1:$C$62,MATCH($J545,'State '!$B:$B,0),3)</f>
        <v>Pacific</v>
      </c>
      <c r="N545" s="151"/>
      <c r="O545" s="158">
        <v>11</v>
      </c>
      <c r="P545" s="157">
        <v>6</v>
      </c>
      <c r="Q545" s="157">
        <v>50</v>
      </c>
      <c r="R545" s="158">
        <v>24</v>
      </c>
      <c r="S545" s="159" t="s">
        <v>138</v>
      </c>
      <c r="T545" s="156" t="s">
        <v>187</v>
      </c>
      <c r="U545" s="160" t="s">
        <v>382</v>
      </c>
      <c r="V545" s="151"/>
      <c r="W545" s="150"/>
      <c r="X545" s="150"/>
      <c r="Y545" s="150"/>
    </row>
    <row r="546" spans="1:26" s="17" customFormat="1" x14ac:dyDescent="0.2">
      <c r="A546" s="151">
        <v>39990</v>
      </c>
      <c r="B546" s="164" t="s">
        <v>1401</v>
      </c>
      <c r="C546" s="164" t="s">
        <v>313</v>
      </c>
      <c r="D546" s="164" t="s">
        <v>134</v>
      </c>
      <c r="E546" s="164" t="s">
        <v>143</v>
      </c>
      <c r="F546" s="165">
        <v>37196</v>
      </c>
      <c r="G546" s="166">
        <v>2001</v>
      </c>
      <c r="H546" s="151" t="s">
        <v>13</v>
      </c>
      <c r="I546" s="151" t="str">
        <f t="shared" si="41"/>
        <v>CA</v>
      </c>
      <c r="J546" s="151" t="str">
        <f t="shared" si="42"/>
        <v>CA</v>
      </c>
      <c r="K546" s="151" t="str">
        <f t="shared" si="43"/>
        <v>Pacific</v>
      </c>
      <c r="L546" s="151" t="str">
        <f>INDEX('State '!$A$1:$C$62,MATCH($I546,'State '!$B:$B,0),3)</f>
        <v>Pacific</v>
      </c>
      <c r="M546" s="151" t="str">
        <f>INDEX('State '!$A$1:$C$62,MATCH($J546,'State '!$B:$B,0),3)</f>
        <v>Pacific</v>
      </c>
      <c r="N546" s="151"/>
      <c r="O546" s="158">
        <v>12</v>
      </c>
      <c r="P546" s="158">
        <v>33</v>
      </c>
      <c r="Q546" s="158">
        <v>500</v>
      </c>
      <c r="R546" s="157">
        <v>24</v>
      </c>
      <c r="S546" s="151" t="s">
        <v>138</v>
      </c>
      <c r="T546" s="151" t="s">
        <v>187</v>
      </c>
      <c r="U546" s="151" t="s">
        <v>382</v>
      </c>
      <c r="V546" s="151"/>
      <c r="W546" s="150"/>
      <c r="X546" s="150"/>
      <c r="Y546" s="150"/>
    </row>
    <row r="547" spans="1:26" s="17" customFormat="1" x14ac:dyDescent="0.2">
      <c r="A547" s="151">
        <v>43454</v>
      </c>
      <c r="B547" s="164" t="s">
        <v>2193</v>
      </c>
      <c r="C547" s="152" t="s">
        <v>206</v>
      </c>
      <c r="D547" s="164" t="s">
        <v>140</v>
      </c>
      <c r="E547" s="164" t="s">
        <v>143</v>
      </c>
      <c r="F547" s="165">
        <v>43432</v>
      </c>
      <c r="G547" s="166">
        <v>2018</v>
      </c>
      <c r="H547" s="151" t="s">
        <v>2155</v>
      </c>
      <c r="I547" s="151" t="str">
        <f t="shared" si="41"/>
        <v>MS</v>
      </c>
      <c r="J547" s="151" t="str">
        <f t="shared" si="42"/>
        <v>TX</v>
      </c>
      <c r="K547" s="156" t="str">
        <f t="shared" si="43"/>
        <v>South Central</v>
      </c>
      <c r="L547" s="151" t="str">
        <f>INDEX('State '!$A$1:$C$62,MATCH($I547,'State '!$B:$B,0),3)</f>
        <v>South Central</v>
      </c>
      <c r="M547" s="151" t="str">
        <f>INDEX('State '!$A$1:$C$62,MATCH($J547,'State '!$B:$B,0),3)</f>
        <v>South Central</v>
      </c>
      <c r="N547" s="151"/>
      <c r="O547" s="158">
        <v>132</v>
      </c>
      <c r="P547" s="158"/>
      <c r="Q547" s="158">
        <v>300</v>
      </c>
      <c r="R547" s="157"/>
      <c r="S547" s="151" t="s">
        <v>135</v>
      </c>
      <c r="T547" s="151" t="s">
        <v>381</v>
      </c>
      <c r="U547" s="151" t="s">
        <v>2192</v>
      </c>
      <c r="V547" s="151" t="s">
        <v>2175</v>
      </c>
      <c r="W547" s="150" t="s">
        <v>2179</v>
      </c>
      <c r="X547" s="150"/>
      <c r="Y547" s="150"/>
    </row>
    <row r="548" spans="1:26" s="17" customFormat="1" x14ac:dyDescent="0.2">
      <c r="A548" s="151">
        <v>42601</v>
      </c>
      <c r="B548" s="164" t="s">
        <v>2035</v>
      </c>
      <c r="C548" s="152" t="s">
        <v>231</v>
      </c>
      <c r="D548" s="164" t="s">
        <v>140</v>
      </c>
      <c r="E548" s="164" t="s">
        <v>143</v>
      </c>
      <c r="F548" s="165">
        <v>42614</v>
      </c>
      <c r="G548" s="166">
        <v>2016</v>
      </c>
      <c r="H548" s="151" t="s">
        <v>52</v>
      </c>
      <c r="I548" s="151" t="str">
        <f t="shared" si="41"/>
        <v>TN</v>
      </c>
      <c r="J548" s="151" t="str">
        <f t="shared" si="42"/>
        <v>TN</v>
      </c>
      <c r="K548" s="151" t="str">
        <f t="shared" si="43"/>
        <v>Midwest</v>
      </c>
      <c r="L548" s="151" t="str">
        <f>INDEX('State '!$A$1:$C$62,MATCH($I548,'State '!$B:$B,0),3)</f>
        <v>Midwest</v>
      </c>
      <c r="M548" s="151" t="str">
        <f>INDEX('State '!$A$1:$C$62,MATCH($J548,'State '!$B:$B,0),3)</f>
        <v>Midwest</v>
      </c>
      <c r="N548" s="151"/>
      <c r="O548" s="158">
        <v>53</v>
      </c>
      <c r="P548" s="158">
        <v>10</v>
      </c>
      <c r="Q548" s="158">
        <v>40</v>
      </c>
      <c r="R548" s="157">
        <v>12</v>
      </c>
      <c r="S548" s="151" t="s">
        <v>135</v>
      </c>
      <c r="T548" s="151" t="s">
        <v>381</v>
      </c>
      <c r="U548" s="151" t="s">
        <v>2036</v>
      </c>
      <c r="V548" s="151" t="s">
        <v>2175</v>
      </c>
      <c r="W548" s="150"/>
      <c r="X548" s="150"/>
      <c r="Y548" s="150"/>
    </row>
    <row r="549" spans="1:26" s="17" customFormat="1" ht="51" x14ac:dyDescent="0.2">
      <c r="A549" s="96">
        <v>45170</v>
      </c>
      <c r="B549" s="79" t="s">
        <v>3355</v>
      </c>
      <c r="C549" s="79" t="s">
        <v>2989</v>
      </c>
      <c r="D549" s="79" t="s">
        <v>140</v>
      </c>
      <c r="E549" s="79" t="s">
        <v>143</v>
      </c>
      <c r="F549" s="60">
        <v>45168</v>
      </c>
      <c r="G549" s="98">
        <v>2023</v>
      </c>
      <c r="H549" s="97" t="s">
        <v>0</v>
      </c>
      <c r="I549" s="97" t="str">
        <f>LEFT($H549,2)</f>
        <v>LA</v>
      </c>
      <c r="J549" s="97" t="str">
        <f>RIGHT($H549,2)</f>
        <v>LA</v>
      </c>
      <c r="K549" s="104" t="str">
        <f>IF($L549=$M549,L549,CONCATENATE($L549,", ",IF(ISBLANK(N549),"",CONCATENATE(N549,", ")),$M549))</f>
        <v>South Central</v>
      </c>
      <c r="L549" s="97" t="str">
        <f>INDEX('State '!$A$1:$C$62,MATCH($I549,'State '!$B:$B,0),3)</f>
        <v>South Central</v>
      </c>
      <c r="M549" s="97" t="str">
        <f>INDEX('State '!$A$1:$C$62,MATCH($J549,'State '!$B:$B,0),3)</f>
        <v>South Central</v>
      </c>
      <c r="N549" s="97"/>
      <c r="O549" s="145"/>
      <c r="P549" s="158"/>
      <c r="Q549" s="146">
        <v>300</v>
      </c>
      <c r="R549" s="98"/>
      <c r="S549" s="97" t="s">
        <v>138</v>
      </c>
      <c r="T549" s="97"/>
      <c r="U549" s="97"/>
      <c r="V549" s="97" t="s">
        <v>2175</v>
      </c>
      <c r="W549" s="79" t="s">
        <v>3404</v>
      </c>
      <c r="X549" s="79" t="s">
        <v>2827</v>
      </c>
      <c r="Y549" s="195"/>
      <c r="Z549"/>
    </row>
    <row r="550" spans="1:26" s="17" customFormat="1" ht="89.25" x14ac:dyDescent="0.2">
      <c r="A550" s="96">
        <v>45272</v>
      </c>
      <c r="B550" s="79" t="s">
        <v>3356</v>
      </c>
      <c r="C550" s="79" t="s">
        <v>2989</v>
      </c>
      <c r="D550" s="79" t="s">
        <v>140</v>
      </c>
      <c r="E550" s="79" t="s">
        <v>143</v>
      </c>
      <c r="F550" s="60">
        <v>45266</v>
      </c>
      <c r="G550" s="98">
        <v>2024</v>
      </c>
      <c r="H550" s="97" t="s">
        <v>0</v>
      </c>
      <c r="I550" s="97" t="str">
        <f>LEFT($H550,2)</f>
        <v>LA</v>
      </c>
      <c r="J550" s="97" t="str">
        <f>RIGHT($H550,2)</f>
        <v>LA</v>
      </c>
      <c r="K550" s="104" t="str">
        <f>IF($L550=$M550,L550,CONCATENATE($L550,", ",IF(ISBLANK(N550),"",CONCATENATE(N550,", ")),$M550))</f>
        <v>South Central</v>
      </c>
      <c r="L550" s="97" t="str">
        <f>INDEX('State '!$A$1:$C$62,MATCH($I550,'State '!$B:$B,0),3)</f>
        <v>South Central</v>
      </c>
      <c r="M550" s="97" t="str">
        <f>INDEX('State '!$A$1:$C$62,MATCH($J550,'State '!$B:$B,0),3)</f>
        <v>South Central</v>
      </c>
      <c r="N550" s="97"/>
      <c r="O550" s="145"/>
      <c r="P550" s="158"/>
      <c r="Q550" s="146">
        <v>400</v>
      </c>
      <c r="R550" s="98"/>
      <c r="S550" s="97" t="s">
        <v>138</v>
      </c>
      <c r="T550" s="97"/>
      <c r="U550" s="97"/>
      <c r="V550" s="97" t="s">
        <v>2175</v>
      </c>
      <c r="W550" s="79" t="s">
        <v>3434</v>
      </c>
      <c r="X550" s="79" t="s">
        <v>3435</v>
      </c>
      <c r="Y550" s="207" t="s">
        <v>3436</v>
      </c>
      <c r="Z550"/>
    </row>
    <row r="551" spans="1:26" s="17" customFormat="1" ht="89.25" x14ac:dyDescent="0.2">
      <c r="A551" s="96">
        <v>45551</v>
      </c>
      <c r="B551" s="79" t="s">
        <v>3357</v>
      </c>
      <c r="C551" s="79" t="s">
        <v>2989</v>
      </c>
      <c r="D551" s="79" t="s">
        <v>140</v>
      </c>
      <c r="E551" s="79" t="s">
        <v>3474</v>
      </c>
      <c r="F551" s="60">
        <v>45443</v>
      </c>
      <c r="G551" s="98">
        <v>2024</v>
      </c>
      <c r="H551" s="97" t="s">
        <v>0</v>
      </c>
      <c r="I551" s="97" t="str">
        <f>LEFT($H551,2)</f>
        <v>LA</v>
      </c>
      <c r="J551" s="97" t="str">
        <f>RIGHT($H551,2)</f>
        <v>LA</v>
      </c>
      <c r="K551" s="104" t="str">
        <f>IF($L551=$M551,L551,CONCATENATE($L551,", ",IF(ISBLANK(N551),"",CONCATENATE(N551,", ")),$M551))</f>
        <v>South Central</v>
      </c>
      <c r="L551" s="97" t="str">
        <f>INDEX('State '!$A$1:$C$62,MATCH($I551,'State '!$B:$B,0),3)</f>
        <v>South Central</v>
      </c>
      <c r="M551" s="97" t="str">
        <f>INDEX('State '!$A$1:$C$62,MATCH($J551,'State '!$B:$B,0),3)</f>
        <v>South Central</v>
      </c>
      <c r="N551" s="97"/>
      <c r="O551" s="145"/>
      <c r="P551" s="158"/>
      <c r="Q551" s="146">
        <v>200</v>
      </c>
      <c r="R551" s="98"/>
      <c r="S551" s="97" t="s">
        <v>138</v>
      </c>
      <c r="T551" s="97"/>
      <c r="U551" s="97"/>
      <c r="V551" s="97" t="s">
        <v>2175</v>
      </c>
      <c r="W551" s="79" t="s">
        <v>3434</v>
      </c>
      <c r="X551" s="79" t="s">
        <v>3435</v>
      </c>
      <c r="Y551" s="207" t="s">
        <v>3558</v>
      </c>
      <c r="Z551"/>
    </row>
    <row r="552" spans="1:26" s="17" customFormat="1" ht="25.5" x14ac:dyDescent="0.2">
      <c r="A552" s="97">
        <v>44860</v>
      </c>
      <c r="B552" s="79" t="s">
        <v>2807</v>
      </c>
      <c r="C552" s="79" t="s">
        <v>1954</v>
      </c>
      <c r="D552" s="79" t="s">
        <v>140</v>
      </c>
      <c r="E552" s="102" t="s">
        <v>143</v>
      </c>
      <c r="F552" s="60">
        <v>44825</v>
      </c>
      <c r="G552" s="61">
        <v>2022</v>
      </c>
      <c r="H552" s="97" t="s">
        <v>1992</v>
      </c>
      <c r="I552" s="97" t="str">
        <f t="shared" si="41"/>
        <v>KY</v>
      </c>
      <c r="J552" s="97" t="str">
        <f t="shared" si="42"/>
        <v>LA</v>
      </c>
      <c r="K552" s="104" t="str">
        <f t="shared" si="43"/>
        <v>Midwest, South Central</v>
      </c>
      <c r="L552" s="97" t="str">
        <f>INDEX('State '!$A$1:$C$62,MATCH($I552,'State '!$B:$B,0),3)</f>
        <v>Midwest</v>
      </c>
      <c r="M552" s="97" t="str">
        <f>INDEX('State '!$A$1:$C$62,MATCH($J552,'State '!$B:$B,0),3)</f>
        <v>South Central</v>
      </c>
      <c r="N552" s="97"/>
      <c r="O552" s="158">
        <v>472</v>
      </c>
      <c r="P552" s="158"/>
      <c r="Q552" s="146">
        <v>493</v>
      </c>
      <c r="R552" s="98"/>
      <c r="S552" s="97" t="s">
        <v>135</v>
      </c>
      <c r="T552" s="97" t="s">
        <v>381</v>
      </c>
      <c r="U552" s="97" t="s">
        <v>2808</v>
      </c>
      <c r="V552" s="97" t="s">
        <v>2178</v>
      </c>
      <c r="W552" s="79" t="s">
        <v>2809</v>
      </c>
      <c r="X552" s="79"/>
      <c r="Y552" s="195"/>
    </row>
    <row r="553" spans="1:26" s="17" customFormat="1" ht="25.5" x14ac:dyDescent="0.2">
      <c r="A553" s="97">
        <v>44923</v>
      </c>
      <c r="B553" s="79" t="s">
        <v>2886</v>
      </c>
      <c r="C553" s="79" t="s">
        <v>1980</v>
      </c>
      <c r="D553" s="79" t="s">
        <v>134</v>
      </c>
      <c r="E553" s="102" t="s">
        <v>143</v>
      </c>
      <c r="F553" s="60">
        <v>44773</v>
      </c>
      <c r="G553" s="61">
        <v>2022</v>
      </c>
      <c r="H553" s="97" t="s">
        <v>17</v>
      </c>
      <c r="I553" s="97" t="str">
        <f t="shared" si="41"/>
        <v>AL</v>
      </c>
      <c r="J553" s="97" t="str">
        <f t="shared" si="42"/>
        <v>AL</v>
      </c>
      <c r="K553" s="104" t="str">
        <f t="shared" si="43"/>
        <v>South Central</v>
      </c>
      <c r="L553" s="97" t="str">
        <f>INDEX('State '!$A$1:$C$62,MATCH($I553,'State '!$B:$B,0),3)</f>
        <v>South Central</v>
      </c>
      <c r="M553" s="97" t="str">
        <f>INDEX('State '!$A$1:$C$62,MATCH($J553,'State '!$B:$B,0),3)</f>
        <v>South Central</v>
      </c>
      <c r="N553" s="97"/>
      <c r="O553" s="158"/>
      <c r="P553" s="111">
        <v>50</v>
      </c>
      <c r="Q553" s="146"/>
      <c r="R553" s="98">
        <v>16</v>
      </c>
      <c r="S553" s="97" t="s">
        <v>138</v>
      </c>
      <c r="T553" s="97" t="s">
        <v>2888</v>
      </c>
      <c r="U553" s="97"/>
      <c r="V553" s="97" t="s">
        <v>2175</v>
      </c>
      <c r="W553" s="79" t="s">
        <v>2887</v>
      </c>
      <c r="X553" s="79" t="s">
        <v>2828</v>
      </c>
      <c r="Y553" s="195"/>
    </row>
    <row r="554" spans="1:26" s="17" customFormat="1" x14ac:dyDescent="0.2">
      <c r="A554" s="151">
        <v>41584</v>
      </c>
      <c r="B554" s="152" t="s">
        <v>1835</v>
      </c>
      <c r="C554" s="152" t="s">
        <v>1836</v>
      </c>
      <c r="D554" s="152" t="s">
        <v>136</v>
      </c>
      <c r="E554" s="153" t="s">
        <v>143</v>
      </c>
      <c r="F554" s="154">
        <v>41821</v>
      </c>
      <c r="G554" s="155">
        <v>2014</v>
      </c>
      <c r="H554" s="151" t="s">
        <v>25</v>
      </c>
      <c r="I554" s="151" t="str">
        <f t="shared" si="41"/>
        <v>CO</v>
      </c>
      <c r="J554" s="151" t="str">
        <f t="shared" si="42"/>
        <v>CO</v>
      </c>
      <c r="K554" s="151" t="str">
        <f t="shared" si="43"/>
        <v>Mountain</v>
      </c>
      <c r="L554" s="151" t="str">
        <f>INDEX('State '!$A$1:$C$62,MATCH($I554,'State '!$B:$B,0),3)</f>
        <v>Mountain</v>
      </c>
      <c r="M554" s="151" t="str">
        <f>INDEX('State '!$A$1:$C$62,MATCH($J554,'State '!$B:$B,0),3)</f>
        <v>Mountain</v>
      </c>
      <c r="N554" s="151"/>
      <c r="O554" s="158">
        <v>12</v>
      </c>
      <c r="P554" s="157">
        <v>7.6</v>
      </c>
      <c r="Q554" s="157">
        <v>230</v>
      </c>
      <c r="R554" s="158"/>
      <c r="S554" s="159" t="s">
        <v>135</v>
      </c>
      <c r="T554" s="156" t="s">
        <v>381</v>
      </c>
      <c r="U554" s="160" t="s">
        <v>1837</v>
      </c>
      <c r="V554" s="151"/>
      <c r="W554" s="150"/>
      <c r="X554" s="150"/>
      <c r="Y554" s="150"/>
    </row>
    <row r="555" spans="1:26" s="17" customFormat="1" x14ac:dyDescent="0.2">
      <c r="A555" s="97">
        <v>43691</v>
      </c>
      <c r="B555" s="79" t="s">
        <v>2084</v>
      </c>
      <c r="C555" s="79" t="s">
        <v>2085</v>
      </c>
      <c r="D555" s="79" t="s">
        <v>140</v>
      </c>
      <c r="E555" s="79" t="s">
        <v>2221</v>
      </c>
      <c r="F555" s="60"/>
      <c r="G555" s="61"/>
      <c r="H555" s="97" t="s">
        <v>483</v>
      </c>
      <c r="I555" s="97" t="str">
        <f t="shared" si="41"/>
        <v>MS</v>
      </c>
      <c r="J555" s="97" t="str">
        <f t="shared" si="42"/>
        <v>AL</v>
      </c>
      <c r="K555" s="104" t="str">
        <f t="shared" si="43"/>
        <v>South Central</v>
      </c>
      <c r="L555" s="97" t="str">
        <f>INDEX('State '!$A$1:$C$62,MATCH($I555,'State '!$B:$B,0),3)</f>
        <v>South Central</v>
      </c>
      <c r="M555" s="97" t="str">
        <f>INDEX('State '!$A$1:$C$62,MATCH($J555,'State '!$B:$B,0),3)</f>
        <v>South Central</v>
      </c>
      <c r="N555" s="97"/>
      <c r="O555" s="158">
        <v>45</v>
      </c>
      <c r="P555" s="178"/>
      <c r="Q555" s="146">
        <v>500</v>
      </c>
      <c r="R555" s="98"/>
      <c r="S555" s="97" t="s">
        <v>138</v>
      </c>
      <c r="T555" s="97" t="s">
        <v>2086</v>
      </c>
      <c r="U555" s="97" t="s">
        <v>382</v>
      </c>
      <c r="V555" s="97" t="s">
        <v>2178</v>
      </c>
      <c r="W555" s="79"/>
      <c r="X555" s="79"/>
      <c r="Y555" s="195"/>
    </row>
    <row r="556" spans="1:26" s="17" customFormat="1" x14ac:dyDescent="0.2">
      <c r="A556" s="151">
        <v>40619</v>
      </c>
      <c r="B556" s="152" t="s">
        <v>519</v>
      </c>
      <c r="C556" s="152" t="s">
        <v>237</v>
      </c>
      <c r="D556" s="152" t="s">
        <v>140</v>
      </c>
      <c r="E556" s="153" t="s">
        <v>143</v>
      </c>
      <c r="F556" s="154">
        <v>40576</v>
      </c>
      <c r="G556" s="155">
        <v>2011</v>
      </c>
      <c r="H556" s="151" t="s">
        <v>29</v>
      </c>
      <c r="I556" s="151" t="str">
        <f t="shared" si="41"/>
        <v>WY</v>
      </c>
      <c r="J556" s="151" t="str">
        <f t="shared" si="42"/>
        <v>WY</v>
      </c>
      <c r="K556" s="151" t="str">
        <f t="shared" si="43"/>
        <v>Mountain</v>
      </c>
      <c r="L556" s="151" t="str">
        <f>INDEX('State '!$A$1:$C$62,MATCH($I556,'State '!$B:$B,0),3)</f>
        <v>Mountain</v>
      </c>
      <c r="M556" s="151" t="str">
        <f>INDEX('State '!$A$1:$C$62,MATCH($J556,'State '!$B:$B,0),3)</f>
        <v>Mountain</v>
      </c>
      <c r="N556" s="151"/>
      <c r="O556" s="158">
        <v>94</v>
      </c>
      <c r="P556" s="157">
        <v>43.3</v>
      </c>
      <c r="Q556" s="157">
        <v>800</v>
      </c>
      <c r="R556" s="158">
        <v>36</v>
      </c>
      <c r="S556" s="159" t="s">
        <v>135</v>
      </c>
      <c r="T556" s="156" t="s">
        <v>381</v>
      </c>
      <c r="U556" s="160" t="s">
        <v>520</v>
      </c>
      <c r="V556" s="151"/>
      <c r="W556" s="150"/>
      <c r="X556" s="150"/>
      <c r="Y556" s="150"/>
    </row>
    <row r="557" spans="1:26" s="17" customFormat="1" ht="25.5" x14ac:dyDescent="0.2">
      <c r="A557" s="97">
        <v>44923</v>
      </c>
      <c r="B557" s="194" t="s">
        <v>3066</v>
      </c>
      <c r="C557" s="194" t="s">
        <v>261</v>
      </c>
      <c r="D557" s="194" t="s">
        <v>142</v>
      </c>
      <c r="E557" s="102" t="s">
        <v>2374</v>
      </c>
      <c r="F557" s="196"/>
      <c r="G557" s="106" t="s">
        <v>382</v>
      </c>
      <c r="H557" s="197" t="s">
        <v>23</v>
      </c>
      <c r="I557" s="97" t="str">
        <f t="shared" si="41"/>
        <v>KY</v>
      </c>
      <c r="J557" s="97" t="str">
        <f t="shared" si="42"/>
        <v>KY</v>
      </c>
      <c r="K557" s="104" t="s">
        <v>9</v>
      </c>
      <c r="L557" s="97" t="s">
        <v>9</v>
      </c>
      <c r="M557" s="97" t="s">
        <v>9</v>
      </c>
      <c r="N557" s="97"/>
      <c r="O557" s="158">
        <v>18.899999999999999</v>
      </c>
      <c r="P557" s="202">
        <v>0.5</v>
      </c>
      <c r="Q557" s="200"/>
      <c r="R557" s="198">
        <v>30</v>
      </c>
      <c r="S557" s="97" t="s">
        <v>138</v>
      </c>
      <c r="T557" s="97" t="s">
        <v>381</v>
      </c>
      <c r="U557" s="197" t="s">
        <v>3067</v>
      </c>
      <c r="V557" s="97" t="s">
        <v>2175</v>
      </c>
      <c r="W557" s="79" t="s">
        <v>3345</v>
      </c>
      <c r="X557" s="79"/>
      <c r="Y557" s="148"/>
    </row>
    <row r="558" spans="1:26" s="17" customFormat="1" x14ac:dyDescent="0.2">
      <c r="A558" s="151">
        <v>40283</v>
      </c>
      <c r="B558" s="152" t="s">
        <v>545</v>
      </c>
      <c r="C558" s="152" t="s">
        <v>224</v>
      </c>
      <c r="D558" s="152" t="s">
        <v>140</v>
      </c>
      <c r="E558" s="153" t="s">
        <v>143</v>
      </c>
      <c r="F558" s="154">
        <v>40277</v>
      </c>
      <c r="G558" s="155">
        <v>2010</v>
      </c>
      <c r="H558" s="151" t="s">
        <v>546</v>
      </c>
      <c r="I558" s="151" t="str">
        <f t="shared" si="41"/>
        <v>WY</v>
      </c>
      <c r="J558" s="151" t="str">
        <f t="shared" si="42"/>
        <v>NV</v>
      </c>
      <c r="K558" s="151" t="str">
        <f>IF($L558=$M558,L558,CONCATENATE($L558,", ",IF(ISBLANK(N558),"",CONCATENATE(N558,", ")),$M558))</f>
        <v>Mountain</v>
      </c>
      <c r="L558" s="151" t="str">
        <f>INDEX('State '!$A$1:$C$62,MATCH($I558,'State '!$B:$B,0),3)</f>
        <v>Mountain</v>
      </c>
      <c r="M558" s="151" t="str">
        <f>INDEX('State '!$A$1:$C$62,MATCH($J558,'State '!$B:$B,0),3)</f>
        <v>Mountain</v>
      </c>
      <c r="N558" s="151"/>
      <c r="O558" s="158">
        <v>62.1</v>
      </c>
      <c r="P558" s="157"/>
      <c r="Q558" s="157">
        <v>145</v>
      </c>
      <c r="R558" s="158">
        <v>36</v>
      </c>
      <c r="S558" s="159" t="s">
        <v>135</v>
      </c>
      <c r="T558" s="156" t="s">
        <v>381</v>
      </c>
      <c r="U558" s="160" t="s">
        <v>547</v>
      </c>
      <c r="V558" s="151"/>
      <c r="W558" s="150"/>
      <c r="X558" s="150"/>
      <c r="Y558" s="150"/>
    </row>
    <row r="559" spans="1:26" s="17" customFormat="1" ht="25.5" x14ac:dyDescent="0.2">
      <c r="A559" s="97">
        <v>44575</v>
      </c>
      <c r="B559" s="79" t="s">
        <v>3122</v>
      </c>
      <c r="C559" s="80" t="s">
        <v>1954</v>
      </c>
      <c r="D559" s="79" t="s">
        <v>142</v>
      </c>
      <c r="E559" s="102" t="s">
        <v>143</v>
      </c>
      <c r="F559" s="60">
        <v>44406</v>
      </c>
      <c r="G559" s="61">
        <v>2021</v>
      </c>
      <c r="H559" s="97" t="s">
        <v>23</v>
      </c>
      <c r="I559" s="97" t="s">
        <v>23</v>
      </c>
      <c r="J559" s="97" t="s">
        <v>23</v>
      </c>
      <c r="K559" s="104" t="s">
        <v>15</v>
      </c>
      <c r="L559" s="104" t="s">
        <v>15</v>
      </c>
      <c r="M559" s="104" t="s">
        <v>15</v>
      </c>
      <c r="N559" s="97"/>
      <c r="O559" s="158">
        <v>5.4</v>
      </c>
      <c r="P559" s="158">
        <v>0.14768000000000001</v>
      </c>
      <c r="Q559" s="146">
        <v>0</v>
      </c>
      <c r="R559" s="98">
        <v>36</v>
      </c>
      <c r="S559" s="97" t="s">
        <v>135</v>
      </c>
      <c r="T559" s="97" t="s">
        <v>381</v>
      </c>
      <c r="U559" s="97" t="s">
        <v>3123</v>
      </c>
      <c r="V559" s="97" t="s">
        <v>2175</v>
      </c>
      <c r="W559" s="79" t="s">
        <v>3124</v>
      </c>
      <c r="X559" s="79"/>
      <c r="Y559" s="148"/>
    </row>
    <row r="560" spans="1:26" s="17" customFormat="1" x14ac:dyDescent="0.2">
      <c r="A560" s="151">
        <v>42612</v>
      </c>
      <c r="B560" s="164" t="s">
        <v>2118</v>
      </c>
      <c r="C560" s="164" t="s">
        <v>266</v>
      </c>
      <c r="D560" s="164" t="s">
        <v>134</v>
      </c>
      <c r="E560" s="164" t="s">
        <v>143</v>
      </c>
      <c r="F560" s="165">
        <v>42477</v>
      </c>
      <c r="G560" s="166">
        <v>2016</v>
      </c>
      <c r="H560" s="151" t="s">
        <v>43</v>
      </c>
      <c r="I560" s="151" t="str">
        <f t="shared" ref="I560:I625" si="44">LEFT($H560,2)</f>
        <v>NM</v>
      </c>
      <c r="J560" s="151" t="str">
        <f t="shared" ref="J560:J625" si="45">RIGHT($H560,2)</f>
        <v>NM</v>
      </c>
      <c r="K560" s="151" t="str">
        <f t="shared" ref="K560:K571" si="46">IF($L560=$M560,L560,CONCATENATE($L560,", ",IF(ISBLANK(N560),"",CONCATENATE(N560,", ")),$M560))</f>
        <v>Mountain</v>
      </c>
      <c r="L560" s="151" t="str">
        <f>INDEX('State '!$A$1:$C$62,MATCH($I560,'State '!$B:$B,0),3)</f>
        <v>Mountain</v>
      </c>
      <c r="M560" s="151" t="str">
        <f>INDEX('State '!$A$1:$C$62,MATCH($J560,'State '!$B:$B,0),3)</f>
        <v>Mountain</v>
      </c>
      <c r="N560" s="151"/>
      <c r="O560" s="158">
        <v>23</v>
      </c>
      <c r="P560" s="158">
        <v>15</v>
      </c>
      <c r="Q560" s="158">
        <v>200</v>
      </c>
      <c r="R560" s="157"/>
      <c r="S560" s="151" t="s">
        <v>135</v>
      </c>
      <c r="T560" s="151" t="s">
        <v>381</v>
      </c>
      <c r="U560" s="151" t="s">
        <v>2119</v>
      </c>
      <c r="V560" s="151" t="s">
        <v>2175</v>
      </c>
      <c r="W560" s="150"/>
      <c r="X560" s="150"/>
      <c r="Y560" s="150"/>
    </row>
    <row r="561" spans="1:26" s="17" customFormat="1" x14ac:dyDescent="0.2">
      <c r="A561" s="97">
        <v>43124</v>
      </c>
      <c r="B561" s="80" t="s">
        <v>1922</v>
      </c>
      <c r="C561" s="80" t="s">
        <v>229</v>
      </c>
      <c r="D561" s="80" t="s">
        <v>134</v>
      </c>
      <c r="E561" s="102" t="s">
        <v>2374</v>
      </c>
      <c r="F561" s="62"/>
      <c r="G561" s="107"/>
      <c r="H561" s="97" t="s">
        <v>7</v>
      </c>
      <c r="I561" s="97" t="str">
        <f t="shared" si="44"/>
        <v>PA</v>
      </c>
      <c r="J561" s="97" t="str">
        <f t="shared" si="45"/>
        <v>PA</v>
      </c>
      <c r="K561" s="104" t="str">
        <f t="shared" si="46"/>
        <v>Northeast</v>
      </c>
      <c r="L561" s="97" t="str">
        <f>INDEX('State '!$A$1:$C$62,MATCH($I561,'State '!$B:$B,0),3)</f>
        <v>Northeast</v>
      </c>
      <c r="M561" s="97" t="str">
        <f>INDEX('State '!$A$1:$C$62,MATCH($J561,'State '!$B:$B,0),3)</f>
        <v>Northeast</v>
      </c>
      <c r="N561" s="97"/>
      <c r="O561" s="158">
        <v>400</v>
      </c>
      <c r="P561" s="179">
        <v>30</v>
      </c>
      <c r="Q561" s="108">
        <v>700</v>
      </c>
      <c r="R561" s="63">
        <v>30</v>
      </c>
      <c r="S561" s="103" t="s">
        <v>135</v>
      </c>
      <c r="T561" s="104" t="s">
        <v>381</v>
      </c>
      <c r="U561" s="105" t="s">
        <v>382</v>
      </c>
      <c r="V561" s="97" t="s">
        <v>2175</v>
      </c>
      <c r="W561" s="79"/>
      <c r="X561" s="79"/>
      <c r="Y561" s="195"/>
    </row>
    <row r="562" spans="1:26" s="17" customFormat="1" x14ac:dyDescent="0.2">
      <c r="A562" s="151">
        <v>39990</v>
      </c>
      <c r="B562" s="164" t="s">
        <v>1069</v>
      </c>
      <c r="C562" s="164" t="s">
        <v>317</v>
      </c>
      <c r="D562" s="164" t="s">
        <v>140</v>
      </c>
      <c r="E562" s="164" t="s">
        <v>143</v>
      </c>
      <c r="F562" s="165">
        <v>38671</v>
      </c>
      <c r="G562" s="166">
        <v>2005</v>
      </c>
      <c r="H562" s="151" t="s">
        <v>8</v>
      </c>
      <c r="I562" s="151" t="str">
        <f t="shared" si="44"/>
        <v>OH</v>
      </c>
      <c r="J562" s="151" t="str">
        <f t="shared" si="45"/>
        <v>OH</v>
      </c>
      <c r="K562" s="151" t="str">
        <f t="shared" si="46"/>
        <v>Northeast</v>
      </c>
      <c r="L562" s="151" t="str">
        <f>INDEX('State '!$A$1:$C$62,MATCH($I562,'State '!$B:$B,0),3)</f>
        <v>Northeast</v>
      </c>
      <c r="M562" s="151" t="str">
        <f>INDEX('State '!$A$1:$C$62,MATCH($J562,'State '!$B:$B,0),3)</f>
        <v>Northeast</v>
      </c>
      <c r="N562" s="151"/>
      <c r="O562" s="158">
        <v>9</v>
      </c>
      <c r="P562" s="158">
        <v>20</v>
      </c>
      <c r="Q562" s="158">
        <v>100</v>
      </c>
      <c r="R562" s="157">
        <v>12</v>
      </c>
      <c r="S562" s="151" t="s">
        <v>138</v>
      </c>
      <c r="T562" s="151" t="s">
        <v>187</v>
      </c>
      <c r="U562" s="151" t="s">
        <v>382</v>
      </c>
      <c r="V562" s="151"/>
      <c r="W562" s="150"/>
      <c r="X562" s="150"/>
      <c r="Y562" s="150"/>
    </row>
    <row r="563" spans="1:26" s="17" customFormat="1" x14ac:dyDescent="0.2">
      <c r="A563" s="151">
        <v>39990</v>
      </c>
      <c r="B563" s="164" t="s">
        <v>1848</v>
      </c>
      <c r="C563" s="164" t="s">
        <v>298</v>
      </c>
      <c r="D563" s="164" t="s">
        <v>140</v>
      </c>
      <c r="E563" s="164" t="s">
        <v>143</v>
      </c>
      <c r="F563" s="165">
        <v>37210</v>
      </c>
      <c r="G563" s="166">
        <v>2001</v>
      </c>
      <c r="H563" s="151" t="s">
        <v>1397</v>
      </c>
      <c r="I563" s="151" t="str">
        <f t="shared" si="44"/>
        <v>NB</v>
      </c>
      <c r="J563" s="151" t="str">
        <f t="shared" si="45"/>
        <v>ME</v>
      </c>
      <c r="K563" s="151" t="str">
        <f t="shared" si="46"/>
        <v>Canada, Northeast</v>
      </c>
      <c r="L563" s="151" t="str">
        <f>INDEX('State '!$A$1:$C$62,MATCH($I563,'State '!$B:$B,0),3)</f>
        <v>Canada</v>
      </c>
      <c r="M563" s="151" t="str">
        <f>INDEX('State '!$A$1:$C$62,MATCH($J563,'State '!$B:$B,0),3)</f>
        <v>Northeast</v>
      </c>
      <c r="N563" s="151"/>
      <c r="O563" s="158"/>
      <c r="P563" s="158"/>
      <c r="Q563" s="158">
        <v>40</v>
      </c>
      <c r="R563" s="157">
        <v>36</v>
      </c>
      <c r="S563" s="151" t="s">
        <v>135</v>
      </c>
      <c r="T563" s="151" t="s">
        <v>381</v>
      </c>
      <c r="U563" s="151" t="s">
        <v>1398</v>
      </c>
      <c r="V563" s="151"/>
      <c r="W563" s="150"/>
      <c r="X563" s="150"/>
      <c r="Y563" s="150"/>
    </row>
    <row r="564" spans="1:26" s="17" customFormat="1" x14ac:dyDescent="0.2">
      <c r="A564" s="151">
        <v>39990</v>
      </c>
      <c r="B564" s="164" t="s">
        <v>1524</v>
      </c>
      <c r="C564" s="164" t="s">
        <v>298</v>
      </c>
      <c r="D564" s="164" t="s">
        <v>136</v>
      </c>
      <c r="E564" s="164" t="s">
        <v>143</v>
      </c>
      <c r="F564" s="165">
        <v>36465</v>
      </c>
      <c r="G564" s="166">
        <v>1999</v>
      </c>
      <c r="H564" s="151" t="s">
        <v>1397</v>
      </c>
      <c r="I564" s="151" t="str">
        <f t="shared" si="44"/>
        <v>NB</v>
      </c>
      <c r="J564" s="151" t="str">
        <f t="shared" si="45"/>
        <v>ME</v>
      </c>
      <c r="K564" s="151" t="str">
        <f t="shared" si="46"/>
        <v>Canada, Northeast</v>
      </c>
      <c r="L564" s="151" t="str">
        <f>INDEX('State '!$A$1:$C$62,MATCH($I564,'State '!$B:$B,0),3)</f>
        <v>Canada</v>
      </c>
      <c r="M564" s="151" t="str">
        <f>INDEX('State '!$A$1:$C$62,MATCH($J564,'State '!$B:$B,0),3)</f>
        <v>Northeast</v>
      </c>
      <c r="N564" s="151"/>
      <c r="O564" s="158">
        <v>611</v>
      </c>
      <c r="P564" s="158">
        <v>347</v>
      </c>
      <c r="Q564" s="158">
        <v>400</v>
      </c>
      <c r="R564" s="157" t="s">
        <v>3204</v>
      </c>
      <c r="S564" s="151" t="s">
        <v>135</v>
      </c>
      <c r="T564" s="151" t="s">
        <v>381</v>
      </c>
      <c r="U564" s="151" t="s">
        <v>1525</v>
      </c>
      <c r="V564" s="151"/>
      <c r="W564" s="150"/>
      <c r="X564" s="150"/>
      <c r="Y564" s="150"/>
    </row>
    <row r="565" spans="1:26" s="17" customFormat="1" x14ac:dyDescent="0.2">
      <c r="A565" s="151">
        <v>39990</v>
      </c>
      <c r="B565" s="164" t="s">
        <v>1218</v>
      </c>
      <c r="C565" s="164" t="s">
        <v>298</v>
      </c>
      <c r="D565" s="164" t="s">
        <v>140</v>
      </c>
      <c r="E565" s="164" t="s">
        <v>143</v>
      </c>
      <c r="F565" s="165">
        <v>37949</v>
      </c>
      <c r="G565" s="166">
        <v>2003</v>
      </c>
      <c r="H565" s="151" t="s">
        <v>36</v>
      </c>
      <c r="I565" s="151" t="str">
        <f t="shared" si="44"/>
        <v>MA</v>
      </c>
      <c r="J565" s="151" t="str">
        <f t="shared" si="45"/>
        <v>MA</v>
      </c>
      <c r="K565" s="151" t="str">
        <f t="shared" si="46"/>
        <v>Northeast</v>
      </c>
      <c r="L565" s="151" t="str">
        <f>INDEX('State '!$A$1:$C$62,MATCH($I565,'State '!$B:$B,0),3)</f>
        <v>Northeast</v>
      </c>
      <c r="M565" s="151" t="str">
        <f>INDEX('State '!$A$1:$C$62,MATCH($J565,'State '!$B:$B,0),3)</f>
        <v>Northeast</v>
      </c>
      <c r="N565" s="151"/>
      <c r="O565" s="158">
        <v>133.99</v>
      </c>
      <c r="P565" s="158">
        <v>25</v>
      </c>
      <c r="Q565" s="158">
        <v>230</v>
      </c>
      <c r="R565" s="157" t="s">
        <v>1822</v>
      </c>
      <c r="S565" s="151" t="s">
        <v>135</v>
      </c>
      <c r="T565" s="151" t="s">
        <v>381</v>
      </c>
      <c r="U565" s="151" t="s">
        <v>1219</v>
      </c>
      <c r="V565" s="151"/>
      <c r="W565" s="150"/>
      <c r="X565" s="150"/>
      <c r="Y565" s="150"/>
    </row>
    <row r="566" spans="1:26" s="17" customFormat="1" x14ac:dyDescent="0.2">
      <c r="A566" s="151">
        <v>39990</v>
      </c>
      <c r="B566" s="164" t="s">
        <v>874</v>
      </c>
      <c r="C566" s="164" t="s">
        <v>298</v>
      </c>
      <c r="D566" s="164" t="s">
        <v>140</v>
      </c>
      <c r="E566" s="164" t="s">
        <v>143</v>
      </c>
      <c r="F566" s="165">
        <v>39797</v>
      </c>
      <c r="G566" s="166">
        <v>2008</v>
      </c>
      <c r="H566" s="151" t="s">
        <v>875</v>
      </c>
      <c r="I566" s="151" t="str">
        <f t="shared" si="44"/>
        <v>NB</v>
      </c>
      <c r="J566" s="151" t="str">
        <f t="shared" si="45"/>
        <v>MA</v>
      </c>
      <c r="K566" s="151" t="str">
        <f t="shared" si="46"/>
        <v>Canada, Northeast</v>
      </c>
      <c r="L566" s="151" t="str">
        <f>INDEX('State '!$A$1:$C$62,MATCH($I566,'State '!$B:$B,0),3)</f>
        <v>Canada</v>
      </c>
      <c r="M566" s="151" t="str">
        <f>INDEX('State '!$A$1:$C$62,MATCH($J566,'State '!$B:$B,0),3)</f>
        <v>Northeast</v>
      </c>
      <c r="N566" s="151"/>
      <c r="O566" s="158">
        <v>321.3</v>
      </c>
      <c r="P566" s="158">
        <v>1.7</v>
      </c>
      <c r="Q566" s="158">
        <v>420</v>
      </c>
      <c r="R566" s="157">
        <v>30</v>
      </c>
      <c r="S566" s="151" t="s">
        <v>135</v>
      </c>
      <c r="T566" s="151" t="s">
        <v>381</v>
      </c>
      <c r="U566" s="151" t="s">
        <v>876</v>
      </c>
      <c r="V566" s="151"/>
      <c r="W566" s="150"/>
      <c r="X566" s="150"/>
      <c r="Y566" s="150"/>
    </row>
    <row r="567" spans="1:26" s="17" customFormat="1" x14ac:dyDescent="0.2">
      <c r="A567" s="151">
        <v>39990</v>
      </c>
      <c r="B567" s="164" t="s">
        <v>1522</v>
      </c>
      <c r="C567" s="164" t="s">
        <v>298</v>
      </c>
      <c r="D567" s="164" t="s">
        <v>134</v>
      </c>
      <c r="E567" s="164" t="s">
        <v>143</v>
      </c>
      <c r="F567" s="165">
        <v>36465</v>
      </c>
      <c r="G567" s="166">
        <v>1999</v>
      </c>
      <c r="H567" s="151" t="s">
        <v>4</v>
      </c>
      <c r="I567" s="151" t="str">
        <f t="shared" si="44"/>
        <v>ME</v>
      </c>
      <c r="J567" s="151" t="str">
        <f t="shared" si="45"/>
        <v>ME</v>
      </c>
      <c r="K567" s="151" t="str">
        <f t="shared" si="46"/>
        <v>Northeast</v>
      </c>
      <c r="L567" s="151" t="str">
        <f>INDEX('State '!$A$1:$C$62,MATCH($I567,'State '!$B:$B,0),3)</f>
        <v>Northeast</v>
      </c>
      <c r="M567" s="151" t="str">
        <f>INDEX('State '!$A$1:$C$62,MATCH($J567,'State '!$B:$B,0),3)</f>
        <v>Northeast</v>
      </c>
      <c r="N567" s="151"/>
      <c r="O567" s="158">
        <v>5.6</v>
      </c>
      <c r="P567" s="158">
        <v>1.1000000000000001</v>
      </c>
      <c r="Q567" s="158">
        <v>105</v>
      </c>
      <c r="R567" s="157">
        <v>12</v>
      </c>
      <c r="S567" s="151" t="s">
        <v>135</v>
      </c>
      <c r="T567" s="151" t="s">
        <v>381</v>
      </c>
      <c r="U567" s="151" t="s">
        <v>1523</v>
      </c>
      <c r="V567" s="151"/>
      <c r="W567" s="150"/>
      <c r="X567" s="150"/>
      <c r="Y567" s="150"/>
    </row>
    <row r="568" spans="1:26" s="17" customFormat="1" x14ac:dyDescent="0.2">
      <c r="A568" s="151">
        <v>40248</v>
      </c>
      <c r="B568" s="164" t="s">
        <v>659</v>
      </c>
      <c r="C568" s="164" t="s">
        <v>265</v>
      </c>
      <c r="D568" s="164" t="s">
        <v>134</v>
      </c>
      <c r="E568" s="164" t="s">
        <v>143</v>
      </c>
      <c r="F568" s="165">
        <v>40008</v>
      </c>
      <c r="G568" s="166">
        <v>2009</v>
      </c>
      <c r="H568" s="151" t="s">
        <v>37</v>
      </c>
      <c r="I568" s="151" t="str">
        <f t="shared" si="44"/>
        <v>OK</v>
      </c>
      <c r="J568" s="151" t="str">
        <f t="shared" si="45"/>
        <v>OK</v>
      </c>
      <c r="K568" s="151" t="str">
        <f t="shared" si="46"/>
        <v>South Central</v>
      </c>
      <c r="L568" s="151" t="str">
        <f>INDEX('State '!$A$1:$C$62,MATCH($I568,'State '!$B:$B,0),3)</f>
        <v>South Central</v>
      </c>
      <c r="M568" s="151" t="str">
        <f>INDEX('State '!$A$1:$C$62,MATCH($J568,'State '!$B:$B,0),3)</f>
        <v>South Central</v>
      </c>
      <c r="N568" s="151"/>
      <c r="O568" s="158">
        <v>75</v>
      </c>
      <c r="P568" s="158">
        <v>50</v>
      </c>
      <c r="Q568" s="158">
        <v>638</v>
      </c>
      <c r="R568" s="157">
        <v>24</v>
      </c>
      <c r="S568" s="151" t="s">
        <v>135</v>
      </c>
      <c r="T568" s="151" t="s">
        <v>381</v>
      </c>
      <c r="U568" s="151" t="s">
        <v>660</v>
      </c>
      <c r="V568" s="151"/>
      <c r="W568" s="150"/>
      <c r="X568" s="150"/>
      <c r="Y568" s="150"/>
    </row>
    <row r="569" spans="1:26" s="17" customFormat="1" x14ac:dyDescent="0.2">
      <c r="A569" s="151">
        <v>39990</v>
      </c>
      <c r="B569" s="164" t="s">
        <v>879</v>
      </c>
      <c r="C569" s="164" t="s">
        <v>299</v>
      </c>
      <c r="D569" s="164" t="s">
        <v>140</v>
      </c>
      <c r="E569" s="164" t="s">
        <v>143</v>
      </c>
      <c r="F569" s="165">
        <v>39706</v>
      </c>
      <c r="G569" s="166">
        <v>2008</v>
      </c>
      <c r="H569" s="151" t="s">
        <v>43</v>
      </c>
      <c r="I569" s="151" t="str">
        <f t="shared" si="44"/>
        <v>NM</v>
      </c>
      <c r="J569" s="151" t="str">
        <f t="shared" si="45"/>
        <v>NM</v>
      </c>
      <c r="K569" s="151" t="str">
        <f t="shared" si="46"/>
        <v>Mountain</v>
      </c>
      <c r="L569" s="151" t="str">
        <f>INDEX('State '!$A$1:$C$62,MATCH($I569,'State '!$B:$B,0),3)</f>
        <v>Mountain</v>
      </c>
      <c r="M569" s="151" t="str">
        <f>INDEX('State '!$A$1:$C$62,MATCH($J569,'State '!$B:$B,0),3)</f>
        <v>Mountain</v>
      </c>
      <c r="N569" s="151"/>
      <c r="O569" s="158">
        <v>3.2</v>
      </c>
      <c r="P569" s="158">
        <v>3.16</v>
      </c>
      <c r="Q569" s="158">
        <v>110</v>
      </c>
      <c r="R569" s="157">
        <v>16</v>
      </c>
      <c r="S569" s="151" t="s">
        <v>135</v>
      </c>
      <c r="T569" s="151" t="s">
        <v>381</v>
      </c>
      <c r="U569" s="151" t="s">
        <v>880</v>
      </c>
      <c r="V569" s="151"/>
      <c r="W569" s="150"/>
      <c r="X569" s="150"/>
      <c r="Y569" s="150"/>
    </row>
    <row r="570" spans="1:26" s="17" customFormat="1" x14ac:dyDescent="0.2">
      <c r="A570" s="151">
        <v>39990</v>
      </c>
      <c r="B570" s="164" t="s">
        <v>1112</v>
      </c>
      <c r="C570" s="164" t="s">
        <v>299</v>
      </c>
      <c r="D570" s="164" t="s">
        <v>134</v>
      </c>
      <c r="E570" s="164" t="s">
        <v>143</v>
      </c>
      <c r="F570" s="165">
        <v>38078</v>
      </c>
      <c r="G570" s="166">
        <v>2004</v>
      </c>
      <c r="H570" s="151" t="s">
        <v>43</v>
      </c>
      <c r="I570" s="151" t="str">
        <f t="shared" si="44"/>
        <v>NM</v>
      </c>
      <c r="J570" s="151" t="str">
        <f t="shared" si="45"/>
        <v>NM</v>
      </c>
      <c r="K570" s="151" t="str">
        <f t="shared" si="46"/>
        <v>Mountain</v>
      </c>
      <c r="L570" s="151" t="str">
        <f>INDEX('State '!$A$1:$C$62,MATCH($I570,'State '!$B:$B,0),3)</f>
        <v>Mountain</v>
      </c>
      <c r="M570" s="151" t="str">
        <f>INDEX('State '!$A$1:$C$62,MATCH($J570,'State '!$B:$B,0),3)</f>
        <v>Mountain</v>
      </c>
      <c r="N570" s="151"/>
      <c r="O570" s="158">
        <v>0.56000000000000005</v>
      </c>
      <c r="P570" s="158">
        <v>2.4</v>
      </c>
      <c r="Q570" s="158">
        <v>124</v>
      </c>
      <c r="R570" s="157">
        <v>12</v>
      </c>
      <c r="S570" s="151" t="s">
        <v>135</v>
      </c>
      <c r="T570" s="151" t="s">
        <v>381</v>
      </c>
      <c r="U570" s="151" t="s">
        <v>1113</v>
      </c>
      <c r="V570" s="151"/>
      <c r="W570" s="150"/>
      <c r="X570" s="150"/>
      <c r="Y570" s="150"/>
    </row>
    <row r="571" spans="1:26" s="17" customFormat="1" ht="25.5" x14ac:dyDescent="0.2">
      <c r="A571" s="97">
        <v>43838</v>
      </c>
      <c r="B571" s="80" t="s">
        <v>2619</v>
      </c>
      <c r="C571" s="79" t="s">
        <v>330</v>
      </c>
      <c r="D571" s="80" t="s">
        <v>140</v>
      </c>
      <c r="E571" s="102" t="s">
        <v>143</v>
      </c>
      <c r="F571" s="62">
        <v>43749</v>
      </c>
      <c r="G571" s="107">
        <v>2019</v>
      </c>
      <c r="H571" s="97" t="s">
        <v>41</v>
      </c>
      <c r="I571" s="97" t="str">
        <f t="shared" si="44"/>
        <v>MI</v>
      </c>
      <c r="J571" s="97" t="str">
        <f t="shared" si="45"/>
        <v>MI</v>
      </c>
      <c r="K571" s="104" t="str">
        <f t="shared" si="46"/>
        <v>Midwest</v>
      </c>
      <c r="L571" s="97" t="str">
        <f>INDEX('State '!$A$1:$C$62,MATCH($I571,'State '!$B:$B,0),3)</f>
        <v>Midwest</v>
      </c>
      <c r="M571" s="97" t="str">
        <f>INDEX('State '!$A$1:$C$62,MATCH($J571,'State '!$B:$B,0),3)</f>
        <v>Midwest</v>
      </c>
      <c r="N571" s="97"/>
      <c r="O571" s="158">
        <v>22.1</v>
      </c>
      <c r="P571" s="179"/>
      <c r="Q571" s="108">
        <v>24.6</v>
      </c>
      <c r="R571" s="63"/>
      <c r="S571" s="103" t="s">
        <v>135</v>
      </c>
      <c r="T571" s="104" t="s">
        <v>381</v>
      </c>
      <c r="U571" s="105" t="s">
        <v>2621</v>
      </c>
      <c r="V571" s="97" t="s">
        <v>2175</v>
      </c>
      <c r="W571" s="79" t="s">
        <v>2620</v>
      </c>
      <c r="X571" s="79" t="s">
        <v>2828</v>
      </c>
      <c r="Y571" s="195"/>
    </row>
    <row r="572" spans="1:26" s="17" customFormat="1" ht="25.5" x14ac:dyDescent="0.2">
      <c r="A572" s="197">
        <v>44923</v>
      </c>
      <c r="B572" s="194" t="s">
        <v>3086</v>
      </c>
      <c r="C572" s="194" t="s">
        <v>199</v>
      </c>
      <c r="D572" s="194" t="s">
        <v>142</v>
      </c>
      <c r="E572" s="194" t="s">
        <v>143</v>
      </c>
      <c r="F572" s="196">
        <v>44860</v>
      </c>
      <c r="G572" s="198">
        <v>2022</v>
      </c>
      <c r="H572" s="197" t="s">
        <v>33</v>
      </c>
      <c r="I572" s="97" t="str">
        <f t="shared" si="44"/>
        <v>WV</v>
      </c>
      <c r="J572" s="97" t="str">
        <f t="shared" si="45"/>
        <v>WV</v>
      </c>
      <c r="K572" s="104" t="s">
        <v>5</v>
      </c>
      <c r="L572" s="97" t="s">
        <v>5</v>
      </c>
      <c r="M572" s="97" t="s">
        <v>5</v>
      </c>
      <c r="N572" s="97"/>
      <c r="O572" s="158">
        <v>77</v>
      </c>
      <c r="P572" s="158"/>
      <c r="Q572" s="200"/>
      <c r="R572" s="198" t="s">
        <v>1179</v>
      </c>
      <c r="S572" s="103" t="s">
        <v>138</v>
      </c>
      <c r="T572" s="104" t="s">
        <v>381</v>
      </c>
      <c r="U572" s="197" t="s">
        <v>3087</v>
      </c>
      <c r="V572" s="97" t="s">
        <v>2175</v>
      </c>
      <c r="W572" s="79" t="s">
        <v>3088</v>
      </c>
      <c r="X572" s="79"/>
      <c r="Y572" s="148"/>
    </row>
    <row r="573" spans="1:26" s="17" customFormat="1" x14ac:dyDescent="0.2">
      <c r="A573" s="151">
        <v>41215</v>
      </c>
      <c r="B573" s="152" t="s">
        <v>1796</v>
      </c>
      <c r="C573" s="152" t="s">
        <v>1725</v>
      </c>
      <c r="D573" s="152" t="s">
        <v>140</v>
      </c>
      <c r="E573" s="153" t="s">
        <v>143</v>
      </c>
      <c r="F573" s="154">
        <v>41214</v>
      </c>
      <c r="G573" s="155">
        <v>2012</v>
      </c>
      <c r="H573" s="151" t="s">
        <v>34</v>
      </c>
      <c r="I573" s="151" t="str">
        <f t="shared" si="44"/>
        <v>WI</v>
      </c>
      <c r="J573" s="151" t="str">
        <f t="shared" si="45"/>
        <v>WI</v>
      </c>
      <c r="K573" s="151" t="str">
        <f t="shared" ref="K573:K579" si="47">IF($L573=$M573,L573,CONCATENATE($L573,", ",IF(ISBLANK(N573),"",CONCATENATE(N573,", ")),$M573))</f>
        <v>Midwest</v>
      </c>
      <c r="L573" s="151" t="str">
        <f>INDEX('State '!$A$1:$C$62,MATCH($I573,'State '!$B:$B,0),3)</f>
        <v>Midwest</v>
      </c>
      <c r="M573" s="151" t="str">
        <f>INDEX('State '!$A$1:$C$62,MATCH($J573,'State '!$B:$B,0),3)</f>
        <v>Midwest</v>
      </c>
      <c r="N573" s="151"/>
      <c r="O573" s="158">
        <v>25.1</v>
      </c>
      <c r="P573" s="157"/>
      <c r="Q573" s="157">
        <v>101.1</v>
      </c>
      <c r="R573" s="158"/>
      <c r="S573" s="159" t="s">
        <v>135</v>
      </c>
      <c r="T573" s="156" t="s">
        <v>381</v>
      </c>
      <c r="U573" s="160" t="s">
        <v>1797</v>
      </c>
      <c r="V573" s="151"/>
      <c r="W573" s="150"/>
      <c r="X573" s="150"/>
      <c r="Y573" s="150"/>
    </row>
    <row r="574" spans="1:26" s="17" customFormat="1" x14ac:dyDescent="0.2">
      <c r="A574" s="97">
        <v>44656</v>
      </c>
      <c r="B574" s="80" t="s">
        <v>2906</v>
      </c>
      <c r="C574" s="79" t="s">
        <v>2400</v>
      </c>
      <c r="D574" s="80" t="s">
        <v>140</v>
      </c>
      <c r="E574" s="102" t="s">
        <v>143</v>
      </c>
      <c r="F574" s="62">
        <v>44287</v>
      </c>
      <c r="G574" s="107">
        <v>2021</v>
      </c>
      <c r="H574" s="97" t="s">
        <v>37</v>
      </c>
      <c r="I574" s="97" t="str">
        <f t="shared" si="44"/>
        <v>OK</v>
      </c>
      <c r="J574" s="97" t="str">
        <f t="shared" si="45"/>
        <v>OK</v>
      </c>
      <c r="K574" s="104" t="str">
        <f t="shared" si="47"/>
        <v>South Central</v>
      </c>
      <c r="L574" s="97" t="str">
        <f>INDEX('State '!$A$1:$C$62,MATCH($I574,'State '!$B:$B,0),3)</f>
        <v>South Central</v>
      </c>
      <c r="M574" s="97" t="str">
        <f>INDEX('State '!$A$1:$C$62,MATCH($J574,'State '!$B:$B,0),3)</f>
        <v>South Central</v>
      </c>
      <c r="N574" s="97"/>
      <c r="O574" s="158">
        <v>35.9</v>
      </c>
      <c r="P574" s="202">
        <v>1.5</v>
      </c>
      <c r="Q574" s="108">
        <v>100</v>
      </c>
      <c r="R574" s="63"/>
      <c r="S574" s="103" t="s">
        <v>135</v>
      </c>
      <c r="T574" s="104" t="s">
        <v>381</v>
      </c>
      <c r="U574" s="105" t="s">
        <v>3052</v>
      </c>
      <c r="V574" s="97" t="s">
        <v>2175</v>
      </c>
      <c r="W574" s="79" t="s">
        <v>2907</v>
      </c>
      <c r="X574" s="79"/>
      <c r="Y574" s="148" t="s">
        <v>3048</v>
      </c>
    </row>
    <row r="575" spans="1:26" s="17" customFormat="1" ht="63.75" x14ac:dyDescent="0.2">
      <c r="A575" s="96">
        <v>45580</v>
      </c>
      <c r="B575" s="79" t="s">
        <v>3301</v>
      </c>
      <c r="C575" s="152" t="s">
        <v>3464</v>
      </c>
      <c r="D575" s="79" t="s">
        <v>140</v>
      </c>
      <c r="E575" s="79" t="s">
        <v>3474</v>
      </c>
      <c r="F575" s="60">
        <v>45550</v>
      </c>
      <c r="G575" s="61">
        <v>2024</v>
      </c>
      <c r="H575" s="97" t="s">
        <v>6</v>
      </c>
      <c r="I575" s="97" t="str">
        <f>LEFT($H575,2)</f>
        <v>TX</v>
      </c>
      <c r="J575" s="97" t="str">
        <f>RIGHT($H575,2)</f>
        <v>TX</v>
      </c>
      <c r="K575" s="104" t="str">
        <f>IF($L575=$M575,L575,CONCATENATE($L575,", ",IF(ISBLANK(N575),"",CONCATENATE(N575,", ")),$M575))</f>
        <v>South Central</v>
      </c>
      <c r="L575" s="97" t="str">
        <f>INDEX('State '!$A$1:$C$62,MATCH($I575,'State '!$B:$B,0),3)</f>
        <v>South Central</v>
      </c>
      <c r="M575" s="97" t="str">
        <f>INDEX('State '!$A$1:$C$62,MATCH($J575,'State '!$B:$B,0),3)</f>
        <v>South Central</v>
      </c>
      <c r="N575" s="97"/>
      <c r="O575" s="145"/>
      <c r="P575" s="158">
        <v>687</v>
      </c>
      <c r="Q575" s="146">
        <v>2500</v>
      </c>
      <c r="R575" s="98">
        <v>42</v>
      </c>
      <c r="S575" s="97" t="s">
        <v>138</v>
      </c>
      <c r="T575" s="97" t="s">
        <v>2601</v>
      </c>
      <c r="U575" s="97"/>
      <c r="V575" s="97" t="s">
        <v>2175</v>
      </c>
      <c r="W575" s="79" t="s">
        <v>3302</v>
      </c>
      <c r="X575" s="79"/>
      <c r="Y575" s="207" t="s">
        <v>3481</v>
      </c>
      <c r="Z575"/>
    </row>
    <row r="576" spans="1:26" s="17" customFormat="1" ht="25.5" x14ac:dyDescent="0.2">
      <c r="A576" s="97">
        <v>44295</v>
      </c>
      <c r="B576" s="80" t="s">
        <v>2938</v>
      </c>
      <c r="C576" s="79" t="s">
        <v>239</v>
      </c>
      <c r="D576" s="80" t="s">
        <v>140</v>
      </c>
      <c r="E576" s="102" t="s">
        <v>143</v>
      </c>
      <c r="F576" s="62">
        <v>44256</v>
      </c>
      <c r="G576" s="107">
        <v>2021</v>
      </c>
      <c r="H576" s="97" t="s">
        <v>14</v>
      </c>
      <c r="I576" s="97" t="str">
        <f t="shared" si="44"/>
        <v>MS</v>
      </c>
      <c r="J576" s="97" t="str">
        <f t="shared" si="45"/>
        <v>MS</v>
      </c>
      <c r="K576" s="104" t="str">
        <f t="shared" si="47"/>
        <v>South Central</v>
      </c>
      <c r="L576" s="97" t="str">
        <f>INDEX('State '!$A$1:$C$62,MATCH($I576,'State '!$B:$B,0),3)</f>
        <v>South Central</v>
      </c>
      <c r="M576" s="97" t="str">
        <f>INDEX('State '!$A$1:$C$62,MATCH($J576,'State '!$B:$B,0),3)</f>
        <v>South Central</v>
      </c>
      <c r="N576" s="97"/>
      <c r="O576" s="158"/>
      <c r="P576" s="158"/>
      <c r="Q576" s="108">
        <v>48</v>
      </c>
      <c r="R576" s="63"/>
      <c r="S576" s="103" t="s">
        <v>135</v>
      </c>
      <c r="T576" s="104" t="s">
        <v>381</v>
      </c>
      <c r="U576" s="105" t="s">
        <v>2939</v>
      </c>
      <c r="V576" s="97" t="s">
        <v>2175</v>
      </c>
      <c r="W576" s="79" t="s">
        <v>2940</v>
      </c>
      <c r="X576" s="79"/>
      <c r="Y576" s="195"/>
    </row>
    <row r="577" spans="1:25" s="17" customFormat="1" x14ac:dyDescent="0.2">
      <c r="A577" s="151">
        <v>39990</v>
      </c>
      <c r="B577" s="164" t="s">
        <v>1266</v>
      </c>
      <c r="C577" s="164" t="s">
        <v>268</v>
      </c>
      <c r="D577" s="164" t="s">
        <v>134</v>
      </c>
      <c r="E577" s="164" t="s">
        <v>143</v>
      </c>
      <c r="F577" s="165">
        <v>37287</v>
      </c>
      <c r="G577" s="166">
        <v>2002</v>
      </c>
      <c r="H577" s="151" t="s">
        <v>41</v>
      </c>
      <c r="I577" s="151" t="str">
        <f t="shared" si="44"/>
        <v>MI</v>
      </c>
      <c r="J577" s="151" t="str">
        <f t="shared" si="45"/>
        <v>MI</v>
      </c>
      <c r="K577" s="151" t="str">
        <f t="shared" si="47"/>
        <v>Midwest</v>
      </c>
      <c r="L577" s="151" t="str">
        <f>INDEX('State '!$A$1:$C$62,MATCH($I577,'State '!$B:$B,0),3)</f>
        <v>Midwest</v>
      </c>
      <c r="M577" s="151" t="str">
        <f>INDEX('State '!$A$1:$C$62,MATCH($J577,'State '!$B:$B,0),3)</f>
        <v>Midwest</v>
      </c>
      <c r="N577" s="151"/>
      <c r="O577" s="158"/>
      <c r="P577" s="158">
        <v>9.1999999999999993</v>
      </c>
      <c r="Q577" s="158">
        <v>110</v>
      </c>
      <c r="R577" s="157">
        <v>20</v>
      </c>
      <c r="S577" s="151" t="s">
        <v>138</v>
      </c>
      <c r="T577" s="151" t="s">
        <v>187</v>
      </c>
      <c r="U577" s="151" t="s">
        <v>382</v>
      </c>
      <c r="V577" s="151"/>
      <c r="W577" s="150"/>
      <c r="X577" s="150"/>
      <c r="Y577" s="150"/>
    </row>
    <row r="578" spans="1:25" s="17" customFormat="1" x14ac:dyDescent="0.2">
      <c r="A578" s="151">
        <v>40367</v>
      </c>
      <c r="B578" s="164" t="s">
        <v>673</v>
      </c>
      <c r="C578" s="164" t="s">
        <v>268</v>
      </c>
      <c r="D578" s="164" t="s">
        <v>140</v>
      </c>
      <c r="E578" s="164" t="s">
        <v>143</v>
      </c>
      <c r="F578" s="165">
        <v>40027</v>
      </c>
      <c r="G578" s="166">
        <v>2009</v>
      </c>
      <c r="H578" s="151" t="s">
        <v>41</v>
      </c>
      <c r="I578" s="151" t="str">
        <f t="shared" si="44"/>
        <v>MI</v>
      </c>
      <c r="J578" s="151" t="str">
        <f t="shared" si="45"/>
        <v>MI</v>
      </c>
      <c r="K578" s="151" t="str">
        <f t="shared" si="47"/>
        <v>Midwest</v>
      </c>
      <c r="L578" s="151" t="str">
        <f>INDEX('State '!$A$1:$C$62,MATCH($I578,'State '!$B:$B,0),3)</f>
        <v>Midwest</v>
      </c>
      <c r="M578" s="151" t="str">
        <f>INDEX('State '!$A$1:$C$62,MATCH($J578,'State '!$B:$B,0),3)</f>
        <v>Midwest</v>
      </c>
      <c r="N578" s="151"/>
      <c r="O578" s="158">
        <v>61</v>
      </c>
      <c r="P578" s="158">
        <v>15</v>
      </c>
      <c r="Q578" s="158">
        <v>214</v>
      </c>
      <c r="R578" s="157">
        <v>24</v>
      </c>
      <c r="S578" s="151" t="s">
        <v>138</v>
      </c>
      <c r="T578" s="151" t="s">
        <v>187</v>
      </c>
      <c r="U578" s="151" t="s">
        <v>674</v>
      </c>
      <c r="V578" s="151"/>
      <c r="W578" s="150"/>
      <c r="X578" s="150"/>
      <c r="Y578" s="150"/>
    </row>
    <row r="579" spans="1:25" s="17" customFormat="1" x14ac:dyDescent="0.2">
      <c r="A579" s="151">
        <v>39990</v>
      </c>
      <c r="B579" s="164" t="s">
        <v>1208</v>
      </c>
      <c r="C579" s="164" t="s">
        <v>338</v>
      </c>
      <c r="D579" s="164" t="s">
        <v>134</v>
      </c>
      <c r="E579" s="164" t="s">
        <v>143</v>
      </c>
      <c r="F579" s="165">
        <v>37773</v>
      </c>
      <c r="G579" s="166">
        <v>2003</v>
      </c>
      <c r="H579" s="151" t="s">
        <v>42</v>
      </c>
      <c r="I579" s="151" t="str">
        <f t="shared" si="44"/>
        <v>IA</v>
      </c>
      <c r="J579" s="151" t="str">
        <f t="shared" si="45"/>
        <v>IA</v>
      </c>
      <c r="K579" s="151" t="str">
        <f t="shared" si="47"/>
        <v>Midwest</v>
      </c>
      <c r="L579" s="151" t="str">
        <f>INDEX('State '!$A$1:$C$62,MATCH($I579,'State '!$B:$B,0),3)</f>
        <v>Midwest</v>
      </c>
      <c r="M579" s="151" t="str">
        <f>INDEX('State '!$A$1:$C$62,MATCH($J579,'State '!$B:$B,0),3)</f>
        <v>Midwest</v>
      </c>
      <c r="N579" s="151"/>
      <c r="O579" s="158">
        <v>1.5</v>
      </c>
      <c r="P579" s="158">
        <v>13</v>
      </c>
      <c r="Q579" s="158">
        <v>175</v>
      </c>
      <c r="R579" s="157">
        <v>20</v>
      </c>
      <c r="S579" s="151" t="s">
        <v>138</v>
      </c>
      <c r="T579" s="151" t="s">
        <v>187</v>
      </c>
      <c r="U579" s="151" t="s">
        <v>382</v>
      </c>
      <c r="V579" s="151"/>
      <c r="W579" s="150"/>
      <c r="X579" s="150"/>
      <c r="Y579" s="150"/>
    </row>
    <row r="580" spans="1:25" s="17" customFormat="1" ht="38.25" x14ac:dyDescent="0.2">
      <c r="A580" s="97">
        <v>44656</v>
      </c>
      <c r="B580" s="79" t="s">
        <v>3127</v>
      </c>
      <c r="C580" s="79" t="s">
        <v>3128</v>
      </c>
      <c r="D580" s="79" t="s">
        <v>140</v>
      </c>
      <c r="E580" s="79" t="s">
        <v>2374</v>
      </c>
      <c r="F580" s="60"/>
      <c r="G580" s="61" t="s">
        <v>382</v>
      </c>
      <c r="H580" s="97" t="s">
        <v>3309</v>
      </c>
      <c r="I580" s="97" t="str">
        <f t="shared" si="44"/>
        <v>PA</v>
      </c>
      <c r="J580" s="97" t="str">
        <f t="shared" si="45"/>
        <v>VA</v>
      </c>
      <c r="K580" s="104" t="s">
        <v>5</v>
      </c>
      <c r="L580" s="97" t="s">
        <v>5</v>
      </c>
      <c r="M580" s="97" t="s">
        <v>5</v>
      </c>
      <c r="N580" s="97"/>
      <c r="O580" s="158"/>
      <c r="P580" s="158">
        <v>0</v>
      </c>
      <c r="Q580" s="146">
        <v>25</v>
      </c>
      <c r="R580" s="98"/>
      <c r="S580" s="97" t="s">
        <v>135</v>
      </c>
      <c r="T580" s="97" t="s">
        <v>381</v>
      </c>
      <c r="U580" s="97" t="s">
        <v>3129</v>
      </c>
      <c r="V580" s="97" t="s">
        <v>2178</v>
      </c>
      <c r="W580" s="79" t="s">
        <v>3130</v>
      </c>
      <c r="X580" s="79"/>
      <c r="Y580" s="195"/>
    </row>
    <row r="581" spans="1:25" s="17" customFormat="1" x14ac:dyDescent="0.2">
      <c r="A581" s="151">
        <v>41610</v>
      </c>
      <c r="B581" s="164" t="s">
        <v>436</v>
      </c>
      <c r="C581" s="164" t="s">
        <v>1875</v>
      </c>
      <c r="D581" s="164" t="s">
        <v>140</v>
      </c>
      <c r="E581" s="164" t="s">
        <v>143</v>
      </c>
      <c r="F581" s="165">
        <v>41327</v>
      </c>
      <c r="G581" s="166">
        <v>2013</v>
      </c>
      <c r="H581" s="151" t="s">
        <v>19</v>
      </c>
      <c r="I581" s="151" t="str">
        <f t="shared" si="44"/>
        <v>VA</v>
      </c>
      <c r="J581" s="151" t="str">
        <f t="shared" si="45"/>
        <v>VA</v>
      </c>
      <c r="K581" s="151" t="str">
        <f t="shared" ref="K581:K613" si="48">IF($L581=$M581,L581,CONCATENATE($L581,", ",IF(ISBLANK(N581),"",CONCATENATE(N581,", ")),$M581))</f>
        <v>Northeast</v>
      </c>
      <c r="L581" s="151" t="str">
        <f>INDEX('State '!$A$1:$C$62,MATCH($I581,'State '!$B:$B,0),3)</f>
        <v>Northeast</v>
      </c>
      <c r="M581" s="151" t="str">
        <f>INDEX('State '!$A$1:$C$62,MATCH($J581,'State '!$B:$B,0),3)</f>
        <v>Northeast</v>
      </c>
      <c r="N581" s="151"/>
      <c r="O581" s="158">
        <v>55</v>
      </c>
      <c r="P581" s="158">
        <v>1.44</v>
      </c>
      <c r="Q581" s="158">
        <v>142</v>
      </c>
      <c r="R581" s="157">
        <v>42</v>
      </c>
      <c r="S581" s="151" t="s">
        <v>135</v>
      </c>
      <c r="T581" s="151" t="s">
        <v>381</v>
      </c>
      <c r="U581" s="151" t="s">
        <v>437</v>
      </c>
      <c r="V581" s="151"/>
      <c r="W581" s="150"/>
      <c r="X581" s="150"/>
      <c r="Y581" s="150"/>
    </row>
    <row r="582" spans="1:25" s="17" customFormat="1" x14ac:dyDescent="0.2">
      <c r="A582" s="151">
        <v>39990</v>
      </c>
      <c r="B582" s="164" t="s">
        <v>1696</v>
      </c>
      <c r="C582" s="164" t="s">
        <v>345</v>
      </c>
      <c r="D582" s="164" t="s">
        <v>140</v>
      </c>
      <c r="E582" s="164" t="s">
        <v>143</v>
      </c>
      <c r="F582" s="165">
        <v>35735</v>
      </c>
      <c r="G582" s="166">
        <v>1997</v>
      </c>
      <c r="H582" s="151" t="s">
        <v>17</v>
      </c>
      <c r="I582" s="151" t="str">
        <f t="shared" si="44"/>
        <v>AL</v>
      </c>
      <c r="J582" s="151" t="str">
        <f t="shared" si="45"/>
        <v>AL</v>
      </c>
      <c r="K582" s="151" t="str">
        <f t="shared" si="48"/>
        <v>South Central</v>
      </c>
      <c r="L582" s="151" t="str">
        <f>INDEX('State '!$A$1:$C$62,MATCH($I582,'State '!$B:$B,0),3)</f>
        <v>South Central</v>
      </c>
      <c r="M582" s="151" t="str">
        <f>INDEX('State '!$A$1:$C$62,MATCH($J582,'State '!$B:$B,0),3)</f>
        <v>South Central</v>
      </c>
      <c r="N582" s="151"/>
      <c r="O582" s="158">
        <v>1.8</v>
      </c>
      <c r="P582" s="158"/>
      <c r="Q582" s="158">
        <v>8.3000000000000007</v>
      </c>
      <c r="R582" s="157"/>
      <c r="S582" s="151" t="s">
        <v>135</v>
      </c>
      <c r="T582" s="151" t="s">
        <v>381</v>
      </c>
      <c r="U582" s="151" t="s">
        <v>1697</v>
      </c>
      <c r="V582" s="151"/>
      <c r="W582" s="150"/>
      <c r="X582" s="150"/>
      <c r="Y582" s="150"/>
    </row>
    <row r="583" spans="1:25" s="17" customFormat="1" x14ac:dyDescent="0.2">
      <c r="A583" s="151">
        <v>39990</v>
      </c>
      <c r="B583" s="164" t="s">
        <v>1733</v>
      </c>
      <c r="C583" s="164" t="s">
        <v>1734</v>
      </c>
      <c r="D583" s="164" t="s">
        <v>136</v>
      </c>
      <c r="E583" s="164" t="s">
        <v>143</v>
      </c>
      <c r="F583" s="165">
        <v>35339</v>
      </c>
      <c r="G583" s="166">
        <v>1996</v>
      </c>
      <c r="H583" s="151" t="s">
        <v>6</v>
      </c>
      <c r="I583" s="151" t="str">
        <f t="shared" si="44"/>
        <v>TX</v>
      </c>
      <c r="J583" s="151" t="str">
        <f t="shared" si="45"/>
        <v>TX</v>
      </c>
      <c r="K583" s="151" t="str">
        <f t="shared" si="48"/>
        <v>South Central</v>
      </c>
      <c r="L583" s="151" t="str">
        <f>INDEX('State '!$A$1:$C$62,MATCH($I583,'State '!$B:$B,0),3)</f>
        <v>South Central</v>
      </c>
      <c r="M583" s="151" t="str">
        <f>INDEX('State '!$A$1:$C$62,MATCH($J583,'State '!$B:$B,0),3)</f>
        <v>South Central</v>
      </c>
      <c r="N583" s="151"/>
      <c r="O583" s="158">
        <v>17</v>
      </c>
      <c r="P583" s="158">
        <v>70</v>
      </c>
      <c r="Q583" s="158">
        <v>274</v>
      </c>
      <c r="R583" s="157">
        <v>24</v>
      </c>
      <c r="S583" s="151" t="s">
        <v>135</v>
      </c>
      <c r="T583" s="151" t="s">
        <v>381</v>
      </c>
      <c r="U583" s="151" t="s">
        <v>1232</v>
      </c>
      <c r="V583" s="151"/>
      <c r="W583" s="150"/>
      <c r="X583" s="150"/>
      <c r="Y583" s="150"/>
    </row>
    <row r="584" spans="1:25" s="17" customFormat="1" x14ac:dyDescent="0.2">
      <c r="A584" s="151">
        <v>40367</v>
      </c>
      <c r="B584" s="152" t="s">
        <v>252</v>
      </c>
      <c r="C584" s="152" t="s">
        <v>252</v>
      </c>
      <c r="D584" s="152" t="s">
        <v>136</v>
      </c>
      <c r="E584" s="153" t="s">
        <v>143</v>
      </c>
      <c r="F584" s="154">
        <v>39913</v>
      </c>
      <c r="G584" s="155">
        <v>2009</v>
      </c>
      <c r="H584" s="151" t="s">
        <v>664</v>
      </c>
      <c r="I584" s="151" t="str">
        <f t="shared" si="44"/>
        <v>OK</v>
      </c>
      <c r="J584" s="151" t="str">
        <f t="shared" si="45"/>
        <v>AL</v>
      </c>
      <c r="K584" s="151" t="str">
        <f t="shared" si="48"/>
        <v>South Central</v>
      </c>
      <c r="L584" s="151" t="str">
        <f>INDEX('State '!$A$1:$C$62,MATCH($I584,'State '!$B:$B,0),3)</f>
        <v>South Central</v>
      </c>
      <c r="M584" s="151" t="str">
        <f>INDEX('State '!$A$1:$C$62,MATCH($J584,'State '!$B:$B,0),3)</f>
        <v>South Central</v>
      </c>
      <c r="N584" s="151"/>
      <c r="O584" s="158">
        <v>1832</v>
      </c>
      <c r="P584" s="157">
        <v>507.3</v>
      </c>
      <c r="Q584" s="157">
        <v>1533</v>
      </c>
      <c r="R584" s="158" t="s">
        <v>550</v>
      </c>
      <c r="S584" s="159" t="s">
        <v>135</v>
      </c>
      <c r="T584" s="156" t="s">
        <v>381</v>
      </c>
      <c r="U584" s="160" t="s">
        <v>665</v>
      </c>
      <c r="V584" s="151"/>
      <c r="W584" s="150"/>
      <c r="X584" s="150"/>
      <c r="Y584" s="150"/>
    </row>
    <row r="585" spans="1:25" s="17" customFormat="1" x14ac:dyDescent="0.2">
      <c r="A585" s="151">
        <v>40367</v>
      </c>
      <c r="B585" s="164" t="s">
        <v>580</v>
      </c>
      <c r="C585" s="164" t="s">
        <v>252</v>
      </c>
      <c r="D585" s="164" t="s">
        <v>140</v>
      </c>
      <c r="E585" s="164" t="s">
        <v>143</v>
      </c>
      <c r="F585" s="165">
        <v>40329</v>
      </c>
      <c r="G585" s="166">
        <v>2010</v>
      </c>
      <c r="H585" s="151" t="s">
        <v>581</v>
      </c>
      <c r="I585" s="151" t="str">
        <f t="shared" si="44"/>
        <v>OK</v>
      </c>
      <c r="J585" s="151" t="str">
        <f t="shared" si="45"/>
        <v>LA</v>
      </c>
      <c r="K585" s="151" t="str">
        <f t="shared" si="48"/>
        <v>South Central</v>
      </c>
      <c r="L585" s="151" t="str">
        <f>INDEX('State '!$A$1:$C$62,MATCH($I585,'State '!$B:$B,0),3)</f>
        <v>South Central</v>
      </c>
      <c r="M585" s="151" t="str">
        <f>INDEX('State '!$A$1:$C$62,MATCH($J585,'State '!$B:$B,0),3)</f>
        <v>South Central</v>
      </c>
      <c r="N585" s="151"/>
      <c r="O585" s="158">
        <v>1340</v>
      </c>
      <c r="P585" s="158"/>
      <c r="Q585" s="158">
        <v>1500</v>
      </c>
      <c r="R585" s="157"/>
      <c r="S585" s="151" t="s">
        <v>135</v>
      </c>
      <c r="T585" s="151" t="s">
        <v>381</v>
      </c>
      <c r="U585" s="151" t="s">
        <v>582</v>
      </c>
      <c r="V585" s="151"/>
      <c r="W585" s="150"/>
      <c r="X585" s="150"/>
      <c r="Y585" s="150"/>
    </row>
    <row r="586" spans="1:25" s="17" customFormat="1" ht="38.25" x14ac:dyDescent="0.2">
      <c r="A586" s="97">
        <v>44470</v>
      </c>
      <c r="B586" s="80" t="s">
        <v>2935</v>
      </c>
      <c r="C586" s="79" t="s">
        <v>199</v>
      </c>
      <c r="D586" s="80" t="s">
        <v>140</v>
      </c>
      <c r="E586" s="102" t="s">
        <v>143</v>
      </c>
      <c r="F586" s="62">
        <v>44467</v>
      </c>
      <c r="G586" s="107">
        <v>2021</v>
      </c>
      <c r="H586" s="97" t="s">
        <v>20</v>
      </c>
      <c r="I586" s="97" t="str">
        <f t="shared" si="44"/>
        <v>NJ</v>
      </c>
      <c r="J586" s="97" t="str">
        <f t="shared" si="45"/>
        <v>NJ</v>
      </c>
      <c r="K586" s="104" t="str">
        <f t="shared" si="48"/>
        <v>Northeast</v>
      </c>
      <c r="L586" s="97" t="str">
        <f>INDEX('State '!$A$1:$C$62,MATCH($I586,'State '!$B:$B,0),3)</f>
        <v>Northeast</v>
      </c>
      <c r="M586" s="97" t="str">
        <f>INDEX('State '!$A$1:$C$62,MATCH($J586,'State '!$B:$B,0),3)</f>
        <v>Northeast</v>
      </c>
      <c r="N586" s="97"/>
      <c r="O586" s="158">
        <v>52</v>
      </c>
      <c r="P586" s="158">
        <f>1.55+0.2</f>
        <v>1.75</v>
      </c>
      <c r="Q586" s="108">
        <v>264</v>
      </c>
      <c r="R586" s="63" t="s">
        <v>1096</v>
      </c>
      <c r="S586" s="103" t="s">
        <v>135</v>
      </c>
      <c r="T586" s="104" t="s">
        <v>381</v>
      </c>
      <c r="U586" s="105" t="s">
        <v>2936</v>
      </c>
      <c r="V586" s="97" t="s">
        <v>2175</v>
      </c>
      <c r="W586" s="79" t="s">
        <v>2937</v>
      </c>
      <c r="X586" s="79" t="s">
        <v>2828</v>
      </c>
      <c r="Y586" s="195" t="s">
        <v>3173</v>
      </c>
    </row>
    <row r="587" spans="1:25" s="17" customFormat="1" x14ac:dyDescent="0.2">
      <c r="A587" s="151">
        <v>39990</v>
      </c>
      <c r="B587" s="164" t="s">
        <v>817</v>
      </c>
      <c r="C587" s="164" t="s">
        <v>259</v>
      </c>
      <c r="D587" s="164" t="s">
        <v>140</v>
      </c>
      <c r="E587" s="164" t="s">
        <v>143</v>
      </c>
      <c r="F587" s="165">
        <v>39553</v>
      </c>
      <c r="G587" s="166">
        <v>2008</v>
      </c>
      <c r="H587" s="151" t="s">
        <v>52</v>
      </c>
      <c r="I587" s="151" t="str">
        <f t="shared" si="44"/>
        <v>TN</v>
      </c>
      <c r="J587" s="151" t="str">
        <f t="shared" si="45"/>
        <v>TN</v>
      </c>
      <c r="K587" s="151" t="str">
        <f t="shared" si="48"/>
        <v>Midwest</v>
      </c>
      <c r="L587" s="151" t="str">
        <f>INDEX('State '!$A$1:$C$62,MATCH($I587,'State '!$B:$B,0),3)</f>
        <v>Midwest</v>
      </c>
      <c r="M587" s="151" t="str">
        <f>INDEX('State '!$A$1:$C$62,MATCH($J587,'State '!$B:$B,0),3)</f>
        <v>Midwest</v>
      </c>
      <c r="N587" s="151"/>
      <c r="O587" s="158">
        <v>26.27</v>
      </c>
      <c r="P587" s="158">
        <v>30.9</v>
      </c>
      <c r="Q587" s="158">
        <v>120</v>
      </c>
      <c r="R587" s="157">
        <v>16</v>
      </c>
      <c r="S587" s="151" t="s">
        <v>135</v>
      </c>
      <c r="T587" s="151" t="s">
        <v>381</v>
      </c>
      <c r="U587" s="151" t="s">
        <v>818</v>
      </c>
      <c r="V587" s="151"/>
      <c r="W587" s="150"/>
      <c r="X587" s="150"/>
      <c r="Y587" s="150"/>
    </row>
    <row r="588" spans="1:25" s="17" customFormat="1" ht="25.5" x14ac:dyDescent="0.2">
      <c r="A588" s="151">
        <v>39990</v>
      </c>
      <c r="B588" s="152" t="s">
        <v>1353</v>
      </c>
      <c r="C588" s="152" t="s">
        <v>259</v>
      </c>
      <c r="D588" s="152" t="s">
        <v>134</v>
      </c>
      <c r="E588" s="164" t="s">
        <v>143</v>
      </c>
      <c r="F588" s="165">
        <v>37042</v>
      </c>
      <c r="G588" s="166">
        <v>2001</v>
      </c>
      <c r="H588" s="151" t="s">
        <v>609</v>
      </c>
      <c r="I588" s="151" t="str">
        <f t="shared" si="44"/>
        <v>IL</v>
      </c>
      <c r="J588" s="151" t="str">
        <f t="shared" si="45"/>
        <v>IN</v>
      </c>
      <c r="K588" s="151" t="str">
        <f t="shared" si="48"/>
        <v>Midwest</v>
      </c>
      <c r="L588" s="151" t="str">
        <f>INDEX('State '!$A$1:$C$62,MATCH($I588,'State '!$B:$B,0),3)</f>
        <v>Midwest</v>
      </c>
      <c r="M588" s="151" t="str">
        <f>INDEX('State '!$A$1:$C$62,MATCH($J588,'State '!$B:$B,0),3)</f>
        <v>Midwest</v>
      </c>
      <c r="N588" s="151"/>
      <c r="O588" s="158">
        <v>8</v>
      </c>
      <c r="P588" s="158">
        <v>9.1999999999999993</v>
      </c>
      <c r="Q588" s="157">
        <v>215</v>
      </c>
      <c r="R588" s="157">
        <v>20</v>
      </c>
      <c r="S588" s="151" t="s">
        <v>135</v>
      </c>
      <c r="T588" s="151" t="s">
        <v>381</v>
      </c>
      <c r="U588" s="151" t="s">
        <v>1354</v>
      </c>
      <c r="V588" s="151"/>
      <c r="W588" s="150"/>
      <c r="X588" s="150"/>
      <c r="Y588" s="150"/>
    </row>
    <row r="589" spans="1:25" s="17" customFormat="1" ht="25.5" x14ac:dyDescent="0.2">
      <c r="A589" s="97">
        <v>43229</v>
      </c>
      <c r="B589" s="79" t="s">
        <v>2102</v>
      </c>
      <c r="C589" s="79" t="s">
        <v>340</v>
      </c>
      <c r="D589" s="79" t="s">
        <v>140</v>
      </c>
      <c r="E589" s="79" t="s">
        <v>2221</v>
      </c>
      <c r="F589" s="60"/>
      <c r="G589" s="61"/>
      <c r="H589" s="97" t="s">
        <v>408</v>
      </c>
      <c r="I589" s="97" t="str">
        <f t="shared" si="44"/>
        <v>TX</v>
      </c>
      <c r="J589" s="97" t="str">
        <f t="shared" si="45"/>
        <v>MX</v>
      </c>
      <c r="K589" s="104" t="str">
        <f t="shared" si="48"/>
        <v>South Central, Mexico</v>
      </c>
      <c r="L589" s="97" t="str">
        <f>INDEX('State '!$A$1:$C$62,MATCH($I589,'State '!$B:$B,0),3)</f>
        <v>South Central</v>
      </c>
      <c r="M589" s="97" t="str">
        <f>INDEX('State '!$A$1:$C$62,MATCH($J589,'State '!$B:$B,0),3)</f>
        <v>Mexico</v>
      </c>
      <c r="N589" s="97"/>
      <c r="O589" s="158"/>
      <c r="P589" s="178"/>
      <c r="Q589" s="146">
        <v>200</v>
      </c>
      <c r="R589" s="98"/>
      <c r="S589" s="97" t="s">
        <v>138</v>
      </c>
      <c r="T589" s="97" t="s">
        <v>187</v>
      </c>
      <c r="U589" s="97"/>
      <c r="V589" s="97" t="s">
        <v>2178</v>
      </c>
      <c r="W589" s="79" t="s">
        <v>2479</v>
      </c>
      <c r="X589" s="79"/>
      <c r="Y589" s="195"/>
    </row>
    <row r="590" spans="1:25" s="17" customFormat="1" x14ac:dyDescent="0.2">
      <c r="A590" s="151">
        <v>42613</v>
      </c>
      <c r="B590" s="152" t="s">
        <v>2209</v>
      </c>
      <c r="C590" s="164" t="s">
        <v>340</v>
      </c>
      <c r="D590" s="152" t="s">
        <v>140</v>
      </c>
      <c r="E590" s="153" t="s">
        <v>143</v>
      </c>
      <c r="F590" s="154">
        <v>41730</v>
      </c>
      <c r="G590" s="155">
        <v>2014</v>
      </c>
      <c r="H590" s="151" t="s">
        <v>408</v>
      </c>
      <c r="I590" s="151" t="str">
        <f t="shared" si="44"/>
        <v>TX</v>
      </c>
      <c r="J590" s="151" t="str">
        <f t="shared" si="45"/>
        <v>MX</v>
      </c>
      <c r="K590" s="151" t="str">
        <f t="shared" si="48"/>
        <v>South Central, Mexico</v>
      </c>
      <c r="L590" s="151" t="str">
        <f>INDEX('State '!$A$1:$C$62,MATCH($I590,'State '!$B:$B,0),3)</f>
        <v>South Central</v>
      </c>
      <c r="M590" s="151" t="str">
        <f>INDEX('State '!$A$1:$C$62,MATCH($J590,'State '!$B:$B,0),3)</f>
        <v>Mexico</v>
      </c>
      <c r="N590" s="151"/>
      <c r="O590" s="158">
        <v>126</v>
      </c>
      <c r="P590" s="157"/>
      <c r="Q590" s="157">
        <v>215</v>
      </c>
      <c r="R590" s="158"/>
      <c r="S590" s="151" t="s">
        <v>138</v>
      </c>
      <c r="T590" s="151" t="s">
        <v>187</v>
      </c>
      <c r="U590" s="160"/>
      <c r="V590" s="151" t="s">
        <v>2178</v>
      </c>
      <c r="W590" s="150"/>
      <c r="X590" s="150"/>
      <c r="Y590" s="150"/>
    </row>
    <row r="591" spans="1:25" s="17" customFormat="1" x14ac:dyDescent="0.2">
      <c r="A591" s="151">
        <v>39990</v>
      </c>
      <c r="B591" s="164" t="s">
        <v>721</v>
      </c>
      <c r="C591" s="164" t="s">
        <v>277</v>
      </c>
      <c r="D591" s="164" t="s">
        <v>140</v>
      </c>
      <c r="E591" s="164" t="s">
        <v>143</v>
      </c>
      <c r="F591" s="165">
        <v>39493</v>
      </c>
      <c r="G591" s="166">
        <v>2008</v>
      </c>
      <c r="H591" s="151" t="s">
        <v>29</v>
      </c>
      <c r="I591" s="151" t="str">
        <f t="shared" si="44"/>
        <v>WY</v>
      </c>
      <c r="J591" s="151" t="str">
        <f t="shared" si="45"/>
        <v>WY</v>
      </c>
      <c r="K591" s="151" t="str">
        <f t="shared" si="48"/>
        <v>Mountain</v>
      </c>
      <c r="L591" s="151" t="str">
        <f>INDEX('State '!$A$1:$C$62,MATCH($I591,'State '!$B:$B,0),3)</f>
        <v>Mountain</v>
      </c>
      <c r="M591" s="151" t="str">
        <f>INDEX('State '!$A$1:$C$62,MATCH($J591,'State '!$B:$B,0),3)</f>
        <v>Mountain</v>
      </c>
      <c r="N591" s="151"/>
      <c r="O591" s="158">
        <v>3.86</v>
      </c>
      <c r="P591" s="158"/>
      <c r="Q591" s="158">
        <v>45</v>
      </c>
      <c r="R591" s="157"/>
      <c r="S591" s="151" t="s">
        <v>135</v>
      </c>
      <c r="T591" s="151" t="s">
        <v>381</v>
      </c>
      <c r="U591" s="151" t="s">
        <v>722</v>
      </c>
      <c r="V591" s="151"/>
      <c r="W591" s="150"/>
      <c r="X591" s="150"/>
      <c r="Y591" s="150"/>
    </row>
    <row r="592" spans="1:25" s="17" customFormat="1" x14ac:dyDescent="0.2">
      <c r="A592" s="151">
        <v>39990</v>
      </c>
      <c r="B592" s="164" t="s">
        <v>1600</v>
      </c>
      <c r="C592" s="164" t="s">
        <v>277</v>
      </c>
      <c r="D592" s="164" t="s">
        <v>140</v>
      </c>
      <c r="E592" s="164" t="s">
        <v>143</v>
      </c>
      <c r="F592" s="165">
        <v>36100</v>
      </c>
      <c r="G592" s="166">
        <v>1998</v>
      </c>
      <c r="H592" s="151" t="s">
        <v>29</v>
      </c>
      <c r="I592" s="151" t="str">
        <f t="shared" si="44"/>
        <v>WY</v>
      </c>
      <c r="J592" s="151" t="str">
        <f t="shared" si="45"/>
        <v>WY</v>
      </c>
      <c r="K592" s="151" t="str">
        <f t="shared" si="48"/>
        <v>Mountain</v>
      </c>
      <c r="L592" s="151" t="str">
        <f>INDEX('State '!$A$1:$C$62,MATCH($I592,'State '!$B:$B,0),3)</f>
        <v>Mountain</v>
      </c>
      <c r="M592" s="151" t="str">
        <f>INDEX('State '!$A$1:$C$62,MATCH($J592,'State '!$B:$B,0),3)</f>
        <v>Mountain</v>
      </c>
      <c r="N592" s="151"/>
      <c r="O592" s="158">
        <v>5.7</v>
      </c>
      <c r="P592" s="158"/>
      <c r="Q592" s="158">
        <v>40</v>
      </c>
      <c r="R592" s="157"/>
      <c r="S592" s="151" t="s">
        <v>135</v>
      </c>
      <c r="T592" s="151" t="s">
        <v>381</v>
      </c>
      <c r="U592" s="151" t="s">
        <v>1601</v>
      </c>
      <c r="V592" s="151"/>
      <c r="W592" s="150"/>
      <c r="X592" s="150"/>
      <c r="Y592" s="150"/>
    </row>
    <row r="593" spans="1:25" s="17" customFormat="1" x14ac:dyDescent="0.2">
      <c r="A593" s="151">
        <v>39990</v>
      </c>
      <c r="B593" s="164" t="s">
        <v>716</v>
      </c>
      <c r="C593" s="164" t="s">
        <v>1724</v>
      </c>
      <c r="D593" s="164" t="s">
        <v>136</v>
      </c>
      <c r="E593" s="164" t="s">
        <v>143</v>
      </c>
      <c r="F593" s="165">
        <v>39804</v>
      </c>
      <c r="G593" s="166">
        <v>2008</v>
      </c>
      <c r="H593" s="151" t="s">
        <v>10</v>
      </c>
      <c r="I593" s="151" t="str">
        <f t="shared" si="44"/>
        <v>NY</v>
      </c>
      <c r="J593" s="151" t="str">
        <f t="shared" si="45"/>
        <v>NY</v>
      </c>
      <c r="K593" s="151" t="str">
        <f t="shared" si="48"/>
        <v>Northeast</v>
      </c>
      <c r="L593" s="151" t="str">
        <f>INDEX('State '!$A$1:$C$62,MATCH($I593,'State '!$B:$B,0),3)</f>
        <v>Northeast</v>
      </c>
      <c r="M593" s="151" t="str">
        <f>INDEX('State '!$A$1:$C$62,MATCH($J593,'State '!$B:$B,0),3)</f>
        <v>Northeast</v>
      </c>
      <c r="N593" s="151"/>
      <c r="O593" s="158">
        <v>664</v>
      </c>
      <c r="P593" s="158">
        <v>181.7</v>
      </c>
      <c r="Q593" s="158">
        <v>525</v>
      </c>
      <c r="R593" s="157" t="s">
        <v>3233</v>
      </c>
      <c r="S593" s="151" t="s">
        <v>135</v>
      </c>
      <c r="T593" s="151" t="s">
        <v>381</v>
      </c>
      <c r="U593" s="151" t="s">
        <v>717</v>
      </c>
      <c r="V593" s="151"/>
      <c r="W593" s="150"/>
      <c r="X593" s="150"/>
      <c r="Y593" s="150"/>
    </row>
    <row r="594" spans="1:25" s="17" customFormat="1" x14ac:dyDescent="0.2">
      <c r="A594" s="151">
        <v>41276</v>
      </c>
      <c r="B594" s="152" t="s">
        <v>444</v>
      </c>
      <c r="C594" s="152" t="s">
        <v>1724</v>
      </c>
      <c r="D594" s="152" t="s">
        <v>140</v>
      </c>
      <c r="E594" s="153" t="s">
        <v>143</v>
      </c>
      <c r="F594" s="154">
        <v>41426</v>
      </c>
      <c r="G594" s="155">
        <v>2013</v>
      </c>
      <c r="H594" s="151" t="s">
        <v>10</v>
      </c>
      <c r="I594" s="151" t="str">
        <f t="shared" si="44"/>
        <v>NY</v>
      </c>
      <c r="J594" s="151" t="str">
        <f t="shared" si="45"/>
        <v>NY</v>
      </c>
      <c r="K594" s="151" t="str">
        <f t="shared" si="48"/>
        <v>Northeast</v>
      </c>
      <c r="L594" s="151" t="str">
        <f>INDEX('State '!$A$1:$C$62,MATCH($I594,'State '!$B:$B,0),3)</f>
        <v>Northeast</v>
      </c>
      <c r="M594" s="151" t="str">
        <f>INDEX('State '!$A$1:$C$62,MATCH($J594,'State '!$B:$B,0),3)</f>
        <v>Northeast</v>
      </c>
      <c r="N594" s="151"/>
      <c r="O594" s="158">
        <v>44</v>
      </c>
      <c r="P594" s="157">
        <v>0.1</v>
      </c>
      <c r="Q594" s="157">
        <v>225</v>
      </c>
      <c r="R594" s="158">
        <v>36</v>
      </c>
      <c r="S594" s="159" t="s">
        <v>135</v>
      </c>
      <c r="T594" s="156" t="s">
        <v>381</v>
      </c>
      <c r="U594" s="160" t="s">
        <v>445</v>
      </c>
      <c r="V594" s="151"/>
      <c r="W594" s="150"/>
      <c r="X594" s="150"/>
      <c r="Y594" s="150"/>
    </row>
    <row r="595" spans="1:25" s="17" customFormat="1" x14ac:dyDescent="0.2">
      <c r="A595" s="151">
        <v>39990</v>
      </c>
      <c r="B595" s="164" t="s">
        <v>749</v>
      </c>
      <c r="C595" s="164" t="s">
        <v>208</v>
      </c>
      <c r="D595" s="164" t="s">
        <v>134</v>
      </c>
      <c r="E595" s="164" t="s">
        <v>143</v>
      </c>
      <c r="F595" s="165">
        <v>39797</v>
      </c>
      <c r="G595" s="166">
        <v>2008</v>
      </c>
      <c r="H595" s="151" t="s">
        <v>14</v>
      </c>
      <c r="I595" s="151" t="str">
        <f t="shared" si="44"/>
        <v>MS</v>
      </c>
      <c r="J595" s="151" t="str">
        <f t="shared" si="45"/>
        <v>MS</v>
      </c>
      <c r="K595" s="151" t="str">
        <f t="shared" si="48"/>
        <v>South Central</v>
      </c>
      <c r="L595" s="151" t="str">
        <f>INDEX('State '!$A$1:$C$62,MATCH($I595,'State '!$B:$B,0),3)</f>
        <v>South Central</v>
      </c>
      <c r="M595" s="151" t="str">
        <f>INDEX('State '!$A$1:$C$62,MATCH($J595,'State '!$B:$B,0),3)</f>
        <v>South Central</v>
      </c>
      <c r="N595" s="151"/>
      <c r="O595" s="158"/>
      <c r="P595" s="158">
        <v>11</v>
      </c>
      <c r="Q595" s="158">
        <v>1200</v>
      </c>
      <c r="R595" s="157">
        <v>36</v>
      </c>
      <c r="S595" s="151" t="s">
        <v>135</v>
      </c>
      <c r="T595" s="151" t="s">
        <v>381</v>
      </c>
      <c r="U595" s="151" t="s">
        <v>750</v>
      </c>
      <c r="V595" s="151"/>
      <c r="W595" s="150"/>
      <c r="X595" s="150"/>
      <c r="Y595" s="150"/>
    </row>
    <row r="596" spans="1:25" s="17" customFormat="1" x14ac:dyDescent="0.2">
      <c r="A596" s="151">
        <v>41354</v>
      </c>
      <c r="B596" s="164" t="s">
        <v>410</v>
      </c>
      <c r="C596" s="164" t="s">
        <v>208</v>
      </c>
      <c r="D596" s="164" t="s">
        <v>136</v>
      </c>
      <c r="E596" s="164" t="s">
        <v>143</v>
      </c>
      <c r="F596" s="165">
        <v>41130</v>
      </c>
      <c r="G596" s="166">
        <v>2012</v>
      </c>
      <c r="H596" s="151" t="s">
        <v>14</v>
      </c>
      <c r="I596" s="151" t="str">
        <f t="shared" si="44"/>
        <v>MS</v>
      </c>
      <c r="J596" s="151" t="str">
        <f t="shared" si="45"/>
        <v>MS</v>
      </c>
      <c r="K596" s="151" t="str">
        <f t="shared" si="48"/>
        <v>South Central</v>
      </c>
      <c r="L596" s="151" t="str">
        <f>INDEX('State '!$A$1:$C$62,MATCH($I596,'State '!$B:$B,0),3)</f>
        <v>South Central</v>
      </c>
      <c r="M596" s="151" t="str">
        <f>INDEX('State '!$A$1:$C$62,MATCH($J596,'State '!$B:$B,0),3)</f>
        <v>South Central</v>
      </c>
      <c r="N596" s="151"/>
      <c r="O596" s="158">
        <v>75</v>
      </c>
      <c r="P596" s="158">
        <v>36.799999999999997</v>
      </c>
      <c r="Q596" s="158">
        <v>200</v>
      </c>
      <c r="R596" s="157" t="s">
        <v>1822</v>
      </c>
      <c r="S596" s="151" t="s">
        <v>135</v>
      </c>
      <c r="T596" s="151" t="s">
        <v>381</v>
      </c>
      <c r="U596" s="151" t="s">
        <v>411</v>
      </c>
      <c r="V596" s="151"/>
      <c r="W596" s="150"/>
      <c r="X596" s="150"/>
      <c r="Y596" s="150"/>
    </row>
    <row r="597" spans="1:25" s="17" customFormat="1" x14ac:dyDescent="0.2">
      <c r="A597" s="151">
        <v>39990</v>
      </c>
      <c r="B597" s="164" t="s">
        <v>1248</v>
      </c>
      <c r="C597" s="164" t="s">
        <v>344</v>
      </c>
      <c r="D597" s="164" t="s">
        <v>141</v>
      </c>
      <c r="E597" s="164" t="s">
        <v>143</v>
      </c>
      <c r="F597" s="165">
        <v>37605</v>
      </c>
      <c r="G597" s="166">
        <v>2002</v>
      </c>
      <c r="H597" s="151" t="s">
        <v>1249</v>
      </c>
      <c r="I597" s="151" t="str">
        <f t="shared" si="44"/>
        <v>IL</v>
      </c>
      <c r="J597" s="151" t="str">
        <f t="shared" si="45"/>
        <v>MO</v>
      </c>
      <c r="K597" s="151" t="str">
        <f t="shared" si="48"/>
        <v>Midwest</v>
      </c>
      <c r="L597" s="151" t="str">
        <f>INDEX('State '!$A$1:$C$62,MATCH($I597,'State '!$B:$B,0),3)</f>
        <v>Midwest</v>
      </c>
      <c r="M597" s="151" t="str">
        <f>INDEX('State '!$A$1:$C$62,MATCH($J597,'State '!$B:$B,0),3)</f>
        <v>Midwest</v>
      </c>
      <c r="N597" s="151"/>
      <c r="O597" s="158">
        <v>13.4</v>
      </c>
      <c r="P597" s="158">
        <v>5.6</v>
      </c>
      <c r="Q597" s="158">
        <v>20</v>
      </c>
      <c r="R597" s="157">
        <v>12</v>
      </c>
      <c r="S597" s="151" t="s">
        <v>135</v>
      </c>
      <c r="T597" s="151" t="s">
        <v>381</v>
      </c>
      <c r="U597" s="151" t="s">
        <v>1250</v>
      </c>
      <c r="V597" s="151"/>
      <c r="W597" s="150"/>
      <c r="X597" s="150"/>
      <c r="Y597" s="150"/>
    </row>
    <row r="598" spans="1:25" s="17" customFormat="1" x14ac:dyDescent="0.2">
      <c r="A598" s="151">
        <v>40388</v>
      </c>
      <c r="B598" s="164" t="s">
        <v>503</v>
      </c>
      <c r="C598" s="164" t="s">
        <v>1875</v>
      </c>
      <c r="D598" s="164" t="s">
        <v>140</v>
      </c>
      <c r="E598" s="164" t="s">
        <v>143</v>
      </c>
      <c r="F598" s="165">
        <v>40664</v>
      </c>
      <c r="G598" s="166">
        <v>2011</v>
      </c>
      <c r="H598" s="151" t="s">
        <v>17</v>
      </c>
      <c r="I598" s="151" t="str">
        <f t="shared" si="44"/>
        <v>AL</v>
      </c>
      <c r="J598" s="151" t="str">
        <f t="shared" si="45"/>
        <v>AL</v>
      </c>
      <c r="K598" s="151" t="str">
        <f t="shared" si="48"/>
        <v>South Central</v>
      </c>
      <c r="L598" s="151" t="str">
        <f>INDEX('State '!$A$1:$C$62,MATCH($I598,'State '!$B:$B,0),3)</f>
        <v>South Central</v>
      </c>
      <c r="M598" s="151" t="str">
        <f>INDEX('State '!$A$1:$C$62,MATCH($J598,'State '!$B:$B,0),3)</f>
        <v>South Central</v>
      </c>
      <c r="N598" s="151"/>
      <c r="O598" s="158">
        <v>36</v>
      </c>
      <c r="P598" s="158"/>
      <c r="Q598" s="158">
        <v>380</v>
      </c>
      <c r="R598" s="157"/>
      <c r="S598" s="151" t="s">
        <v>135</v>
      </c>
      <c r="T598" s="151" t="s">
        <v>381</v>
      </c>
      <c r="U598" s="151" t="s">
        <v>504</v>
      </c>
      <c r="V598" s="151"/>
      <c r="W598" s="150"/>
      <c r="X598" s="150"/>
      <c r="Y598" s="150"/>
    </row>
    <row r="599" spans="1:25" s="17" customFormat="1" x14ac:dyDescent="0.2">
      <c r="A599" s="151">
        <v>42171</v>
      </c>
      <c r="B599" s="152" t="s">
        <v>1731</v>
      </c>
      <c r="C599" s="152" t="s">
        <v>1875</v>
      </c>
      <c r="D599" s="152" t="s">
        <v>140</v>
      </c>
      <c r="E599" s="153" t="s">
        <v>143</v>
      </c>
      <c r="F599" s="154">
        <v>42090</v>
      </c>
      <c r="G599" s="155">
        <v>2015</v>
      </c>
      <c r="H599" s="151" t="s">
        <v>17</v>
      </c>
      <c r="I599" s="151" t="str">
        <f t="shared" si="44"/>
        <v>AL</v>
      </c>
      <c r="J599" s="151" t="str">
        <f t="shared" si="45"/>
        <v>AL</v>
      </c>
      <c r="K599" s="151" t="str">
        <f t="shared" si="48"/>
        <v>South Central</v>
      </c>
      <c r="L599" s="151" t="str">
        <f>INDEX('State '!$A$1:$C$62,MATCH($I599,'State '!$B:$B,0),3)</f>
        <v>South Central</v>
      </c>
      <c r="M599" s="151" t="str">
        <f>INDEX('State '!$A$1:$C$62,MATCH($J599,'State '!$B:$B,0),3)</f>
        <v>South Central</v>
      </c>
      <c r="N599" s="151"/>
      <c r="O599" s="158">
        <v>50</v>
      </c>
      <c r="P599" s="157"/>
      <c r="Q599" s="157">
        <v>225</v>
      </c>
      <c r="R599" s="158"/>
      <c r="S599" s="159" t="s">
        <v>135</v>
      </c>
      <c r="T599" s="156" t="s">
        <v>381</v>
      </c>
      <c r="U599" s="160" t="s">
        <v>1802</v>
      </c>
      <c r="V599" s="151" t="s">
        <v>2175</v>
      </c>
      <c r="W599" s="150"/>
      <c r="X599" s="150"/>
      <c r="Y599" s="150"/>
    </row>
    <row r="600" spans="1:25" s="17" customFormat="1" ht="38.25" x14ac:dyDescent="0.2">
      <c r="A600" s="97">
        <v>44923</v>
      </c>
      <c r="B600" s="194" t="s">
        <v>3182</v>
      </c>
      <c r="C600" s="194" t="s">
        <v>235</v>
      </c>
      <c r="D600" s="194" t="s">
        <v>140</v>
      </c>
      <c r="E600" s="194" t="s">
        <v>143</v>
      </c>
      <c r="F600" s="196">
        <v>44592</v>
      </c>
      <c r="G600" s="106">
        <v>2022</v>
      </c>
      <c r="H600" s="197" t="s">
        <v>483</v>
      </c>
      <c r="I600" s="97" t="str">
        <f t="shared" si="44"/>
        <v>MS</v>
      </c>
      <c r="J600" s="97" t="str">
        <f t="shared" si="45"/>
        <v>AL</v>
      </c>
      <c r="K600" s="104" t="str">
        <f t="shared" si="48"/>
        <v>South Central</v>
      </c>
      <c r="L600" s="97" t="str">
        <f>INDEX('State '!$A$1:$C$62,MATCH($I600,'State '!$B:$B,0),3)</f>
        <v>South Central</v>
      </c>
      <c r="M600" s="97" t="str">
        <f>INDEX('State '!$A$1:$C$62,MATCH($J600,'State '!$B:$B,0),3)</f>
        <v>South Central</v>
      </c>
      <c r="N600" s="97"/>
      <c r="O600" s="158">
        <v>0.32</v>
      </c>
      <c r="P600" s="201"/>
      <c r="Q600" s="200">
        <v>175</v>
      </c>
      <c r="R600" s="198"/>
      <c r="S600" s="197" t="s">
        <v>135</v>
      </c>
      <c r="T600" s="197" t="s">
        <v>381</v>
      </c>
      <c r="U600" s="197" t="s">
        <v>3183</v>
      </c>
      <c r="V600" s="97" t="s">
        <v>2178</v>
      </c>
      <c r="W600" s="79" t="s">
        <v>3184</v>
      </c>
      <c r="X600" s="79"/>
      <c r="Y600" s="195"/>
    </row>
    <row r="601" spans="1:25" s="17" customFormat="1" x14ac:dyDescent="0.2">
      <c r="A601" s="151">
        <v>40633</v>
      </c>
      <c r="B601" s="164" t="s">
        <v>572</v>
      </c>
      <c r="C601" s="164" t="s">
        <v>249</v>
      </c>
      <c r="D601" s="164" t="s">
        <v>136</v>
      </c>
      <c r="E601" s="164" t="s">
        <v>143</v>
      </c>
      <c r="F601" s="165">
        <v>40483</v>
      </c>
      <c r="G601" s="166">
        <v>2010</v>
      </c>
      <c r="H601" s="151" t="s">
        <v>16</v>
      </c>
      <c r="I601" s="151" t="str">
        <f t="shared" si="44"/>
        <v>NC</v>
      </c>
      <c r="J601" s="151" t="str">
        <f t="shared" si="45"/>
        <v>NC</v>
      </c>
      <c r="K601" s="151" t="str">
        <f t="shared" si="48"/>
        <v>Southeast</v>
      </c>
      <c r="L601" s="151" t="str">
        <f>INDEX('State '!$A$1:$C$62,MATCH($I601,'State '!$B:$B,0),3)</f>
        <v>Southeast</v>
      </c>
      <c r="M601" s="151" t="str">
        <f>INDEX('State '!$A$1:$C$62,MATCH($J601,'State '!$B:$B,0),3)</f>
        <v>Southeast</v>
      </c>
      <c r="N601" s="151"/>
      <c r="O601" s="158">
        <v>42</v>
      </c>
      <c r="P601" s="158">
        <v>43</v>
      </c>
      <c r="Q601" s="158">
        <v>70</v>
      </c>
      <c r="R601" s="157">
        <v>12</v>
      </c>
      <c r="S601" s="151" t="s">
        <v>138</v>
      </c>
      <c r="T601" s="151" t="s">
        <v>187</v>
      </c>
      <c r="U601" s="151" t="s">
        <v>382</v>
      </c>
      <c r="V601" s="151"/>
      <c r="W601" s="150"/>
      <c r="X601" s="150"/>
      <c r="Y601" s="150"/>
    </row>
    <row r="602" spans="1:25" s="17" customFormat="1" x14ac:dyDescent="0.2">
      <c r="A602" s="151">
        <v>40248</v>
      </c>
      <c r="B602" s="164" t="s">
        <v>697</v>
      </c>
      <c r="C602" s="164" t="s">
        <v>273</v>
      </c>
      <c r="D602" s="164" t="s">
        <v>134</v>
      </c>
      <c r="E602" s="164" t="s">
        <v>143</v>
      </c>
      <c r="F602" s="165">
        <v>40026</v>
      </c>
      <c r="G602" s="166">
        <v>2009</v>
      </c>
      <c r="H602" s="151" t="s">
        <v>14</v>
      </c>
      <c r="I602" s="151" t="str">
        <f t="shared" si="44"/>
        <v>MS</v>
      </c>
      <c r="J602" s="151" t="str">
        <f t="shared" si="45"/>
        <v>MS</v>
      </c>
      <c r="K602" s="151" t="str">
        <f t="shared" si="48"/>
        <v>South Central</v>
      </c>
      <c r="L602" s="151" t="str">
        <f>INDEX('State '!$A$1:$C$62,MATCH($I602,'State '!$B:$B,0),3)</f>
        <v>South Central</v>
      </c>
      <c r="M602" s="151" t="str">
        <f>INDEX('State '!$A$1:$C$62,MATCH($J602,'State '!$B:$B,0),3)</f>
        <v>South Central</v>
      </c>
      <c r="N602" s="151"/>
      <c r="O602" s="158">
        <v>42</v>
      </c>
      <c r="P602" s="158">
        <v>22.9</v>
      </c>
      <c r="Q602" s="158">
        <v>465</v>
      </c>
      <c r="R602" s="157">
        <v>24</v>
      </c>
      <c r="S602" s="151" t="s">
        <v>135</v>
      </c>
      <c r="T602" s="151" t="s">
        <v>381</v>
      </c>
      <c r="U602" s="151" t="s">
        <v>698</v>
      </c>
      <c r="V602" s="151"/>
      <c r="W602" s="150"/>
      <c r="X602" s="150"/>
      <c r="Y602" s="150"/>
    </row>
    <row r="603" spans="1:25" s="17" customFormat="1" x14ac:dyDescent="0.2">
      <c r="A603" s="151">
        <v>39990</v>
      </c>
      <c r="B603" s="164" t="s">
        <v>844</v>
      </c>
      <c r="C603" s="164" t="s">
        <v>273</v>
      </c>
      <c r="D603" s="164" t="s">
        <v>134</v>
      </c>
      <c r="E603" s="164" t="s">
        <v>143</v>
      </c>
      <c r="F603" s="165">
        <v>39797</v>
      </c>
      <c r="G603" s="166">
        <v>2008</v>
      </c>
      <c r="H603" s="151" t="s">
        <v>14</v>
      </c>
      <c r="I603" s="151" t="str">
        <f t="shared" si="44"/>
        <v>MS</v>
      </c>
      <c r="J603" s="151" t="str">
        <f t="shared" si="45"/>
        <v>MS</v>
      </c>
      <c r="K603" s="151" t="str">
        <f t="shared" si="48"/>
        <v>South Central</v>
      </c>
      <c r="L603" s="151" t="str">
        <f>INDEX('State '!$A$1:$C$62,MATCH($I603,'State '!$B:$B,0),3)</f>
        <v>South Central</v>
      </c>
      <c r="M603" s="151" t="str">
        <f>INDEX('State '!$A$1:$C$62,MATCH($J603,'State '!$B:$B,0),3)</f>
        <v>South Central</v>
      </c>
      <c r="N603" s="151"/>
      <c r="O603" s="158">
        <v>42</v>
      </c>
      <c r="P603" s="158">
        <v>22.9</v>
      </c>
      <c r="Q603" s="158">
        <v>465</v>
      </c>
      <c r="R603" s="157">
        <v>24</v>
      </c>
      <c r="S603" s="151" t="s">
        <v>135</v>
      </c>
      <c r="T603" s="151" t="s">
        <v>381</v>
      </c>
      <c r="U603" s="151" t="s">
        <v>698</v>
      </c>
      <c r="V603" s="151"/>
      <c r="W603" s="150"/>
      <c r="X603" s="150"/>
      <c r="Y603" s="150"/>
    </row>
    <row r="604" spans="1:25" s="17" customFormat="1" x14ac:dyDescent="0.2">
      <c r="A604" s="151">
        <v>39990</v>
      </c>
      <c r="B604" s="164" t="s">
        <v>1507</v>
      </c>
      <c r="C604" s="164" t="s">
        <v>365</v>
      </c>
      <c r="D604" s="164" t="s">
        <v>136</v>
      </c>
      <c r="E604" s="164" t="s">
        <v>143</v>
      </c>
      <c r="F604" s="165">
        <v>36461</v>
      </c>
      <c r="G604" s="166">
        <v>1999</v>
      </c>
      <c r="H604" s="151" t="s">
        <v>1508</v>
      </c>
      <c r="I604" s="151" t="str">
        <f t="shared" si="44"/>
        <v>SK</v>
      </c>
      <c r="J604" s="151" t="str">
        <f t="shared" si="45"/>
        <v>MT</v>
      </c>
      <c r="K604" s="151" t="str">
        <f t="shared" si="48"/>
        <v>Canada, Mountain</v>
      </c>
      <c r="L604" s="151" t="str">
        <f>INDEX('State '!$A$1:$C$62,MATCH($I604,'State '!$B:$B,0),3)</f>
        <v>Canada</v>
      </c>
      <c r="M604" s="151" t="str">
        <f>INDEX('State '!$A$1:$C$62,MATCH($J604,'State '!$B:$B,0),3)</f>
        <v>Mountain</v>
      </c>
      <c r="N604" s="151"/>
      <c r="O604" s="158">
        <v>0.5</v>
      </c>
      <c r="P604" s="158">
        <v>4</v>
      </c>
      <c r="Q604" s="158">
        <v>10</v>
      </c>
      <c r="R604" s="157">
        <v>8</v>
      </c>
      <c r="S604" s="151" t="s">
        <v>135</v>
      </c>
      <c r="T604" s="151" t="s">
        <v>381</v>
      </c>
      <c r="U604" s="151" t="s">
        <v>1509</v>
      </c>
      <c r="V604" s="151"/>
      <c r="W604" s="150"/>
      <c r="X604" s="150"/>
      <c r="Y604" s="150"/>
    </row>
    <row r="605" spans="1:25" s="17" customFormat="1" x14ac:dyDescent="0.2">
      <c r="A605" s="151">
        <v>39990</v>
      </c>
      <c r="B605" s="164" t="s">
        <v>1100</v>
      </c>
      <c r="C605" s="164" t="s">
        <v>326</v>
      </c>
      <c r="D605" s="164" t="s">
        <v>134</v>
      </c>
      <c r="E605" s="164" t="s">
        <v>143</v>
      </c>
      <c r="F605" s="165">
        <v>38162</v>
      </c>
      <c r="G605" s="166">
        <v>2004</v>
      </c>
      <c r="H605" s="151" t="s">
        <v>25</v>
      </c>
      <c r="I605" s="151" t="str">
        <f t="shared" si="44"/>
        <v>CO</v>
      </c>
      <c r="J605" s="151" t="str">
        <f t="shared" si="45"/>
        <v>CO</v>
      </c>
      <c r="K605" s="151" t="str">
        <f t="shared" si="48"/>
        <v>Mountain</v>
      </c>
      <c r="L605" s="151" t="str">
        <f>INDEX('State '!$A$1:$C$62,MATCH($I605,'State '!$B:$B,0),3)</f>
        <v>Mountain</v>
      </c>
      <c r="M605" s="151" t="str">
        <f>INDEX('State '!$A$1:$C$62,MATCH($J605,'State '!$B:$B,0),3)</f>
        <v>Mountain</v>
      </c>
      <c r="N605" s="151"/>
      <c r="O605" s="158">
        <v>20</v>
      </c>
      <c r="P605" s="158">
        <v>58</v>
      </c>
      <c r="Q605" s="158">
        <v>14</v>
      </c>
      <c r="R605" s="157" t="s">
        <v>3234</v>
      </c>
      <c r="S605" s="151" t="s">
        <v>138</v>
      </c>
      <c r="T605" s="151" t="s">
        <v>187</v>
      </c>
      <c r="U605" s="151" t="s">
        <v>382</v>
      </c>
      <c r="V605" s="151"/>
      <c r="W605" s="150"/>
      <c r="X605" s="150"/>
      <c r="Y605" s="150"/>
    </row>
    <row r="606" spans="1:25" s="17" customFormat="1" ht="51" x14ac:dyDescent="0.2">
      <c r="A606" s="197">
        <v>44923</v>
      </c>
      <c r="B606" s="194" t="s">
        <v>3285</v>
      </c>
      <c r="C606" s="194" t="s">
        <v>3286</v>
      </c>
      <c r="D606" s="194" t="s">
        <v>140</v>
      </c>
      <c r="E606" s="194" t="s">
        <v>143</v>
      </c>
      <c r="F606" s="196">
        <v>44834</v>
      </c>
      <c r="G606" s="198">
        <v>2022</v>
      </c>
      <c r="H606" s="197" t="s">
        <v>53</v>
      </c>
      <c r="I606" s="97" t="str">
        <f t="shared" si="44"/>
        <v>SC</v>
      </c>
      <c r="J606" s="97" t="str">
        <f t="shared" si="45"/>
        <v>SC</v>
      </c>
      <c r="K606" s="104" t="str">
        <f t="shared" si="48"/>
        <v>Southeast</v>
      </c>
      <c r="L606" s="97" t="str">
        <f>INDEX('State '!$A$1:$C$62,MATCH($I606,'State '!$B:$B,0),3)</f>
        <v>Southeast</v>
      </c>
      <c r="M606" s="97" t="str">
        <f>INDEX('State '!$A$1:$C$62,MATCH($J606,'State '!$B:$B,0),3)</f>
        <v>Southeast</v>
      </c>
      <c r="N606" s="97"/>
      <c r="O606" s="158">
        <v>5.5</v>
      </c>
      <c r="P606" s="206"/>
      <c r="Q606" s="200">
        <v>10</v>
      </c>
      <c r="R606" s="198"/>
      <c r="S606" s="197" t="s">
        <v>135</v>
      </c>
      <c r="T606" s="197" t="s">
        <v>381</v>
      </c>
      <c r="U606" s="197" t="s">
        <v>3287</v>
      </c>
      <c r="V606" s="97" t="s">
        <v>2175</v>
      </c>
      <c r="W606" s="79" t="s">
        <v>3288</v>
      </c>
      <c r="X606" s="79" t="s">
        <v>2830</v>
      </c>
      <c r="Y606" s="195"/>
    </row>
    <row r="607" spans="1:25" s="17" customFormat="1" ht="38.25" x14ac:dyDescent="0.2">
      <c r="A607" s="97">
        <v>44575</v>
      </c>
      <c r="B607" s="79" t="s">
        <v>3155</v>
      </c>
      <c r="C607" s="79" t="s">
        <v>3128</v>
      </c>
      <c r="D607" s="79" t="s">
        <v>140</v>
      </c>
      <c r="E607" s="102" t="s">
        <v>2374</v>
      </c>
      <c r="F607" s="60"/>
      <c r="G607" s="61" t="s">
        <v>382</v>
      </c>
      <c r="H607" s="97" t="s">
        <v>33</v>
      </c>
      <c r="I607" s="97" t="str">
        <f t="shared" si="44"/>
        <v>WV</v>
      </c>
      <c r="J607" s="97" t="str">
        <f t="shared" si="45"/>
        <v>WV</v>
      </c>
      <c r="K607" s="104" t="str">
        <f t="shared" si="48"/>
        <v>Northeast</v>
      </c>
      <c r="L607" s="97" t="str">
        <f>INDEX('State '!$A$1:$C$62,MATCH($I607,'State '!$B:$B,0),3)</f>
        <v>Northeast</v>
      </c>
      <c r="M607" s="97" t="str">
        <f>INDEX('State '!$A$1:$C$62,MATCH($J607,'State '!$B:$B,0),3)</f>
        <v>Northeast</v>
      </c>
      <c r="N607" s="97"/>
      <c r="O607" s="158">
        <v>190.8</v>
      </c>
      <c r="P607" s="178">
        <v>21</v>
      </c>
      <c r="Q607" s="146">
        <v>240</v>
      </c>
      <c r="R607" s="98"/>
      <c r="S607" s="97" t="s">
        <v>135</v>
      </c>
      <c r="T607" s="97" t="s">
        <v>381</v>
      </c>
      <c r="U607" s="97" t="s">
        <v>3156</v>
      </c>
      <c r="V607" s="97" t="s">
        <v>2175</v>
      </c>
      <c r="W607" s="79" t="s">
        <v>3157</v>
      </c>
      <c r="X607" s="79"/>
      <c r="Y607" s="137" t="s">
        <v>3160</v>
      </c>
    </row>
    <row r="608" spans="1:25" s="17" customFormat="1" x14ac:dyDescent="0.2">
      <c r="A608" s="151">
        <v>41106</v>
      </c>
      <c r="B608" s="164" t="s">
        <v>476</v>
      </c>
      <c r="C608" s="164" t="s">
        <v>196</v>
      </c>
      <c r="D608" s="164" t="s">
        <v>134</v>
      </c>
      <c r="E608" s="164" t="s">
        <v>143</v>
      </c>
      <c r="F608" s="165"/>
      <c r="G608" s="166">
        <v>2012</v>
      </c>
      <c r="H608" s="151" t="s">
        <v>6</v>
      </c>
      <c r="I608" s="151" t="str">
        <f t="shared" si="44"/>
        <v>TX</v>
      </c>
      <c r="J608" s="151" t="str">
        <f t="shared" si="45"/>
        <v>TX</v>
      </c>
      <c r="K608" s="151" t="str">
        <f t="shared" si="48"/>
        <v>South Central</v>
      </c>
      <c r="L608" s="151" t="str">
        <f>INDEX('State '!$A$1:$C$62,MATCH($I608,'State '!$B:$B,0),3)</f>
        <v>South Central</v>
      </c>
      <c r="M608" s="151" t="str">
        <f>INDEX('State '!$A$1:$C$62,MATCH($J608,'State '!$B:$B,0),3)</f>
        <v>South Central</v>
      </c>
      <c r="N608" s="151"/>
      <c r="O608" s="158"/>
      <c r="P608" s="158">
        <v>2.5499999999999998</v>
      </c>
      <c r="Q608" s="158"/>
      <c r="R608" s="157">
        <v>30</v>
      </c>
      <c r="S608" s="151" t="s">
        <v>135</v>
      </c>
      <c r="T608" s="151" t="s">
        <v>381</v>
      </c>
      <c r="U608" s="151" t="s">
        <v>477</v>
      </c>
      <c r="V608" s="151"/>
      <c r="W608" s="150"/>
      <c r="X608" s="150"/>
      <c r="Y608" s="150"/>
    </row>
    <row r="609" spans="1:25" s="17" customFormat="1" x14ac:dyDescent="0.2">
      <c r="A609" s="151">
        <v>41106</v>
      </c>
      <c r="B609" s="164" t="s">
        <v>456</v>
      </c>
      <c r="C609" s="164" t="s">
        <v>224</v>
      </c>
      <c r="D609" s="164" t="s">
        <v>134</v>
      </c>
      <c r="E609" s="164" t="s">
        <v>143</v>
      </c>
      <c r="F609" s="165">
        <v>41044</v>
      </c>
      <c r="G609" s="166">
        <v>2012</v>
      </c>
      <c r="H609" s="151" t="s">
        <v>13</v>
      </c>
      <c r="I609" s="151" t="str">
        <f t="shared" si="44"/>
        <v>CA</v>
      </c>
      <c r="J609" s="151" t="str">
        <f t="shared" si="45"/>
        <v>CA</v>
      </c>
      <c r="K609" s="151" t="str">
        <f t="shared" si="48"/>
        <v>Pacific</v>
      </c>
      <c r="L609" s="151" t="str">
        <f>INDEX('State '!$A$1:$C$62,MATCH($I609,'State '!$B:$B,0),3)</f>
        <v>Pacific</v>
      </c>
      <c r="M609" s="151" t="str">
        <f>INDEX('State '!$A$1:$C$62,MATCH($J609,'State '!$B:$B,0),3)</f>
        <v>Pacific</v>
      </c>
      <c r="N609" s="151"/>
      <c r="O609" s="158">
        <v>15.7</v>
      </c>
      <c r="P609" s="158">
        <v>8.6</v>
      </c>
      <c r="Q609" s="158">
        <v>24.27</v>
      </c>
      <c r="R609" s="157">
        <v>8</v>
      </c>
      <c r="S609" s="151" t="s">
        <v>135</v>
      </c>
      <c r="T609" s="151" t="s">
        <v>381</v>
      </c>
      <c r="U609" s="151" t="s">
        <v>481</v>
      </c>
      <c r="V609" s="151"/>
      <c r="W609" s="150"/>
      <c r="X609" s="150"/>
      <c r="Y609" s="150"/>
    </row>
    <row r="610" spans="1:25" s="17" customFormat="1" ht="25.5" x14ac:dyDescent="0.2">
      <c r="A610" s="97">
        <v>43692</v>
      </c>
      <c r="B610" s="80" t="s">
        <v>2823</v>
      </c>
      <c r="C610" s="80" t="s">
        <v>261</v>
      </c>
      <c r="D610" s="80" t="s">
        <v>140</v>
      </c>
      <c r="E610" s="102" t="s">
        <v>143</v>
      </c>
      <c r="F610" s="62">
        <v>43525</v>
      </c>
      <c r="G610" s="107">
        <v>2019</v>
      </c>
      <c r="H610" s="97" t="s">
        <v>33</v>
      </c>
      <c r="I610" s="97" t="str">
        <f t="shared" si="44"/>
        <v>WV</v>
      </c>
      <c r="J610" s="97" t="str">
        <f t="shared" si="45"/>
        <v>WV</v>
      </c>
      <c r="K610" s="104" t="str">
        <f t="shared" si="48"/>
        <v>Northeast</v>
      </c>
      <c r="L610" s="97" t="str">
        <f>INDEX('State '!$A$1:$C$62,MATCH($I610,'State '!$B:$B,0),3)</f>
        <v>Northeast</v>
      </c>
      <c r="M610" s="97" t="str">
        <f>INDEX('State '!$A$1:$C$62,MATCH($J610,'State '!$B:$B,0),3)</f>
        <v>Northeast</v>
      </c>
      <c r="N610" s="97"/>
      <c r="O610" s="158">
        <v>3000</v>
      </c>
      <c r="P610" s="179">
        <v>171</v>
      </c>
      <c r="Q610" s="108">
        <v>1840</v>
      </c>
      <c r="R610" s="63"/>
      <c r="S610" s="103" t="s">
        <v>135</v>
      </c>
      <c r="T610" s="104" t="s">
        <v>381</v>
      </c>
      <c r="U610" s="105" t="s">
        <v>2210</v>
      </c>
      <c r="V610" s="97" t="s">
        <v>2175</v>
      </c>
      <c r="W610" s="79" t="s">
        <v>2419</v>
      </c>
      <c r="X610" s="79"/>
      <c r="Y610" s="137" t="s">
        <v>2501</v>
      </c>
    </row>
    <row r="611" spans="1:25" s="17" customFormat="1" ht="25.5" x14ac:dyDescent="0.2">
      <c r="A611" s="97">
        <v>43692</v>
      </c>
      <c r="B611" s="80" t="s">
        <v>2824</v>
      </c>
      <c r="C611" s="80" t="s">
        <v>261</v>
      </c>
      <c r="D611" s="80" t="s">
        <v>140</v>
      </c>
      <c r="E611" s="102" t="s">
        <v>143</v>
      </c>
      <c r="F611" s="62">
        <v>43525</v>
      </c>
      <c r="G611" s="107">
        <v>2019</v>
      </c>
      <c r="H611" s="97" t="s">
        <v>2184</v>
      </c>
      <c r="I611" s="97" t="str">
        <f t="shared" si="44"/>
        <v>WV</v>
      </c>
      <c r="J611" s="97" t="str">
        <f t="shared" si="45"/>
        <v>KY</v>
      </c>
      <c r="K611" s="104" t="str">
        <f t="shared" si="48"/>
        <v>Northeast, Midwest</v>
      </c>
      <c r="L611" s="97" t="str">
        <f>INDEX('State '!$A$1:$C$62,MATCH($I611,'State '!$B:$B,0),3)</f>
        <v>Northeast</v>
      </c>
      <c r="M611" s="97" t="str">
        <f>INDEX('State '!$A$1:$C$62,MATCH($J611,'State '!$B:$B,0),3)</f>
        <v>Midwest</v>
      </c>
      <c r="N611" s="97"/>
      <c r="O611" s="158"/>
      <c r="P611" s="179">
        <v>171</v>
      </c>
      <c r="Q611" s="108">
        <v>860</v>
      </c>
      <c r="R611" s="63"/>
      <c r="S611" s="103" t="s">
        <v>135</v>
      </c>
      <c r="T611" s="104" t="s">
        <v>381</v>
      </c>
      <c r="U611" s="105" t="s">
        <v>2210</v>
      </c>
      <c r="V611" s="97" t="s">
        <v>2178</v>
      </c>
      <c r="W611" s="79" t="s">
        <v>2825</v>
      </c>
      <c r="X611" s="79"/>
      <c r="Y611" s="137" t="s">
        <v>2501</v>
      </c>
    </row>
    <row r="612" spans="1:25" s="17" customFormat="1" x14ac:dyDescent="0.2">
      <c r="A612" s="96">
        <v>45455</v>
      </c>
      <c r="B612" s="79" t="s">
        <v>1973</v>
      </c>
      <c r="C612" s="79" t="s">
        <v>2455</v>
      </c>
      <c r="D612" s="79" t="s">
        <v>136</v>
      </c>
      <c r="E612" s="102" t="s">
        <v>3474</v>
      </c>
      <c r="F612" s="60">
        <v>45454</v>
      </c>
      <c r="G612" s="61">
        <v>2024</v>
      </c>
      <c r="H612" s="97" t="s">
        <v>2394</v>
      </c>
      <c r="I612" s="97" t="str">
        <f>LEFT($H612,2)</f>
        <v>WV</v>
      </c>
      <c r="J612" s="97" t="str">
        <f>RIGHT($H612,2)</f>
        <v>VA</v>
      </c>
      <c r="K612" s="104" t="str">
        <f>IF($L612=$M612,L612,CONCATENATE($L612,", ",IF(ISBLANK(N612),"",CONCATENATE(N612,", ")),$M612))</f>
        <v>Northeast</v>
      </c>
      <c r="L612" s="97" t="str">
        <f>INDEX('State '!$A$1:$C$62,MATCH($I612,'State '!$B:$B,0),3)</f>
        <v>Northeast</v>
      </c>
      <c r="M612" s="97" t="str">
        <f>INDEX('State '!$A$1:$C$62,MATCH($J612,'State '!$B:$B,0),3)</f>
        <v>Northeast</v>
      </c>
      <c r="N612" s="97"/>
      <c r="O612" s="158">
        <v>6600</v>
      </c>
      <c r="P612" s="158">
        <v>303.5</v>
      </c>
      <c r="Q612" s="146">
        <v>2000</v>
      </c>
      <c r="R612" s="98">
        <v>42</v>
      </c>
      <c r="S612" s="97" t="s">
        <v>135</v>
      </c>
      <c r="T612" s="97" t="s">
        <v>381</v>
      </c>
      <c r="U612" s="97" t="s">
        <v>2095</v>
      </c>
      <c r="V612" s="97" t="s">
        <v>2178</v>
      </c>
      <c r="W612" s="79" t="s">
        <v>2420</v>
      </c>
      <c r="X612" s="79"/>
      <c r="Y612" s="137" t="s">
        <v>2500</v>
      </c>
    </row>
    <row r="613" spans="1:25" s="17" customFormat="1" x14ac:dyDescent="0.2">
      <c r="A613" s="151">
        <v>41537</v>
      </c>
      <c r="B613" s="152" t="s">
        <v>424</v>
      </c>
      <c r="C613" s="152" t="s">
        <v>206</v>
      </c>
      <c r="D613" s="152" t="s">
        <v>140</v>
      </c>
      <c r="E613" s="153" t="s">
        <v>143</v>
      </c>
      <c r="F613" s="154">
        <v>41537</v>
      </c>
      <c r="G613" s="155">
        <v>2013</v>
      </c>
      <c r="H613" s="151" t="s">
        <v>7</v>
      </c>
      <c r="I613" s="151" t="str">
        <f t="shared" si="44"/>
        <v>PA</v>
      </c>
      <c r="J613" s="151" t="str">
        <f t="shared" si="45"/>
        <v>PA</v>
      </c>
      <c r="K613" s="151" t="str">
        <f t="shared" si="48"/>
        <v>Northeast</v>
      </c>
      <c r="L613" s="151" t="str">
        <f>INDEX('State '!$A$1:$C$62,MATCH($I613,'State '!$B:$B,0),3)</f>
        <v>Northeast</v>
      </c>
      <c r="M613" s="151" t="str">
        <f>INDEX('State '!$A$1:$C$62,MATCH($J613,'State '!$B:$B,0),3)</f>
        <v>Northeast</v>
      </c>
      <c r="N613" s="151"/>
      <c r="O613" s="158">
        <v>89</v>
      </c>
      <c r="P613" s="157">
        <v>7.9</v>
      </c>
      <c r="Q613" s="157">
        <v>240</v>
      </c>
      <c r="R613" s="158">
        <v>30</v>
      </c>
      <c r="S613" s="159" t="s">
        <v>135</v>
      </c>
      <c r="T613" s="156" t="s">
        <v>381</v>
      </c>
      <c r="U613" s="160" t="s">
        <v>425</v>
      </c>
      <c r="V613" s="151"/>
      <c r="W613" s="150"/>
      <c r="X613" s="150"/>
      <c r="Y613" s="150"/>
    </row>
    <row r="614" spans="1:25" s="17" customFormat="1" x14ac:dyDescent="0.2">
      <c r="A614" s="151">
        <v>42600</v>
      </c>
      <c r="B614" s="152" t="s">
        <v>2152</v>
      </c>
      <c r="C614" s="152" t="s">
        <v>2154</v>
      </c>
      <c r="D614" s="152" t="s">
        <v>136</v>
      </c>
      <c r="E614" s="153" t="s">
        <v>143</v>
      </c>
      <c r="F614" s="154">
        <v>42823</v>
      </c>
      <c r="G614" s="155">
        <v>2017</v>
      </c>
      <c r="H614" s="151" t="s">
        <v>0</v>
      </c>
      <c r="I614" s="151" t="str">
        <f t="shared" si="44"/>
        <v>LA</v>
      </c>
      <c r="J614" s="151" t="str">
        <f t="shared" si="45"/>
        <v>LA</v>
      </c>
      <c r="K614" s="156" t="str">
        <f t="shared" ref="K614:K645" si="49">IF($L614=$M614,L614,CONCATENATE($L614,", ",IF(ISBLANK(N614),"",CONCATENATE(N614,", ")),$M614))</f>
        <v>South Central</v>
      </c>
      <c r="L614" s="151" t="str">
        <f>INDEX('State '!$A$1:$C$62,MATCH($I614,'State '!$B:$B,0),3)</f>
        <v>South Central</v>
      </c>
      <c r="M614" s="151" t="str">
        <f>INDEX('State '!$A$1:$C$62,MATCH($J614,'State '!$B:$B,0),3)</f>
        <v>South Central</v>
      </c>
      <c r="N614" s="151"/>
      <c r="O614" s="158">
        <v>66.2</v>
      </c>
      <c r="P614" s="157">
        <v>52</v>
      </c>
      <c r="Q614" s="157">
        <v>48</v>
      </c>
      <c r="R614" s="158">
        <v>12</v>
      </c>
      <c r="S614" s="159" t="s">
        <v>135</v>
      </c>
      <c r="T614" s="156" t="s">
        <v>381</v>
      </c>
      <c r="U614" s="160" t="s">
        <v>2153</v>
      </c>
      <c r="V614" s="151" t="s">
        <v>2175</v>
      </c>
      <c r="W614" s="150"/>
      <c r="X614" s="150"/>
      <c r="Y614" s="150"/>
    </row>
    <row r="615" spans="1:25" s="17" customFormat="1" x14ac:dyDescent="0.2">
      <c r="A615" s="151">
        <v>41220</v>
      </c>
      <c r="B615" s="152" t="s">
        <v>1908</v>
      </c>
      <c r="C615" s="152" t="s">
        <v>223</v>
      </c>
      <c r="D615" s="152" t="s">
        <v>140</v>
      </c>
      <c r="E615" s="153" t="s">
        <v>143</v>
      </c>
      <c r="F615" s="154">
        <v>41950</v>
      </c>
      <c r="G615" s="155">
        <v>2014</v>
      </c>
      <c r="H615" s="151" t="s">
        <v>438</v>
      </c>
      <c r="I615" s="151" t="str">
        <f t="shared" si="44"/>
        <v>WV</v>
      </c>
      <c r="J615" s="151" t="str">
        <f t="shared" si="45"/>
        <v>PA</v>
      </c>
      <c r="K615" s="151" t="str">
        <f t="shared" si="49"/>
        <v>Northeast</v>
      </c>
      <c r="L615" s="151" t="str">
        <f>INDEX('State '!$A$1:$C$62,MATCH($I615,'State '!$B:$B,0),3)</f>
        <v>Northeast</v>
      </c>
      <c r="M615" s="151" t="str">
        <f>INDEX('State '!$A$1:$C$62,MATCH($J615,'State '!$B:$B,0),3)</f>
        <v>Northeast</v>
      </c>
      <c r="N615" s="151"/>
      <c r="O615" s="158">
        <v>41.7</v>
      </c>
      <c r="P615" s="157">
        <v>0</v>
      </c>
      <c r="Q615" s="157">
        <v>185</v>
      </c>
      <c r="R615" s="158"/>
      <c r="S615" s="159" t="s">
        <v>135</v>
      </c>
      <c r="T615" s="156" t="s">
        <v>381</v>
      </c>
      <c r="U615" s="160" t="s">
        <v>1985</v>
      </c>
      <c r="V615" s="151"/>
      <c r="W615" s="150"/>
      <c r="X615" s="150"/>
      <c r="Y615" s="150"/>
    </row>
    <row r="616" spans="1:25" s="17" customFormat="1" ht="25.5" x14ac:dyDescent="0.2">
      <c r="A616" s="97">
        <v>44013</v>
      </c>
      <c r="B616" s="80" t="s">
        <v>2581</v>
      </c>
      <c r="C616" s="80" t="s">
        <v>2582</v>
      </c>
      <c r="D616" s="80" t="s">
        <v>136</v>
      </c>
      <c r="E616" s="102" t="s">
        <v>143</v>
      </c>
      <c r="F616" s="62">
        <v>43801</v>
      </c>
      <c r="G616" s="107">
        <v>2019</v>
      </c>
      <c r="H616" s="97" t="s">
        <v>29</v>
      </c>
      <c r="I616" s="97" t="str">
        <f t="shared" si="44"/>
        <v>WY</v>
      </c>
      <c r="J616" s="97" t="str">
        <f t="shared" si="45"/>
        <v>WY</v>
      </c>
      <c r="K616" s="104" t="str">
        <f t="shared" si="49"/>
        <v>Mountain</v>
      </c>
      <c r="L616" s="97" t="str">
        <f>INDEX('State '!$A$1:$C$62,MATCH($I616,'State '!$B:$B,0),3)</f>
        <v>Mountain</v>
      </c>
      <c r="M616" s="97" t="str">
        <f>INDEX('State '!$A$1:$C$62,MATCH($J616,'State '!$B:$B,0),3)</f>
        <v>Mountain</v>
      </c>
      <c r="N616" s="97"/>
      <c r="O616" s="158">
        <v>54</v>
      </c>
      <c r="P616" s="179">
        <v>35</v>
      </c>
      <c r="Q616" s="108"/>
      <c r="R616" s="63">
        <v>12</v>
      </c>
      <c r="S616" s="103" t="s">
        <v>138</v>
      </c>
      <c r="T616" s="104" t="s">
        <v>187</v>
      </c>
      <c r="U616" s="105"/>
      <c r="V616" s="97" t="s">
        <v>2175</v>
      </c>
      <c r="W616" s="79" t="s">
        <v>2583</v>
      </c>
      <c r="X616" s="79" t="s">
        <v>2830</v>
      </c>
      <c r="Y616" s="137" t="s">
        <v>2941</v>
      </c>
    </row>
    <row r="617" spans="1:25" s="17" customFormat="1" x14ac:dyDescent="0.2">
      <c r="A617" s="151">
        <v>42976</v>
      </c>
      <c r="B617" s="164" t="s">
        <v>2266</v>
      </c>
      <c r="C617" s="164" t="s">
        <v>2267</v>
      </c>
      <c r="D617" s="164" t="s">
        <v>136</v>
      </c>
      <c r="E617" s="164" t="s">
        <v>143</v>
      </c>
      <c r="F617" s="165">
        <v>42887</v>
      </c>
      <c r="G617" s="166">
        <v>2017</v>
      </c>
      <c r="H617" s="151" t="s">
        <v>6</v>
      </c>
      <c r="I617" s="151" t="str">
        <f t="shared" si="44"/>
        <v>TX</v>
      </c>
      <c r="J617" s="151" t="str">
        <f t="shared" si="45"/>
        <v>TX</v>
      </c>
      <c r="K617" s="156" t="str">
        <f t="shared" si="49"/>
        <v>South Central</v>
      </c>
      <c r="L617" s="151" t="str">
        <f>INDEX('State '!$A$1:$C$62,MATCH($I617,'State '!$B:$B,0),3)</f>
        <v>South Central</v>
      </c>
      <c r="M617" s="151" t="str">
        <f>INDEX('State '!$A$1:$C$62,MATCH($J617,'State '!$B:$B,0),3)</f>
        <v>South Central</v>
      </c>
      <c r="N617" s="151"/>
      <c r="O617" s="158"/>
      <c r="P617" s="158">
        <v>194</v>
      </c>
      <c r="Q617" s="158">
        <v>250</v>
      </c>
      <c r="R617" s="157"/>
      <c r="S617" s="151" t="s">
        <v>138</v>
      </c>
      <c r="T617" s="151" t="s">
        <v>187</v>
      </c>
      <c r="U617" s="151" t="s">
        <v>382</v>
      </c>
      <c r="V617" s="151" t="s">
        <v>2175</v>
      </c>
      <c r="W617" s="150" t="s">
        <v>2589</v>
      </c>
      <c r="X617" s="150"/>
      <c r="Y617" s="150"/>
    </row>
    <row r="618" spans="1:25" s="17" customFormat="1" x14ac:dyDescent="0.2">
      <c r="A618" s="151">
        <v>39990</v>
      </c>
      <c r="B618" s="164" t="s">
        <v>1698</v>
      </c>
      <c r="C618" s="164" t="s">
        <v>377</v>
      </c>
      <c r="D618" s="164" t="s">
        <v>136</v>
      </c>
      <c r="E618" s="164" t="s">
        <v>143</v>
      </c>
      <c r="F618" s="165">
        <v>35735</v>
      </c>
      <c r="G618" s="166">
        <v>1997</v>
      </c>
      <c r="H618" s="151" t="s">
        <v>1095</v>
      </c>
      <c r="I618" s="151" t="str">
        <f t="shared" si="44"/>
        <v>GM</v>
      </c>
      <c r="J618" s="151" t="str">
        <f t="shared" si="45"/>
        <v>LA</v>
      </c>
      <c r="K618" s="151" t="str">
        <f t="shared" si="49"/>
        <v>Gulf of Mexico, South Central</v>
      </c>
      <c r="L618" s="151" t="str">
        <f>INDEX('State '!$A$1:$C$62,MATCH($I618,'State '!$B:$B,0),3)</f>
        <v>Gulf of Mexico</v>
      </c>
      <c r="M618" s="151" t="str">
        <f>INDEX('State '!$A$1:$C$62,MATCH($J618,'State '!$B:$B,0),3)</f>
        <v>South Central</v>
      </c>
      <c r="N618" s="151"/>
      <c r="O618" s="158">
        <v>121</v>
      </c>
      <c r="P618" s="158">
        <v>87</v>
      </c>
      <c r="Q618" s="158">
        <v>600</v>
      </c>
      <c r="R618" s="157">
        <v>30</v>
      </c>
      <c r="S618" s="151" t="s">
        <v>135</v>
      </c>
      <c r="T618" s="151" t="s">
        <v>381</v>
      </c>
      <c r="U618" s="151" t="s">
        <v>1699</v>
      </c>
      <c r="V618" s="151"/>
      <c r="W618" s="150"/>
      <c r="X618" s="150"/>
      <c r="Y618" s="150"/>
    </row>
    <row r="619" spans="1:25" s="17" customFormat="1" x14ac:dyDescent="0.2">
      <c r="A619" s="151">
        <v>39990</v>
      </c>
      <c r="B619" s="164" t="s">
        <v>1431</v>
      </c>
      <c r="C619" s="164" t="s">
        <v>227</v>
      </c>
      <c r="D619" s="164" t="s">
        <v>140</v>
      </c>
      <c r="E619" s="164" t="s">
        <v>143</v>
      </c>
      <c r="F619" s="165">
        <v>37165</v>
      </c>
      <c r="G619" s="166">
        <v>2001</v>
      </c>
      <c r="H619" s="151" t="s">
        <v>710</v>
      </c>
      <c r="I619" s="151" t="str">
        <f t="shared" si="44"/>
        <v>IA</v>
      </c>
      <c r="J619" s="151" t="str">
        <f t="shared" si="45"/>
        <v>IL</v>
      </c>
      <c r="K619" s="151" t="str">
        <f t="shared" si="49"/>
        <v>Midwest</v>
      </c>
      <c r="L619" s="151" t="str">
        <f>INDEX('State '!$A$1:$C$62,MATCH($I619,'State '!$B:$B,0),3)</f>
        <v>Midwest</v>
      </c>
      <c r="M619" s="151" t="str">
        <f>INDEX('State '!$A$1:$C$62,MATCH($J619,'State '!$B:$B,0),3)</f>
        <v>Midwest</v>
      </c>
      <c r="N619" s="151"/>
      <c r="O619" s="158">
        <v>33</v>
      </c>
      <c r="P619" s="158"/>
      <c r="Q619" s="158">
        <v>195</v>
      </c>
      <c r="R619" s="157">
        <v>30</v>
      </c>
      <c r="S619" s="151" t="s">
        <v>135</v>
      </c>
      <c r="T619" s="151" t="s">
        <v>381</v>
      </c>
      <c r="U619" s="151" t="s">
        <v>1429</v>
      </c>
      <c r="V619" s="151"/>
      <c r="W619" s="150"/>
      <c r="X619" s="150"/>
      <c r="Y619" s="150"/>
    </row>
    <row r="620" spans="1:25" s="17" customFormat="1" x14ac:dyDescent="0.2">
      <c r="A620" s="151">
        <v>39990</v>
      </c>
      <c r="B620" s="164" t="s">
        <v>1428</v>
      </c>
      <c r="C620" s="164" t="s">
        <v>227</v>
      </c>
      <c r="D620" s="164" t="s">
        <v>140</v>
      </c>
      <c r="E620" s="164" t="s">
        <v>143</v>
      </c>
      <c r="F620" s="165">
        <v>37165</v>
      </c>
      <c r="G620" s="166">
        <v>2001</v>
      </c>
      <c r="H620" s="151" t="s">
        <v>609</v>
      </c>
      <c r="I620" s="151" t="str">
        <f t="shared" si="44"/>
        <v>IL</v>
      </c>
      <c r="J620" s="151" t="str">
        <f t="shared" si="45"/>
        <v>IN</v>
      </c>
      <c r="K620" s="151" t="str">
        <f t="shared" si="49"/>
        <v>Midwest</v>
      </c>
      <c r="L620" s="151" t="str">
        <f>INDEX('State '!$A$1:$C$62,MATCH($I620,'State '!$B:$B,0),3)</f>
        <v>Midwest</v>
      </c>
      <c r="M620" s="151" t="str">
        <f>INDEX('State '!$A$1:$C$62,MATCH($J620,'State '!$B:$B,0),3)</f>
        <v>Midwest</v>
      </c>
      <c r="N620" s="151"/>
      <c r="O620" s="158">
        <v>94.4</v>
      </c>
      <c r="P620" s="158">
        <v>34.4</v>
      </c>
      <c r="Q620" s="158">
        <v>544</v>
      </c>
      <c r="R620" s="157">
        <v>30</v>
      </c>
      <c r="S620" s="151" t="s">
        <v>135</v>
      </c>
      <c r="T620" s="151" t="s">
        <v>381</v>
      </c>
      <c r="U620" s="151" t="s">
        <v>1429</v>
      </c>
      <c r="V620" s="151"/>
      <c r="W620" s="150"/>
      <c r="X620" s="150"/>
      <c r="Y620" s="150"/>
    </row>
    <row r="621" spans="1:25" s="17" customFormat="1" x14ac:dyDescent="0.2">
      <c r="A621" s="151">
        <v>39990</v>
      </c>
      <c r="B621" s="164" t="s">
        <v>1435</v>
      </c>
      <c r="C621" s="164" t="s">
        <v>227</v>
      </c>
      <c r="D621" s="164" t="s">
        <v>140</v>
      </c>
      <c r="E621" s="164" t="s">
        <v>143</v>
      </c>
      <c r="F621" s="165">
        <v>37165</v>
      </c>
      <c r="G621" s="166">
        <v>2001</v>
      </c>
      <c r="H621" s="151" t="s">
        <v>1436</v>
      </c>
      <c r="I621" s="151" t="str">
        <f t="shared" si="44"/>
        <v>SK</v>
      </c>
      <c r="J621" s="151" t="str">
        <f t="shared" si="45"/>
        <v>IA</v>
      </c>
      <c r="K621" s="151" t="str">
        <f t="shared" si="49"/>
        <v>Canada, Mountain, Midwest</v>
      </c>
      <c r="L621" s="151" t="str">
        <f>INDEX('State '!$A$1:$C$62,MATCH($I621,'State '!$B:$B,0),3)</f>
        <v>Canada</v>
      </c>
      <c r="M621" s="151" t="str">
        <f>INDEX('State '!$A$1:$C$62,MATCH($J621,'State '!$B:$B,0),3)</f>
        <v>Midwest</v>
      </c>
      <c r="N621" s="151" t="s">
        <v>2463</v>
      </c>
      <c r="O621" s="158">
        <v>1</v>
      </c>
      <c r="P621" s="158"/>
      <c r="Q621" s="158">
        <v>0.99</v>
      </c>
      <c r="R621" s="157" t="s">
        <v>550</v>
      </c>
      <c r="S621" s="151" t="s">
        <v>135</v>
      </c>
      <c r="T621" s="151" t="s">
        <v>381</v>
      </c>
      <c r="U621" s="151" t="s">
        <v>1429</v>
      </c>
      <c r="V621" s="151"/>
      <c r="W621" s="150"/>
      <c r="X621" s="150"/>
      <c r="Y621" s="150"/>
    </row>
    <row r="622" spans="1:25" s="17" customFormat="1" x14ac:dyDescent="0.2">
      <c r="A622" s="151">
        <v>39990</v>
      </c>
      <c r="B622" s="164" t="s">
        <v>1377</v>
      </c>
      <c r="C622" s="164" t="s">
        <v>353</v>
      </c>
      <c r="D622" s="164" t="s">
        <v>136</v>
      </c>
      <c r="E622" s="164" t="s">
        <v>143</v>
      </c>
      <c r="F622" s="165">
        <v>36951</v>
      </c>
      <c r="G622" s="166">
        <v>2001</v>
      </c>
      <c r="H622" s="151" t="s">
        <v>16</v>
      </c>
      <c r="I622" s="151" t="str">
        <f t="shared" si="44"/>
        <v>NC</v>
      </c>
      <c r="J622" s="151" t="str">
        <f t="shared" si="45"/>
        <v>NC</v>
      </c>
      <c r="K622" s="151" t="str">
        <f t="shared" si="49"/>
        <v>Southeast</v>
      </c>
      <c r="L622" s="151" t="str">
        <f>INDEX('State '!$A$1:$C$62,MATCH($I622,'State '!$B:$B,0),3)</f>
        <v>Southeast</v>
      </c>
      <c r="M622" s="151" t="str">
        <f>INDEX('State '!$A$1:$C$62,MATCH($J622,'State '!$B:$B,0),3)</f>
        <v>Southeast</v>
      </c>
      <c r="N622" s="151"/>
      <c r="O622" s="158">
        <v>100</v>
      </c>
      <c r="P622" s="158">
        <v>84</v>
      </c>
      <c r="Q622" s="158">
        <v>300</v>
      </c>
      <c r="R622" s="157">
        <v>30</v>
      </c>
      <c r="S622" s="151" t="s">
        <v>138</v>
      </c>
      <c r="T622" s="151" t="s">
        <v>187</v>
      </c>
      <c r="U622" s="151" t="s">
        <v>382</v>
      </c>
      <c r="V622" s="151"/>
      <c r="W622" s="150"/>
      <c r="X622" s="150"/>
      <c r="Y622" s="150"/>
    </row>
    <row r="623" spans="1:25" s="17" customFormat="1" x14ac:dyDescent="0.2">
      <c r="A623" s="151">
        <v>39990</v>
      </c>
      <c r="B623" s="164" t="s">
        <v>1098</v>
      </c>
      <c r="C623" s="164" t="s">
        <v>325</v>
      </c>
      <c r="D623" s="164" t="s">
        <v>140</v>
      </c>
      <c r="E623" s="164" t="s">
        <v>143</v>
      </c>
      <c r="F623" s="165">
        <v>38292</v>
      </c>
      <c r="G623" s="166">
        <v>2004</v>
      </c>
      <c r="H623" s="151" t="s">
        <v>35</v>
      </c>
      <c r="I623" s="151" t="str">
        <f t="shared" si="44"/>
        <v>CT</v>
      </c>
      <c r="J623" s="151" t="str">
        <f t="shared" si="45"/>
        <v>CT</v>
      </c>
      <c r="K623" s="151" t="str">
        <f t="shared" si="49"/>
        <v>Northeast</v>
      </c>
      <c r="L623" s="151" t="str">
        <f>INDEX('State '!$A$1:$C$62,MATCH($I623,'State '!$B:$B,0),3)</f>
        <v>Northeast</v>
      </c>
      <c r="M623" s="151" t="str">
        <f>INDEX('State '!$A$1:$C$62,MATCH($J623,'State '!$B:$B,0),3)</f>
        <v>Northeast</v>
      </c>
      <c r="N623" s="151"/>
      <c r="O623" s="158">
        <v>5</v>
      </c>
      <c r="P623" s="158">
        <v>9</v>
      </c>
      <c r="Q623" s="158">
        <v>4.97</v>
      </c>
      <c r="R623" s="157" t="s">
        <v>2173</v>
      </c>
      <c r="S623" s="151" t="s">
        <v>135</v>
      </c>
      <c r="T623" s="151" t="s">
        <v>381</v>
      </c>
      <c r="U623" s="151" t="s">
        <v>1099</v>
      </c>
      <c r="V623" s="151"/>
      <c r="W623" s="150"/>
      <c r="X623" s="150"/>
      <c r="Y623" s="150"/>
    </row>
    <row r="624" spans="1:25" s="17" customFormat="1" x14ac:dyDescent="0.2">
      <c r="A624" s="151">
        <v>39990</v>
      </c>
      <c r="B624" s="164" t="s">
        <v>839</v>
      </c>
      <c r="C624" s="164" t="s">
        <v>294</v>
      </c>
      <c r="D624" s="164" t="s">
        <v>134</v>
      </c>
      <c r="E624" s="164" t="s">
        <v>143</v>
      </c>
      <c r="F624" s="165">
        <v>39736</v>
      </c>
      <c r="G624" s="166">
        <v>2008</v>
      </c>
      <c r="H624" s="151" t="s">
        <v>36</v>
      </c>
      <c r="I624" s="151" t="str">
        <f t="shared" si="44"/>
        <v>MA</v>
      </c>
      <c r="J624" s="151" t="str">
        <f t="shared" si="45"/>
        <v>MA</v>
      </c>
      <c r="K624" s="151" t="str">
        <f t="shared" si="49"/>
        <v>Northeast</v>
      </c>
      <c r="L624" s="151" t="str">
        <f>INDEX('State '!$A$1:$C$62,MATCH($I624,'State '!$B:$B,0),3)</f>
        <v>Northeast</v>
      </c>
      <c r="M624" s="151" t="str">
        <f>INDEX('State '!$A$1:$C$62,MATCH($J624,'State '!$B:$B,0),3)</f>
        <v>Northeast</v>
      </c>
      <c r="N624" s="151"/>
      <c r="O624" s="158">
        <v>23</v>
      </c>
      <c r="P624" s="158">
        <v>13</v>
      </c>
      <c r="Q624" s="158">
        <v>750</v>
      </c>
      <c r="R624" s="157">
        <v>24</v>
      </c>
      <c r="S624" s="151" t="s">
        <v>135</v>
      </c>
      <c r="T624" s="151" t="s">
        <v>840</v>
      </c>
      <c r="U624" s="151" t="s">
        <v>382</v>
      </c>
      <c r="V624" s="151"/>
      <c r="W624" s="150"/>
      <c r="X624" s="150"/>
      <c r="Y624" s="150"/>
    </row>
    <row r="625" spans="1:25" s="17" customFormat="1" x14ac:dyDescent="0.2">
      <c r="A625" s="97">
        <v>44162</v>
      </c>
      <c r="B625" s="79" t="s">
        <v>2932</v>
      </c>
      <c r="C625" s="79" t="s">
        <v>260</v>
      </c>
      <c r="D625" s="79" t="s">
        <v>140</v>
      </c>
      <c r="E625" s="79" t="s">
        <v>143</v>
      </c>
      <c r="F625" s="60">
        <v>44133</v>
      </c>
      <c r="G625" s="98">
        <v>2020</v>
      </c>
      <c r="H625" s="97" t="s">
        <v>34</v>
      </c>
      <c r="I625" s="97" t="str">
        <f t="shared" si="44"/>
        <v>WI</v>
      </c>
      <c r="J625" s="97" t="str">
        <f t="shared" si="45"/>
        <v>WI</v>
      </c>
      <c r="K625" s="104" t="str">
        <f t="shared" si="49"/>
        <v>Midwest</v>
      </c>
      <c r="L625" s="97" t="str">
        <f>INDEX('State '!$A$1:$C$62,MATCH($I625,'State '!$B:$B,0),3)</f>
        <v>Midwest</v>
      </c>
      <c r="M625" s="97" t="str">
        <f>INDEX('State '!$A$1:$C$62,MATCH($J625,'State '!$B:$B,0),3)</f>
        <v>Midwest</v>
      </c>
      <c r="N625" s="97"/>
      <c r="O625" s="158">
        <v>24.6</v>
      </c>
      <c r="P625" s="158">
        <v>7.4</v>
      </c>
      <c r="Q625" s="146">
        <v>15</v>
      </c>
      <c r="R625" s="98">
        <v>8</v>
      </c>
      <c r="S625" s="97" t="s">
        <v>135</v>
      </c>
      <c r="T625" s="97" t="s">
        <v>381</v>
      </c>
      <c r="U625" s="97" t="s">
        <v>2933</v>
      </c>
      <c r="V625" s="97" t="s">
        <v>2175</v>
      </c>
      <c r="W625" s="79" t="s">
        <v>2934</v>
      </c>
      <c r="X625" s="79" t="s">
        <v>2831</v>
      </c>
      <c r="Y625" s="195"/>
    </row>
    <row r="626" spans="1:25" s="17" customFormat="1" x14ac:dyDescent="0.2">
      <c r="A626" s="151">
        <v>43068</v>
      </c>
      <c r="B626" s="164" t="s">
        <v>2309</v>
      </c>
      <c r="C626" s="164" t="s">
        <v>223</v>
      </c>
      <c r="D626" s="164" t="s">
        <v>140</v>
      </c>
      <c r="E626" s="153" t="s">
        <v>143</v>
      </c>
      <c r="F626" s="165">
        <v>43040</v>
      </c>
      <c r="G626" s="166">
        <v>2017</v>
      </c>
      <c r="H626" s="151" t="s">
        <v>388</v>
      </c>
      <c r="I626" s="151" t="str">
        <f t="shared" ref="I626:I690" si="50">LEFT($H626,2)</f>
        <v>PA</v>
      </c>
      <c r="J626" s="151" t="str">
        <f t="shared" ref="J626:J690" si="51">RIGHT($H626,2)</f>
        <v>NY</v>
      </c>
      <c r="K626" s="156" t="str">
        <f t="shared" si="49"/>
        <v>Northeast</v>
      </c>
      <c r="L626" s="151" t="str">
        <f>INDEX('State '!$A$1:$C$62,MATCH($I626,'State '!$B:$B,0),3)</f>
        <v>Northeast</v>
      </c>
      <c r="M626" s="151" t="str">
        <f>INDEX('State '!$A$1:$C$62,MATCH($J626,'State '!$B:$B,0),3)</f>
        <v>Northeast</v>
      </c>
      <c r="N626" s="151"/>
      <c r="O626" s="158">
        <v>159</v>
      </c>
      <c r="P626" s="158">
        <v>0</v>
      </c>
      <c r="Q626" s="158">
        <v>112</v>
      </c>
      <c r="R626" s="157"/>
      <c r="S626" s="151" t="s">
        <v>135</v>
      </c>
      <c r="T626" s="151" t="s">
        <v>381</v>
      </c>
      <c r="U626" s="151" t="s">
        <v>2115</v>
      </c>
      <c r="V626" s="151" t="s">
        <v>2178</v>
      </c>
      <c r="W626" s="150"/>
      <c r="X626" s="150"/>
      <c r="Y626" s="150"/>
    </row>
    <row r="627" spans="1:25" s="17" customFormat="1" x14ac:dyDescent="0.2">
      <c r="A627" s="151">
        <v>43068</v>
      </c>
      <c r="B627" s="152" t="s">
        <v>2104</v>
      </c>
      <c r="C627" s="152" t="s">
        <v>1875</v>
      </c>
      <c r="D627" s="152" t="s">
        <v>140</v>
      </c>
      <c r="E627" s="153" t="s">
        <v>143</v>
      </c>
      <c r="F627" s="154">
        <v>43014</v>
      </c>
      <c r="G627" s="155">
        <v>2017</v>
      </c>
      <c r="H627" s="151" t="s">
        <v>402</v>
      </c>
      <c r="I627" s="151" t="str">
        <f t="shared" si="50"/>
        <v>PA</v>
      </c>
      <c r="J627" s="151" t="str">
        <f t="shared" si="51"/>
        <v>NY</v>
      </c>
      <c r="K627" s="156" t="str">
        <f t="shared" si="49"/>
        <v>Northeast</v>
      </c>
      <c r="L627" s="151" t="str">
        <f>INDEX('State '!$A$1:$C$62,MATCH($I627,'State '!$B:$B,0),3)</f>
        <v>Northeast</v>
      </c>
      <c r="M627" s="151" t="str">
        <f>INDEX('State '!$A$1:$C$62,MATCH($J627,'State '!$B:$B,0),3)</f>
        <v>Northeast</v>
      </c>
      <c r="N627" s="151"/>
      <c r="O627" s="158">
        <v>112</v>
      </c>
      <c r="P627" s="157"/>
      <c r="Q627" s="157">
        <v>115</v>
      </c>
      <c r="R627" s="158"/>
      <c r="S627" s="159" t="s">
        <v>135</v>
      </c>
      <c r="T627" s="156" t="s">
        <v>381</v>
      </c>
      <c r="U627" s="160" t="s">
        <v>2105</v>
      </c>
      <c r="V627" s="151" t="s">
        <v>2178</v>
      </c>
      <c r="W627" s="150"/>
      <c r="X627" s="150"/>
      <c r="Y627" s="150"/>
    </row>
    <row r="628" spans="1:25" s="17" customFormat="1" x14ac:dyDescent="0.2">
      <c r="A628" s="151">
        <v>43383</v>
      </c>
      <c r="B628" s="164" t="s">
        <v>1812</v>
      </c>
      <c r="C628" s="164" t="s">
        <v>196</v>
      </c>
      <c r="D628" s="164" t="s">
        <v>136</v>
      </c>
      <c r="E628" s="153" t="s">
        <v>143</v>
      </c>
      <c r="F628" s="165">
        <v>43383</v>
      </c>
      <c r="G628" s="166">
        <v>2018</v>
      </c>
      <c r="H628" s="151" t="s">
        <v>2315</v>
      </c>
      <c r="I628" s="151" t="str">
        <f t="shared" si="50"/>
        <v>OH</v>
      </c>
      <c r="J628" s="151" t="str">
        <f t="shared" si="51"/>
        <v>MI</v>
      </c>
      <c r="K628" s="156" t="str">
        <f t="shared" si="49"/>
        <v>Northeast, Midwest</v>
      </c>
      <c r="L628" s="151" t="str">
        <f>INDEX('State '!$A$1:$C$62,MATCH($I628,'State '!$B:$B,0),3)</f>
        <v>Northeast</v>
      </c>
      <c r="M628" s="151" t="str">
        <f>INDEX('State '!$A$1:$C$62,MATCH($J628,'State '!$B:$B,0),3)</f>
        <v>Midwest</v>
      </c>
      <c r="N628" s="151"/>
      <c r="O628" s="158">
        <v>2000</v>
      </c>
      <c r="P628" s="158">
        <v>255</v>
      </c>
      <c r="Q628" s="158">
        <v>1500</v>
      </c>
      <c r="R628" s="157">
        <v>36</v>
      </c>
      <c r="S628" s="151" t="s">
        <v>1813</v>
      </c>
      <c r="T628" s="151" t="s">
        <v>381</v>
      </c>
      <c r="U628" s="151" t="s">
        <v>2106</v>
      </c>
      <c r="V628" s="151" t="s">
        <v>2178</v>
      </c>
      <c r="W628" s="150"/>
      <c r="X628" s="150"/>
      <c r="Y628" s="150"/>
    </row>
    <row r="629" spans="1:25" s="17" customFormat="1" x14ac:dyDescent="0.2">
      <c r="A629" s="151">
        <v>39990</v>
      </c>
      <c r="B629" s="164" t="s">
        <v>1473</v>
      </c>
      <c r="C629" s="164" t="s">
        <v>201</v>
      </c>
      <c r="D629" s="164" t="s">
        <v>140</v>
      </c>
      <c r="E629" s="164" t="s">
        <v>143</v>
      </c>
      <c r="F629" s="165">
        <v>36831</v>
      </c>
      <c r="G629" s="166">
        <v>2000</v>
      </c>
      <c r="H629" s="151" t="s">
        <v>7</v>
      </c>
      <c r="I629" s="151" t="str">
        <f t="shared" si="50"/>
        <v>PA</v>
      </c>
      <c r="J629" s="151" t="str">
        <f t="shared" si="51"/>
        <v>PA</v>
      </c>
      <c r="K629" s="151" t="str">
        <f t="shared" si="49"/>
        <v>Northeast</v>
      </c>
      <c r="L629" s="151" t="str">
        <f>INDEX('State '!$A$1:$C$62,MATCH($I629,'State '!$B:$B,0),3)</f>
        <v>Northeast</v>
      </c>
      <c r="M629" s="151" t="str">
        <f>INDEX('State '!$A$1:$C$62,MATCH($J629,'State '!$B:$B,0),3)</f>
        <v>Northeast</v>
      </c>
      <c r="N629" s="151"/>
      <c r="O629" s="158">
        <v>11.4</v>
      </c>
      <c r="P629" s="158"/>
      <c r="Q629" s="158">
        <v>35</v>
      </c>
      <c r="R629" s="157">
        <v>20</v>
      </c>
      <c r="S629" s="151" t="s">
        <v>135</v>
      </c>
      <c r="T629" s="151" t="s">
        <v>381</v>
      </c>
      <c r="U629" s="151" t="s">
        <v>1474</v>
      </c>
      <c r="V629" s="151"/>
      <c r="W629" s="150"/>
      <c r="X629" s="150"/>
      <c r="Y629" s="150"/>
    </row>
    <row r="630" spans="1:25" s="17" customFormat="1" x14ac:dyDescent="0.2">
      <c r="A630" s="151">
        <v>39990</v>
      </c>
      <c r="B630" s="164" t="s">
        <v>1504</v>
      </c>
      <c r="C630" s="164" t="s">
        <v>201</v>
      </c>
      <c r="D630" s="164" t="s">
        <v>140</v>
      </c>
      <c r="E630" s="164" t="s">
        <v>143</v>
      </c>
      <c r="F630" s="165">
        <v>36404</v>
      </c>
      <c r="G630" s="166">
        <v>1999</v>
      </c>
      <c r="H630" s="151" t="s">
        <v>7</v>
      </c>
      <c r="I630" s="151" t="str">
        <f t="shared" si="50"/>
        <v>PA</v>
      </c>
      <c r="J630" s="151" t="str">
        <f t="shared" si="51"/>
        <v>PA</v>
      </c>
      <c r="K630" s="151" t="str">
        <f t="shared" si="49"/>
        <v>Northeast</v>
      </c>
      <c r="L630" s="151" t="str">
        <f>INDEX('State '!$A$1:$C$62,MATCH($I630,'State '!$B:$B,0),3)</f>
        <v>Northeast</v>
      </c>
      <c r="M630" s="151" t="str">
        <f>INDEX('State '!$A$1:$C$62,MATCH($J630,'State '!$B:$B,0),3)</f>
        <v>Northeast</v>
      </c>
      <c r="N630" s="151"/>
      <c r="O630" s="158">
        <v>0.11</v>
      </c>
      <c r="P630" s="158"/>
      <c r="Q630" s="158">
        <v>59</v>
      </c>
      <c r="R630" s="157"/>
      <c r="S630" s="151" t="s">
        <v>135</v>
      </c>
      <c r="T630" s="151" t="s">
        <v>381</v>
      </c>
      <c r="U630" s="151" t="s">
        <v>1505</v>
      </c>
      <c r="V630" s="151"/>
      <c r="W630" s="150"/>
      <c r="X630" s="150"/>
      <c r="Y630" s="150"/>
    </row>
    <row r="631" spans="1:25" s="17" customFormat="1" x14ac:dyDescent="0.2">
      <c r="A631" s="151">
        <v>40588</v>
      </c>
      <c r="B631" s="164" t="s">
        <v>507</v>
      </c>
      <c r="C631" s="164" t="s">
        <v>201</v>
      </c>
      <c r="D631" s="164" t="s">
        <v>140</v>
      </c>
      <c r="E631" s="164" t="s">
        <v>143</v>
      </c>
      <c r="F631" s="165">
        <v>40835</v>
      </c>
      <c r="G631" s="166">
        <v>2011</v>
      </c>
      <c r="H631" s="151" t="s">
        <v>7</v>
      </c>
      <c r="I631" s="151" t="str">
        <f t="shared" si="50"/>
        <v>PA</v>
      </c>
      <c r="J631" s="151" t="str">
        <f t="shared" si="51"/>
        <v>PA</v>
      </c>
      <c r="K631" s="151" t="str">
        <f t="shared" si="49"/>
        <v>Northeast</v>
      </c>
      <c r="L631" s="151" t="str">
        <f>INDEX('State '!$A$1:$C$62,MATCH($I631,'State '!$B:$B,0),3)</f>
        <v>Northeast</v>
      </c>
      <c r="M631" s="151" t="str">
        <f>INDEX('State '!$A$1:$C$62,MATCH($J631,'State '!$B:$B,0),3)</f>
        <v>Northeast</v>
      </c>
      <c r="N631" s="151"/>
      <c r="O631" s="158">
        <v>55.6</v>
      </c>
      <c r="P631" s="158">
        <v>18.2</v>
      </c>
      <c r="Q631" s="158">
        <v>150</v>
      </c>
      <c r="R631" s="157">
        <v>20</v>
      </c>
      <c r="S631" s="151" t="s">
        <v>135</v>
      </c>
      <c r="T631" s="151" t="s">
        <v>381</v>
      </c>
      <c r="U631" s="151" t="s">
        <v>508</v>
      </c>
      <c r="V631" s="151"/>
      <c r="W631" s="150"/>
      <c r="X631" s="150"/>
      <c r="Y631" s="150"/>
    </row>
    <row r="632" spans="1:25" s="17" customFormat="1" x14ac:dyDescent="0.2">
      <c r="A632" s="151">
        <v>39990</v>
      </c>
      <c r="B632" s="164" t="s">
        <v>1665</v>
      </c>
      <c r="C632" s="164" t="s">
        <v>201</v>
      </c>
      <c r="D632" s="164" t="s">
        <v>136</v>
      </c>
      <c r="E632" s="164" t="s">
        <v>143</v>
      </c>
      <c r="F632" s="165">
        <v>35735</v>
      </c>
      <c r="G632" s="166">
        <v>1997</v>
      </c>
      <c r="H632" s="151" t="s">
        <v>1327</v>
      </c>
      <c r="I632" s="151" t="str">
        <f t="shared" si="50"/>
        <v>NY</v>
      </c>
      <c r="J632" s="151" t="str">
        <f t="shared" si="51"/>
        <v>PA</v>
      </c>
      <c r="K632" s="151" t="str">
        <f t="shared" si="49"/>
        <v>Northeast</v>
      </c>
      <c r="L632" s="151" t="str">
        <f>INDEX('State '!$A$1:$C$62,MATCH($I632,'State '!$B:$B,0),3)</f>
        <v>Northeast</v>
      </c>
      <c r="M632" s="151" t="str">
        <f>INDEX('State '!$A$1:$C$62,MATCH($J632,'State '!$B:$B,0),3)</f>
        <v>Northeast</v>
      </c>
      <c r="N632" s="151"/>
      <c r="O632" s="158">
        <v>5.5</v>
      </c>
      <c r="P632" s="158">
        <v>139</v>
      </c>
      <c r="Q632" s="158">
        <v>25</v>
      </c>
      <c r="R632" s="157"/>
      <c r="S632" s="151" t="s">
        <v>135</v>
      </c>
      <c r="T632" s="151" t="s">
        <v>381</v>
      </c>
      <c r="U632" s="151" t="s">
        <v>1666</v>
      </c>
      <c r="V632" s="151"/>
      <c r="W632" s="150"/>
      <c r="X632" s="150"/>
      <c r="Y632" s="150"/>
    </row>
    <row r="633" spans="1:25" s="17" customFormat="1" x14ac:dyDescent="0.2">
      <c r="A633" s="151">
        <v>39990</v>
      </c>
      <c r="B633" s="164" t="s">
        <v>1842</v>
      </c>
      <c r="C633" s="164" t="s">
        <v>201</v>
      </c>
      <c r="D633" s="164" t="s">
        <v>140</v>
      </c>
      <c r="E633" s="164" t="s">
        <v>143</v>
      </c>
      <c r="F633" s="165">
        <v>36100</v>
      </c>
      <c r="G633" s="166">
        <v>1998</v>
      </c>
      <c r="H633" s="151" t="s">
        <v>1327</v>
      </c>
      <c r="I633" s="151" t="str">
        <f t="shared" si="50"/>
        <v>NY</v>
      </c>
      <c r="J633" s="151" t="str">
        <f t="shared" si="51"/>
        <v>PA</v>
      </c>
      <c r="K633" s="151" t="str">
        <f t="shared" si="49"/>
        <v>Northeast</v>
      </c>
      <c r="L633" s="151" t="str">
        <f>INDEX('State '!$A$1:$C$62,MATCH($I633,'State '!$B:$B,0),3)</f>
        <v>Northeast</v>
      </c>
      <c r="M633" s="151" t="str">
        <f>INDEX('State '!$A$1:$C$62,MATCH($J633,'State '!$B:$B,0),3)</f>
        <v>Northeast</v>
      </c>
      <c r="N633" s="151"/>
      <c r="O633" s="158">
        <v>5.0999999999999996</v>
      </c>
      <c r="P633" s="158"/>
      <c r="Q633" s="158">
        <v>22</v>
      </c>
      <c r="R633" s="157"/>
      <c r="S633" s="151" t="s">
        <v>135</v>
      </c>
      <c r="T633" s="151" t="s">
        <v>381</v>
      </c>
      <c r="U633" s="151" t="s">
        <v>1625</v>
      </c>
      <c r="V633" s="151"/>
      <c r="W633" s="150"/>
      <c r="X633" s="150"/>
      <c r="Y633" s="150"/>
    </row>
    <row r="634" spans="1:25" s="17" customFormat="1" x14ac:dyDescent="0.2">
      <c r="A634" s="151">
        <v>39990</v>
      </c>
      <c r="B634" s="164" t="s">
        <v>977</v>
      </c>
      <c r="C634" s="164" t="s">
        <v>2066</v>
      </c>
      <c r="D634" s="164" t="s">
        <v>140</v>
      </c>
      <c r="E634" s="164" t="s">
        <v>143</v>
      </c>
      <c r="F634" s="165">
        <v>38837</v>
      </c>
      <c r="G634" s="166">
        <v>2006</v>
      </c>
      <c r="H634" s="151" t="s">
        <v>37</v>
      </c>
      <c r="I634" s="151" t="str">
        <f t="shared" si="50"/>
        <v>OK</v>
      </c>
      <c r="J634" s="151" t="str">
        <f t="shared" si="51"/>
        <v>OK</v>
      </c>
      <c r="K634" s="151" t="str">
        <f t="shared" si="49"/>
        <v>South Central</v>
      </c>
      <c r="L634" s="151" t="str">
        <f>INDEX('State '!$A$1:$C$62,MATCH($I634,'State '!$B:$B,0),3)</f>
        <v>South Central</v>
      </c>
      <c r="M634" s="151" t="str">
        <f>INDEX('State '!$A$1:$C$62,MATCH($J634,'State '!$B:$B,0),3)</f>
        <v>South Central</v>
      </c>
      <c r="N634" s="151"/>
      <c r="O634" s="158">
        <v>10.4</v>
      </c>
      <c r="P634" s="158"/>
      <c r="Q634" s="158">
        <v>31</v>
      </c>
      <c r="R634" s="157" t="s">
        <v>535</v>
      </c>
      <c r="S634" s="151" t="s">
        <v>135</v>
      </c>
      <c r="T634" s="151" t="s">
        <v>381</v>
      </c>
      <c r="U634" s="151" t="s">
        <v>978</v>
      </c>
      <c r="V634" s="151"/>
      <c r="W634" s="150"/>
      <c r="X634" s="150"/>
      <c r="Y634" s="150"/>
    </row>
    <row r="635" spans="1:25" s="17" customFormat="1" x14ac:dyDescent="0.2">
      <c r="A635" s="151">
        <v>39990</v>
      </c>
      <c r="B635" s="164" t="s">
        <v>982</v>
      </c>
      <c r="C635" s="164" t="s">
        <v>2066</v>
      </c>
      <c r="D635" s="164" t="s">
        <v>140</v>
      </c>
      <c r="E635" s="164" t="s">
        <v>143</v>
      </c>
      <c r="F635" s="165">
        <v>39082</v>
      </c>
      <c r="G635" s="166">
        <v>2006</v>
      </c>
      <c r="H635" s="151" t="s">
        <v>6</v>
      </c>
      <c r="I635" s="151" t="str">
        <f t="shared" si="50"/>
        <v>TX</v>
      </c>
      <c r="J635" s="151" t="str">
        <f t="shared" si="51"/>
        <v>TX</v>
      </c>
      <c r="K635" s="151" t="str">
        <f t="shared" si="49"/>
        <v>South Central</v>
      </c>
      <c r="L635" s="151" t="str">
        <f>INDEX('State '!$A$1:$C$62,MATCH($I635,'State '!$B:$B,0),3)</f>
        <v>South Central</v>
      </c>
      <c r="M635" s="151" t="str">
        <f>INDEX('State '!$A$1:$C$62,MATCH($J635,'State '!$B:$B,0),3)</f>
        <v>South Central</v>
      </c>
      <c r="N635" s="151"/>
      <c r="O635" s="158">
        <v>16</v>
      </c>
      <c r="P635" s="158"/>
      <c r="Q635" s="158">
        <v>139</v>
      </c>
      <c r="R635" s="157">
        <v>30</v>
      </c>
      <c r="S635" s="151" t="s">
        <v>135</v>
      </c>
      <c r="T635" s="151" t="s">
        <v>381</v>
      </c>
      <c r="U635" s="151" t="s">
        <v>382</v>
      </c>
      <c r="V635" s="151"/>
      <c r="W635" s="150"/>
      <c r="X635" s="150"/>
      <c r="Y635" s="150"/>
    </row>
    <row r="636" spans="1:25" s="17" customFormat="1" x14ac:dyDescent="0.2">
      <c r="A636" s="151">
        <v>39990</v>
      </c>
      <c r="B636" s="164" t="s">
        <v>1466</v>
      </c>
      <c r="C636" s="164" t="s">
        <v>2066</v>
      </c>
      <c r="D636" s="164" t="s">
        <v>140</v>
      </c>
      <c r="E636" s="164" t="s">
        <v>143</v>
      </c>
      <c r="F636" s="165">
        <v>36739</v>
      </c>
      <c r="G636" s="166">
        <v>2000</v>
      </c>
      <c r="H636" s="151" t="s">
        <v>28</v>
      </c>
      <c r="I636" s="151" t="str">
        <f t="shared" si="50"/>
        <v>IL</v>
      </c>
      <c r="J636" s="151" t="str">
        <f t="shared" si="51"/>
        <v>IL</v>
      </c>
      <c r="K636" s="151" t="str">
        <f t="shared" si="49"/>
        <v>Midwest</v>
      </c>
      <c r="L636" s="151" t="str">
        <f>INDEX('State '!$A$1:$C$62,MATCH($I636,'State '!$B:$B,0),3)</f>
        <v>Midwest</v>
      </c>
      <c r="M636" s="151" t="str">
        <f>INDEX('State '!$A$1:$C$62,MATCH($J636,'State '!$B:$B,0),3)</f>
        <v>Midwest</v>
      </c>
      <c r="N636" s="151"/>
      <c r="O636" s="158">
        <v>12.4</v>
      </c>
      <c r="P636" s="158">
        <v>0.6</v>
      </c>
      <c r="Q636" s="158">
        <v>1600</v>
      </c>
      <c r="R636" s="157">
        <v>36</v>
      </c>
      <c r="S636" s="151" t="s">
        <v>135</v>
      </c>
      <c r="T636" s="151" t="s">
        <v>381</v>
      </c>
      <c r="U636" s="151" t="s">
        <v>1467</v>
      </c>
      <c r="V636" s="151"/>
      <c r="W636" s="150"/>
      <c r="X636" s="150"/>
      <c r="Y636" s="150"/>
    </row>
    <row r="637" spans="1:25" s="17" customFormat="1" x14ac:dyDescent="0.2">
      <c r="A637" s="151">
        <v>39990</v>
      </c>
      <c r="B637" s="164" t="s">
        <v>1558</v>
      </c>
      <c r="C637" s="164" t="s">
        <v>2066</v>
      </c>
      <c r="D637" s="164" t="s">
        <v>140</v>
      </c>
      <c r="E637" s="164" t="s">
        <v>143</v>
      </c>
      <c r="F637" s="165">
        <v>36100</v>
      </c>
      <c r="G637" s="166">
        <v>1998</v>
      </c>
      <c r="H637" s="151" t="s">
        <v>710</v>
      </c>
      <c r="I637" s="151" t="str">
        <f t="shared" si="50"/>
        <v>IA</v>
      </c>
      <c r="J637" s="151" t="str">
        <f t="shared" si="51"/>
        <v>IL</v>
      </c>
      <c r="K637" s="151" t="str">
        <f t="shared" si="49"/>
        <v>Midwest</v>
      </c>
      <c r="L637" s="151" t="str">
        <f>INDEX('State '!$A$1:$C$62,MATCH($I637,'State '!$B:$B,0),3)</f>
        <v>Midwest</v>
      </c>
      <c r="M637" s="151" t="str">
        <f>INDEX('State '!$A$1:$C$62,MATCH($J637,'State '!$B:$B,0),3)</f>
        <v>Midwest</v>
      </c>
      <c r="N637" s="151"/>
      <c r="O637" s="158">
        <v>15</v>
      </c>
      <c r="P637" s="158"/>
      <c r="Q637" s="158">
        <v>110</v>
      </c>
      <c r="R637" s="157">
        <v>36</v>
      </c>
      <c r="S637" s="151" t="s">
        <v>135</v>
      </c>
      <c r="T637" s="151" t="s">
        <v>381</v>
      </c>
      <c r="U637" s="151" t="s">
        <v>1559</v>
      </c>
      <c r="V637" s="151"/>
      <c r="W637" s="150"/>
      <c r="X637" s="150"/>
      <c r="Y637" s="150"/>
    </row>
    <row r="638" spans="1:25" s="17" customFormat="1" x14ac:dyDescent="0.2">
      <c r="A638" s="151">
        <v>39990</v>
      </c>
      <c r="B638" s="164" t="s">
        <v>1565</v>
      </c>
      <c r="C638" s="164" t="s">
        <v>2066</v>
      </c>
      <c r="D638" s="164" t="s">
        <v>140</v>
      </c>
      <c r="E638" s="164" t="s">
        <v>143</v>
      </c>
      <c r="F638" s="165">
        <v>36100</v>
      </c>
      <c r="G638" s="166">
        <v>1998</v>
      </c>
      <c r="H638" s="151" t="s">
        <v>1566</v>
      </c>
      <c r="I638" s="151" t="str">
        <f t="shared" si="50"/>
        <v>OK</v>
      </c>
      <c r="J638" s="151" t="str">
        <f t="shared" si="51"/>
        <v>NE</v>
      </c>
      <c r="K638" s="151" t="str">
        <f t="shared" si="49"/>
        <v>South Central, Mountain</v>
      </c>
      <c r="L638" s="151" t="str">
        <f>INDEX('State '!$A$1:$C$62,MATCH($I638,'State '!$B:$B,0),3)</f>
        <v>South Central</v>
      </c>
      <c r="M638" s="151" t="str">
        <f>INDEX('State '!$A$1:$C$62,MATCH($J638,'State '!$B:$B,0),3)</f>
        <v>Mountain</v>
      </c>
      <c r="N638" s="151"/>
      <c r="O638" s="158">
        <v>32.799999999999997</v>
      </c>
      <c r="P638" s="158">
        <v>14</v>
      </c>
      <c r="Q638" s="158">
        <v>-25</v>
      </c>
      <c r="R638" s="157" t="s">
        <v>384</v>
      </c>
      <c r="S638" s="151" t="s">
        <v>135</v>
      </c>
      <c r="T638" s="151" t="s">
        <v>381</v>
      </c>
      <c r="U638" s="151" t="s">
        <v>1567</v>
      </c>
      <c r="V638" s="151"/>
      <c r="W638" s="150"/>
      <c r="X638" s="150"/>
      <c r="Y638" s="150"/>
    </row>
    <row r="639" spans="1:25" s="17" customFormat="1" x14ac:dyDescent="0.2">
      <c r="A639" s="151">
        <v>39990</v>
      </c>
      <c r="B639" s="164" t="s">
        <v>1274</v>
      </c>
      <c r="C639" s="164" t="s">
        <v>2066</v>
      </c>
      <c r="D639" s="164" t="s">
        <v>140</v>
      </c>
      <c r="E639" s="164" t="s">
        <v>143</v>
      </c>
      <c r="F639" s="165">
        <v>37500</v>
      </c>
      <c r="G639" s="166">
        <v>2002</v>
      </c>
      <c r="H639" s="151" t="s">
        <v>28</v>
      </c>
      <c r="I639" s="151" t="str">
        <f t="shared" si="50"/>
        <v>IL</v>
      </c>
      <c r="J639" s="151" t="str">
        <f t="shared" si="51"/>
        <v>IL</v>
      </c>
      <c r="K639" s="151" t="str">
        <f t="shared" si="49"/>
        <v>Midwest</v>
      </c>
      <c r="L639" s="151" t="str">
        <f>INDEX('State '!$A$1:$C$62,MATCH($I639,'State '!$B:$B,0),3)</f>
        <v>Midwest</v>
      </c>
      <c r="M639" s="151" t="str">
        <f>INDEX('State '!$A$1:$C$62,MATCH($J639,'State '!$B:$B,0),3)</f>
        <v>Midwest</v>
      </c>
      <c r="N639" s="151"/>
      <c r="O639" s="158">
        <v>37</v>
      </c>
      <c r="P639" s="158">
        <v>47</v>
      </c>
      <c r="Q639" s="158">
        <v>300</v>
      </c>
      <c r="R639" s="157">
        <v>24</v>
      </c>
      <c r="S639" s="151" t="s">
        <v>135</v>
      </c>
      <c r="T639" s="151" t="s">
        <v>381</v>
      </c>
      <c r="U639" s="151" t="s">
        <v>382</v>
      </c>
      <c r="V639" s="151"/>
      <c r="W639" s="150"/>
      <c r="X639" s="150"/>
      <c r="Y639" s="150"/>
    </row>
    <row r="640" spans="1:25" s="17" customFormat="1" ht="25.5" x14ac:dyDescent="0.2">
      <c r="A640" s="151">
        <v>43377</v>
      </c>
      <c r="B640" s="164" t="s">
        <v>2343</v>
      </c>
      <c r="C640" s="164" t="s">
        <v>2066</v>
      </c>
      <c r="D640" s="164" t="s">
        <v>1878</v>
      </c>
      <c r="E640" s="164" t="s">
        <v>143</v>
      </c>
      <c r="F640" s="165">
        <v>43377</v>
      </c>
      <c r="G640" s="166">
        <v>2018</v>
      </c>
      <c r="H640" s="151" t="s">
        <v>2344</v>
      </c>
      <c r="I640" s="151" t="str">
        <f t="shared" si="50"/>
        <v>IL</v>
      </c>
      <c r="J640" s="151" t="str">
        <f t="shared" si="51"/>
        <v>TX</v>
      </c>
      <c r="K640" s="156" t="str">
        <f t="shared" si="49"/>
        <v>Midwest, South Central</v>
      </c>
      <c r="L640" s="151" t="str">
        <f>INDEX('State '!$A$1:$C$62,MATCH($I640,'State '!$B:$B,0),3)</f>
        <v>Midwest</v>
      </c>
      <c r="M640" s="151" t="str">
        <f>INDEX('State '!$A$1:$C$62,MATCH($J640,'State '!$B:$B,0),3)</f>
        <v>South Central</v>
      </c>
      <c r="N640" s="151"/>
      <c r="O640" s="158">
        <v>149</v>
      </c>
      <c r="P640" s="158"/>
      <c r="Q640" s="158">
        <v>460</v>
      </c>
      <c r="R640" s="157"/>
      <c r="S640" s="151" t="s">
        <v>135</v>
      </c>
      <c r="T640" s="151" t="s">
        <v>381</v>
      </c>
      <c r="U640" s="151" t="s">
        <v>2376</v>
      </c>
      <c r="V640" s="151" t="s">
        <v>2178</v>
      </c>
      <c r="W640" s="150" t="s">
        <v>2706</v>
      </c>
      <c r="X640" s="150"/>
      <c r="Y640" s="150"/>
    </row>
    <row r="641" spans="1:25" s="17" customFormat="1" ht="25.5" x14ac:dyDescent="0.2">
      <c r="A641" s="97">
        <v>44274</v>
      </c>
      <c r="B641" s="79" t="s">
        <v>2768</v>
      </c>
      <c r="C641" s="79" t="s">
        <v>2066</v>
      </c>
      <c r="D641" s="79" t="s">
        <v>1878</v>
      </c>
      <c r="E641" s="79" t="s">
        <v>143</v>
      </c>
      <c r="F641" s="60">
        <v>44256</v>
      </c>
      <c r="G641" s="61">
        <v>2021</v>
      </c>
      <c r="H641" s="97" t="s">
        <v>2344</v>
      </c>
      <c r="I641" s="97" t="str">
        <f t="shared" si="50"/>
        <v>IL</v>
      </c>
      <c r="J641" s="97" t="str">
        <f t="shared" si="51"/>
        <v>TX</v>
      </c>
      <c r="K641" s="104" t="str">
        <f t="shared" si="49"/>
        <v>Midwest, South Central</v>
      </c>
      <c r="L641" s="97" t="str">
        <f>INDEX('State '!$A$1:$C$62,MATCH($I641,'State '!$B:$B,0),3)</f>
        <v>Midwest</v>
      </c>
      <c r="M641" s="97" t="str">
        <f>INDEX('State '!$A$1:$C$62,MATCH($J641,'State '!$B:$B,0),3)</f>
        <v>South Central</v>
      </c>
      <c r="N641" s="97"/>
      <c r="O641" s="158">
        <v>176</v>
      </c>
      <c r="P641" s="158"/>
      <c r="Q641" s="146">
        <v>300</v>
      </c>
      <c r="R641" s="98"/>
      <c r="S641" s="97" t="s">
        <v>135</v>
      </c>
      <c r="T641" s="97" t="s">
        <v>381</v>
      </c>
      <c r="U641" s="97" t="s">
        <v>2766</v>
      </c>
      <c r="V641" s="97" t="s">
        <v>2178</v>
      </c>
      <c r="W641" s="79" t="s">
        <v>2767</v>
      </c>
      <c r="X641" s="79" t="s">
        <v>2827</v>
      </c>
      <c r="Y641" s="195"/>
    </row>
    <row r="642" spans="1:25" s="17" customFormat="1" x14ac:dyDescent="0.2">
      <c r="A642" s="151">
        <v>39990</v>
      </c>
      <c r="B642" s="164" t="s">
        <v>1253</v>
      </c>
      <c r="C642" s="164" t="s">
        <v>2066</v>
      </c>
      <c r="D642" s="164" t="s">
        <v>140</v>
      </c>
      <c r="E642" s="164" t="s">
        <v>143</v>
      </c>
      <c r="F642" s="165">
        <v>37287</v>
      </c>
      <c r="G642" s="166">
        <v>2002</v>
      </c>
      <c r="H642" s="151" t="s">
        <v>43</v>
      </c>
      <c r="I642" s="151" t="str">
        <f t="shared" si="50"/>
        <v>NM</v>
      </c>
      <c r="J642" s="151" t="str">
        <f t="shared" si="51"/>
        <v>NM</v>
      </c>
      <c r="K642" s="151" t="str">
        <f t="shared" si="49"/>
        <v>Mountain</v>
      </c>
      <c r="L642" s="151" t="str">
        <f>INDEX('State '!$A$1:$C$62,MATCH($I642,'State '!$B:$B,0),3)</f>
        <v>Mountain</v>
      </c>
      <c r="M642" s="151" t="str">
        <f>INDEX('State '!$A$1:$C$62,MATCH($J642,'State '!$B:$B,0),3)</f>
        <v>Mountain</v>
      </c>
      <c r="N642" s="151"/>
      <c r="O642" s="158">
        <v>1.2</v>
      </c>
      <c r="P642" s="158"/>
      <c r="Q642" s="158">
        <v>60.1</v>
      </c>
      <c r="R642" s="157">
        <v>20</v>
      </c>
      <c r="S642" s="151" t="s">
        <v>135</v>
      </c>
      <c r="T642" s="151" t="s">
        <v>381</v>
      </c>
      <c r="U642" s="151" t="s">
        <v>382</v>
      </c>
      <c r="V642" s="151"/>
      <c r="W642" s="150"/>
      <c r="X642" s="150"/>
      <c r="Y642" s="150"/>
    </row>
    <row r="643" spans="1:25" s="17" customFormat="1" x14ac:dyDescent="0.2">
      <c r="A643" s="151">
        <v>39990</v>
      </c>
      <c r="B643" s="164" t="s">
        <v>847</v>
      </c>
      <c r="C643" s="164" t="s">
        <v>2066</v>
      </c>
      <c r="D643" s="164" t="s">
        <v>140</v>
      </c>
      <c r="E643" s="164" t="s">
        <v>143</v>
      </c>
      <c r="F643" s="165">
        <v>39492</v>
      </c>
      <c r="G643" s="166">
        <v>2008</v>
      </c>
      <c r="H643" s="151" t="s">
        <v>429</v>
      </c>
      <c r="I643" s="151" t="str">
        <f t="shared" si="50"/>
        <v>TX</v>
      </c>
      <c r="J643" s="151" t="str">
        <f t="shared" si="51"/>
        <v>LA</v>
      </c>
      <c r="K643" s="151" t="str">
        <f t="shared" si="49"/>
        <v>South Central</v>
      </c>
      <c r="L643" s="151" t="str">
        <f>INDEX('State '!$A$1:$C$62,MATCH($I643,'State '!$B:$B,0),3)</f>
        <v>South Central</v>
      </c>
      <c r="M643" s="151" t="str">
        <f>INDEX('State '!$A$1:$C$62,MATCH($J643,'State '!$B:$B,0),3)</f>
        <v>South Central</v>
      </c>
      <c r="N643" s="151"/>
      <c r="O643" s="158">
        <v>69</v>
      </c>
      <c r="P643" s="158">
        <v>4.5</v>
      </c>
      <c r="Q643" s="158">
        <v>200</v>
      </c>
      <c r="R643" s="157">
        <v>36</v>
      </c>
      <c r="S643" s="151" t="s">
        <v>135</v>
      </c>
      <c r="T643" s="151" t="s">
        <v>381</v>
      </c>
      <c r="U643" s="151" t="s">
        <v>848</v>
      </c>
      <c r="V643" s="151"/>
      <c r="W643" s="150"/>
      <c r="X643" s="150"/>
      <c r="Y643" s="150"/>
    </row>
    <row r="644" spans="1:25" s="17" customFormat="1" x14ac:dyDescent="0.2">
      <c r="A644" s="151">
        <v>39990</v>
      </c>
      <c r="B644" s="152" t="s">
        <v>919</v>
      </c>
      <c r="C644" s="152" t="s">
        <v>2066</v>
      </c>
      <c r="D644" s="152" t="s">
        <v>134</v>
      </c>
      <c r="E644" s="153" t="s">
        <v>143</v>
      </c>
      <c r="F644" s="154">
        <v>39309</v>
      </c>
      <c r="G644" s="155">
        <v>2007</v>
      </c>
      <c r="H644" s="151" t="s">
        <v>6</v>
      </c>
      <c r="I644" s="151" t="str">
        <f t="shared" si="50"/>
        <v>TX</v>
      </c>
      <c r="J644" s="151" t="str">
        <f t="shared" si="51"/>
        <v>TX</v>
      </c>
      <c r="K644" s="151" t="str">
        <f t="shared" si="49"/>
        <v>South Central</v>
      </c>
      <c r="L644" s="151" t="str">
        <f>INDEX('State '!$A$1:$C$62,MATCH($I644,'State '!$B:$B,0),3)</f>
        <v>South Central</v>
      </c>
      <c r="M644" s="151" t="str">
        <f>INDEX('State '!$A$1:$C$62,MATCH($J644,'State '!$B:$B,0),3)</f>
        <v>South Central</v>
      </c>
      <c r="N644" s="151"/>
      <c r="O644" s="158">
        <v>9.84</v>
      </c>
      <c r="P644" s="157">
        <v>8.6999999999999993</v>
      </c>
      <c r="Q644" s="157">
        <v>140</v>
      </c>
      <c r="R644" s="158">
        <v>30</v>
      </c>
      <c r="S644" s="159" t="s">
        <v>135</v>
      </c>
      <c r="T644" s="156" t="s">
        <v>381</v>
      </c>
      <c r="U644" s="160" t="s">
        <v>920</v>
      </c>
      <c r="V644" s="151"/>
      <c r="W644" s="150"/>
      <c r="X644" s="150"/>
      <c r="Y644" s="150"/>
    </row>
    <row r="645" spans="1:25" s="17" customFormat="1" x14ac:dyDescent="0.2">
      <c r="A645" s="151">
        <v>39990</v>
      </c>
      <c r="B645" s="152" t="s">
        <v>993</v>
      </c>
      <c r="C645" s="152" t="s">
        <v>2066</v>
      </c>
      <c r="D645" s="152" t="s">
        <v>140</v>
      </c>
      <c r="E645" s="153" t="s">
        <v>143</v>
      </c>
      <c r="F645" s="154">
        <v>38822</v>
      </c>
      <c r="G645" s="155">
        <v>2006</v>
      </c>
      <c r="H645" s="151" t="s">
        <v>994</v>
      </c>
      <c r="I645" s="151" t="str">
        <f t="shared" si="50"/>
        <v>TX</v>
      </c>
      <c r="J645" s="151" t="str">
        <f t="shared" si="51"/>
        <v>OK</v>
      </c>
      <c r="K645" s="151" t="str">
        <f t="shared" si="49"/>
        <v>South Central</v>
      </c>
      <c r="L645" s="151" t="str">
        <f>INDEX('State '!$A$1:$C$62,MATCH($I645,'State '!$B:$B,0),3)</f>
        <v>South Central</v>
      </c>
      <c r="M645" s="151" t="str">
        <f>INDEX('State '!$A$1:$C$62,MATCH($J645,'State '!$B:$B,0),3)</f>
        <v>South Central</v>
      </c>
      <c r="N645" s="151"/>
      <c r="O645" s="158">
        <v>10.6</v>
      </c>
      <c r="P645" s="157"/>
      <c r="Q645" s="157">
        <v>20</v>
      </c>
      <c r="R645" s="158">
        <v>20</v>
      </c>
      <c r="S645" s="159" t="s">
        <v>135</v>
      </c>
      <c r="T645" s="156" t="s">
        <v>381</v>
      </c>
      <c r="U645" s="160" t="s">
        <v>978</v>
      </c>
      <c r="V645" s="151"/>
      <c r="W645" s="150"/>
      <c r="X645" s="150"/>
      <c r="Y645" s="150"/>
    </row>
    <row r="646" spans="1:25" s="17" customFormat="1" x14ac:dyDescent="0.2">
      <c r="A646" s="97">
        <v>43691</v>
      </c>
      <c r="B646" s="79" t="s">
        <v>2341</v>
      </c>
      <c r="C646" s="79" t="s">
        <v>2066</v>
      </c>
      <c r="D646" s="79" t="s">
        <v>1878</v>
      </c>
      <c r="E646" s="79" t="s">
        <v>2221</v>
      </c>
      <c r="F646" s="60"/>
      <c r="G646" s="61"/>
      <c r="H646" s="97" t="s">
        <v>2342</v>
      </c>
      <c r="I646" s="97" t="str">
        <f t="shared" si="50"/>
        <v>IL</v>
      </c>
      <c r="J646" s="97" t="str">
        <f t="shared" si="51"/>
        <v>TX</v>
      </c>
      <c r="K646" s="104" t="str">
        <f t="shared" ref="K646:K678" si="52">IF($L646=$M646,L646,CONCATENATE($L646,", ",IF(ISBLANK(N646),"",CONCATENATE(N646,", ")),$M646))</f>
        <v>Midwest, South Central</v>
      </c>
      <c r="L646" s="97" t="str">
        <f>INDEX('State '!$A$1:$C$62,MATCH($I646,'State '!$B:$B,0),3)</f>
        <v>Midwest</v>
      </c>
      <c r="M646" s="97" t="str">
        <f>INDEX('State '!$A$1:$C$62,MATCH($J646,'State '!$B:$B,0),3)</f>
        <v>South Central</v>
      </c>
      <c r="N646" s="97"/>
      <c r="O646" s="158"/>
      <c r="P646" s="178"/>
      <c r="Q646" s="146">
        <v>465</v>
      </c>
      <c r="R646" s="98"/>
      <c r="S646" s="97" t="s">
        <v>135</v>
      </c>
      <c r="T646" s="97" t="s">
        <v>381</v>
      </c>
      <c r="U646" s="97"/>
      <c r="V646" s="97" t="s">
        <v>2178</v>
      </c>
      <c r="W646" s="79"/>
      <c r="X646" s="79"/>
      <c r="Y646" s="195"/>
    </row>
    <row r="647" spans="1:25" s="17" customFormat="1" x14ac:dyDescent="0.2">
      <c r="A647" s="151">
        <v>42281</v>
      </c>
      <c r="B647" s="152" t="s">
        <v>1960</v>
      </c>
      <c r="C647" s="152" t="s">
        <v>206</v>
      </c>
      <c r="D647" s="152" t="s">
        <v>140</v>
      </c>
      <c r="E647" s="153" t="s">
        <v>143</v>
      </c>
      <c r="F647" s="154">
        <v>42278</v>
      </c>
      <c r="G647" s="155">
        <v>2015</v>
      </c>
      <c r="H647" s="151" t="s">
        <v>1961</v>
      </c>
      <c r="I647" s="151" t="str">
        <f t="shared" si="50"/>
        <v>NY</v>
      </c>
      <c r="J647" s="151" t="str">
        <f t="shared" si="51"/>
        <v>CN</v>
      </c>
      <c r="K647" s="151" t="e">
        <f t="shared" si="52"/>
        <v>#N/A</v>
      </c>
      <c r="L647" s="151" t="str">
        <f>INDEX('State '!$A$1:$C$62,MATCH($I647,'State '!$B:$B,0),3)</f>
        <v>Northeast</v>
      </c>
      <c r="M647" s="151" t="e">
        <f>INDEX('State '!$A$1:$C$62,MATCH($J647,'State '!$B:$B,0),3)</f>
        <v>#N/A</v>
      </c>
      <c r="N647" s="151"/>
      <c r="O647" s="158">
        <v>27.5</v>
      </c>
      <c r="P647" s="157">
        <v>3.1</v>
      </c>
      <c r="Q647" s="157">
        <v>158</v>
      </c>
      <c r="R647" s="158">
        <v>30</v>
      </c>
      <c r="S647" s="159" t="s">
        <v>135</v>
      </c>
      <c r="T647" s="156" t="s">
        <v>381</v>
      </c>
      <c r="U647" s="160" t="s">
        <v>1962</v>
      </c>
      <c r="V647" s="151" t="s">
        <v>2178</v>
      </c>
      <c r="W647" s="150"/>
      <c r="X647" s="150"/>
      <c r="Y647" s="150"/>
    </row>
    <row r="648" spans="1:25" s="17" customFormat="1" x14ac:dyDescent="0.2">
      <c r="A648" s="151">
        <v>39990</v>
      </c>
      <c r="B648" s="164" t="s">
        <v>1176</v>
      </c>
      <c r="C648" s="164" t="s">
        <v>332</v>
      </c>
      <c r="D648" s="164" t="s">
        <v>134</v>
      </c>
      <c r="E648" s="164" t="s">
        <v>143</v>
      </c>
      <c r="F648" s="165">
        <v>37926</v>
      </c>
      <c r="G648" s="166">
        <v>2003</v>
      </c>
      <c r="H648" s="151" t="s">
        <v>10</v>
      </c>
      <c r="I648" s="151" t="str">
        <f t="shared" si="50"/>
        <v>NY</v>
      </c>
      <c r="J648" s="151" t="str">
        <f t="shared" si="51"/>
        <v>NY</v>
      </c>
      <c r="K648" s="151" t="str">
        <f t="shared" si="52"/>
        <v>Northeast</v>
      </c>
      <c r="L648" s="151" t="str">
        <f>INDEX('State '!$A$1:$C$62,MATCH($I648,'State '!$B:$B,0),3)</f>
        <v>Northeast</v>
      </c>
      <c r="M648" s="151" t="str">
        <f>INDEX('State '!$A$1:$C$62,MATCH($J648,'State '!$B:$B,0),3)</f>
        <v>Northeast</v>
      </c>
      <c r="N648" s="151"/>
      <c r="O648" s="158">
        <v>2</v>
      </c>
      <c r="P648" s="158">
        <v>9.36</v>
      </c>
      <c r="Q648" s="158">
        <v>200</v>
      </c>
      <c r="R648" s="157">
        <v>24</v>
      </c>
      <c r="S648" s="151" t="s">
        <v>138</v>
      </c>
      <c r="T648" s="151" t="s">
        <v>187</v>
      </c>
      <c r="U648" s="151" t="s">
        <v>382</v>
      </c>
      <c r="V648" s="151"/>
      <c r="W648" s="150"/>
      <c r="X648" s="150"/>
      <c r="Y648" s="150"/>
    </row>
    <row r="649" spans="1:25" s="17" customFormat="1" ht="25.5" x14ac:dyDescent="0.2">
      <c r="A649" s="97">
        <v>44923</v>
      </c>
      <c r="B649" s="79" t="s">
        <v>2971</v>
      </c>
      <c r="C649" s="79" t="s">
        <v>1725</v>
      </c>
      <c r="D649" s="79" t="s">
        <v>134</v>
      </c>
      <c r="E649" s="79" t="s">
        <v>143</v>
      </c>
      <c r="F649" s="60">
        <v>44755</v>
      </c>
      <c r="G649" s="61">
        <v>2022</v>
      </c>
      <c r="H649" s="97" t="s">
        <v>41</v>
      </c>
      <c r="I649" s="97" t="str">
        <f t="shared" si="50"/>
        <v>MI</v>
      </c>
      <c r="J649" s="97" t="str">
        <f t="shared" si="51"/>
        <v>MI</v>
      </c>
      <c r="K649" s="104" t="str">
        <f t="shared" si="52"/>
        <v>Midwest</v>
      </c>
      <c r="L649" s="97" t="str">
        <f>INDEX('State '!$A$1:$C$62,MATCH($I649,'State '!$B:$B,0),3)</f>
        <v>Midwest</v>
      </c>
      <c r="M649" s="97" t="str">
        <f>INDEX('State '!$A$1:$C$62,MATCH($J649,'State '!$B:$B,0),3)</f>
        <v>Midwest</v>
      </c>
      <c r="N649" s="97"/>
      <c r="O649" s="158"/>
      <c r="P649" s="178"/>
      <c r="Q649" s="146"/>
      <c r="R649" s="98"/>
      <c r="S649" s="97" t="s">
        <v>135</v>
      </c>
      <c r="T649" s="97" t="s">
        <v>381</v>
      </c>
      <c r="U649" s="97"/>
      <c r="V649" s="97" t="s">
        <v>2175</v>
      </c>
      <c r="W649" s="79" t="s">
        <v>2972</v>
      </c>
      <c r="X649" s="79" t="s">
        <v>2828</v>
      </c>
      <c r="Y649" s="195"/>
    </row>
    <row r="650" spans="1:25" s="17" customFormat="1" x14ac:dyDescent="0.2">
      <c r="A650" s="151">
        <v>39990</v>
      </c>
      <c r="B650" s="164" t="s">
        <v>1233</v>
      </c>
      <c r="C650" s="164" t="s">
        <v>341</v>
      </c>
      <c r="D650" s="164" t="s">
        <v>136</v>
      </c>
      <c r="E650" s="164" t="s">
        <v>143</v>
      </c>
      <c r="F650" s="165">
        <v>37895</v>
      </c>
      <c r="G650" s="166">
        <v>2003</v>
      </c>
      <c r="H650" s="151" t="s">
        <v>532</v>
      </c>
      <c r="I650" s="151" t="str">
        <f t="shared" si="50"/>
        <v>AK</v>
      </c>
      <c r="J650" s="151" t="str">
        <f t="shared" si="51"/>
        <v>AK</v>
      </c>
      <c r="K650" s="151" t="str">
        <f t="shared" si="52"/>
        <v>Pacific</v>
      </c>
      <c r="L650" s="151" t="str">
        <f>INDEX('State '!$A$1:$C$62,MATCH($I650,'State '!$B:$B,0),3)</f>
        <v>Pacific</v>
      </c>
      <c r="M650" s="151" t="str">
        <f>INDEX('State '!$A$1:$C$62,MATCH($J650,'State '!$B:$B,0),3)</f>
        <v>Pacific</v>
      </c>
      <c r="N650" s="151"/>
      <c r="O650" s="158">
        <v>25</v>
      </c>
      <c r="P650" s="158">
        <v>33</v>
      </c>
      <c r="Q650" s="158">
        <v>120</v>
      </c>
      <c r="R650" s="157">
        <v>12</v>
      </c>
      <c r="S650" s="151" t="s">
        <v>138</v>
      </c>
      <c r="T650" s="151" t="s">
        <v>187</v>
      </c>
      <c r="U650" s="151" t="s">
        <v>382</v>
      </c>
      <c r="V650" s="151"/>
      <c r="W650" s="150"/>
      <c r="X650" s="150"/>
      <c r="Y650" s="150"/>
    </row>
    <row r="651" spans="1:25" s="17" customFormat="1" x14ac:dyDescent="0.2">
      <c r="A651" s="151">
        <v>41584</v>
      </c>
      <c r="B651" s="164" t="s">
        <v>420</v>
      </c>
      <c r="C651" s="164" t="s">
        <v>199</v>
      </c>
      <c r="D651" s="164" t="s">
        <v>140</v>
      </c>
      <c r="E651" s="164" t="s">
        <v>143</v>
      </c>
      <c r="F651" s="165">
        <v>41584</v>
      </c>
      <c r="G651" s="166">
        <v>2013</v>
      </c>
      <c r="H651" s="151" t="s">
        <v>396</v>
      </c>
      <c r="I651" s="151" t="str">
        <f t="shared" si="50"/>
        <v>NJ</v>
      </c>
      <c r="J651" s="151" t="str">
        <f t="shared" si="51"/>
        <v>NY</v>
      </c>
      <c r="K651" s="151" t="str">
        <f t="shared" si="52"/>
        <v>Northeast</v>
      </c>
      <c r="L651" s="151" t="str">
        <f>INDEX('State '!$A$1:$C$62,MATCH($I651,'State '!$B:$B,0),3)</f>
        <v>Northeast</v>
      </c>
      <c r="M651" s="151" t="str">
        <f>INDEX('State '!$A$1:$C$62,MATCH($J651,'State '!$B:$B,0),3)</f>
        <v>Northeast</v>
      </c>
      <c r="N651" s="151"/>
      <c r="O651" s="158">
        <v>1200</v>
      </c>
      <c r="P651" s="158">
        <v>20.9</v>
      </c>
      <c r="Q651" s="158">
        <v>800</v>
      </c>
      <c r="R651" s="157" t="s">
        <v>421</v>
      </c>
      <c r="S651" s="151" t="s">
        <v>135</v>
      </c>
      <c r="T651" s="151" t="s">
        <v>381</v>
      </c>
      <c r="U651" s="151" t="s">
        <v>403</v>
      </c>
      <c r="V651" s="151"/>
      <c r="W651" s="150"/>
      <c r="X651" s="150"/>
      <c r="Y651" s="150"/>
    </row>
    <row r="652" spans="1:25" s="17" customFormat="1" x14ac:dyDescent="0.2">
      <c r="A652" s="151">
        <v>39990</v>
      </c>
      <c r="B652" s="152" t="s">
        <v>1548</v>
      </c>
      <c r="C652" s="152" t="s">
        <v>260</v>
      </c>
      <c r="D652" s="152" t="s">
        <v>140</v>
      </c>
      <c r="E652" s="164" t="s">
        <v>143</v>
      </c>
      <c r="F652" s="165">
        <v>36465</v>
      </c>
      <c r="G652" s="166">
        <v>1999</v>
      </c>
      <c r="H652" s="151" t="s">
        <v>30</v>
      </c>
      <c r="I652" s="151" t="str">
        <f t="shared" si="50"/>
        <v>MN</v>
      </c>
      <c r="J652" s="151" t="str">
        <f t="shared" si="51"/>
        <v>MN</v>
      </c>
      <c r="K652" s="151" t="str">
        <f t="shared" si="52"/>
        <v>Midwest</v>
      </c>
      <c r="L652" s="151" t="str">
        <f>INDEX('State '!$A$1:$C$62,MATCH($I652,'State '!$B:$B,0),3)</f>
        <v>Midwest</v>
      </c>
      <c r="M652" s="151" t="str">
        <f>INDEX('State '!$A$1:$C$62,MATCH($J652,'State '!$B:$B,0),3)</f>
        <v>Midwest</v>
      </c>
      <c r="N652" s="151"/>
      <c r="O652" s="158">
        <v>0.05</v>
      </c>
      <c r="P652" s="158">
        <v>6</v>
      </c>
      <c r="Q652" s="157">
        <v>50</v>
      </c>
      <c r="R652" s="157"/>
      <c r="S652" s="151" t="s">
        <v>135</v>
      </c>
      <c r="T652" s="151" t="s">
        <v>381</v>
      </c>
      <c r="U652" s="151" t="s">
        <v>1549</v>
      </c>
      <c r="V652" s="151"/>
      <c r="W652" s="150"/>
      <c r="X652" s="150"/>
      <c r="Y652" s="150"/>
    </row>
    <row r="653" spans="1:25" s="17" customFormat="1" x14ac:dyDescent="0.2">
      <c r="A653" s="151">
        <v>39990</v>
      </c>
      <c r="B653" s="164" t="s">
        <v>1313</v>
      </c>
      <c r="C653" s="164" t="s">
        <v>260</v>
      </c>
      <c r="D653" s="164" t="s">
        <v>140</v>
      </c>
      <c r="E653" s="164" t="s">
        <v>143</v>
      </c>
      <c r="F653" s="165">
        <v>37605</v>
      </c>
      <c r="G653" s="166">
        <v>2002</v>
      </c>
      <c r="H653" s="151" t="s">
        <v>1314</v>
      </c>
      <c r="I653" s="151" t="str">
        <f t="shared" si="50"/>
        <v>NE</v>
      </c>
      <c r="J653" s="151" t="str">
        <f t="shared" si="51"/>
        <v>MN</v>
      </c>
      <c r="K653" s="151" t="str">
        <f t="shared" si="52"/>
        <v>Mountain, Midwest</v>
      </c>
      <c r="L653" s="151" t="str">
        <f>INDEX('State '!$A$1:$C$62,MATCH($I653,'State '!$B:$B,0),3)</f>
        <v>Mountain</v>
      </c>
      <c r="M653" s="151" t="str">
        <f>INDEX('State '!$A$1:$C$62,MATCH($J653,'State '!$B:$B,0),3)</f>
        <v>Midwest</v>
      </c>
      <c r="N653" s="151"/>
      <c r="O653" s="158">
        <v>0.28999999999999998</v>
      </c>
      <c r="P653" s="158"/>
      <c r="Q653" s="158">
        <v>90</v>
      </c>
      <c r="R653" s="157">
        <v>24</v>
      </c>
      <c r="S653" s="151" t="s">
        <v>135</v>
      </c>
      <c r="T653" s="151" t="s">
        <v>381</v>
      </c>
      <c r="U653" s="151" t="s">
        <v>1315</v>
      </c>
      <c r="V653" s="151"/>
      <c r="W653" s="150"/>
      <c r="X653" s="150"/>
      <c r="Y653" s="150"/>
    </row>
    <row r="654" spans="1:25" s="17" customFormat="1" x14ac:dyDescent="0.2">
      <c r="A654" s="151">
        <v>39990</v>
      </c>
      <c r="B654" s="164" t="s">
        <v>1084</v>
      </c>
      <c r="C654" s="164" t="s">
        <v>260</v>
      </c>
      <c r="D654" s="164" t="s">
        <v>140</v>
      </c>
      <c r="E654" s="164" t="s">
        <v>143</v>
      </c>
      <c r="F654" s="165">
        <v>38657</v>
      </c>
      <c r="G654" s="166">
        <v>2005</v>
      </c>
      <c r="H654" s="151" t="s">
        <v>30</v>
      </c>
      <c r="I654" s="151" t="str">
        <f t="shared" si="50"/>
        <v>MN</v>
      </c>
      <c r="J654" s="151" t="str">
        <f t="shared" si="51"/>
        <v>MN</v>
      </c>
      <c r="K654" s="151" t="str">
        <f t="shared" si="52"/>
        <v>Midwest</v>
      </c>
      <c r="L654" s="151" t="str">
        <f>INDEX('State '!$A$1:$C$62,MATCH($I654,'State '!$B:$B,0),3)</f>
        <v>Midwest</v>
      </c>
      <c r="M654" s="151" t="str">
        <f>INDEX('State '!$A$1:$C$62,MATCH($J654,'State '!$B:$B,0),3)</f>
        <v>Midwest</v>
      </c>
      <c r="N654" s="151"/>
      <c r="O654" s="158">
        <v>7.7</v>
      </c>
      <c r="P654" s="158">
        <v>3.2</v>
      </c>
      <c r="Q654" s="158">
        <v>1.75</v>
      </c>
      <c r="R654" s="157">
        <v>30</v>
      </c>
      <c r="S654" s="151" t="s">
        <v>135</v>
      </c>
      <c r="T654" s="151" t="s">
        <v>381</v>
      </c>
      <c r="U654" s="151" t="s">
        <v>1085</v>
      </c>
      <c r="V654" s="151"/>
      <c r="W654" s="150"/>
      <c r="X654" s="150"/>
      <c r="Y654" s="150"/>
    </row>
    <row r="655" spans="1:25" s="17" customFormat="1" x14ac:dyDescent="0.2">
      <c r="A655" s="151">
        <v>39990</v>
      </c>
      <c r="B655" s="152" t="s">
        <v>762</v>
      </c>
      <c r="C655" s="152" t="s">
        <v>260</v>
      </c>
      <c r="D655" s="152" t="s">
        <v>140</v>
      </c>
      <c r="E655" s="153" t="s">
        <v>143</v>
      </c>
      <c r="F655" s="154">
        <v>39753</v>
      </c>
      <c r="G655" s="155">
        <v>2008</v>
      </c>
      <c r="H655" s="151" t="s">
        <v>42</v>
      </c>
      <c r="I655" s="151" t="str">
        <f t="shared" si="50"/>
        <v>IA</v>
      </c>
      <c r="J655" s="151" t="str">
        <f t="shared" si="51"/>
        <v>IA</v>
      </c>
      <c r="K655" s="151" t="str">
        <f t="shared" si="52"/>
        <v>Midwest</v>
      </c>
      <c r="L655" s="151" t="str">
        <f>INDEX('State '!$A$1:$C$62,MATCH($I655,'State '!$B:$B,0),3)</f>
        <v>Midwest</v>
      </c>
      <c r="M655" s="151" t="str">
        <f>INDEX('State '!$A$1:$C$62,MATCH($J655,'State '!$B:$B,0),3)</f>
        <v>Midwest</v>
      </c>
      <c r="N655" s="151"/>
      <c r="O655" s="158">
        <v>6.89</v>
      </c>
      <c r="P655" s="157">
        <v>8</v>
      </c>
      <c r="Q655" s="157">
        <v>12.5</v>
      </c>
      <c r="R655" s="158" t="s">
        <v>3235</v>
      </c>
      <c r="S655" s="159" t="s">
        <v>135</v>
      </c>
      <c r="T655" s="156" t="s">
        <v>381</v>
      </c>
      <c r="U655" s="160" t="s">
        <v>763</v>
      </c>
      <c r="V655" s="151"/>
      <c r="W655" s="150"/>
      <c r="X655" s="150"/>
      <c r="Y655" s="150"/>
    </row>
    <row r="656" spans="1:25" s="17" customFormat="1" x14ac:dyDescent="0.2">
      <c r="A656" s="151">
        <v>39990</v>
      </c>
      <c r="B656" s="164" t="s">
        <v>1447</v>
      </c>
      <c r="C656" s="164" t="s">
        <v>260</v>
      </c>
      <c r="D656" s="164" t="s">
        <v>140</v>
      </c>
      <c r="E656" s="164" t="s">
        <v>143</v>
      </c>
      <c r="F656" s="165">
        <v>37196</v>
      </c>
      <c r="G656" s="166">
        <v>2000</v>
      </c>
      <c r="H656" s="151" t="s">
        <v>30</v>
      </c>
      <c r="I656" s="151" t="str">
        <f t="shared" si="50"/>
        <v>MN</v>
      </c>
      <c r="J656" s="151" t="str">
        <f t="shared" si="51"/>
        <v>MN</v>
      </c>
      <c r="K656" s="151" t="str">
        <f t="shared" si="52"/>
        <v>Midwest</v>
      </c>
      <c r="L656" s="151" t="str">
        <f>INDEX('State '!$A$1:$C$62,MATCH($I656,'State '!$B:$B,0),3)</f>
        <v>Midwest</v>
      </c>
      <c r="M656" s="151" t="str">
        <f>INDEX('State '!$A$1:$C$62,MATCH($J656,'State '!$B:$B,0),3)</f>
        <v>Midwest</v>
      </c>
      <c r="N656" s="151"/>
      <c r="O656" s="158">
        <v>12.5</v>
      </c>
      <c r="P656" s="158">
        <v>14.7</v>
      </c>
      <c r="Q656" s="158">
        <v>23.24</v>
      </c>
      <c r="R656" s="157">
        <v>16</v>
      </c>
      <c r="S656" s="151" t="s">
        <v>135</v>
      </c>
      <c r="T656" s="151" t="s">
        <v>381</v>
      </c>
      <c r="U656" s="151" t="s">
        <v>1448</v>
      </c>
      <c r="V656" s="151"/>
      <c r="W656" s="150"/>
      <c r="X656" s="150"/>
      <c r="Y656" s="150"/>
    </row>
    <row r="657" spans="1:25" s="17" customFormat="1" x14ac:dyDescent="0.2">
      <c r="A657" s="151">
        <v>39990</v>
      </c>
      <c r="B657" s="164" t="s">
        <v>1760</v>
      </c>
      <c r="C657" s="164" t="s">
        <v>260</v>
      </c>
      <c r="D657" s="164" t="s">
        <v>140</v>
      </c>
      <c r="E657" s="164" t="s">
        <v>143</v>
      </c>
      <c r="F657" s="165">
        <v>35370</v>
      </c>
      <c r="G657" s="166">
        <v>1996</v>
      </c>
      <c r="H657" s="151" t="s">
        <v>710</v>
      </c>
      <c r="I657" s="151" t="str">
        <f t="shared" si="50"/>
        <v>IA</v>
      </c>
      <c r="J657" s="151" t="str">
        <f t="shared" si="51"/>
        <v>IL</v>
      </c>
      <c r="K657" s="151" t="str">
        <f t="shared" si="52"/>
        <v>Midwest</v>
      </c>
      <c r="L657" s="151" t="str">
        <f>INDEX('State '!$A$1:$C$62,MATCH($I657,'State '!$B:$B,0),3)</f>
        <v>Midwest</v>
      </c>
      <c r="M657" s="151" t="str">
        <f>INDEX('State '!$A$1:$C$62,MATCH($J657,'State '!$B:$B,0),3)</f>
        <v>Midwest</v>
      </c>
      <c r="N657" s="151"/>
      <c r="O657" s="158"/>
      <c r="P657" s="158"/>
      <c r="Q657" s="158">
        <v>35.4</v>
      </c>
      <c r="R657" s="157" t="s">
        <v>1762</v>
      </c>
      <c r="S657" s="151" t="s">
        <v>135</v>
      </c>
      <c r="T657" s="151" t="s">
        <v>381</v>
      </c>
      <c r="U657" s="151" t="s">
        <v>382</v>
      </c>
      <c r="V657" s="151"/>
      <c r="W657" s="150"/>
      <c r="X657" s="150"/>
      <c r="Y657" s="150"/>
    </row>
    <row r="658" spans="1:25" s="17" customFormat="1" x14ac:dyDescent="0.2">
      <c r="A658" s="151">
        <v>39990</v>
      </c>
      <c r="B658" s="164" t="s">
        <v>1393</v>
      </c>
      <c r="C658" s="164" t="s">
        <v>260</v>
      </c>
      <c r="D658" s="164" t="s">
        <v>134</v>
      </c>
      <c r="E658" s="164" t="s">
        <v>143</v>
      </c>
      <c r="F658" s="165">
        <v>37183</v>
      </c>
      <c r="G658" s="166">
        <v>2001</v>
      </c>
      <c r="H658" s="151" t="s">
        <v>30</v>
      </c>
      <c r="I658" s="151" t="str">
        <f t="shared" si="50"/>
        <v>MN</v>
      </c>
      <c r="J658" s="151" t="str">
        <f t="shared" si="51"/>
        <v>MN</v>
      </c>
      <c r="K658" s="151" t="str">
        <f t="shared" si="52"/>
        <v>Midwest</v>
      </c>
      <c r="L658" s="151" t="str">
        <f>INDEX('State '!$A$1:$C$62,MATCH($I658,'State '!$B:$B,0),3)</f>
        <v>Midwest</v>
      </c>
      <c r="M658" s="151" t="str">
        <f>INDEX('State '!$A$1:$C$62,MATCH($J658,'State '!$B:$B,0),3)</f>
        <v>Midwest</v>
      </c>
      <c r="N658" s="151"/>
      <c r="O658" s="158">
        <v>8.1</v>
      </c>
      <c r="P658" s="158">
        <v>5.6</v>
      </c>
      <c r="Q658" s="158">
        <v>40</v>
      </c>
      <c r="R658" s="157">
        <v>30</v>
      </c>
      <c r="S658" s="151" t="s">
        <v>135</v>
      </c>
      <c r="T658" s="151" t="s">
        <v>381</v>
      </c>
      <c r="U658" s="151" t="s">
        <v>1394</v>
      </c>
      <c r="V658" s="151"/>
      <c r="W658" s="150"/>
      <c r="X658" s="150"/>
      <c r="Y658" s="150"/>
    </row>
    <row r="659" spans="1:25" s="17" customFormat="1" x14ac:dyDescent="0.2">
      <c r="A659" s="151">
        <v>40589</v>
      </c>
      <c r="B659" s="164" t="s">
        <v>611</v>
      </c>
      <c r="C659" s="164" t="s">
        <v>260</v>
      </c>
      <c r="D659" s="164" t="s">
        <v>140</v>
      </c>
      <c r="E659" s="164" t="s">
        <v>143</v>
      </c>
      <c r="F659" s="165">
        <v>40483</v>
      </c>
      <c r="G659" s="166">
        <v>2010</v>
      </c>
      <c r="H659" s="151" t="s">
        <v>30</v>
      </c>
      <c r="I659" s="151" t="str">
        <f t="shared" si="50"/>
        <v>MN</v>
      </c>
      <c r="J659" s="151" t="str">
        <f t="shared" si="51"/>
        <v>MN</v>
      </c>
      <c r="K659" s="151" t="str">
        <f t="shared" si="52"/>
        <v>Midwest</v>
      </c>
      <c r="L659" s="151" t="str">
        <f>INDEX('State '!$A$1:$C$62,MATCH($I659,'State '!$B:$B,0),3)</f>
        <v>Midwest</v>
      </c>
      <c r="M659" s="151" t="str">
        <f>INDEX('State '!$A$1:$C$62,MATCH($J659,'State '!$B:$B,0),3)</f>
        <v>Midwest</v>
      </c>
      <c r="N659" s="151"/>
      <c r="O659" s="158">
        <v>43</v>
      </c>
      <c r="P659" s="158">
        <v>10</v>
      </c>
      <c r="Q659" s="158">
        <v>135</v>
      </c>
      <c r="R659" s="157">
        <v>16</v>
      </c>
      <c r="S659" s="151" t="s">
        <v>135</v>
      </c>
      <c r="T659" s="151" t="s">
        <v>381</v>
      </c>
      <c r="U659" s="151" t="s">
        <v>612</v>
      </c>
      <c r="V659" s="151"/>
      <c r="W659" s="150"/>
      <c r="X659" s="150"/>
      <c r="Y659" s="150"/>
    </row>
    <row r="660" spans="1:25" s="17" customFormat="1" x14ac:dyDescent="0.2">
      <c r="A660" s="151">
        <v>39990</v>
      </c>
      <c r="B660" s="152" t="s">
        <v>900</v>
      </c>
      <c r="C660" s="152" t="s">
        <v>260</v>
      </c>
      <c r="D660" s="152" t="s">
        <v>140</v>
      </c>
      <c r="E660" s="153" t="s">
        <v>143</v>
      </c>
      <c r="F660" s="154">
        <v>39386</v>
      </c>
      <c r="G660" s="155">
        <v>2007</v>
      </c>
      <c r="H660" s="151" t="s">
        <v>901</v>
      </c>
      <c r="I660" s="151" t="str">
        <f t="shared" si="50"/>
        <v>IA</v>
      </c>
      <c r="J660" s="151" t="str">
        <f t="shared" si="51"/>
        <v>MN</v>
      </c>
      <c r="K660" s="151" t="str">
        <f t="shared" si="52"/>
        <v>Midwest</v>
      </c>
      <c r="L660" s="151" t="str">
        <f>INDEX('State '!$A$1:$C$62,MATCH($I660,'State '!$B:$B,0),3)</f>
        <v>Midwest</v>
      </c>
      <c r="M660" s="151" t="str">
        <f>INDEX('State '!$A$1:$C$62,MATCH($J660,'State '!$B:$B,0),3)</f>
        <v>Midwest</v>
      </c>
      <c r="N660" s="151"/>
      <c r="O660" s="158">
        <v>129.19999999999999</v>
      </c>
      <c r="P660" s="157">
        <v>79</v>
      </c>
      <c r="Q660" s="157">
        <v>374.23</v>
      </c>
      <c r="R660" s="158" t="s">
        <v>3236</v>
      </c>
      <c r="S660" s="159" t="s">
        <v>135</v>
      </c>
      <c r="T660" s="156" t="s">
        <v>381</v>
      </c>
      <c r="U660" s="160" t="s">
        <v>902</v>
      </c>
      <c r="V660" s="151"/>
      <c r="W660" s="150"/>
      <c r="X660" s="150"/>
      <c r="Y660" s="150"/>
    </row>
    <row r="661" spans="1:25" s="17" customFormat="1" ht="25.5" x14ac:dyDescent="0.2">
      <c r="A661" s="151">
        <v>39990</v>
      </c>
      <c r="B661" s="152" t="s">
        <v>895</v>
      </c>
      <c r="C661" s="152" t="s">
        <v>260</v>
      </c>
      <c r="D661" s="152" t="s">
        <v>140</v>
      </c>
      <c r="E661" s="153" t="s">
        <v>143</v>
      </c>
      <c r="F661" s="154">
        <v>39386</v>
      </c>
      <c r="G661" s="155">
        <v>2007</v>
      </c>
      <c r="H661" s="151" t="s">
        <v>896</v>
      </c>
      <c r="I661" s="151" t="str">
        <f t="shared" si="50"/>
        <v>KS</v>
      </c>
      <c r="J661" s="151" t="str">
        <f t="shared" si="51"/>
        <v>IA</v>
      </c>
      <c r="K661" s="151" t="str">
        <f t="shared" si="52"/>
        <v>South Central, Mountain, Midwest</v>
      </c>
      <c r="L661" s="151" t="str">
        <f>INDEX('State '!$A$1:$C$62,MATCH($I661,'State '!$B:$B,0),3)</f>
        <v>South Central</v>
      </c>
      <c r="M661" s="151" t="str">
        <f>INDEX('State '!$A$1:$C$62,MATCH($J661,'State '!$B:$B,0),3)</f>
        <v>Midwest</v>
      </c>
      <c r="N661" s="151" t="s">
        <v>2463</v>
      </c>
      <c r="O661" s="158">
        <v>8.98</v>
      </c>
      <c r="P661" s="157">
        <v>6</v>
      </c>
      <c r="Q661" s="157">
        <v>44.2</v>
      </c>
      <c r="R661" s="158"/>
      <c r="S661" s="159" t="s">
        <v>135</v>
      </c>
      <c r="T661" s="156" t="s">
        <v>381</v>
      </c>
      <c r="U661" s="160" t="s">
        <v>897</v>
      </c>
      <c r="V661" s="151"/>
      <c r="W661" s="150"/>
      <c r="X661" s="150"/>
      <c r="Y661" s="150"/>
    </row>
    <row r="662" spans="1:25" s="17" customFormat="1" ht="25.5" x14ac:dyDescent="0.2">
      <c r="A662" s="151">
        <v>39990</v>
      </c>
      <c r="B662" s="164" t="s">
        <v>1675</v>
      </c>
      <c r="C662" s="164" t="s">
        <v>260</v>
      </c>
      <c r="D662" s="164" t="s">
        <v>140</v>
      </c>
      <c r="E662" s="164" t="s">
        <v>143</v>
      </c>
      <c r="F662" s="165">
        <v>35735</v>
      </c>
      <c r="G662" s="166">
        <v>1997</v>
      </c>
      <c r="H662" s="151" t="s">
        <v>1676</v>
      </c>
      <c r="I662" s="151" t="str">
        <f t="shared" si="50"/>
        <v>KS</v>
      </c>
      <c r="J662" s="151" t="str">
        <f t="shared" si="51"/>
        <v>WI</v>
      </c>
      <c r="K662" s="151" t="str">
        <f t="shared" si="52"/>
        <v>South Central, Mountain, Midwest</v>
      </c>
      <c r="L662" s="151" t="str">
        <f>INDEX('State '!$A$1:$C$62,MATCH($I662,'State '!$B:$B,0),3)</f>
        <v>South Central</v>
      </c>
      <c r="M662" s="151" t="str">
        <f>INDEX('State '!$A$1:$C$62,MATCH($J662,'State '!$B:$B,0),3)</f>
        <v>Midwest</v>
      </c>
      <c r="N662" s="151" t="s">
        <v>2463</v>
      </c>
      <c r="O662" s="158">
        <v>102</v>
      </c>
      <c r="P662" s="158">
        <v>39</v>
      </c>
      <c r="Q662" s="158">
        <v>244</v>
      </c>
      <c r="R662" s="157"/>
      <c r="S662" s="151" t="s">
        <v>135</v>
      </c>
      <c r="T662" s="151" t="s">
        <v>381</v>
      </c>
      <c r="U662" s="151" t="s">
        <v>1589</v>
      </c>
      <c r="V662" s="151"/>
      <c r="W662" s="150"/>
      <c r="X662" s="150"/>
      <c r="Y662" s="150"/>
    </row>
    <row r="663" spans="1:25" s="17" customFormat="1" x14ac:dyDescent="0.2">
      <c r="A663" s="151">
        <v>39990</v>
      </c>
      <c r="B663" s="164" t="s">
        <v>1588</v>
      </c>
      <c r="C663" s="164" t="s">
        <v>260</v>
      </c>
      <c r="D663" s="164" t="s">
        <v>140</v>
      </c>
      <c r="E663" s="164" t="s">
        <v>143</v>
      </c>
      <c r="F663" s="165">
        <v>36114</v>
      </c>
      <c r="G663" s="166">
        <v>1998</v>
      </c>
      <c r="H663" s="151" t="s">
        <v>30</v>
      </c>
      <c r="I663" s="151" t="str">
        <f t="shared" si="50"/>
        <v>MN</v>
      </c>
      <c r="J663" s="151" t="str">
        <f t="shared" si="51"/>
        <v>MN</v>
      </c>
      <c r="K663" s="151" t="str">
        <f t="shared" si="52"/>
        <v>Midwest</v>
      </c>
      <c r="L663" s="151" t="str">
        <f>INDEX('State '!$A$1:$C$62,MATCH($I663,'State '!$B:$B,0),3)</f>
        <v>Midwest</v>
      </c>
      <c r="M663" s="151" t="str">
        <f>INDEX('State '!$A$1:$C$62,MATCH($J663,'State '!$B:$B,0),3)</f>
        <v>Midwest</v>
      </c>
      <c r="N663" s="151"/>
      <c r="O663" s="158">
        <v>20</v>
      </c>
      <c r="P663" s="158">
        <v>5</v>
      </c>
      <c r="Q663" s="158">
        <v>32</v>
      </c>
      <c r="R663" s="157"/>
      <c r="S663" s="151" t="s">
        <v>135</v>
      </c>
      <c r="T663" s="151" t="s">
        <v>381</v>
      </c>
      <c r="U663" s="151" t="s">
        <v>1589</v>
      </c>
      <c r="V663" s="151"/>
      <c r="W663" s="150"/>
      <c r="X663" s="150"/>
      <c r="Y663" s="150"/>
    </row>
    <row r="664" spans="1:25" s="17" customFormat="1" x14ac:dyDescent="0.2">
      <c r="A664" s="151">
        <v>39990</v>
      </c>
      <c r="B664" s="164" t="s">
        <v>1503</v>
      </c>
      <c r="C664" s="164" t="s">
        <v>260</v>
      </c>
      <c r="D664" s="164" t="s">
        <v>140</v>
      </c>
      <c r="E664" s="164" t="s">
        <v>143</v>
      </c>
      <c r="F664" s="165">
        <v>36465</v>
      </c>
      <c r="G664" s="166">
        <v>1999</v>
      </c>
      <c r="H664" s="151" t="s">
        <v>30</v>
      </c>
      <c r="I664" s="151" t="str">
        <f t="shared" si="50"/>
        <v>MN</v>
      </c>
      <c r="J664" s="151" t="str">
        <f t="shared" si="51"/>
        <v>MN</v>
      </c>
      <c r="K664" s="151" t="str">
        <f t="shared" si="52"/>
        <v>Midwest</v>
      </c>
      <c r="L664" s="151" t="str">
        <f>INDEX('State '!$A$1:$C$62,MATCH($I664,'State '!$B:$B,0),3)</f>
        <v>Midwest</v>
      </c>
      <c r="M664" s="151" t="str">
        <f>INDEX('State '!$A$1:$C$62,MATCH($J664,'State '!$B:$B,0),3)</f>
        <v>Midwest</v>
      </c>
      <c r="N664" s="151"/>
      <c r="O664" s="158">
        <v>1</v>
      </c>
      <c r="P664" s="158"/>
      <c r="Q664" s="158">
        <v>31</v>
      </c>
      <c r="R664" s="157"/>
      <c r="S664" s="151" t="s">
        <v>135</v>
      </c>
      <c r="T664" s="151" t="s">
        <v>381</v>
      </c>
      <c r="U664" s="151" t="s">
        <v>1350</v>
      </c>
      <c r="V664" s="151"/>
      <c r="W664" s="150"/>
      <c r="X664" s="150"/>
      <c r="Y664" s="150"/>
    </row>
    <row r="665" spans="1:25" s="17" customFormat="1" x14ac:dyDescent="0.2">
      <c r="A665" s="151">
        <v>39990</v>
      </c>
      <c r="B665" s="164" t="s">
        <v>1443</v>
      </c>
      <c r="C665" s="164" t="s">
        <v>260</v>
      </c>
      <c r="D665" s="164" t="s">
        <v>140</v>
      </c>
      <c r="E665" s="164" t="s">
        <v>143</v>
      </c>
      <c r="F665" s="165">
        <v>37196</v>
      </c>
      <c r="G665" s="166">
        <v>2000</v>
      </c>
      <c r="H665" s="151" t="s">
        <v>30</v>
      </c>
      <c r="I665" s="151" t="str">
        <f t="shared" si="50"/>
        <v>MN</v>
      </c>
      <c r="J665" s="151" t="str">
        <f t="shared" si="51"/>
        <v>MN</v>
      </c>
      <c r="K665" s="151" t="str">
        <f t="shared" si="52"/>
        <v>Midwest</v>
      </c>
      <c r="L665" s="151" t="str">
        <f>INDEX('State '!$A$1:$C$62,MATCH($I665,'State '!$B:$B,0),3)</f>
        <v>Midwest</v>
      </c>
      <c r="M665" s="151" t="str">
        <f>INDEX('State '!$A$1:$C$62,MATCH($J665,'State '!$B:$B,0),3)</f>
        <v>Midwest</v>
      </c>
      <c r="N665" s="151"/>
      <c r="O665" s="158">
        <v>0.5</v>
      </c>
      <c r="P665" s="158"/>
      <c r="Q665" s="158">
        <v>21</v>
      </c>
      <c r="R665" s="157"/>
      <c r="S665" s="151" t="s">
        <v>135</v>
      </c>
      <c r="T665" s="151" t="s">
        <v>381</v>
      </c>
      <c r="U665" s="151" t="s">
        <v>1350</v>
      </c>
      <c r="V665" s="151"/>
      <c r="W665" s="150"/>
      <c r="X665" s="150"/>
      <c r="Y665" s="150"/>
    </row>
    <row r="666" spans="1:25" s="17" customFormat="1" x14ac:dyDescent="0.2">
      <c r="A666" s="151">
        <v>39990</v>
      </c>
      <c r="B666" s="164" t="s">
        <v>1349</v>
      </c>
      <c r="C666" s="164" t="s">
        <v>260</v>
      </c>
      <c r="D666" s="164" t="s">
        <v>140</v>
      </c>
      <c r="E666" s="164" t="s">
        <v>143</v>
      </c>
      <c r="F666" s="165">
        <v>37087</v>
      </c>
      <c r="G666" s="166">
        <v>2001</v>
      </c>
      <c r="H666" s="151" t="s">
        <v>30</v>
      </c>
      <c r="I666" s="151" t="str">
        <f t="shared" si="50"/>
        <v>MN</v>
      </c>
      <c r="J666" s="151" t="str">
        <f t="shared" si="51"/>
        <v>MN</v>
      </c>
      <c r="K666" s="151" t="str">
        <f t="shared" si="52"/>
        <v>Midwest</v>
      </c>
      <c r="L666" s="151" t="str">
        <f>INDEX('State '!$A$1:$C$62,MATCH($I666,'State '!$B:$B,0),3)</f>
        <v>Midwest</v>
      </c>
      <c r="M666" s="151" t="str">
        <f>INDEX('State '!$A$1:$C$62,MATCH($J666,'State '!$B:$B,0),3)</f>
        <v>Midwest</v>
      </c>
      <c r="N666" s="151"/>
      <c r="O666" s="158">
        <v>2</v>
      </c>
      <c r="P666" s="158">
        <v>15</v>
      </c>
      <c r="Q666" s="158">
        <v>20</v>
      </c>
      <c r="R666" s="157">
        <v>16</v>
      </c>
      <c r="S666" s="151" t="s">
        <v>135</v>
      </c>
      <c r="T666" s="151" t="s">
        <v>381</v>
      </c>
      <c r="U666" s="151" t="s">
        <v>1350</v>
      </c>
      <c r="V666" s="151"/>
      <c r="W666" s="150"/>
      <c r="X666" s="150"/>
      <c r="Y666" s="150"/>
    </row>
    <row r="667" spans="1:25" s="17" customFormat="1" x14ac:dyDescent="0.2">
      <c r="A667" s="151">
        <v>39990</v>
      </c>
      <c r="B667" s="164" t="s">
        <v>1138</v>
      </c>
      <c r="C667" s="164" t="s">
        <v>260</v>
      </c>
      <c r="D667" s="164" t="s">
        <v>134</v>
      </c>
      <c r="E667" s="164" t="s">
        <v>143</v>
      </c>
      <c r="F667" s="165">
        <v>38292</v>
      </c>
      <c r="G667" s="166">
        <v>2004</v>
      </c>
      <c r="H667" s="151" t="s">
        <v>42</v>
      </c>
      <c r="I667" s="151" t="str">
        <f t="shared" si="50"/>
        <v>IA</v>
      </c>
      <c r="J667" s="151" t="str">
        <f t="shared" si="51"/>
        <v>IA</v>
      </c>
      <c r="K667" s="151" t="str">
        <f t="shared" si="52"/>
        <v>Midwest</v>
      </c>
      <c r="L667" s="151" t="str">
        <f>INDEX('State '!$A$1:$C$62,MATCH($I667,'State '!$B:$B,0),3)</f>
        <v>Midwest</v>
      </c>
      <c r="M667" s="151" t="str">
        <f>INDEX('State '!$A$1:$C$62,MATCH($J667,'State '!$B:$B,0),3)</f>
        <v>Midwest</v>
      </c>
      <c r="N667" s="151"/>
      <c r="O667" s="158">
        <v>4.0599999999999996</v>
      </c>
      <c r="P667" s="158">
        <v>2.6</v>
      </c>
      <c r="Q667" s="158">
        <v>96</v>
      </c>
      <c r="R667" s="157">
        <v>16</v>
      </c>
      <c r="S667" s="151" t="s">
        <v>135</v>
      </c>
      <c r="T667" s="151" t="s">
        <v>381</v>
      </c>
      <c r="U667" s="151" t="s">
        <v>1139</v>
      </c>
      <c r="V667" s="151"/>
      <c r="W667" s="150"/>
      <c r="X667" s="150"/>
      <c r="Y667" s="150"/>
    </row>
    <row r="668" spans="1:25" s="17" customFormat="1" x14ac:dyDescent="0.2">
      <c r="A668" s="151">
        <v>39990</v>
      </c>
      <c r="B668" s="164" t="s">
        <v>1197</v>
      </c>
      <c r="C668" s="164" t="s">
        <v>260</v>
      </c>
      <c r="D668" s="164" t="s">
        <v>140</v>
      </c>
      <c r="E668" s="164" t="s">
        <v>143</v>
      </c>
      <c r="F668" s="165">
        <v>37926</v>
      </c>
      <c r="G668" s="166">
        <v>2003</v>
      </c>
      <c r="H668" s="151" t="s">
        <v>30</v>
      </c>
      <c r="I668" s="151" t="str">
        <f t="shared" si="50"/>
        <v>MN</v>
      </c>
      <c r="J668" s="151" t="str">
        <f t="shared" si="51"/>
        <v>MN</v>
      </c>
      <c r="K668" s="151" t="str">
        <f t="shared" si="52"/>
        <v>Midwest</v>
      </c>
      <c r="L668" s="151" t="str">
        <f>INDEX('State '!$A$1:$C$62,MATCH($I668,'State '!$B:$B,0),3)</f>
        <v>Midwest</v>
      </c>
      <c r="M668" s="151" t="str">
        <f>INDEX('State '!$A$1:$C$62,MATCH($J668,'State '!$B:$B,0),3)</f>
        <v>Midwest</v>
      </c>
      <c r="N668" s="151"/>
      <c r="O668" s="158">
        <v>5.8</v>
      </c>
      <c r="P668" s="158">
        <v>4.5999999999999996</v>
      </c>
      <c r="Q668" s="158">
        <v>34.44</v>
      </c>
      <c r="R668" s="157">
        <v>8</v>
      </c>
      <c r="S668" s="151" t="s">
        <v>135</v>
      </c>
      <c r="T668" s="151" t="s">
        <v>381</v>
      </c>
      <c r="U668" s="151" t="s">
        <v>1198</v>
      </c>
      <c r="V668" s="151"/>
      <c r="W668" s="150"/>
      <c r="X668" s="150"/>
      <c r="Y668" s="150"/>
    </row>
    <row r="669" spans="1:25" s="17" customFormat="1" x14ac:dyDescent="0.2">
      <c r="A669" s="151">
        <v>39990</v>
      </c>
      <c r="B669" s="164" t="s">
        <v>771</v>
      </c>
      <c r="C669" s="164" t="s">
        <v>260</v>
      </c>
      <c r="D669" s="164" t="s">
        <v>140</v>
      </c>
      <c r="E669" s="164" t="s">
        <v>143</v>
      </c>
      <c r="F669" s="165">
        <v>39753</v>
      </c>
      <c r="G669" s="166">
        <v>2008</v>
      </c>
      <c r="H669" s="151" t="s">
        <v>24</v>
      </c>
      <c r="I669" s="151" t="str">
        <f t="shared" si="50"/>
        <v>NE</v>
      </c>
      <c r="J669" s="151" t="str">
        <f t="shared" si="51"/>
        <v>NE</v>
      </c>
      <c r="K669" s="151" t="str">
        <f t="shared" si="52"/>
        <v>Mountain</v>
      </c>
      <c r="L669" s="151" t="str">
        <f>INDEX('State '!$A$1:$C$62,MATCH($I669,'State '!$B:$B,0),3)</f>
        <v>Mountain</v>
      </c>
      <c r="M669" s="151" t="str">
        <f>INDEX('State '!$A$1:$C$62,MATCH($J669,'State '!$B:$B,0),3)</f>
        <v>Mountain</v>
      </c>
      <c r="N669" s="151"/>
      <c r="O669" s="158">
        <v>9.1199999999999992</v>
      </c>
      <c r="P669" s="158">
        <v>12</v>
      </c>
      <c r="Q669" s="158">
        <v>11</v>
      </c>
      <c r="R669" s="157" t="s">
        <v>3237</v>
      </c>
      <c r="S669" s="151" t="s">
        <v>135</v>
      </c>
      <c r="T669" s="151" t="s">
        <v>381</v>
      </c>
      <c r="U669" s="151" t="s">
        <v>772</v>
      </c>
      <c r="V669" s="151"/>
      <c r="W669" s="150"/>
      <c r="X669" s="150"/>
      <c r="Y669" s="150"/>
    </row>
    <row r="670" spans="1:25" s="17" customFormat="1" x14ac:dyDescent="0.2">
      <c r="A670" s="151">
        <v>39990</v>
      </c>
      <c r="B670" s="164" t="s">
        <v>1761</v>
      </c>
      <c r="C670" s="164" t="s">
        <v>260</v>
      </c>
      <c r="D670" s="164" t="s">
        <v>140</v>
      </c>
      <c r="E670" s="164" t="s">
        <v>143</v>
      </c>
      <c r="F670" s="165">
        <v>35370</v>
      </c>
      <c r="G670" s="166">
        <v>1996</v>
      </c>
      <c r="H670" s="151" t="s">
        <v>30</v>
      </c>
      <c r="I670" s="151" t="str">
        <f t="shared" si="50"/>
        <v>MN</v>
      </c>
      <c r="J670" s="151" t="str">
        <f t="shared" si="51"/>
        <v>MN</v>
      </c>
      <c r="K670" s="151" t="str">
        <f t="shared" si="52"/>
        <v>Midwest</v>
      </c>
      <c r="L670" s="151" t="str">
        <f>INDEX('State '!$A$1:$C$62,MATCH($I670,'State '!$B:$B,0),3)</f>
        <v>Midwest</v>
      </c>
      <c r="M670" s="151" t="str">
        <f>INDEX('State '!$A$1:$C$62,MATCH($J670,'State '!$B:$B,0),3)</f>
        <v>Midwest</v>
      </c>
      <c r="N670" s="151"/>
      <c r="O670" s="158">
        <v>18.5</v>
      </c>
      <c r="P670" s="158">
        <v>30</v>
      </c>
      <c r="Q670" s="158">
        <v>46.4</v>
      </c>
      <c r="R670" s="157" t="s">
        <v>1762</v>
      </c>
      <c r="S670" s="151" t="s">
        <v>135</v>
      </c>
      <c r="T670" s="151" t="s">
        <v>381</v>
      </c>
      <c r="U670" s="151" t="s">
        <v>1763</v>
      </c>
      <c r="V670" s="151"/>
      <c r="W670" s="150"/>
      <c r="X670" s="150"/>
      <c r="Y670" s="150"/>
    </row>
    <row r="671" spans="1:25" s="17" customFormat="1" x14ac:dyDescent="0.2">
      <c r="A671" s="151">
        <v>41432</v>
      </c>
      <c r="B671" s="152" t="s">
        <v>1717</v>
      </c>
      <c r="C671" s="152" t="s">
        <v>1718</v>
      </c>
      <c r="D671" s="152" t="s">
        <v>136</v>
      </c>
      <c r="E671" s="153" t="s">
        <v>143</v>
      </c>
      <c r="F671" s="154">
        <v>41432</v>
      </c>
      <c r="G671" s="155">
        <v>2013</v>
      </c>
      <c r="H671" s="151" t="s">
        <v>408</v>
      </c>
      <c r="I671" s="151" t="str">
        <f t="shared" si="50"/>
        <v>TX</v>
      </c>
      <c r="J671" s="151" t="str">
        <f t="shared" si="51"/>
        <v>MX</v>
      </c>
      <c r="K671" s="151" t="str">
        <f t="shared" si="52"/>
        <v>South Central, Mexico</v>
      </c>
      <c r="L671" s="151" t="str">
        <f>INDEX('State '!$A$1:$C$62,MATCH($I671,'State '!$B:$B,0),3)</f>
        <v>South Central</v>
      </c>
      <c r="M671" s="151" t="str">
        <f>INDEX('State '!$A$1:$C$62,MATCH($J671,'State '!$B:$B,0),3)</f>
        <v>Mexico</v>
      </c>
      <c r="N671" s="151"/>
      <c r="O671" s="158"/>
      <c r="P671" s="157">
        <v>0.28000000000000003</v>
      </c>
      <c r="Q671" s="157">
        <v>366</v>
      </c>
      <c r="R671" s="158">
        <v>36</v>
      </c>
      <c r="S671" s="159" t="s">
        <v>135</v>
      </c>
      <c r="T671" s="156" t="s">
        <v>381</v>
      </c>
      <c r="U671" s="160" t="s">
        <v>1719</v>
      </c>
      <c r="V671" s="151" t="s">
        <v>2178</v>
      </c>
      <c r="W671" s="150"/>
      <c r="X671" s="150"/>
      <c r="Y671" s="150"/>
    </row>
    <row r="672" spans="1:25" s="17" customFormat="1" x14ac:dyDescent="0.2">
      <c r="A672" s="151">
        <v>40617</v>
      </c>
      <c r="B672" s="152" t="s">
        <v>494</v>
      </c>
      <c r="C672" s="152" t="s">
        <v>229</v>
      </c>
      <c r="D672" s="152" t="s">
        <v>140</v>
      </c>
      <c r="E672" s="153" t="s">
        <v>143</v>
      </c>
      <c r="F672" s="154">
        <v>40848</v>
      </c>
      <c r="G672" s="155">
        <v>2011</v>
      </c>
      <c r="H672" s="151" t="s">
        <v>388</v>
      </c>
      <c r="I672" s="151" t="str">
        <f t="shared" si="50"/>
        <v>PA</v>
      </c>
      <c r="J672" s="151" t="str">
        <f t="shared" si="51"/>
        <v>NY</v>
      </c>
      <c r="K672" s="151" t="str">
        <f t="shared" si="52"/>
        <v>Northeast</v>
      </c>
      <c r="L672" s="151" t="str">
        <f>INDEX('State '!$A$1:$C$62,MATCH($I672,'State '!$B:$B,0),3)</f>
        <v>Northeast</v>
      </c>
      <c r="M672" s="151" t="str">
        <f>INDEX('State '!$A$1:$C$62,MATCH($J672,'State '!$B:$B,0),3)</f>
        <v>Northeast</v>
      </c>
      <c r="N672" s="151"/>
      <c r="O672" s="158">
        <v>0</v>
      </c>
      <c r="P672" s="157">
        <v>0</v>
      </c>
      <c r="Q672" s="157">
        <v>325</v>
      </c>
      <c r="R672" s="158"/>
      <c r="S672" s="159" t="s">
        <v>135</v>
      </c>
      <c r="T672" s="156" t="s">
        <v>381</v>
      </c>
      <c r="U672" s="160" t="s">
        <v>495</v>
      </c>
      <c r="V672" s="151"/>
      <c r="W672" s="150"/>
      <c r="X672" s="150"/>
      <c r="Y672" s="150"/>
    </row>
    <row r="673" spans="1:25" s="17" customFormat="1" x14ac:dyDescent="0.2">
      <c r="A673" s="151">
        <v>39990</v>
      </c>
      <c r="B673" s="152" t="s">
        <v>888</v>
      </c>
      <c r="C673" s="152" t="s">
        <v>244</v>
      </c>
      <c r="D673" s="152" t="s">
        <v>140</v>
      </c>
      <c r="E673" s="153" t="s">
        <v>143</v>
      </c>
      <c r="F673" s="154">
        <v>39522</v>
      </c>
      <c r="G673" s="155">
        <v>2007</v>
      </c>
      <c r="H673" s="151" t="s">
        <v>889</v>
      </c>
      <c r="I673" s="151" t="str">
        <f t="shared" si="50"/>
        <v>MX</v>
      </c>
      <c r="J673" s="151" t="str">
        <f t="shared" si="51"/>
        <v>AZ</v>
      </c>
      <c r="K673" s="151" t="str">
        <f t="shared" si="52"/>
        <v>Mexico, Mountain</v>
      </c>
      <c r="L673" s="151" t="str">
        <f>INDEX('State '!$A$1:$C$62,MATCH($I673,'State '!$B:$B,0),3)</f>
        <v>Mexico</v>
      </c>
      <c r="M673" s="151" t="str">
        <f>INDEX('State '!$A$1:$C$62,MATCH($J673,'State '!$B:$B,0),3)</f>
        <v>Mountain</v>
      </c>
      <c r="N673" s="151"/>
      <c r="O673" s="158">
        <v>4</v>
      </c>
      <c r="P673" s="157">
        <v>2</v>
      </c>
      <c r="Q673" s="157">
        <v>614</v>
      </c>
      <c r="R673" s="158" t="s">
        <v>1226</v>
      </c>
      <c r="S673" s="159" t="s">
        <v>135</v>
      </c>
      <c r="T673" s="156" t="s">
        <v>381</v>
      </c>
      <c r="U673" s="160" t="s">
        <v>890</v>
      </c>
      <c r="V673" s="151"/>
      <c r="W673" s="150"/>
      <c r="X673" s="150"/>
      <c r="Y673" s="150"/>
    </row>
    <row r="674" spans="1:25" s="17" customFormat="1" x14ac:dyDescent="0.2">
      <c r="A674" s="151">
        <v>39990</v>
      </c>
      <c r="B674" s="164" t="s">
        <v>1304</v>
      </c>
      <c r="C674" s="164" t="s">
        <v>244</v>
      </c>
      <c r="D674" s="164" t="s">
        <v>136</v>
      </c>
      <c r="E674" s="164" t="s">
        <v>143</v>
      </c>
      <c r="F674" s="165">
        <v>37530</v>
      </c>
      <c r="G674" s="166">
        <v>2002</v>
      </c>
      <c r="H674" s="151" t="s">
        <v>1305</v>
      </c>
      <c r="I674" s="151" t="str">
        <f t="shared" si="50"/>
        <v>AZ</v>
      </c>
      <c r="J674" s="151" t="str">
        <f t="shared" si="51"/>
        <v>MX</v>
      </c>
      <c r="K674" s="151" t="str">
        <f t="shared" si="52"/>
        <v>Mountain, Pacific, Mexico</v>
      </c>
      <c r="L674" s="151" t="str">
        <f>INDEX('State '!$A$1:$C$62,MATCH($I674,'State '!$B:$B,0),3)</f>
        <v>Mountain</v>
      </c>
      <c r="M674" s="151" t="str">
        <f>INDEX('State '!$A$1:$C$62,MATCH($J674,'State '!$B:$B,0),3)</f>
        <v>Mexico</v>
      </c>
      <c r="N674" s="151" t="s">
        <v>2464</v>
      </c>
      <c r="O674" s="158">
        <v>156</v>
      </c>
      <c r="P674" s="158">
        <v>80</v>
      </c>
      <c r="Q674" s="158">
        <v>500</v>
      </c>
      <c r="R674" s="157" t="s">
        <v>535</v>
      </c>
      <c r="S674" s="151" t="s">
        <v>135</v>
      </c>
      <c r="T674" s="151" t="s">
        <v>381</v>
      </c>
      <c r="U674" s="151" t="s">
        <v>1306</v>
      </c>
      <c r="V674" s="151"/>
      <c r="W674" s="150"/>
      <c r="X674" s="150"/>
      <c r="Y674" s="150"/>
    </row>
    <row r="675" spans="1:25" s="17" customFormat="1" ht="25.5" x14ac:dyDescent="0.2">
      <c r="A675" s="96">
        <v>45113</v>
      </c>
      <c r="B675" s="79" t="s">
        <v>2970</v>
      </c>
      <c r="C675" s="79" t="s">
        <v>2899</v>
      </c>
      <c r="D675" s="79" t="s">
        <v>140</v>
      </c>
      <c r="E675" s="79" t="s">
        <v>143</v>
      </c>
      <c r="F675" s="60">
        <v>45071</v>
      </c>
      <c r="G675" s="61">
        <v>2023</v>
      </c>
      <c r="H675" s="97" t="s">
        <v>1305</v>
      </c>
      <c r="I675" s="97" t="str">
        <f>LEFT($H675,2)</f>
        <v>AZ</v>
      </c>
      <c r="J675" s="97" t="str">
        <f>RIGHT($H675,2)</f>
        <v>MX</v>
      </c>
      <c r="K675" s="104" t="str">
        <f>IF($L675=$M675,L675,CONCATENATE($L675,", ",IF(ISBLANK(N675),"",CONCATENATE(N675,", ")),$M675))</f>
        <v>Mountain, Pacific, Mexico</v>
      </c>
      <c r="L675" s="97" t="str">
        <f>INDEX('State '!$A$1:$C$62,MATCH($I675,'State '!$B:$B,0),3)</f>
        <v>Mountain</v>
      </c>
      <c r="M675" s="97" t="str">
        <f>INDEX('State '!$A$1:$C$62,MATCH($J675,'State '!$B:$B,0),3)</f>
        <v>Mexico</v>
      </c>
      <c r="N675" s="97" t="s">
        <v>2464</v>
      </c>
      <c r="O675" s="158">
        <v>127.2</v>
      </c>
      <c r="P675" s="158"/>
      <c r="Q675" s="146">
        <v>495</v>
      </c>
      <c r="R675" s="98"/>
      <c r="S675" s="97" t="s">
        <v>135</v>
      </c>
      <c r="T675" s="97" t="s">
        <v>381</v>
      </c>
      <c r="U675" s="97" t="s">
        <v>2973</v>
      </c>
      <c r="V675" s="97" t="s">
        <v>2178</v>
      </c>
      <c r="W675" s="79" t="s">
        <v>2974</v>
      </c>
      <c r="X675" s="79" t="s">
        <v>2827</v>
      </c>
      <c r="Y675" s="148" t="s">
        <v>3007</v>
      </c>
    </row>
    <row r="676" spans="1:25" s="17" customFormat="1" x14ac:dyDescent="0.2">
      <c r="A676" s="151">
        <v>40367</v>
      </c>
      <c r="B676" s="152" t="s">
        <v>560</v>
      </c>
      <c r="C676" s="152" t="s">
        <v>244</v>
      </c>
      <c r="D676" s="152" t="s">
        <v>134</v>
      </c>
      <c r="E676" s="153" t="s">
        <v>143</v>
      </c>
      <c r="F676" s="154">
        <v>40250</v>
      </c>
      <c r="G676" s="155">
        <v>2010</v>
      </c>
      <c r="H676" s="151" t="s">
        <v>561</v>
      </c>
      <c r="I676" s="151" t="str">
        <f t="shared" si="50"/>
        <v>MX</v>
      </c>
      <c r="J676" s="151" t="str">
        <f t="shared" si="51"/>
        <v>AZ</v>
      </c>
      <c r="K676" s="151" t="str">
        <f t="shared" si="52"/>
        <v>Mexico, Mountain</v>
      </c>
      <c r="L676" s="151" t="str">
        <f>INDEX('State '!$A$1:$C$62,MATCH($I676,'State '!$B:$B,0),3)</f>
        <v>Mexico</v>
      </c>
      <c r="M676" s="151" t="str">
        <f>INDEX('State '!$A$1:$C$62,MATCH($J676,'State '!$B:$B,0),3)</f>
        <v>Mountain</v>
      </c>
      <c r="N676" s="151"/>
      <c r="O676" s="158">
        <v>14.8</v>
      </c>
      <c r="P676" s="157">
        <v>3.27</v>
      </c>
      <c r="Q676" s="157">
        <v>81.25</v>
      </c>
      <c r="R676" s="158">
        <v>12</v>
      </c>
      <c r="S676" s="159" t="s">
        <v>135</v>
      </c>
      <c r="T676" s="156" t="s">
        <v>381</v>
      </c>
      <c r="U676" s="160" t="s">
        <v>562</v>
      </c>
      <c r="V676" s="151"/>
      <c r="W676" s="150"/>
      <c r="X676" s="150"/>
      <c r="Y676" s="150"/>
    </row>
    <row r="677" spans="1:25" s="17" customFormat="1" ht="25.5" x14ac:dyDescent="0.2">
      <c r="A677" s="97">
        <v>44589</v>
      </c>
      <c r="B677" s="79" t="s">
        <v>2866</v>
      </c>
      <c r="C677" s="79" t="s">
        <v>1729</v>
      </c>
      <c r="D677" s="79" t="s">
        <v>136</v>
      </c>
      <c r="E677" s="79" t="s">
        <v>143</v>
      </c>
      <c r="F677" s="60">
        <v>44587</v>
      </c>
      <c r="G677" s="61">
        <v>2022</v>
      </c>
      <c r="H677" s="97" t="s">
        <v>11</v>
      </c>
      <c r="I677" s="97" t="str">
        <f t="shared" si="50"/>
        <v>ND</v>
      </c>
      <c r="J677" s="97" t="str">
        <f t="shared" si="51"/>
        <v>ND</v>
      </c>
      <c r="K677" s="104" t="str">
        <f t="shared" si="52"/>
        <v>Mountain</v>
      </c>
      <c r="L677" s="97" t="str">
        <f>INDEX('State '!$A$1:$C$62,MATCH($I677,'State '!$B:$B,0),3)</f>
        <v>Mountain</v>
      </c>
      <c r="M677" s="97" t="str">
        <f>INDEX('State '!$A$1:$C$62,MATCH($J677,'State '!$B:$B,0),3)</f>
        <v>Mountain</v>
      </c>
      <c r="N677" s="97"/>
      <c r="O677" s="158">
        <v>260.5</v>
      </c>
      <c r="P677" s="202">
        <v>62</v>
      </c>
      <c r="Q677" s="146">
        <v>245</v>
      </c>
      <c r="R677" s="98">
        <v>20</v>
      </c>
      <c r="S677" s="97" t="s">
        <v>135</v>
      </c>
      <c r="T677" s="97" t="s">
        <v>381</v>
      </c>
      <c r="U677" s="97" t="s">
        <v>3008</v>
      </c>
      <c r="V677" s="97" t="s">
        <v>2175</v>
      </c>
      <c r="W677" s="79" t="s">
        <v>2867</v>
      </c>
      <c r="X677" s="79" t="s">
        <v>2830</v>
      </c>
      <c r="Y677" s="148" t="s">
        <v>2868</v>
      </c>
    </row>
    <row r="678" spans="1:25" s="17" customFormat="1" x14ac:dyDescent="0.2">
      <c r="A678" s="151">
        <v>41074</v>
      </c>
      <c r="B678" s="164" t="s">
        <v>1989</v>
      </c>
      <c r="C678" s="164" t="s">
        <v>1990</v>
      </c>
      <c r="D678" s="164" t="s">
        <v>134</v>
      </c>
      <c r="E678" s="164" t="s">
        <v>143</v>
      </c>
      <c r="F678" s="165">
        <v>41609</v>
      </c>
      <c r="G678" s="166">
        <v>2013</v>
      </c>
      <c r="H678" s="151" t="s">
        <v>31</v>
      </c>
      <c r="I678" s="151" t="str">
        <f t="shared" si="50"/>
        <v>NV</v>
      </c>
      <c r="J678" s="151" t="str">
        <f t="shared" si="51"/>
        <v>NV</v>
      </c>
      <c r="K678" s="151" t="str">
        <f t="shared" si="52"/>
        <v>Mountain</v>
      </c>
      <c r="L678" s="151" t="str">
        <f>INDEX('State '!$A$1:$C$62,MATCH($I678,'State '!$B:$B,0),3)</f>
        <v>Mountain</v>
      </c>
      <c r="M678" s="151" t="str">
        <f>INDEX('State '!$A$1:$C$62,MATCH($J678,'State '!$B:$B,0),3)</f>
        <v>Mountain</v>
      </c>
      <c r="N678" s="151"/>
      <c r="O678" s="158"/>
      <c r="P678" s="158">
        <v>24</v>
      </c>
      <c r="Q678" s="158"/>
      <c r="R678" s="157">
        <v>12</v>
      </c>
      <c r="S678" s="151" t="s">
        <v>138</v>
      </c>
      <c r="T678" s="151" t="s">
        <v>187</v>
      </c>
      <c r="U678" s="151" t="s">
        <v>382</v>
      </c>
      <c r="V678" s="151"/>
      <c r="W678" s="150"/>
      <c r="X678" s="150"/>
      <c r="Y678" s="150"/>
    </row>
    <row r="679" spans="1:25" s="17" customFormat="1" x14ac:dyDescent="0.2">
      <c r="A679" s="151">
        <v>40609</v>
      </c>
      <c r="B679" s="152" t="s">
        <v>531</v>
      </c>
      <c r="C679" s="152" t="s">
        <v>241</v>
      </c>
      <c r="D679" s="152" t="s">
        <v>136</v>
      </c>
      <c r="E679" s="153" t="s">
        <v>143</v>
      </c>
      <c r="F679" s="154">
        <v>40640</v>
      </c>
      <c r="G679" s="155">
        <v>2011</v>
      </c>
      <c r="H679" s="151" t="s">
        <v>532</v>
      </c>
      <c r="I679" s="151" t="str">
        <f t="shared" si="50"/>
        <v>AK</v>
      </c>
      <c r="J679" s="151" t="str">
        <f t="shared" si="51"/>
        <v>AK</v>
      </c>
      <c r="K679" s="151" t="str">
        <f t="shared" ref="K679:K712" si="53">IF($L679=$M679,L679,CONCATENATE($L679,", ",IF(ISBLANK(N679),"",CONCATENATE(N679,", ")),$M679))</f>
        <v>Pacific</v>
      </c>
      <c r="L679" s="151" t="str">
        <f>INDEX('State '!$A$1:$C$62,MATCH($I679,'State '!$B:$B,0),3)</f>
        <v>Pacific</v>
      </c>
      <c r="M679" s="151" t="str">
        <f>INDEX('State '!$A$1:$C$62,MATCH($J679,'State '!$B:$B,0),3)</f>
        <v>Pacific</v>
      </c>
      <c r="N679" s="151"/>
      <c r="O679" s="158"/>
      <c r="P679" s="157">
        <v>7.4</v>
      </c>
      <c r="Q679" s="157">
        <v>48.685000000000002</v>
      </c>
      <c r="R679" s="158"/>
      <c r="S679" s="159" t="s">
        <v>138</v>
      </c>
      <c r="T679" s="156" t="s">
        <v>187</v>
      </c>
      <c r="U679" s="160" t="s">
        <v>382</v>
      </c>
      <c r="V679" s="151"/>
      <c r="W679" s="150"/>
      <c r="X679" s="150"/>
      <c r="Y679" s="150"/>
    </row>
    <row r="680" spans="1:25" s="17" customFormat="1" x14ac:dyDescent="0.2">
      <c r="A680" s="151">
        <v>39990</v>
      </c>
      <c r="B680" s="152" t="s">
        <v>954</v>
      </c>
      <c r="C680" s="152" t="s">
        <v>282</v>
      </c>
      <c r="D680" s="152" t="s">
        <v>140</v>
      </c>
      <c r="E680" s="153" t="s">
        <v>143</v>
      </c>
      <c r="F680" s="154">
        <v>39234</v>
      </c>
      <c r="G680" s="161">
        <v>2007</v>
      </c>
      <c r="H680" s="151" t="s">
        <v>0</v>
      </c>
      <c r="I680" s="151" t="str">
        <f t="shared" si="50"/>
        <v>LA</v>
      </c>
      <c r="J680" s="151" t="str">
        <f t="shared" si="51"/>
        <v>LA</v>
      </c>
      <c r="K680" s="151" t="str">
        <f t="shared" si="53"/>
        <v>South Central</v>
      </c>
      <c r="L680" s="151" t="str">
        <f>INDEX('State '!$A$1:$C$62,MATCH($I680,'State '!$B:$B,0),3)</f>
        <v>South Central</v>
      </c>
      <c r="M680" s="151" t="str">
        <f>INDEX('State '!$A$1:$C$62,MATCH($J680,'State '!$B:$B,0),3)</f>
        <v>South Central</v>
      </c>
      <c r="N680" s="151"/>
      <c r="O680" s="158">
        <v>17</v>
      </c>
      <c r="P680" s="157"/>
      <c r="Q680" s="157">
        <v>200</v>
      </c>
      <c r="R680" s="158"/>
      <c r="S680" s="159" t="s">
        <v>138</v>
      </c>
      <c r="T680" s="156" t="s">
        <v>187</v>
      </c>
      <c r="U680" s="160" t="s">
        <v>382</v>
      </c>
      <c r="V680" s="151"/>
      <c r="W680" s="150"/>
      <c r="X680" s="150"/>
      <c r="Y680" s="150"/>
    </row>
    <row r="681" spans="1:25" s="17" customFormat="1" ht="25.5" x14ac:dyDescent="0.2">
      <c r="A681" s="97">
        <v>43640</v>
      </c>
      <c r="B681" s="79" t="s">
        <v>2328</v>
      </c>
      <c r="C681" s="79" t="s">
        <v>330</v>
      </c>
      <c r="D681" s="79" t="s">
        <v>136</v>
      </c>
      <c r="E681" s="79" t="s">
        <v>143</v>
      </c>
      <c r="F681" s="60">
        <v>43616</v>
      </c>
      <c r="G681" s="98">
        <v>2019</v>
      </c>
      <c r="H681" s="97" t="s">
        <v>2</v>
      </c>
      <c r="I681" s="97" t="str">
        <f t="shared" si="50"/>
        <v>OR</v>
      </c>
      <c r="J681" s="97" t="str">
        <f t="shared" si="51"/>
        <v>OR</v>
      </c>
      <c r="K681" s="104" t="str">
        <f t="shared" si="53"/>
        <v>Pacific</v>
      </c>
      <c r="L681" s="97" t="str">
        <f>INDEX('State '!$A$1:$C$62,MATCH($I681,'State '!$B:$B,0),3)</f>
        <v>Pacific</v>
      </c>
      <c r="M681" s="97" t="str">
        <f>INDEX('State '!$A$1:$C$62,MATCH($J681,'State '!$B:$B,0),3)</f>
        <v>Pacific</v>
      </c>
      <c r="N681" s="97"/>
      <c r="O681" s="158">
        <v>128</v>
      </c>
      <c r="P681" s="178">
        <v>13</v>
      </c>
      <c r="Q681" s="146">
        <v>120</v>
      </c>
      <c r="R681" s="98">
        <v>24</v>
      </c>
      <c r="S681" s="97" t="s">
        <v>138</v>
      </c>
      <c r="T681" s="97"/>
      <c r="U681" s="97"/>
      <c r="V681" s="97" t="s">
        <v>2175</v>
      </c>
      <c r="W681" s="79" t="s">
        <v>2844</v>
      </c>
      <c r="X681" s="79" t="s">
        <v>2828</v>
      </c>
      <c r="Y681" s="195"/>
    </row>
    <row r="682" spans="1:25" s="17" customFormat="1" x14ac:dyDescent="0.2">
      <c r="A682" s="151">
        <v>41276</v>
      </c>
      <c r="B682" s="164" t="s">
        <v>478</v>
      </c>
      <c r="C682" s="164" t="s">
        <v>209</v>
      </c>
      <c r="D682" s="164" t="s">
        <v>134</v>
      </c>
      <c r="E682" s="164" t="s">
        <v>143</v>
      </c>
      <c r="F682" s="165">
        <v>41214</v>
      </c>
      <c r="G682" s="157">
        <v>2012</v>
      </c>
      <c r="H682" s="151" t="s">
        <v>50</v>
      </c>
      <c r="I682" s="151" t="str">
        <f t="shared" si="50"/>
        <v>WA</v>
      </c>
      <c r="J682" s="151" t="str">
        <f t="shared" si="51"/>
        <v>WA</v>
      </c>
      <c r="K682" s="151" t="str">
        <f t="shared" si="53"/>
        <v>Pacific</v>
      </c>
      <c r="L682" s="151" t="str">
        <f>INDEX('State '!$A$1:$C$62,MATCH($I682,'State '!$B:$B,0),3)</f>
        <v>Pacific</v>
      </c>
      <c r="M682" s="151" t="str">
        <f>INDEX('State '!$A$1:$C$62,MATCH($J682,'State '!$B:$B,0),3)</f>
        <v>Pacific</v>
      </c>
      <c r="N682" s="151"/>
      <c r="O682" s="158"/>
      <c r="P682" s="158">
        <v>2.2000000000000002</v>
      </c>
      <c r="Q682" s="158">
        <v>84.2</v>
      </c>
      <c r="R682" s="157">
        <v>20</v>
      </c>
      <c r="S682" s="151" t="s">
        <v>135</v>
      </c>
      <c r="T682" s="151" t="s">
        <v>381</v>
      </c>
      <c r="U682" s="151" t="s">
        <v>415</v>
      </c>
      <c r="V682" s="151"/>
      <c r="W682" s="150"/>
      <c r="X682" s="150"/>
      <c r="Y682" s="150"/>
    </row>
    <row r="683" spans="1:25" s="17" customFormat="1" x14ac:dyDescent="0.2">
      <c r="A683" s="97">
        <v>43791</v>
      </c>
      <c r="B683" s="80" t="s">
        <v>2351</v>
      </c>
      <c r="C683" s="80" t="s">
        <v>256</v>
      </c>
      <c r="D683" s="80" t="s">
        <v>140</v>
      </c>
      <c r="E683" s="102" t="s">
        <v>143</v>
      </c>
      <c r="F683" s="60">
        <v>43783</v>
      </c>
      <c r="G683" s="98">
        <v>2019</v>
      </c>
      <c r="H683" s="97" t="s">
        <v>50</v>
      </c>
      <c r="I683" s="97" t="str">
        <f t="shared" si="50"/>
        <v>WA</v>
      </c>
      <c r="J683" s="97" t="str">
        <f t="shared" si="51"/>
        <v>WA</v>
      </c>
      <c r="K683" s="104" t="str">
        <f t="shared" si="53"/>
        <v>Pacific</v>
      </c>
      <c r="L683" s="97" t="str">
        <f>INDEX('State '!$A$1:$C$62,MATCH($I683,'State '!$B:$B,0),3)</f>
        <v>Pacific</v>
      </c>
      <c r="M683" s="97" t="str">
        <f>INDEX('State '!$A$1:$C$62,MATCH($J683,'State '!$B:$B,0),3)</f>
        <v>Pacific</v>
      </c>
      <c r="N683" s="97"/>
      <c r="O683" s="158">
        <v>47</v>
      </c>
      <c r="P683" s="178">
        <v>7</v>
      </c>
      <c r="Q683" s="108">
        <v>159.29900000000001</v>
      </c>
      <c r="R683" s="100">
        <v>8</v>
      </c>
      <c r="S683" s="103" t="s">
        <v>138</v>
      </c>
      <c r="T683" s="104" t="s">
        <v>381</v>
      </c>
      <c r="U683" s="97" t="s">
        <v>2443</v>
      </c>
      <c r="V683" s="97" t="s">
        <v>2175</v>
      </c>
      <c r="W683" s="79" t="s">
        <v>2442</v>
      </c>
      <c r="X683" s="79" t="s">
        <v>2830</v>
      </c>
      <c r="Y683" s="137" t="s">
        <v>2504</v>
      </c>
    </row>
    <row r="684" spans="1:25" s="17" customFormat="1" x14ac:dyDescent="0.2">
      <c r="A684" s="151">
        <v>39990</v>
      </c>
      <c r="B684" s="164" t="s">
        <v>1010</v>
      </c>
      <c r="C684" s="164" t="s">
        <v>312</v>
      </c>
      <c r="D684" s="164" t="s">
        <v>136</v>
      </c>
      <c r="E684" s="164" t="s">
        <v>143</v>
      </c>
      <c r="F684" s="165">
        <v>38991</v>
      </c>
      <c r="G684" s="157">
        <v>2006</v>
      </c>
      <c r="H684" s="151" t="s">
        <v>6</v>
      </c>
      <c r="I684" s="151" t="str">
        <f t="shared" si="50"/>
        <v>TX</v>
      </c>
      <c r="J684" s="151" t="str">
        <f t="shared" si="51"/>
        <v>TX</v>
      </c>
      <c r="K684" s="151" t="str">
        <f t="shared" si="53"/>
        <v>South Central</v>
      </c>
      <c r="L684" s="151" t="str">
        <f>INDEX('State '!$A$1:$C$62,MATCH($I684,'State '!$B:$B,0),3)</f>
        <v>South Central</v>
      </c>
      <c r="M684" s="151" t="str">
        <f>INDEX('State '!$A$1:$C$62,MATCH($J684,'State '!$B:$B,0),3)</f>
        <v>South Central</v>
      </c>
      <c r="N684" s="151"/>
      <c r="O684" s="158">
        <v>25</v>
      </c>
      <c r="P684" s="158">
        <v>25</v>
      </c>
      <c r="Q684" s="158">
        <v>225</v>
      </c>
      <c r="R684" s="157">
        <v>30</v>
      </c>
      <c r="S684" s="151" t="s">
        <v>138</v>
      </c>
      <c r="T684" s="151" t="s">
        <v>187</v>
      </c>
      <c r="U684" s="151" t="s">
        <v>382</v>
      </c>
      <c r="V684" s="151"/>
      <c r="W684" s="150"/>
      <c r="X684" s="150"/>
      <c r="Y684" s="150"/>
    </row>
    <row r="685" spans="1:25" s="17" customFormat="1" x14ac:dyDescent="0.2">
      <c r="A685" s="151">
        <v>39990</v>
      </c>
      <c r="B685" s="164" t="s">
        <v>1054</v>
      </c>
      <c r="C685" s="164" t="s">
        <v>312</v>
      </c>
      <c r="D685" s="164" t="s">
        <v>136</v>
      </c>
      <c r="E685" s="164" t="s">
        <v>143</v>
      </c>
      <c r="F685" s="165">
        <v>38473</v>
      </c>
      <c r="G685" s="157">
        <v>2005</v>
      </c>
      <c r="H685" s="151" t="s">
        <v>6</v>
      </c>
      <c r="I685" s="151" t="str">
        <f t="shared" si="50"/>
        <v>TX</v>
      </c>
      <c r="J685" s="151" t="str">
        <f t="shared" si="51"/>
        <v>TX</v>
      </c>
      <c r="K685" s="151" t="str">
        <f t="shared" si="53"/>
        <v>South Central</v>
      </c>
      <c r="L685" s="151" t="str">
        <f>INDEX('State '!$A$1:$C$62,MATCH($I685,'State '!$B:$B,0),3)</f>
        <v>South Central</v>
      </c>
      <c r="M685" s="151" t="str">
        <f>INDEX('State '!$A$1:$C$62,MATCH($J685,'State '!$B:$B,0),3)</f>
        <v>South Central</v>
      </c>
      <c r="N685" s="151"/>
      <c r="O685" s="158">
        <v>24</v>
      </c>
      <c r="P685" s="158">
        <v>22</v>
      </c>
      <c r="Q685" s="158">
        <v>225</v>
      </c>
      <c r="R685" s="157">
        <v>30</v>
      </c>
      <c r="S685" s="151" t="s">
        <v>138</v>
      </c>
      <c r="T685" s="151" t="s">
        <v>187</v>
      </c>
      <c r="U685" s="151" t="s">
        <v>382</v>
      </c>
      <c r="V685" s="151"/>
      <c r="W685" s="150"/>
      <c r="X685" s="150"/>
      <c r="Y685" s="150"/>
    </row>
    <row r="686" spans="1:25" s="17" customFormat="1" ht="51" x14ac:dyDescent="0.2">
      <c r="A686" s="197">
        <v>43517</v>
      </c>
      <c r="B686" s="194" t="s">
        <v>2633</v>
      </c>
      <c r="C686" s="194" t="s">
        <v>2568</v>
      </c>
      <c r="D686" s="194" t="s">
        <v>140</v>
      </c>
      <c r="E686" s="194" t="s">
        <v>143</v>
      </c>
      <c r="F686" s="196">
        <v>43480</v>
      </c>
      <c r="G686" s="198">
        <v>2019</v>
      </c>
      <c r="H686" s="197" t="s">
        <v>6</v>
      </c>
      <c r="I686" s="97" t="str">
        <f t="shared" si="50"/>
        <v>TX</v>
      </c>
      <c r="J686" s="97" t="str">
        <f t="shared" si="51"/>
        <v>TX</v>
      </c>
      <c r="K686" s="104" t="str">
        <f t="shared" si="53"/>
        <v>South Central</v>
      </c>
      <c r="L686" s="97" t="str">
        <f>INDEX('State '!$A$1:$C$62,MATCH($I686,'State '!$B:$B,0),3)</f>
        <v>South Central</v>
      </c>
      <c r="M686" s="97" t="str">
        <f>INDEX('State '!$A$1:$C$62,MATCH($J686,'State '!$B:$B,0),3)</f>
        <v>South Central</v>
      </c>
      <c r="N686" s="97"/>
      <c r="O686" s="158"/>
      <c r="P686" s="201"/>
      <c r="Q686" s="200">
        <v>150</v>
      </c>
      <c r="R686" s="198" t="s">
        <v>384</v>
      </c>
      <c r="S686" s="197" t="s">
        <v>138</v>
      </c>
      <c r="T686" s="197" t="s">
        <v>2598</v>
      </c>
      <c r="U686" s="197" t="s">
        <v>382</v>
      </c>
      <c r="V686" s="97" t="s">
        <v>2175</v>
      </c>
      <c r="W686" s="150" t="s">
        <v>2709</v>
      </c>
      <c r="X686" s="150"/>
      <c r="Y686" s="150" t="s">
        <v>2569</v>
      </c>
    </row>
    <row r="687" spans="1:25" s="17" customFormat="1" x14ac:dyDescent="0.2">
      <c r="A687" s="151">
        <v>39990</v>
      </c>
      <c r="B687" s="164" t="s">
        <v>1207</v>
      </c>
      <c r="C687" s="164" t="s">
        <v>337</v>
      </c>
      <c r="D687" s="164" t="s">
        <v>140</v>
      </c>
      <c r="E687" s="164" t="s">
        <v>143</v>
      </c>
      <c r="F687" s="165">
        <v>37742</v>
      </c>
      <c r="G687" s="157">
        <v>2003</v>
      </c>
      <c r="H687" s="151" t="s">
        <v>8</v>
      </c>
      <c r="I687" s="151" t="str">
        <f t="shared" si="50"/>
        <v>OH</v>
      </c>
      <c r="J687" s="151" t="str">
        <f t="shared" si="51"/>
        <v>OH</v>
      </c>
      <c r="K687" s="151" t="str">
        <f t="shared" si="53"/>
        <v>Northeast</v>
      </c>
      <c r="L687" s="151" t="str">
        <f>INDEX('State '!$A$1:$C$62,MATCH($I687,'State '!$B:$B,0),3)</f>
        <v>Northeast</v>
      </c>
      <c r="M687" s="151" t="str">
        <f>INDEX('State '!$A$1:$C$62,MATCH($J687,'State '!$B:$B,0),3)</f>
        <v>Northeast</v>
      </c>
      <c r="N687" s="151"/>
      <c r="O687" s="158">
        <v>2</v>
      </c>
      <c r="P687" s="158"/>
      <c r="Q687" s="158">
        <v>42</v>
      </c>
      <c r="R687" s="157">
        <v>12</v>
      </c>
      <c r="S687" s="151" t="s">
        <v>138</v>
      </c>
      <c r="T687" s="151" t="s">
        <v>187</v>
      </c>
      <c r="U687" s="151" t="s">
        <v>382</v>
      </c>
      <c r="V687" s="151"/>
      <c r="W687" s="150"/>
      <c r="X687" s="150"/>
      <c r="Y687" s="150"/>
    </row>
    <row r="688" spans="1:25" s="17" customFormat="1" x14ac:dyDescent="0.2">
      <c r="A688" s="151">
        <v>41339</v>
      </c>
      <c r="B688" s="164" t="s">
        <v>426</v>
      </c>
      <c r="C688" s="164" t="s">
        <v>1875</v>
      </c>
      <c r="D688" s="164" t="s">
        <v>140</v>
      </c>
      <c r="E688" s="164" t="s">
        <v>143</v>
      </c>
      <c r="F688" s="165">
        <v>41950</v>
      </c>
      <c r="G688" s="157">
        <v>2014</v>
      </c>
      <c r="H688" s="151" t="s">
        <v>402</v>
      </c>
      <c r="I688" s="151" t="str">
        <f t="shared" si="50"/>
        <v>PA</v>
      </c>
      <c r="J688" s="151" t="str">
        <f t="shared" si="51"/>
        <v>NY</v>
      </c>
      <c r="K688" s="151" t="str">
        <f t="shared" si="53"/>
        <v>Northeast</v>
      </c>
      <c r="L688" s="151" t="str">
        <f>INDEX('State '!$A$1:$C$62,MATCH($I688,'State '!$B:$B,0),3)</f>
        <v>Northeast</v>
      </c>
      <c r="M688" s="151" t="str">
        <f>INDEX('State '!$A$1:$C$62,MATCH($J688,'State '!$B:$B,0),3)</f>
        <v>Northeast</v>
      </c>
      <c r="N688" s="151"/>
      <c r="O688" s="158">
        <v>48.5</v>
      </c>
      <c r="P688" s="158"/>
      <c r="Q688" s="158">
        <v>100</v>
      </c>
      <c r="R688" s="157"/>
      <c r="S688" s="151" t="s">
        <v>135</v>
      </c>
      <c r="T688" s="151" t="s">
        <v>381</v>
      </c>
      <c r="U688" s="151" t="s">
        <v>1984</v>
      </c>
      <c r="V688" s="151"/>
      <c r="W688" s="150"/>
      <c r="X688" s="150"/>
      <c r="Y688" s="150"/>
    </row>
    <row r="689" spans="1:25" s="17" customFormat="1" x14ac:dyDescent="0.2">
      <c r="A689" s="151">
        <v>39990</v>
      </c>
      <c r="B689" s="152" t="s">
        <v>949</v>
      </c>
      <c r="C689" s="152" t="s">
        <v>206</v>
      </c>
      <c r="D689" s="152" t="s">
        <v>140</v>
      </c>
      <c r="E689" s="153" t="s">
        <v>143</v>
      </c>
      <c r="F689" s="154">
        <v>39387</v>
      </c>
      <c r="G689" s="161">
        <v>2007</v>
      </c>
      <c r="H689" s="151" t="s">
        <v>950</v>
      </c>
      <c r="I689" s="151" t="str">
        <f t="shared" si="50"/>
        <v>NY</v>
      </c>
      <c r="J689" s="151" t="str">
        <f t="shared" si="51"/>
        <v>MA</v>
      </c>
      <c r="K689" s="151" t="str">
        <f t="shared" si="53"/>
        <v>Northeast</v>
      </c>
      <c r="L689" s="151" t="str">
        <f>INDEX('State '!$A$1:$C$62,MATCH($I689,'State '!$B:$B,0),3)</f>
        <v>Northeast</v>
      </c>
      <c r="M689" s="151" t="str">
        <f>INDEX('State '!$A$1:$C$62,MATCH($J689,'State '!$B:$B,0),3)</f>
        <v>Northeast</v>
      </c>
      <c r="N689" s="151"/>
      <c r="O689" s="158">
        <v>110.8</v>
      </c>
      <c r="P689" s="157"/>
      <c r="Q689" s="157">
        <v>136</v>
      </c>
      <c r="R689" s="158">
        <v>24</v>
      </c>
      <c r="S689" s="159" t="s">
        <v>135</v>
      </c>
      <c r="T689" s="156" t="s">
        <v>381</v>
      </c>
      <c r="U689" s="160" t="s">
        <v>951</v>
      </c>
      <c r="V689" s="151"/>
      <c r="W689" s="150"/>
      <c r="X689" s="150"/>
      <c r="Y689" s="150"/>
    </row>
    <row r="690" spans="1:25" s="17" customFormat="1" x14ac:dyDescent="0.2">
      <c r="A690" s="151">
        <v>39990</v>
      </c>
      <c r="B690" s="152" t="s">
        <v>1019</v>
      </c>
      <c r="C690" s="152" t="s">
        <v>206</v>
      </c>
      <c r="D690" s="152" t="s">
        <v>140</v>
      </c>
      <c r="E690" s="153" t="s">
        <v>143</v>
      </c>
      <c r="F690" s="154">
        <v>39037</v>
      </c>
      <c r="G690" s="161">
        <v>2006</v>
      </c>
      <c r="H690" s="151" t="s">
        <v>399</v>
      </c>
      <c r="I690" s="151" t="str">
        <f t="shared" si="50"/>
        <v>PA</v>
      </c>
      <c r="J690" s="151" t="str">
        <f t="shared" si="51"/>
        <v>NJ</v>
      </c>
      <c r="K690" s="151" t="str">
        <f t="shared" si="53"/>
        <v>Northeast</v>
      </c>
      <c r="L690" s="151" t="str">
        <f>INDEX('State '!$A$1:$C$62,MATCH($I690,'State '!$B:$B,0),3)</f>
        <v>Northeast</v>
      </c>
      <c r="M690" s="151" t="str">
        <f>INDEX('State '!$A$1:$C$62,MATCH($J690,'State '!$B:$B,0),3)</f>
        <v>Northeast</v>
      </c>
      <c r="N690" s="151"/>
      <c r="O690" s="158">
        <v>39</v>
      </c>
      <c r="P690" s="157">
        <v>6</v>
      </c>
      <c r="Q690" s="157">
        <v>101</v>
      </c>
      <c r="R690" s="158">
        <v>30</v>
      </c>
      <c r="S690" s="159" t="s">
        <v>135</v>
      </c>
      <c r="T690" s="156" t="s">
        <v>381</v>
      </c>
      <c r="U690" s="160" t="s">
        <v>1020</v>
      </c>
      <c r="V690" s="151"/>
      <c r="W690" s="150"/>
      <c r="X690" s="150"/>
      <c r="Y690" s="150"/>
    </row>
    <row r="691" spans="1:25" s="17" customFormat="1" x14ac:dyDescent="0.2">
      <c r="A691" s="97">
        <v>43199</v>
      </c>
      <c r="B691" s="80" t="s">
        <v>1971</v>
      </c>
      <c r="C691" s="80" t="s">
        <v>206</v>
      </c>
      <c r="D691" s="80" t="s">
        <v>136</v>
      </c>
      <c r="E691" s="79" t="s">
        <v>2374</v>
      </c>
      <c r="F691" s="62"/>
      <c r="G691" s="110"/>
      <c r="H691" s="97" t="s">
        <v>1972</v>
      </c>
      <c r="I691" s="97" t="str">
        <f t="shared" ref="I691:I722" si="54">LEFT($H691,2)</f>
        <v>PA</v>
      </c>
      <c r="J691" s="97" t="str">
        <f t="shared" ref="J691:J722" si="55">RIGHT($H691,2)</f>
        <v>MA</v>
      </c>
      <c r="K691" s="104" t="str">
        <f t="shared" si="53"/>
        <v>Northeast</v>
      </c>
      <c r="L691" s="97" t="str">
        <f>INDEX('State '!$A$1:$C$62,MATCH($I691,'State '!$B:$B,0),3)</f>
        <v>Northeast</v>
      </c>
      <c r="M691" s="97" t="str">
        <f>INDEX('State '!$A$1:$C$62,MATCH($J691,'State '!$B:$B,0),3)</f>
        <v>Northeast</v>
      </c>
      <c r="N691" s="97"/>
      <c r="O691" s="158">
        <v>3300</v>
      </c>
      <c r="P691" s="179">
        <f>161+179</f>
        <v>340</v>
      </c>
      <c r="Q691" s="108">
        <v>1300</v>
      </c>
      <c r="R691" s="63">
        <v>36</v>
      </c>
      <c r="S691" s="103" t="s">
        <v>135</v>
      </c>
      <c r="T691" s="104" t="s">
        <v>381</v>
      </c>
      <c r="U691" s="105" t="s">
        <v>2194</v>
      </c>
      <c r="V691" s="97" t="s">
        <v>2178</v>
      </c>
      <c r="W691" s="79"/>
      <c r="X691" s="79"/>
      <c r="Y691" s="195"/>
    </row>
    <row r="692" spans="1:25" s="17" customFormat="1" x14ac:dyDescent="0.2">
      <c r="A692" s="151">
        <v>41215</v>
      </c>
      <c r="B692" s="152" t="s">
        <v>442</v>
      </c>
      <c r="C692" s="152" t="s">
        <v>223</v>
      </c>
      <c r="D692" s="152" t="s">
        <v>140</v>
      </c>
      <c r="E692" s="153" t="s">
        <v>143</v>
      </c>
      <c r="F692" s="154">
        <v>41213</v>
      </c>
      <c r="G692" s="161">
        <v>2012</v>
      </c>
      <c r="H692" s="151" t="s">
        <v>7</v>
      </c>
      <c r="I692" s="151" t="str">
        <f t="shared" si="54"/>
        <v>PA</v>
      </c>
      <c r="J692" s="151" t="str">
        <f t="shared" si="55"/>
        <v>PA</v>
      </c>
      <c r="K692" s="151" t="str">
        <f t="shared" si="53"/>
        <v>Northeast</v>
      </c>
      <c r="L692" s="151" t="str">
        <f>INDEX('State '!$A$1:$C$62,MATCH($I692,'State '!$B:$B,0),3)</f>
        <v>Northeast</v>
      </c>
      <c r="M692" s="151" t="str">
        <f>INDEX('State '!$A$1:$C$62,MATCH($J692,'State '!$B:$B,0),3)</f>
        <v>Northeast</v>
      </c>
      <c r="N692" s="151"/>
      <c r="O692" s="158">
        <v>97.3</v>
      </c>
      <c r="P692" s="157"/>
      <c r="Q692" s="157">
        <v>200</v>
      </c>
      <c r="R692" s="158"/>
      <c r="S692" s="159" t="s">
        <v>135</v>
      </c>
      <c r="T692" s="156" t="s">
        <v>381</v>
      </c>
      <c r="U692" s="160" t="s">
        <v>443</v>
      </c>
      <c r="V692" s="151"/>
      <c r="W692" s="150"/>
      <c r="X692" s="150"/>
      <c r="Y692" s="150"/>
    </row>
    <row r="693" spans="1:25" s="17" customFormat="1" x14ac:dyDescent="0.2">
      <c r="A693" s="151">
        <v>41198</v>
      </c>
      <c r="B693" s="152" t="s">
        <v>466</v>
      </c>
      <c r="C693" s="152" t="s">
        <v>206</v>
      </c>
      <c r="D693" s="152" t="s">
        <v>140</v>
      </c>
      <c r="E693" s="153" t="s">
        <v>143</v>
      </c>
      <c r="F693" s="154">
        <v>41201</v>
      </c>
      <c r="G693" s="161">
        <v>2012</v>
      </c>
      <c r="H693" s="151" t="s">
        <v>388</v>
      </c>
      <c r="I693" s="151" t="str">
        <f t="shared" si="54"/>
        <v>PA</v>
      </c>
      <c r="J693" s="151" t="str">
        <f t="shared" si="55"/>
        <v>NY</v>
      </c>
      <c r="K693" s="151" t="str">
        <f t="shared" si="53"/>
        <v>Northeast</v>
      </c>
      <c r="L693" s="151" t="str">
        <f>INDEX('State '!$A$1:$C$62,MATCH($I693,'State '!$B:$B,0),3)</f>
        <v>Northeast</v>
      </c>
      <c r="M693" s="151" t="str">
        <f>INDEX('State '!$A$1:$C$62,MATCH($J693,'State '!$B:$B,0),3)</f>
        <v>Northeast</v>
      </c>
      <c r="N693" s="151"/>
      <c r="O693" s="158">
        <v>100</v>
      </c>
      <c r="P693" s="157">
        <v>7</v>
      </c>
      <c r="Q693" s="157">
        <v>250</v>
      </c>
      <c r="R693" s="158">
        <v>30</v>
      </c>
      <c r="S693" s="159" t="s">
        <v>135</v>
      </c>
      <c r="T693" s="156" t="s">
        <v>381</v>
      </c>
      <c r="U693" s="160" t="s">
        <v>467</v>
      </c>
      <c r="V693" s="151"/>
      <c r="W693" s="150"/>
      <c r="X693" s="150"/>
      <c r="Y693" s="150"/>
    </row>
    <row r="694" spans="1:25" s="17" customFormat="1" x14ac:dyDescent="0.2">
      <c r="A694" s="97">
        <v>43970</v>
      </c>
      <c r="B694" s="194" t="s">
        <v>2270</v>
      </c>
      <c r="C694" s="194" t="s">
        <v>1875</v>
      </c>
      <c r="D694" s="194" t="s">
        <v>136</v>
      </c>
      <c r="E694" s="194" t="s">
        <v>2374</v>
      </c>
      <c r="F694" s="196"/>
      <c r="G694" s="198" t="s">
        <v>382</v>
      </c>
      <c r="H694" s="197" t="s">
        <v>402</v>
      </c>
      <c r="I694" s="197" t="str">
        <f t="shared" si="54"/>
        <v>PA</v>
      </c>
      <c r="J694" s="197" t="str">
        <f t="shared" si="55"/>
        <v>NY</v>
      </c>
      <c r="K694" s="104" t="str">
        <f t="shared" si="53"/>
        <v>Northeast</v>
      </c>
      <c r="L694" s="97" t="str">
        <f>INDEX('State '!$A$1:$C$62,MATCH($I694,'State '!$B:$B,0),3)</f>
        <v>Northeast</v>
      </c>
      <c r="M694" s="97" t="str">
        <f>INDEX('State '!$A$1:$C$62,MATCH($J694,'State '!$B:$B,0),3)</f>
        <v>Northeast</v>
      </c>
      <c r="N694" s="97"/>
      <c r="O694" s="158">
        <v>926.5</v>
      </c>
      <c r="P694" s="158">
        <v>37.1</v>
      </c>
      <c r="Q694" s="200">
        <v>400</v>
      </c>
      <c r="R694" s="198">
        <v>42</v>
      </c>
      <c r="S694" s="197" t="s">
        <v>135</v>
      </c>
      <c r="T694" s="197" t="s">
        <v>381</v>
      </c>
      <c r="U694" s="197" t="s">
        <v>2271</v>
      </c>
      <c r="V694" s="97" t="s">
        <v>2178</v>
      </c>
      <c r="W694" s="79" t="s">
        <v>3025</v>
      </c>
      <c r="X694" s="79"/>
      <c r="Y694" s="195"/>
    </row>
    <row r="695" spans="1:25" s="17" customFormat="1" ht="38.25" x14ac:dyDescent="0.2">
      <c r="A695" s="96">
        <v>45569</v>
      </c>
      <c r="B695" s="194" t="s">
        <v>2270</v>
      </c>
      <c r="C695" s="194" t="s">
        <v>2298</v>
      </c>
      <c r="D695" s="194" t="s">
        <v>136</v>
      </c>
      <c r="E695" s="194" t="s">
        <v>2374</v>
      </c>
      <c r="F695" s="196"/>
      <c r="G695" s="198" t="s">
        <v>382</v>
      </c>
      <c r="H695" s="197" t="s">
        <v>402</v>
      </c>
      <c r="I695" s="97" t="str">
        <f t="shared" si="54"/>
        <v>PA</v>
      </c>
      <c r="J695" s="97" t="str">
        <f t="shared" si="55"/>
        <v>NY</v>
      </c>
      <c r="K695" s="104" t="str">
        <f>IF($L695=$M695,L695,CONCATENATE($L695,", ",IF(ISBLANK(N695),"",CONCATENATE(N695,", ")),$M695))</f>
        <v>Northeast</v>
      </c>
      <c r="L695" s="97" t="str">
        <f>INDEX('State '!$A$1:$C$62,MATCH($I695,'State '!$B:$B,0),3)</f>
        <v>Northeast</v>
      </c>
      <c r="M695" s="97" t="str">
        <f>INDEX('State '!$A$1:$C$62,MATCH($J695,'State '!$B:$B,0),3)</f>
        <v>Northeast</v>
      </c>
      <c r="N695" s="97"/>
      <c r="O695" s="158">
        <v>926.5</v>
      </c>
      <c r="P695" s="158">
        <v>37.1</v>
      </c>
      <c r="Q695" s="200">
        <v>400</v>
      </c>
      <c r="R695" s="198">
        <v>42</v>
      </c>
      <c r="S695" s="197" t="s">
        <v>135</v>
      </c>
      <c r="T695" s="197" t="s">
        <v>381</v>
      </c>
      <c r="U695" s="197" t="s">
        <v>3358</v>
      </c>
      <c r="V695" s="97" t="s">
        <v>2178</v>
      </c>
      <c r="W695" s="79" t="s">
        <v>3438</v>
      </c>
      <c r="X695" s="79"/>
      <c r="Y695" s="207" t="s">
        <v>3562</v>
      </c>
    </row>
    <row r="696" spans="1:25" s="17" customFormat="1" x14ac:dyDescent="0.2">
      <c r="A696" s="151">
        <v>41531</v>
      </c>
      <c r="B696" s="152" t="s">
        <v>401</v>
      </c>
      <c r="C696" s="152" t="s">
        <v>1875</v>
      </c>
      <c r="D696" s="152" t="s">
        <v>140</v>
      </c>
      <c r="E696" s="153" t="s">
        <v>143</v>
      </c>
      <c r="F696" s="154">
        <v>41575</v>
      </c>
      <c r="G696" s="161">
        <v>2013</v>
      </c>
      <c r="H696" s="151" t="s">
        <v>399</v>
      </c>
      <c r="I696" s="151" t="str">
        <f t="shared" si="54"/>
        <v>PA</v>
      </c>
      <c r="J696" s="151" t="str">
        <f t="shared" si="55"/>
        <v>NJ</v>
      </c>
      <c r="K696" s="151" t="str">
        <f t="shared" si="53"/>
        <v>Northeast</v>
      </c>
      <c r="L696" s="151" t="str">
        <f>INDEX('State '!$A$1:$C$62,MATCH($I696,'State '!$B:$B,0),3)</f>
        <v>Northeast</v>
      </c>
      <c r="M696" s="151" t="str">
        <f>INDEX('State '!$A$1:$C$62,MATCH($J696,'State '!$B:$B,0),3)</f>
        <v>Northeast</v>
      </c>
      <c r="N696" s="151"/>
      <c r="O696" s="158">
        <v>390</v>
      </c>
      <c r="P696" s="157">
        <v>12.5</v>
      </c>
      <c r="Q696" s="157">
        <v>250</v>
      </c>
      <c r="R696" s="158" t="s">
        <v>550</v>
      </c>
      <c r="S696" s="159" t="s">
        <v>135</v>
      </c>
      <c r="T696" s="156" t="s">
        <v>381</v>
      </c>
      <c r="U696" s="160" t="s">
        <v>422</v>
      </c>
      <c r="V696" s="151"/>
      <c r="W696" s="150"/>
      <c r="X696" s="150"/>
      <c r="Y696" s="150"/>
    </row>
    <row r="697" spans="1:25" s="17" customFormat="1" x14ac:dyDescent="0.2">
      <c r="A697" s="151">
        <v>41617</v>
      </c>
      <c r="B697" s="164" t="s">
        <v>398</v>
      </c>
      <c r="C697" s="164" t="s">
        <v>206</v>
      </c>
      <c r="D697" s="164" t="s">
        <v>140</v>
      </c>
      <c r="E697" s="164" t="s">
        <v>143</v>
      </c>
      <c r="F697" s="165">
        <v>41613</v>
      </c>
      <c r="G697" s="157">
        <v>2013</v>
      </c>
      <c r="H697" s="151" t="s">
        <v>399</v>
      </c>
      <c r="I697" s="151" t="str">
        <f t="shared" si="54"/>
        <v>PA</v>
      </c>
      <c r="J697" s="151" t="str">
        <f t="shared" si="55"/>
        <v>NJ</v>
      </c>
      <c r="K697" s="151" t="str">
        <f t="shared" si="53"/>
        <v>Northeast</v>
      </c>
      <c r="L697" s="151" t="str">
        <f>INDEX('State '!$A$1:$C$62,MATCH($I697,'State '!$B:$B,0),3)</f>
        <v>Northeast</v>
      </c>
      <c r="M697" s="151" t="str">
        <f>INDEX('State '!$A$1:$C$62,MATCH($J697,'State '!$B:$B,0),3)</f>
        <v>Northeast</v>
      </c>
      <c r="N697" s="151"/>
      <c r="O697" s="158">
        <v>500</v>
      </c>
      <c r="P697" s="158">
        <v>40.299999999999997</v>
      </c>
      <c r="Q697" s="158">
        <v>636</v>
      </c>
      <c r="R697" s="157">
        <v>24</v>
      </c>
      <c r="S697" s="151" t="s">
        <v>135</v>
      </c>
      <c r="T697" s="151" t="s">
        <v>381</v>
      </c>
      <c r="U697" s="151" t="s">
        <v>2063</v>
      </c>
      <c r="V697" s="151"/>
      <c r="W697" s="150"/>
      <c r="X697" s="150"/>
      <c r="Y697" s="150"/>
    </row>
    <row r="698" spans="1:25" s="17" customFormat="1" x14ac:dyDescent="0.2">
      <c r="A698" s="151">
        <v>40647</v>
      </c>
      <c r="B698" s="152" t="s">
        <v>2065</v>
      </c>
      <c r="C698" s="152" t="s">
        <v>231</v>
      </c>
      <c r="D698" s="152" t="s">
        <v>134</v>
      </c>
      <c r="E698" s="153" t="s">
        <v>143</v>
      </c>
      <c r="F698" s="154">
        <v>40786</v>
      </c>
      <c r="G698" s="161">
        <v>2011</v>
      </c>
      <c r="H698" s="151" t="s">
        <v>1746</v>
      </c>
      <c r="I698" s="151" t="str">
        <f t="shared" si="54"/>
        <v>VA</v>
      </c>
      <c r="J698" s="151" t="str">
        <f t="shared" si="55"/>
        <v>TN</v>
      </c>
      <c r="K698" s="151" t="str">
        <f t="shared" si="53"/>
        <v>Northeast, Midwest</v>
      </c>
      <c r="L698" s="151" t="str">
        <f>INDEX('State '!$A$1:$C$62,MATCH($I698,'State '!$B:$B,0),3)</f>
        <v>Northeast</v>
      </c>
      <c r="M698" s="151" t="str">
        <f>INDEX('State '!$A$1:$C$62,MATCH($J698,'State '!$B:$B,0),3)</f>
        <v>Midwest</v>
      </c>
      <c r="N698" s="151"/>
      <c r="O698" s="158">
        <v>135</v>
      </c>
      <c r="P698" s="157">
        <v>28</v>
      </c>
      <c r="Q698" s="157">
        <v>150</v>
      </c>
      <c r="R698" s="158">
        <v>24</v>
      </c>
      <c r="S698" s="159" t="s">
        <v>135</v>
      </c>
      <c r="T698" s="156" t="s">
        <v>381</v>
      </c>
      <c r="U698" s="160" t="s">
        <v>501</v>
      </c>
      <c r="V698" s="151"/>
      <c r="W698" s="150"/>
      <c r="X698" s="150"/>
      <c r="Y698" s="150"/>
    </row>
    <row r="699" spans="1:25" s="17" customFormat="1" x14ac:dyDescent="0.2">
      <c r="A699" s="151">
        <v>42342</v>
      </c>
      <c r="B699" s="164" t="s">
        <v>1966</v>
      </c>
      <c r="C699" s="164" t="s">
        <v>201</v>
      </c>
      <c r="D699" s="164" t="s">
        <v>140</v>
      </c>
      <c r="E699" s="164" t="s">
        <v>143</v>
      </c>
      <c r="F699" s="165">
        <v>42341</v>
      </c>
      <c r="G699" s="157">
        <v>2015</v>
      </c>
      <c r="H699" s="151" t="s">
        <v>10</v>
      </c>
      <c r="I699" s="151" t="str">
        <f t="shared" si="54"/>
        <v>NY</v>
      </c>
      <c r="J699" s="151" t="str">
        <f t="shared" si="55"/>
        <v>NY</v>
      </c>
      <c r="K699" s="151" t="str">
        <f t="shared" si="53"/>
        <v>Northeast</v>
      </c>
      <c r="L699" s="151" t="str">
        <f>INDEX('State '!$A$1:$C$62,MATCH($I699,'State '!$B:$B,0),3)</f>
        <v>Northeast</v>
      </c>
      <c r="M699" s="151" t="str">
        <f>INDEX('State '!$A$1:$C$62,MATCH($J699,'State '!$B:$B,0),3)</f>
        <v>Northeast</v>
      </c>
      <c r="N699" s="151"/>
      <c r="O699" s="158">
        <v>65.7</v>
      </c>
      <c r="P699" s="158"/>
      <c r="Q699" s="158">
        <v>140</v>
      </c>
      <c r="R699" s="157"/>
      <c r="S699" s="151" t="s">
        <v>135</v>
      </c>
      <c r="T699" s="151" t="s">
        <v>381</v>
      </c>
      <c r="U699" s="151" t="s">
        <v>1967</v>
      </c>
      <c r="V699" s="151" t="s">
        <v>2175</v>
      </c>
      <c r="W699" s="150"/>
      <c r="X699" s="150"/>
      <c r="Y699" s="150"/>
    </row>
    <row r="700" spans="1:25" s="17" customFormat="1" x14ac:dyDescent="0.2">
      <c r="A700" s="151">
        <v>41215</v>
      </c>
      <c r="B700" s="164" t="s">
        <v>474</v>
      </c>
      <c r="C700" s="164" t="s">
        <v>201</v>
      </c>
      <c r="D700" s="164" t="s">
        <v>140</v>
      </c>
      <c r="E700" s="164" t="s">
        <v>143</v>
      </c>
      <c r="F700" s="165">
        <v>41213</v>
      </c>
      <c r="G700" s="157">
        <v>2012</v>
      </c>
      <c r="H700" s="151" t="s">
        <v>388</v>
      </c>
      <c r="I700" s="151" t="str">
        <f t="shared" si="54"/>
        <v>PA</v>
      </c>
      <c r="J700" s="151" t="str">
        <f t="shared" si="55"/>
        <v>NY</v>
      </c>
      <c r="K700" s="151" t="str">
        <f t="shared" si="53"/>
        <v>Northeast</v>
      </c>
      <c r="L700" s="151" t="str">
        <f>INDEX('State '!$A$1:$C$62,MATCH($I700,'State '!$B:$B,0),3)</f>
        <v>Northeast</v>
      </c>
      <c r="M700" s="151" t="str">
        <f>INDEX('State '!$A$1:$C$62,MATCH($J700,'State '!$B:$B,0),3)</f>
        <v>Northeast</v>
      </c>
      <c r="N700" s="151"/>
      <c r="O700" s="158">
        <v>80</v>
      </c>
      <c r="P700" s="158">
        <v>0</v>
      </c>
      <c r="Q700" s="158">
        <v>320</v>
      </c>
      <c r="R700" s="157"/>
      <c r="S700" s="151" t="s">
        <v>135</v>
      </c>
      <c r="T700" s="151" t="s">
        <v>458</v>
      </c>
      <c r="U700" s="151" t="s">
        <v>475</v>
      </c>
      <c r="V700" s="151"/>
      <c r="W700" s="150"/>
      <c r="X700" s="150"/>
      <c r="Y700" s="150"/>
    </row>
    <row r="701" spans="1:25" s="17" customFormat="1" x14ac:dyDescent="0.2">
      <c r="A701" s="151">
        <v>39990</v>
      </c>
      <c r="B701" s="164" t="s">
        <v>1035</v>
      </c>
      <c r="C701" s="164" t="s">
        <v>227</v>
      </c>
      <c r="D701" s="164" t="s">
        <v>140</v>
      </c>
      <c r="E701" s="164" t="s">
        <v>143</v>
      </c>
      <c r="F701" s="165">
        <v>38838</v>
      </c>
      <c r="G701" s="157">
        <v>2006</v>
      </c>
      <c r="H701" s="151" t="s">
        <v>1036</v>
      </c>
      <c r="I701" s="151" t="str">
        <f t="shared" si="54"/>
        <v>IA</v>
      </c>
      <c r="J701" s="151" t="str">
        <f t="shared" si="55"/>
        <v>IN</v>
      </c>
      <c r="K701" s="151" t="str">
        <f t="shared" si="53"/>
        <v>Midwest</v>
      </c>
      <c r="L701" s="151" t="str">
        <f>INDEX('State '!$A$1:$C$62,MATCH($I701,'State '!$B:$B,0),3)</f>
        <v>Midwest</v>
      </c>
      <c r="M701" s="151" t="str">
        <f>INDEX('State '!$A$1:$C$62,MATCH($J701,'State '!$B:$B,0),3)</f>
        <v>Midwest</v>
      </c>
      <c r="N701" s="151"/>
      <c r="O701" s="158">
        <v>20.7</v>
      </c>
      <c r="P701" s="158"/>
      <c r="Q701" s="158">
        <v>130</v>
      </c>
      <c r="R701" s="157"/>
      <c r="S701" s="151" t="s">
        <v>135</v>
      </c>
      <c r="T701" s="151" t="s">
        <v>381</v>
      </c>
      <c r="U701" s="151" t="s">
        <v>1037</v>
      </c>
      <c r="V701" s="151"/>
      <c r="W701" s="150"/>
      <c r="X701" s="150"/>
      <c r="Y701" s="150"/>
    </row>
    <row r="702" spans="1:25" s="17" customFormat="1" x14ac:dyDescent="0.2">
      <c r="A702" s="151">
        <v>40248</v>
      </c>
      <c r="B702" s="152" t="s">
        <v>633</v>
      </c>
      <c r="C702" s="152" t="s">
        <v>227</v>
      </c>
      <c r="D702" s="152" t="s">
        <v>140</v>
      </c>
      <c r="E702" s="164" t="s">
        <v>143</v>
      </c>
      <c r="F702" s="165">
        <v>39877</v>
      </c>
      <c r="G702" s="157">
        <v>2009</v>
      </c>
      <c r="H702" s="151" t="s">
        <v>634</v>
      </c>
      <c r="I702" s="151" t="str">
        <f t="shared" si="54"/>
        <v>IL</v>
      </c>
      <c r="J702" s="151" t="str">
        <f t="shared" si="55"/>
        <v>IA</v>
      </c>
      <c r="K702" s="151" t="str">
        <f t="shared" si="53"/>
        <v>Midwest</v>
      </c>
      <c r="L702" s="151" t="str">
        <f>INDEX('State '!$A$1:$C$62,MATCH($I702,'State '!$B:$B,0),3)</f>
        <v>Midwest</v>
      </c>
      <c r="M702" s="151" t="str">
        <f>INDEX('State '!$A$1:$C$62,MATCH($J702,'State '!$B:$B,0),3)</f>
        <v>Midwest</v>
      </c>
      <c r="N702" s="151"/>
      <c r="O702" s="158">
        <v>16.8</v>
      </c>
      <c r="P702" s="158"/>
      <c r="Q702" s="157"/>
      <c r="R702" s="157"/>
      <c r="S702" s="151" t="s">
        <v>135</v>
      </c>
      <c r="T702" s="151" t="s">
        <v>381</v>
      </c>
      <c r="U702" s="151" t="s">
        <v>635</v>
      </c>
      <c r="V702" s="151"/>
      <c r="W702" s="150"/>
      <c r="X702" s="150"/>
      <c r="Y702" s="150"/>
    </row>
    <row r="703" spans="1:25" s="17" customFormat="1" x14ac:dyDescent="0.2">
      <c r="A703" s="151">
        <v>39990</v>
      </c>
      <c r="B703" s="164" t="s">
        <v>1571</v>
      </c>
      <c r="C703" s="164" t="s">
        <v>227</v>
      </c>
      <c r="D703" s="164" t="s">
        <v>140</v>
      </c>
      <c r="E703" s="164" t="s">
        <v>143</v>
      </c>
      <c r="F703" s="165">
        <v>36151</v>
      </c>
      <c r="G703" s="157">
        <v>1998</v>
      </c>
      <c r="H703" s="151" t="s">
        <v>42</v>
      </c>
      <c r="I703" s="151" t="str">
        <f t="shared" si="54"/>
        <v>IA</v>
      </c>
      <c r="J703" s="151" t="str">
        <f t="shared" si="55"/>
        <v>IA</v>
      </c>
      <c r="K703" s="151" t="str">
        <f t="shared" si="53"/>
        <v>Midwest</v>
      </c>
      <c r="L703" s="151" t="str">
        <f>INDEX('State '!$A$1:$C$62,MATCH($I703,'State '!$B:$B,0),3)</f>
        <v>Midwest</v>
      </c>
      <c r="M703" s="151" t="str">
        <f>INDEX('State '!$A$1:$C$62,MATCH($J703,'State '!$B:$B,0),3)</f>
        <v>Midwest</v>
      </c>
      <c r="N703" s="151"/>
      <c r="O703" s="158"/>
      <c r="P703" s="158">
        <v>142</v>
      </c>
      <c r="Q703" s="158">
        <v>260</v>
      </c>
      <c r="R703" s="157"/>
      <c r="S703" s="151" t="s">
        <v>135</v>
      </c>
      <c r="T703" s="151" t="s">
        <v>381</v>
      </c>
      <c r="U703" s="151" t="s">
        <v>1572</v>
      </c>
      <c r="V703" s="151"/>
      <c r="W703" s="150"/>
      <c r="X703" s="150"/>
      <c r="Y703" s="150"/>
    </row>
    <row r="704" spans="1:25" s="17" customFormat="1" x14ac:dyDescent="0.2">
      <c r="A704" s="151">
        <v>39990</v>
      </c>
      <c r="B704" s="152" t="s">
        <v>1594</v>
      </c>
      <c r="C704" s="152" t="s">
        <v>227</v>
      </c>
      <c r="D704" s="152" t="s">
        <v>140</v>
      </c>
      <c r="E704" s="164" t="s">
        <v>143</v>
      </c>
      <c r="F704" s="165">
        <v>36151</v>
      </c>
      <c r="G704" s="157">
        <v>1998</v>
      </c>
      <c r="H704" s="151" t="s">
        <v>710</v>
      </c>
      <c r="I704" s="151" t="str">
        <f t="shared" si="54"/>
        <v>IA</v>
      </c>
      <c r="J704" s="151" t="str">
        <f t="shared" si="55"/>
        <v>IL</v>
      </c>
      <c r="K704" s="151" t="str">
        <f t="shared" si="53"/>
        <v>Midwest</v>
      </c>
      <c r="L704" s="151" t="str">
        <f>INDEX('State '!$A$1:$C$62,MATCH($I704,'State '!$B:$B,0),3)</f>
        <v>Midwest</v>
      </c>
      <c r="M704" s="151" t="str">
        <f>INDEX('State '!$A$1:$C$62,MATCH($J704,'State '!$B:$B,0),3)</f>
        <v>Midwest</v>
      </c>
      <c r="N704" s="151"/>
      <c r="O704" s="158"/>
      <c r="P704" s="158">
        <v>200</v>
      </c>
      <c r="Q704" s="157">
        <v>650</v>
      </c>
      <c r="R704" s="157">
        <v>30</v>
      </c>
      <c r="S704" s="151" t="s">
        <v>135</v>
      </c>
      <c r="T704" s="151" t="s">
        <v>381</v>
      </c>
      <c r="U704" s="151" t="s">
        <v>1595</v>
      </c>
      <c r="V704" s="151"/>
      <c r="W704" s="150"/>
      <c r="X704" s="150"/>
      <c r="Y704" s="150"/>
    </row>
    <row r="705" spans="1:25" s="17" customFormat="1" x14ac:dyDescent="0.2">
      <c r="A705" s="151">
        <v>39990</v>
      </c>
      <c r="B705" s="164" t="s">
        <v>1620</v>
      </c>
      <c r="C705" s="164" t="s">
        <v>227</v>
      </c>
      <c r="D705" s="164" t="s">
        <v>140</v>
      </c>
      <c r="E705" s="164" t="s">
        <v>143</v>
      </c>
      <c r="F705" s="165">
        <v>36151</v>
      </c>
      <c r="G705" s="157">
        <v>1998</v>
      </c>
      <c r="H705" s="151" t="s">
        <v>1621</v>
      </c>
      <c r="I705" s="151" t="str">
        <f t="shared" si="54"/>
        <v>SK</v>
      </c>
      <c r="J705" s="151" t="str">
        <f t="shared" si="55"/>
        <v>IA</v>
      </c>
      <c r="K705" s="151" t="str">
        <f t="shared" si="53"/>
        <v>Canada, Mountain, Midwest</v>
      </c>
      <c r="L705" s="151" t="str">
        <f>INDEX('State '!$A$1:$C$62,MATCH($I705,'State '!$B:$B,0),3)</f>
        <v>Canada</v>
      </c>
      <c r="M705" s="151" t="str">
        <f>INDEX('State '!$A$1:$C$62,MATCH($J705,'State '!$B:$B,0),3)</f>
        <v>Midwest</v>
      </c>
      <c r="N705" s="151" t="s">
        <v>2463</v>
      </c>
      <c r="O705" s="158">
        <v>870</v>
      </c>
      <c r="P705" s="158">
        <v>243</v>
      </c>
      <c r="Q705" s="158">
        <v>700</v>
      </c>
      <c r="R705" s="157" t="s">
        <v>550</v>
      </c>
      <c r="S705" s="151" t="s">
        <v>135</v>
      </c>
      <c r="T705" s="151" t="s">
        <v>381</v>
      </c>
      <c r="U705" s="151" t="s">
        <v>1622</v>
      </c>
      <c r="V705" s="151"/>
      <c r="W705" s="150"/>
      <c r="X705" s="150"/>
      <c r="Y705" s="150"/>
    </row>
    <row r="706" spans="1:25" s="17" customFormat="1" x14ac:dyDescent="0.2">
      <c r="A706" s="151">
        <v>39990</v>
      </c>
      <c r="B706" s="152" t="s">
        <v>995</v>
      </c>
      <c r="C706" s="152" t="s">
        <v>309</v>
      </c>
      <c r="D706" s="152" t="s">
        <v>140</v>
      </c>
      <c r="E706" s="153" t="s">
        <v>143</v>
      </c>
      <c r="F706" s="154">
        <v>38895</v>
      </c>
      <c r="G706" s="161">
        <v>2006</v>
      </c>
      <c r="H706" s="151" t="s">
        <v>8</v>
      </c>
      <c r="I706" s="151" t="str">
        <f t="shared" si="54"/>
        <v>OH</v>
      </c>
      <c r="J706" s="151" t="str">
        <f t="shared" si="55"/>
        <v>OH</v>
      </c>
      <c r="K706" s="151" t="str">
        <f t="shared" si="53"/>
        <v>Northeast</v>
      </c>
      <c r="L706" s="151" t="str">
        <f>INDEX('State '!$A$1:$C$62,MATCH($I706,'State '!$B:$B,0),3)</f>
        <v>Northeast</v>
      </c>
      <c r="M706" s="151" t="str">
        <f>INDEX('State '!$A$1:$C$62,MATCH($J706,'State '!$B:$B,0),3)</f>
        <v>Northeast</v>
      </c>
      <c r="N706" s="151"/>
      <c r="O706" s="158">
        <v>41</v>
      </c>
      <c r="P706" s="157">
        <v>24</v>
      </c>
      <c r="Q706" s="157">
        <v>100</v>
      </c>
      <c r="R706" s="158" t="s">
        <v>3238</v>
      </c>
      <c r="S706" s="159" t="s">
        <v>138</v>
      </c>
      <c r="T706" s="156" t="s">
        <v>187</v>
      </c>
      <c r="U706" s="160" t="s">
        <v>382</v>
      </c>
      <c r="V706" s="151"/>
      <c r="W706" s="150"/>
      <c r="X706" s="150"/>
      <c r="Y706" s="150"/>
    </row>
    <row r="707" spans="1:25" s="17" customFormat="1" x14ac:dyDescent="0.2">
      <c r="A707" s="97">
        <v>44013</v>
      </c>
      <c r="B707" s="80" t="s">
        <v>2769</v>
      </c>
      <c r="C707" s="80" t="s">
        <v>1718</v>
      </c>
      <c r="D707" s="80" t="s">
        <v>140</v>
      </c>
      <c r="E707" s="102" t="s">
        <v>143</v>
      </c>
      <c r="F707" s="62">
        <v>43862</v>
      </c>
      <c r="G707" s="110">
        <v>2020</v>
      </c>
      <c r="H707" s="97" t="s">
        <v>6</v>
      </c>
      <c r="I707" s="97" t="str">
        <f t="shared" si="54"/>
        <v>TX</v>
      </c>
      <c r="J707" s="97" t="str">
        <f t="shared" si="55"/>
        <v>TX</v>
      </c>
      <c r="K707" s="104" t="str">
        <f t="shared" si="53"/>
        <v>South Central</v>
      </c>
      <c r="L707" s="97" t="str">
        <f>INDEX('State '!$A$1:$C$62,MATCH($I707,'State '!$B:$B,0),3)</f>
        <v>South Central</v>
      </c>
      <c r="M707" s="97" t="str">
        <f>INDEX('State '!$A$1:$C$62,MATCH($J707,'State '!$B:$B,0),3)</f>
        <v>South Central</v>
      </c>
      <c r="N707" s="97"/>
      <c r="O707" s="158">
        <v>33</v>
      </c>
      <c r="P707" s="158">
        <v>14.4</v>
      </c>
      <c r="Q707" s="108">
        <v>320</v>
      </c>
      <c r="R707" s="63">
        <v>24</v>
      </c>
      <c r="S707" s="103" t="s">
        <v>135</v>
      </c>
      <c r="T707" s="104" t="s">
        <v>381</v>
      </c>
      <c r="U707" s="105" t="s">
        <v>2770</v>
      </c>
      <c r="V707" s="97" t="s">
        <v>2175</v>
      </c>
      <c r="W707" s="79" t="s">
        <v>2771</v>
      </c>
      <c r="X707" s="79"/>
      <c r="Y707" s="137"/>
    </row>
    <row r="708" spans="1:25" s="17" customFormat="1" x14ac:dyDescent="0.2">
      <c r="A708" s="151">
        <v>43124</v>
      </c>
      <c r="B708" s="164" t="s">
        <v>2108</v>
      </c>
      <c r="C708" s="164" t="s">
        <v>260</v>
      </c>
      <c r="D708" s="164" t="s">
        <v>140</v>
      </c>
      <c r="E708" s="164" t="s">
        <v>143</v>
      </c>
      <c r="F708" s="165">
        <v>43040</v>
      </c>
      <c r="G708" s="157">
        <v>2017</v>
      </c>
      <c r="H708" s="151" t="s">
        <v>43</v>
      </c>
      <c r="I708" s="151" t="str">
        <f t="shared" si="54"/>
        <v>NM</v>
      </c>
      <c r="J708" s="151" t="str">
        <f t="shared" si="55"/>
        <v>NM</v>
      </c>
      <c r="K708" s="156" t="str">
        <f t="shared" si="53"/>
        <v>Mountain</v>
      </c>
      <c r="L708" s="151" t="str">
        <f>INDEX('State '!$A$1:$C$62,MATCH($I708,'State '!$B:$B,0),3)</f>
        <v>Mountain</v>
      </c>
      <c r="M708" s="151" t="str">
        <f>INDEX('State '!$A$1:$C$62,MATCH($J708,'State '!$B:$B,0),3)</f>
        <v>Mountain</v>
      </c>
      <c r="N708" s="151"/>
      <c r="O708" s="158">
        <v>44</v>
      </c>
      <c r="P708" s="158">
        <v>5</v>
      </c>
      <c r="Q708" s="158">
        <v>76</v>
      </c>
      <c r="R708" s="157" t="s">
        <v>2173</v>
      </c>
      <c r="S708" s="151" t="s">
        <v>135</v>
      </c>
      <c r="T708" s="151" t="s">
        <v>381</v>
      </c>
      <c r="U708" s="151" t="s">
        <v>2172</v>
      </c>
      <c r="V708" s="151" t="s">
        <v>2175</v>
      </c>
      <c r="W708" s="150"/>
      <c r="X708" s="150"/>
      <c r="Y708" s="150"/>
    </row>
    <row r="709" spans="1:25" s="17" customFormat="1" ht="25.5" x14ac:dyDescent="0.2">
      <c r="A709" s="97">
        <v>44008</v>
      </c>
      <c r="B709" s="79" t="s">
        <v>2674</v>
      </c>
      <c r="C709" s="79" t="s">
        <v>260</v>
      </c>
      <c r="D709" s="79" t="s">
        <v>136</v>
      </c>
      <c r="E709" s="79" t="s">
        <v>143</v>
      </c>
      <c r="F709" s="60">
        <v>43756</v>
      </c>
      <c r="G709" s="98">
        <v>2019</v>
      </c>
      <c r="H709" s="97" t="s">
        <v>30</v>
      </c>
      <c r="I709" s="97" t="str">
        <f t="shared" si="54"/>
        <v>MN</v>
      </c>
      <c r="J709" s="97" t="str">
        <f t="shared" si="55"/>
        <v>MN</v>
      </c>
      <c r="K709" s="104" t="str">
        <f t="shared" si="53"/>
        <v>Midwest</v>
      </c>
      <c r="L709" s="97" t="str">
        <f>INDEX('State '!$A$1:$C$62,MATCH($I709,'State '!$B:$B,0),3)</f>
        <v>Midwest</v>
      </c>
      <c r="M709" s="97" t="str">
        <f>INDEX('State '!$A$1:$C$62,MATCH($J709,'State '!$B:$B,0),3)</f>
        <v>Midwest</v>
      </c>
      <c r="N709" s="97"/>
      <c r="O709" s="158">
        <v>158.07</v>
      </c>
      <c r="P709" s="178">
        <f>9.9+8.9</f>
        <v>18.8</v>
      </c>
      <c r="Q709" s="146">
        <v>101.411</v>
      </c>
      <c r="R709" s="98" t="s">
        <v>384</v>
      </c>
      <c r="S709" s="97" t="s">
        <v>135</v>
      </c>
      <c r="T709" s="97" t="s">
        <v>381</v>
      </c>
      <c r="U709" s="97" t="s">
        <v>2679</v>
      </c>
      <c r="V709" s="97" t="s">
        <v>2175</v>
      </c>
      <c r="W709" s="79"/>
      <c r="X709" s="79"/>
      <c r="Y709" s="137" t="s">
        <v>2775</v>
      </c>
    </row>
    <row r="710" spans="1:25" s="17" customFormat="1" ht="25.5" x14ac:dyDescent="0.2">
      <c r="A710" s="97">
        <v>44923</v>
      </c>
      <c r="B710" s="79" t="s">
        <v>2927</v>
      </c>
      <c r="C710" s="79" t="s">
        <v>260</v>
      </c>
      <c r="D710" s="79" t="s">
        <v>140</v>
      </c>
      <c r="E710" s="79" t="s">
        <v>143</v>
      </c>
      <c r="F710" s="60">
        <v>44908</v>
      </c>
      <c r="G710" s="98">
        <v>2022</v>
      </c>
      <c r="H710" s="97" t="s">
        <v>30</v>
      </c>
      <c r="I710" s="97" t="str">
        <f t="shared" si="54"/>
        <v>MN</v>
      </c>
      <c r="J710" s="97" t="str">
        <f t="shared" si="55"/>
        <v>MN</v>
      </c>
      <c r="K710" s="104" t="str">
        <f t="shared" si="53"/>
        <v>Midwest</v>
      </c>
      <c r="L710" s="97" t="str">
        <f>INDEX('State '!$A$1:$C$62,MATCH($I710,'State '!$B:$B,0),3)</f>
        <v>Midwest</v>
      </c>
      <c r="M710" s="97" t="str">
        <f>INDEX('State '!$A$1:$C$62,MATCH($J710,'State '!$B:$B,0),3)</f>
        <v>Midwest</v>
      </c>
      <c r="N710" s="97"/>
      <c r="O710" s="158">
        <v>57.4</v>
      </c>
      <c r="P710" s="202">
        <f>8.3+13.3</f>
        <v>21.6</v>
      </c>
      <c r="Q710" s="146">
        <v>45.7</v>
      </c>
      <c r="R710" s="98" t="s">
        <v>3205</v>
      </c>
      <c r="S710" s="97" t="s">
        <v>135</v>
      </c>
      <c r="T710" s="97" t="s">
        <v>381</v>
      </c>
      <c r="U710" s="97" t="s">
        <v>3254</v>
      </c>
      <c r="V710" s="97" t="s">
        <v>2175</v>
      </c>
      <c r="W710" s="79" t="s">
        <v>2928</v>
      </c>
      <c r="X710" s="79"/>
      <c r="Y710" s="148" t="s">
        <v>3139</v>
      </c>
    </row>
    <row r="711" spans="1:25" s="17" customFormat="1" ht="31.15" customHeight="1" x14ac:dyDescent="0.2">
      <c r="A711" s="96">
        <v>45595</v>
      </c>
      <c r="B711" s="80" t="s">
        <v>3289</v>
      </c>
      <c r="C711" s="80" t="s">
        <v>260</v>
      </c>
      <c r="D711" s="80" t="s">
        <v>140</v>
      </c>
      <c r="E711" s="102" t="s">
        <v>3474</v>
      </c>
      <c r="F711" s="62">
        <v>45585</v>
      </c>
      <c r="G711" s="107">
        <v>2024</v>
      </c>
      <c r="H711" s="97" t="s">
        <v>3308</v>
      </c>
      <c r="I711" s="97" t="str">
        <f t="shared" si="54"/>
        <v>MN</v>
      </c>
      <c r="J711" s="97" t="str">
        <f t="shared" si="55"/>
        <v>WI</v>
      </c>
      <c r="K711" s="104" t="str">
        <f>IF($L711=$M711,L711,CONCATENATE($L711,", ",IF(ISBLANK(N711),"",CONCATENATE(N711,", ")),$M711))</f>
        <v>Midwest</v>
      </c>
      <c r="L711" s="97" t="str">
        <f>INDEX('State '!$A$1:$C$62,MATCH($I711,'State '!$B:$B,0),3)</f>
        <v>Midwest</v>
      </c>
      <c r="M711" s="97" t="str">
        <f>INDEX('State '!$A$1:$C$62,MATCH($J711,'State '!$B:$B,0),3)</f>
        <v>Midwest</v>
      </c>
      <c r="N711" s="97"/>
      <c r="O711" s="158">
        <v>48.7</v>
      </c>
      <c r="P711" s="158">
        <v>9.4</v>
      </c>
      <c r="Q711" s="108">
        <v>50.9</v>
      </c>
      <c r="R711" s="63" t="s">
        <v>3291</v>
      </c>
      <c r="S711" s="103" t="s">
        <v>135</v>
      </c>
      <c r="T711" s="104" t="s">
        <v>381</v>
      </c>
      <c r="U711" s="105" t="s">
        <v>3290</v>
      </c>
      <c r="V711" s="97" t="s">
        <v>2178</v>
      </c>
      <c r="W711" s="79" t="s">
        <v>3292</v>
      </c>
      <c r="X711" s="79"/>
      <c r="Y711" s="137"/>
    </row>
    <row r="712" spans="1:25" s="17" customFormat="1" x14ac:dyDescent="0.2">
      <c r="A712" s="151">
        <v>39990</v>
      </c>
      <c r="B712" s="164" t="s">
        <v>1078</v>
      </c>
      <c r="C712" s="164" t="s">
        <v>282</v>
      </c>
      <c r="D712" s="164" t="s">
        <v>140</v>
      </c>
      <c r="E712" s="164" t="s">
        <v>143</v>
      </c>
      <c r="F712" s="165">
        <v>38701</v>
      </c>
      <c r="G712" s="157">
        <v>2005</v>
      </c>
      <c r="H712" s="151" t="s">
        <v>0</v>
      </c>
      <c r="I712" s="151" t="str">
        <f t="shared" si="54"/>
        <v>LA</v>
      </c>
      <c r="J712" s="151" t="str">
        <f t="shared" si="55"/>
        <v>LA</v>
      </c>
      <c r="K712" s="151" t="str">
        <f t="shared" si="53"/>
        <v>South Central</v>
      </c>
      <c r="L712" s="151" t="str">
        <f>INDEX('State '!$A$1:$C$62,MATCH($I712,'State '!$B:$B,0),3)</f>
        <v>South Central</v>
      </c>
      <c r="M712" s="151" t="str">
        <f>INDEX('State '!$A$1:$C$62,MATCH($J712,'State '!$B:$B,0),3)</f>
        <v>South Central</v>
      </c>
      <c r="N712" s="151"/>
      <c r="O712" s="158">
        <v>157</v>
      </c>
      <c r="P712" s="158">
        <v>120</v>
      </c>
      <c r="Q712" s="158">
        <v>615</v>
      </c>
      <c r="R712" s="157" t="s">
        <v>1822</v>
      </c>
      <c r="S712" s="151" t="s">
        <v>138</v>
      </c>
      <c r="T712" s="151" t="s">
        <v>187</v>
      </c>
      <c r="U712" s="151" t="s">
        <v>382</v>
      </c>
      <c r="V712" s="151"/>
      <c r="W712" s="150"/>
      <c r="X712" s="150"/>
      <c r="Y712" s="150"/>
    </row>
    <row r="713" spans="1:25" s="17" customFormat="1" ht="25.5" x14ac:dyDescent="0.2">
      <c r="A713" s="151">
        <v>43068</v>
      </c>
      <c r="B713" s="164" t="s">
        <v>2023</v>
      </c>
      <c r="C713" s="164" t="s">
        <v>1939</v>
      </c>
      <c r="D713" s="164" t="s">
        <v>1878</v>
      </c>
      <c r="E713" s="153" t="s">
        <v>143</v>
      </c>
      <c r="F713" s="165">
        <v>42796</v>
      </c>
      <c r="G713" s="157">
        <v>2017</v>
      </c>
      <c r="H713" s="151" t="s">
        <v>1940</v>
      </c>
      <c r="I713" s="151" t="str">
        <f t="shared" si="54"/>
        <v>OH</v>
      </c>
      <c r="J713" s="151" t="str">
        <f t="shared" si="55"/>
        <v>LA</v>
      </c>
      <c r="K713" s="156" t="str">
        <f t="shared" ref="K713:K745" si="56">IF($L713=$M713,L713,CONCATENATE($L713,", ",IF(ISBLANK(N713),"",CONCATENATE(N713,", ")),$M713))</f>
        <v>Northeast, Midwest, South Central</v>
      </c>
      <c r="L713" s="151" t="str">
        <f>INDEX('State '!$A$1:$C$62,MATCH($I713,'State '!$B:$B,0),3)</f>
        <v>Northeast</v>
      </c>
      <c r="M713" s="151" t="str">
        <f>INDEX('State '!$A$1:$C$62,MATCH($J713,'State '!$B:$B,0),3)</f>
        <v>South Central</v>
      </c>
      <c r="N713" s="151" t="s">
        <v>9</v>
      </c>
      <c r="O713" s="158">
        <v>230</v>
      </c>
      <c r="P713" s="158"/>
      <c r="Q713" s="158">
        <v>284</v>
      </c>
      <c r="R713" s="157"/>
      <c r="S713" s="151" t="s">
        <v>135</v>
      </c>
      <c r="T713" s="151" t="s">
        <v>381</v>
      </c>
      <c r="U713" s="151" t="s">
        <v>2024</v>
      </c>
      <c r="V713" s="151" t="s">
        <v>2178</v>
      </c>
      <c r="W713" s="150"/>
      <c r="X713" s="150"/>
      <c r="Y713" s="150"/>
    </row>
    <row r="714" spans="1:25" s="17" customFormat="1" x14ac:dyDescent="0.2">
      <c r="A714" s="97">
        <v>43124</v>
      </c>
      <c r="B714" s="79" t="s">
        <v>1890</v>
      </c>
      <c r="C714" s="79" t="s">
        <v>346</v>
      </c>
      <c r="D714" s="79" t="s">
        <v>136</v>
      </c>
      <c r="E714" s="102" t="s">
        <v>2882</v>
      </c>
      <c r="F714" s="60"/>
      <c r="G714" s="98"/>
      <c r="H714" s="97" t="s">
        <v>13</v>
      </c>
      <c r="I714" s="97" t="str">
        <f t="shared" si="54"/>
        <v>CA</v>
      </c>
      <c r="J714" s="97" t="str">
        <f t="shared" si="55"/>
        <v>CA</v>
      </c>
      <c r="K714" s="104" t="str">
        <f t="shared" si="56"/>
        <v>Pacific</v>
      </c>
      <c r="L714" s="97" t="str">
        <f>INDEX('State '!$A$1:$C$62,MATCH($I714,'State '!$B:$B,0),3)</f>
        <v>Pacific</v>
      </c>
      <c r="M714" s="97" t="str">
        <f>INDEX('State '!$A$1:$C$62,MATCH($J714,'State '!$B:$B,0),3)</f>
        <v>Pacific</v>
      </c>
      <c r="N714" s="97"/>
      <c r="O714" s="158">
        <v>621</v>
      </c>
      <c r="P714" s="178">
        <v>63</v>
      </c>
      <c r="Q714" s="146">
        <v>300</v>
      </c>
      <c r="R714" s="98"/>
      <c r="S714" s="97" t="s">
        <v>138</v>
      </c>
      <c r="T714" s="97" t="s">
        <v>2377</v>
      </c>
      <c r="U714" s="97" t="s">
        <v>382</v>
      </c>
      <c r="V714" s="97" t="s">
        <v>2175</v>
      </c>
      <c r="W714" s="79"/>
      <c r="X714" s="79"/>
      <c r="Y714" s="195"/>
    </row>
    <row r="715" spans="1:25" s="17" customFormat="1" x14ac:dyDescent="0.2">
      <c r="A715" s="151">
        <v>42339</v>
      </c>
      <c r="B715" s="164" t="s">
        <v>2129</v>
      </c>
      <c r="C715" s="164" t="s">
        <v>236</v>
      </c>
      <c r="D715" s="164" t="s">
        <v>140</v>
      </c>
      <c r="E715" s="164" t="s">
        <v>143</v>
      </c>
      <c r="F715" s="165">
        <v>41988</v>
      </c>
      <c r="G715" s="157">
        <v>2014</v>
      </c>
      <c r="H715" s="151" t="s">
        <v>6</v>
      </c>
      <c r="I715" s="151" t="str">
        <f t="shared" si="54"/>
        <v>TX</v>
      </c>
      <c r="J715" s="151" t="str">
        <f t="shared" si="55"/>
        <v>TX</v>
      </c>
      <c r="K715" s="151" t="str">
        <f t="shared" si="56"/>
        <v>South Central</v>
      </c>
      <c r="L715" s="151" t="str">
        <f>INDEX('State '!$A$1:$C$62,MATCH($I715,'State '!$B:$B,0),3)</f>
        <v>South Central</v>
      </c>
      <c r="M715" s="151" t="str">
        <f>INDEX('State '!$A$1:$C$62,MATCH($J715,'State '!$B:$B,0),3)</f>
        <v>South Central</v>
      </c>
      <c r="N715" s="151"/>
      <c r="O715" s="158">
        <v>114</v>
      </c>
      <c r="P715" s="158">
        <v>51</v>
      </c>
      <c r="Q715" s="158">
        <v>800</v>
      </c>
      <c r="R715" s="157"/>
      <c r="S715" s="151"/>
      <c r="T715" s="151" t="s">
        <v>382</v>
      </c>
      <c r="U715" s="151"/>
      <c r="V715" s="151"/>
      <c r="W715" s="150"/>
      <c r="X715" s="150"/>
      <c r="Y715" s="150"/>
    </row>
    <row r="716" spans="1:25" s="17" customFormat="1" x14ac:dyDescent="0.2">
      <c r="A716" s="151">
        <v>39990</v>
      </c>
      <c r="B716" s="152" t="s">
        <v>2069</v>
      </c>
      <c r="C716" s="152" t="s">
        <v>256</v>
      </c>
      <c r="D716" s="152" t="s">
        <v>140</v>
      </c>
      <c r="E716" s="153" t="s">
        <v>143</v>
      </c>
      <c r="F716" s="154">
        <v>39052</v>
      </c>
      <c r="G716" s="161">
        <v>2006</v>
      </c>
      <c r="H716" s="151" t="s">
        <v>50</v>
      </c>
      <c r="I716" s="151" t="str">
        <f t="shared" si="54"/>
        <v>WA</v>
      </c>
      <c r="J716" s="151" t="str">
        <f t="shared" si="55"/>
        <v>WA</v>
      </c>
      <c r="K716" s="151" t="str">
        <f t="shared" si="56"/>
        <v>Pacific</v>
      </c>
      <c r="L716" s="151" t="str">
        <f>INDEX('State '!$A$1:$C$62,MATCH($I716,'State '!$B:$B,0),3)</f>
        <v>Pacific</v>
      </c>
      <c r="M716" s="151" t="str">
        <f>INDEX('State '!$A$1:$C$62,MATCH($J716,'State '!$B:$B,0),3)</f>
        <v>Pacific</v>
      </c>
      <c r="N716" s="151"/>
      <c r="O716" s="158">
        <v>333</v>
      </c>
      <c r="P716" s="157">
        <v>80</v>
      </c>
      <c r="Q716" s="157">
        <v>360</v>
      </c>
      <c r="R716" s="158" t="s">
        <v>3239</v>
      </c>
      <c r="S716" s="159" t="s">
        <v>135</v>
      </c>
      <c r="T716" s="156" t="s">
        <v>381</v>
      </c>
      <c r="U716" s="160" t="s">
        <v>1026</v>
      </c>
      <c r="V716" s="151"/>
      <c r="W716" s="150"/>
      <c r="X716" s="150"/>
      <c r="Y716" s="150"/>
    </row>
    <row r="717" spans="1:25" s="17" customFormat="1" x14ac:dyDescent="0.2">
      <c r="A717" s="151">
        <v>40248</v>
      </c>
      <c r="B717" s="164" t="s">
        <v>645</v>
      </c>
      <c r="C717" s="164" t="s">
        <v>256</v>
      </c>
      <c r="D717" s="164" t="s">
        <v>140</v>
      </c>
      <c r="E717" s="164" t="s">
        <v>143</v>
      </c>
      <c r="F717" s="165">
        <v>40127</v>
      </c>
      <c r="G717" s="157">
        <v>2009</v>
      </c>
      <c r="H717" s="151" t="s">
        <v>25</v>
      </c>
      <c r="I717" s="151" t="str">
        <f t="shared" si="54"/>
        <v>CO</v>
      </c>
      <c r="J717" s="151" t="str">
        <f t="shared" si="55"/>
        <v>CO</v>
      </c>
      <c r="K717" s="151" t="str">
        <f t="shared" si="56"/>
        <v>Mountain</v>
      </c>
      <c r="L717" s="151" t="str">
        <f>INDEX('State '!$A$1:$C$62,MATCH($I717,'State '!$B:$B,0),3)</f>
        <v>Mountain</v>
      </c>
      <c r="M717" s="151" t="str">
        <f>INDEX('State '!$A$1:$C$62,MATCH($J717,'State '!$B:$B,0),3)</f>
        <v>Mountain</v>
      </c>
      <c r="N717" s="151"/>
      <c r="O717" s="158">
        <v>60.4</v>
      </c>
      <c r="P717" s="158">
        <v>27.4</v>
      </c>
      <c r="Q717" s="158">
        <v>582</v>
      </c>
      <c r="R717" s="157">
        <v>24</v>
      </c>
      <c r="S717" s="151" t="s">
        <v>135</v>
      </c>
      <c r="T717" s="151" t="s">
        <v>381</v>
      </c>
      <c r="U717" s="151" t="s">
        <v>646</v>
      </c>
      <c r="V717" s="151"/>
      <c r="W717" s="150"/>
      <c r="X717" s="150"/>
      <c r="Y717" s="150"/>
    </row>
    <row r="718" spans="1:25" s="17" customFormat="1" x14ac:dyDescent="0.2">
      <c r="A718" s="151">
        <v>39990</v>
      </c>
      <c r="B718" s="164" t="s">
        <v>1544</v>
      </c>
      <c r="C718" s="164" t="s">
        <v>256</v>
      </c>
      <c r="D718" s="164" t="s">
        <v>140</v>
      </c>
      <c r="E718" s="164" t="s">
        <v>143</v>
      </c>
      <c r="F718" s="165">
        <v>36465</v>
      </c>
      <c r="G718" s="157">
        <v>1999</v>
      </c>
      <c r="H718" s="151" t="s">
        <v>400</v>
      </c>
      <c r="I718" s="151" t="str">
        <f t="shared" si="54"/>
        <v>OR</v>
      </c>
      <c r="J718" s="151" t="str">
        <f t="shared" si="55"/>
        <v>WA</v>
      </c>
      <c r="K718" s="151" t="str">
        <f t="shared" si="56"/>
        <v>Pacific</v>
      </c>
      <c r="L718" s="151" t="str">
        <f>INDEX('State '!$A$1:$C$62,MATCH($I718,'State '!$B:$B,0),3)</f>
        <v>Pacific</v>
      </c>
      <c r="M718" s="151" t="str">
        <f>INDEX('State '!$A$1:$C$62,MATCH($J718,'State '!$B:$B,0),3)</f>
        <v>Pacific</v>
      </c>
      <c r="N718" s="151"/>
      <c r="O718" s="158">
        <v>17</v>
      </c>
      <c r="P718" s="158"/>
      <c r="Q718" s="158">
        <v>51</v>
      </c>
      <c r="R718" s="157" t="s">
        <v>1179</v>
      </c>
      <c r="S718" s="151" t="s">
        <v>135</v>
      </c>
      <c r="T718" s="151" t="s">
        <v>381</v>
      </c>
      <c r="U718" s="151" t="s">
        <v>1545</v>
      </c>
      <c r="V718" s="151"/>
      <c r="W718" s="150"/>
      <c r="X718" s="150"/>
      <c r="Y718" s="150"/>
    </row>
    <row r="719" spans="1:25" s="17" customFormat="1" x14ac:dyDescent="0.2">
      <c r="A719" s="151">
        <v>39990</v>
      </c>
      <c r="B719" s="164" t="s">
        <v>1151</v>
      </c>
      <c r="C719" s="164" t="s">
        <v>256</v>
      </c>
      <c r="D719" s="164" t="s">
        <v>140</v>
      </c>
      <c r="E719" s="164" t="s">
        <v>143</v>
      </c>
      <c r="F719" s="165">
        <v>38292</v>
      </c>
      <c r="G719" s="157">
        <v>2004</v>
      </c>
      <c r="H719" s="151" t="s">
        <v>50</v>
      </c>
      <c r="I719" s="151" t="str">
        <f t="shared" si="54"/>
        <v>WA</v>
      </c>
      <c r="J719" s="151" t="str">
        <f t="shared" si="55"/>
        <v>WA</v>
      </c>
      <c r="K719" s="151" t="str">
        <f t="shared" si="56"/>
        <v>Pacific</v>
      </c>
      <c r="L719" s="151" t="str">
        <f>INDEX('State '!$A$1:$C$62,MATCH($I719,'State '!$B:$B,0),3)</f>
        <v>Pacific</v>
      </c>
      <c r="M719" s="151" t="str">
        <f>INDEX('State '!$A$1:$C$62,MATCH($J719,'State '!$B:$B,0),3)</f>
        <v>Pacific</v>
      </c>
      <c r="N719" s="151"/>
      <c r="O719" s="158">
        <v>24.6</v>
      </c>
      <c r="P719" s="158">
        <v>9.15</v>
      </c>
      <c r="Q719" s="158">
        <v>113.11</v>
      </c>
      <c r="R719" s="157">
        <v>16</v>
      </c>
      <c r="S719" s="151" t="s">
        <v>135</v>
      </c>
      <c r="T719" s="151" t="s">
        <v>381</v>
      </c>
      <c r="U719" s="151" t="s">
        <v>1152</v>
      </c>
      <c r="V719" s="151"/>
      <c r="W719" s="150"/>
      <c r="X719" s="150"/>
      <c r="Y719" s="150"/>
    </row>
    <row r="720" spans="1:25" s="17" customFormat="1" x14ac:dyDescent="0.2">
      <c r="A720" s="151">
        <v>39990</v>
      </c>
      <c r="B720" s="164" t="s">
        <v>1183</v>
      </c>
      <c r="C720" s="164" t="s">
        <v>256</v>
      </c>
      <c r="D720" s="164" t="s">
        <v>140</v>
      </c>
      <c r="E720" s="164" t="s">
        <v>143</v>
      </c>
      <c r="F720" s="165">
        <v>37903</v>
      </c>
      <c r="G720" s="157">
        <v>2003</v>
      </c>
      <c r="H720" s="151" t="s">
        <v>50</v>
      </c>
      <c r="I720" s="151" t="str">
        <f t="shared" si="54"/>
        <v>WA</v>
      </c>
      <c r="J720" s="151" t="str">
        <f t="shared" si="55"/>
        <v>WA</v>
      </c>
      <c r="K720" s="151" t="str">
        <f t="shared" si="56"/>
        <v>Pacific</v>
      </c>
      <c r="L720" s="151" t="str">
        <f>INDEX('State '!$A$1:$C$62,MATCH($I720,'State '!$B:$B,0),3)</f>
        <v>Pacific</v>
      </c>
      <c r="M720" s="151" t="str">
        <f>INDEX('State '!$A$1:$C$62,MATCH($J720,'State '!$B:$B,0),3)</f>
        <v>Pacific</v>
      </c>
      <c r="N720" s="151"/>
      <c r="O720" s="158">
        <v>240.9</v>
      </c>
      <c r="P720" s="158">
        <v>26</v>
      </c>
      <c r="Q720" s="158">
        <v>268</v>
      </c>
      <c r="R720" s="157">
        <v>36</v>
      </c>
      <c r="S720" s="151" t="s">
        <v>135</v>
      </c>
      <c r="T720" s="151" t="s">
        <v>381</v>
      </c>
      <c r="U720" s="151" t="s">
        <v>1184</v>
      </c>
      <c r="V720" s="151"/>
      <c r="W720" s="150"/>
      <c r="X720" s="150"/>
      <c r="Y720" s="150"/>
    </row>
    <row r="721" spans="1:25" s="17" customFormat="1" x14ac:dyDescent="0.2">
      <c r="A721" s="151">
        <v>39990</v>
      </c>
      <c r="B721" s="164" t="s">
        <v>1309</v>
      </c>
      <c r="C721" s="164" t="s">
        <v>256</v>
      </c>
      <c r="D721" s="164" t="s">
        <v>134</v>
      </c>
      <c r="E721" s="164" t="s">
        <v>143</v>
      </c>
      <c r="F721" s="165">
        <v>37590</v>
      </c>
      <c r="G721" s="157">
        <v>2002</v>
      </c>
      <c r="H721" s="151" t="s">
        <v>50</v>
      </c>
      <c r="I721" s="151" t="str">
        <f t="shared" si="54"/>
        <v>WA</v>
      </c>
      <c r="J721" s="151" t="str">
        <f t="shared" si="55"/>
        <v>WA</v>
      </c>
      <c r="K721" s="151" t="str">
        <f t="shared" si="56"/>
        <v>Pacific</v>
      </c>
      <c r="L721" s="151" t="str">
        <f>INDEX('State '!$A$1:$C$62,MATCH($I721,'State '!$B:$B,0),3)</f>
        <v>Pacific</v>
      </c>
      <c r="M721" s="151" t="str">
        <f>INDEX('State '!$A$1:$C$62,MATCH($J721,'State '!$B:$B,0),3)</f>
        <v>Pacific</v>
      </c>
      <c r="N721" s="151"/>
      <c r="O721" s="158">
        <v>124</v>
      </c>
      <c r="P721" s="158">
        <v>48.9</v>
      </c>
      <c r="Q721" s="158">
        <v>160</v>
      </c>
      <c r="R721" s="157">
        <v>20</v>
      </c>
      <c r="S721" s="151" t="s">
        <v>135</v>
      </c>
      <c r="T721" s="151" t="s">
        <v>381</v>
      </c>
      <c r="U721" s="151" t="s">
        <v>1310</v>
      </c>
      <c r="V721" s="151"/>
      <c r="W721" s="150"/>
      <c r="X721" s="150"/>
      <c r="Y721" s="150"/>
    </row>
    <row r="722" spans="1:25" s="17" customFormat="1" x14ac:dyDescent="0.2">
      <c r="A722" s="151">
        <v>39990</v>
      </c>
      <c r="B722" s="152" t="s">
        <v>883</v>
      </c>
      <c r="C722" s="152" t="s">
        <v>256</v>
      </c>
      <c r="D722" s="152" t="s">
        <v>140</v>
      </c>
      <c r="E722" s="153" t="s">
        <v>143</v>
      </c>
      <c r="F722" s="154">
        <v>39217</v>
      </c>
      <c r="G722" s="161">
        <v>2007</v>
      </c>
      <c r="H722" s="151" t="s">
        <v>25</v>
      </c>
      <c r="I722" s="151" t="str">
        <f t="shared" si="54"/>
        <v>CO</v>
      </c>
      <c r="J722" s="151" t="str">
        <f t="shared" si="55"/>
        <v>CO</v>
      </c>
      <c r="K722" s="151" t="str">
        <f t="shared" si="56"/>
        <v>Mountain</v>
      </c>
      <c r="L722" s="151" t="str">
        <f>INDEX('State '!$A$1:$C$62,MATCH($I722,'State '!$B:$B,0),3)</f>
        <v>Mountain</v>
      </c>
      <c r="M722" s="151" t="str">
        <f>INDEX('State '!$A$1:$C$62,MATCH($J722,'State '!$B:$B,0),3)</f>
        <v>Mountain</v>
      </c>
      <c r="N722" s="151"/>
      <c r="O722" s="158">
        <v>57.8</v>
      </c>
      <c r="P722" s="157">
        <v>38</v>
      </c>
      <c r="Q722" s="157">
        <v>450</v>
      </c>
      <c r="R722" s="158">
        <v>30</v>
      </c>
      <c r="S722" s="159" t="s">
        <v>135</v>
      </c>
      <c r="T722" s="156" t="s">
        <v>381</v>
      </c>
      <c r="U722" s="160" t="s">
        <v>884</v>
      </c>
      <c r="V722" s="151"/>
      <c r="W722" s="150"/>
      <c r="X722" s="150"/>
      <c r="Y722" s="150"/>
    </row>
    <row r="723" spans="1:25" s="17" customFormat="1" x14ac:dyDescent="0.2">
      <c r="A723" s="151">
        <v>39990</v>
      </c>
      <c r="B723" s="164" t="s">
        <v>1181</v>
      </c>
      <c r="C723" s="164" t="s">
        <v>256</v>
      </c>
      <c r="D723" s="164" t="s">
        <v>140</v>
      </c>
      <c r="E723" s="164" t="s">
        <v>143</v>
      </c>
      <c r="F723" s="165">
        <v>37970</v>
      </c>
      <c r="G723" s="157">
        <v>2003</v>
      </c>
      <c r="H723" s="151" t="s">
        <v>25</v>
      </c>
      <c r="I723" s="151" t="str">
        <f t="shared" ref="I723:I758" si="57">LEFT($H723,2)</f>
        <v>CO</v>
      </c>
      <c r="J723" s="151" t="str">
        <f t="shared" ref="J723:J758" si="58">RIGHT($H723,2)</f>
        <v>CO</v>
      </c>
      <c r="K723" s="151" t="str">
        <f t="shared" si="56"/>
        <v>Mountain</v>
      </c>
      <c r="L723" s="151" t="str">
        <f>INDEX('State '!$A$1:$C$62,MATCH($I723,'State '!$B:$B,0),3)</f>
        <v>Mountain</v>
      </c>
      <c r="M723" s="151" t="str">
        <f>INDEX('State '!$A$1:$C$62,MATCH($J723,'State '!$B:$B,0),3)</f>
        <v>Mountain</v>
      </c>
      <c r="N723" s="151"/>
      <c r="O723" s="158">
        <v>16.899999999999999</v>
      </c>
      <c r="P723" s="158">
        <v>6.9</v>
      </c>
      <c r="Q723" s="158"/>
      <c r="R723" s="157">
        <v>26</v>
      </c>
      <c r="S723" s="151" t="s">
        <v>135</v>
      </c>
      <c r="T723" s="151" t="s">
        <v>381</v>
      </c>
      <c r="U723" s="151" t="s">
        <v>1182</v>
      </c>
      <c r="V723" s="151"/>
      <c r="W723" s="150"/>
      <c r="X723" s="150"/>
      <c r="Y723" s="150"/>
    </row>
    <row r="724" spans="1:25" s="17" customFormat="1" x14ac:dyDescent="0.2">
      <c r="A724" s="151">
        <v>39990</v>
      </c>
      <c r="B724" s="164" t="s">
        <v>1178</v>
      </c>
      <c r="C724" s="164" t="s">
        <v>256</v>
      </c>
      <c r="D724" s="164" t="s">
        <v>140</v>
      </c>
      <c r="E724" s="164" t="s">
        <v>143</v>
      </c>
      <c r="F724" s="165">
        <v>37926</v>
      </c>
      <c r="G724" s="157">
        <v>2003</v>
      </c>
      <c r="H724" s="151" t="s">
        <v>2183</v>
      </c>
      <c r="I724" s="151" t="str">
        <f t="shared" si="57"/>
        <v>WY</v>
      </c>
      <c r="J724" s="151" t="str">
        <f t="shared" si="58"/>
        <v>WA</v>
      </c>
      <c r="K724" s="151" t="str">
        <f t="shared" si="56"/>
        <v>Mountain, Pacific</v>
      </c>
      <c r="L724" s="151" t="str">
        <f>INDEX('State '!$A$1:$C$62,MATCH($I724,'State '!$B:$B,0),3)</f>
        <v>Mountain</v>
      </c>
      <c r="M724" s="151" t="str">
        <f>INDEX('State '!$A$1:$C$62,MATCH($J724,'State '!$B:$B,0),3)</f>
        <v>Pacific</v>
      </c>
      <c r="N724" s="151"/>
      <c r="O724" s="158">
        <v>139.4</v>
      </c>
      <c r="P724" s="158">
        <v>91</v>
      </c>
      <c r="Q724" s="158">
        <v>175</v>
      </c>
      <c r="R724" s="157" t="s">
        <v>1179</v>
      </c>
      <c r="S724" s="151" t="s">
        <v>135</v>
      </c>
      <c r="T724" s="151" t="s">
        <v>381</v>
      </c>
      <c r="U724" s="151" t="s">
        <v>1180</v>
      </c>
      <c r="V724" s="151"/>
      <c r="W724" s="150"/>
      <c r="X724" s="150"/>
      <c r="Y724" s="150"/>
    </row>
    <row r="725" spans="1:25" s="17" customFormat="1" x14ac:dyDescent="0.2">
      <c r="A725" s="151">
        <v>40388</v>
      </c>
      <c r="B725" s="152" t="s">
        <v>599</v>
      </c>
      <c r="C725" s="152" t="s">
        <v>256</v>
      </c>
      <c r="D725" s="152" t="s">
        <v>140</v>
      </c>
      <c r="E725" s="153" t="s">
        <v>143</v>
      </c>
      <c r="F725" s="154">
        <v>40483</v>
      </c>
      <c r="G725" s="161">
        <v>2010</v>
      </c>
      <c r="H725" s="151" t="s">
        <v>600</v>
      </c>
      <c r="I725" s="151" t="str">
        <f t="shared" si="57"/>
        <v>CO</v>
      </c>
      <c r="J725" s="151" t="str">
        <f t="shared" si="58"/>
        <v>WY</v>
      </c>
      <c r="K725" s="151" t="str">
        <f t="shared" si="56"/>
        <v>Mountain</v>
      </c>
      <c r="L725" s="151" t="str">
        <f>INDEX('State '!$A$1:$C$62,MATCH($I725,'State '!$B:$B,0),3)</f>
        <v>Mountain</v>
      </c>
      <c r="M725" s="151" t="str">
        <f>INDEX('State '!$A$1:$C$62,MATCH($J725,'State '!$B:$B,0),3)</f>
        <v>Mountain</v>
      </c>
      <c r="N725" s="151"/>
      <c r="O725" s="158">
        <v>59.4</v>
      </c>
      <c r="P725" s="157">
        <v>16</v>
      </c>
      <c r="Q725" s="157">
        <v>150</v>
      </c>
      <c r="R725" s="158">
        <v>30</v>
      </c>
      <c r="S725" s="159" t="s">
        <v>135</v>
      </c>
      <c r="T725" s="156" t="s">
        <v>381</v>
      </c>
      <c r="U725" s="160" t="s">
        <v>601</v>
      </c>
      <c r="V725" s="151"/>
      <c r="W725" s="150"/>
      <c r="X725" s="150"/>
      <c r="Y725" s="150"/>
    </row>
    <row r="726" spans="1:25" s="17" customFormat="1" x14ac:dyDescent="0.2">
      <c r="A726" s="151">
        <v>39990</v>
      </c>
      <c r="B726" s="164" t="s">
        <v>1048</v>
      </c>
      <c r="C726" s="164" t="s">
        <v>256</v>
      </c>
      <c r="D726" s="164" t="s">
        <v>140</v>
      </c>
      <c r="E726" s="164" t="s">
        <v>143</v>
      </c>
      <c r="F726" s="165">
        <v>38510</v>
      </c>
      <c r="G726" s="157">
        <v>2005</v>
      </c>
      <c r="H726" s="151" t="s">
        <v>50</v>
      </c>
      <c r="I726" s="151" t="str">
        <f t="shared" si="57"/>
        <v>WA</v>
      </c>
      <c r="J726" s="151" t="str">
        <f t="shared" si="58"/>
        <v>WA</v>
      </c>
      <c r="K726" s="151" t="str">
        <f t="shared" si="56"/>
        <v>Pacific</v>
      </c>
      <c r="L726" s="151" t="str">
        <f>INDEX('State '!$A$1:$C$62,MATCH($I726,'State '!$B:$B,0),3)</f>
        <v>Pacific</v>
      </c>
      <c r="M726" s="151" t="str">
        <f>INDEX('State '!$A$1:$C$62,MATCH($J726,'State '!$B:$B,0),3)</f>
        <v>Pacific</v>
      </c>
      <c r="N726" s="151"/>
      <c r="O726" s="158">
        <v>29.4</v>
      </c>
      <c r="P726" s="158">
        <v>2</v>
      </c>
      <c r="Q726" s="158"/>
      <c r="R726" s="157" t="s">
        <v>1179</v>
      </c>
      <c r="S726" s="151" t="s">
        <v>135</v>
      </c>
      <c r="T726" s="151" t="s">
        <v>381</v>
      </c>
      <c r="U726" s="151" t="s">
        <v>1049</v>
      </c>
      <c r="V726" s="151"/>
      <c r="W726" s="150"/>
      <c r="X726" s="150"/>
      <c r="Y726" s="150"/>
    </row>
    <row r="727" spans="1:25" s="17" customFormat="1" ht="38.25" x14ac:dyDescent="0.2">
      <c r="A727" s="96">
        <v>45098</v>
      </c>
      <c r="B727" s="194" t="s">
        <v>3316</v>
      </c>
      <c r="C727" s="194" t="s">
        <v>3317</v>
      </c>
      <c r="D727" s="194" t="s">
        <v>140</v>
      </c>
      <c r="E727" s="194" t="s">
        <v>143</v>
      </c>
      <c r="F727" s="196">
        <v>44896</v>
      </c>
      <c r="G727" s="198">
        <v>2023</v>
      </c>
      <c r="H727" s="197" t="s">
        <v>6</v>
      </c>
      <c r="I727" s="97" t="str">
        <f t="shared" si="57"/>
        <v>TX</v>
      </c>
      <c r="J727" s="97" t="str">
        <f t="shared" si="58"/>
        <v>TX</v>
      </c>
      <c r="K727" s="104" t="str">
        <f t="shared" si="56"/>
        <v>South Central</v>
      </c>
      <c r="L727" s="97" t="str">
        <f>INDEX('State '!$A$1:$C$62,MATCH($I727,'State '!$B:$B,0),3)</f>
        <v>South Central</v>
      </c>
      <c r="M727" s="97" t="str">
        <f>INDEX('State '!$A$1:$C$62,MATCH($J727,'State '!$B:$B,0),3)</f>
        <v>South Central</v>
      </c>
      <c r="N727" s="97"/>
      <c r="O727" s="145"/>
      <c r="P727" s="158">
        <v>0</v>
      </c>
      <c r="Q727" s="200">
        <v>60</v>
      </c>
      <c r="R727" s="198"/>
      <c r="S727" s="197" t="s">
        <v>138</v>
      </c>
      <c r="T727" s="197" t="s">
        <v>2601</v>
      </c>
      <c r="U727" s="197"/>
      <c r="V727" s="97" t="s">
        <v>2175</v>
      </c>
      <c r="W727" s="79" t="s">
        <v>3318</v>
      </c>
      <c r="X727" s="79"/>
      <c r="Y727" s="234" t="s">
        <v>3389</v>
      </c>
    </row>
    <row r="728" spans="1:25" s="17" customFormat="1" x14ac:dyDescent="0.2">
      <c r="A728" s="151">
        <v>40367</v>
      </c>
      <c r="B728" s="152" t="s">
        <v>921</v>
      </c>
      <c r="C728" s="152" t="s">
        <v>302</v>
      </c>
      <c r="D728" s="152" t="s">
        <v>134</v>
      </c>
      <c r="E728" s="153" t="s">
        <v>143</v>
      </c>
      <c r="F728" s="154">
        <v>39083</v>
      </c>
      <c r="G728" s="161">
        <v>2007</v>
      </c>
      <c r="H728" s="151" t="s">
        <v>6</v>
      </c>
      <c r="I728" s="151" t="str">
        <f t="shared" si="57"/>
        <v>TX</v>
      </c>
      <c r="J728" s="151" t="str">
        <f t="shared" si="58"/>
        <v>TX</v>
      </c>
      <c r="K728" s="151" t="str">
        <f t="shared" si="56"/>
        <v>South Central</v>
      </c>
      <c r="L728" s="151" t="str">
        <f>INDEX('State '!$A$1:$C$62,MATCH($I728,'State '!$B:$B,0),3)</f>
        <v>South Central</v>
      </c>
      <c r="M728" s="151" t="str">
        <f>INDEX('State '!$A$1:$C$62,MATCH($J728,'State '!$B:$B,0),3)</f>
        <v>South Central</v>
      </c>
      <c r="N728" s="151"/>
      <c r="O728" s="158">
        <v>90</v>
      </c>
      <c r="P728" s="157">
        <v>65</v>
      </c>
      <c r="Q728" s="157">
        <v>30</v>
      </c>
      <c r="R728" s="158">
        <v>20</v>
      </c>
      <c r="S728" s="159" t="s">
        <v>138</v>
      </c>
      <c r="T728" s="156" t="s">
        <v>187</v>
      </c>
      <c r="U728" s="160" t="s">
        <v>382</v>
      </c>
      <c r="V728" s="151"/>
      <c r="W728" s="150"/>
      <c r="X728" s="150"/>
      <c r="Y728" s="150"/>
    </row>
    <row r="729" spans="1:25" s="17" customFormat="1" ht="25.5" x14ac:dyDescent="0.2">
      <c r="A729" s="151">
        <v>42355</v>
      </c>
      <c r="B729" s="152" t="s">
        <v>390</v>
      </c>
      <c r="C729" s="152" t="s">
        <v>199</v>
      </c>
      <c r="D729" s="152" t="s">
        <v>1878</v>
      </c>
      <c r="E729" s="153" t="s">
        <v>143</v>
      </c>
      <c r="F729" s="154">
        <v>42339</v>
      </c>
      <c r="G729" s="161">
        <v>2015</v>
      </c>
      <c r="H729" s="151" t="s">
        <v>2123</v>
      </c>
      <c r="I729" s="151" t="str">
        <f t="shared" si="57"/>
        <v>OH</v>
      </c>
      <c r="J729" s="151" t="str">
        <f t="shared" si="58"/>
        <v>LA</v>
      </c>
      <c r="K729" s="151" t="str">
        <f t="shared" si="56"/>
        <v>Northeast, Midwest, South Central</v>
      </c>
      <c r="L729" s="151" t="str">
        <f>INDEX('State '!$A$1:$C$62,MATCH($I729,'State '!$B:$B,0),3)</f>
        <v>Northeast</v>
      </c>
      <c r="M729" s="151" t="str">
        <f>INDEX('State '!$A$1:$C$62,MATCH($J729,'State '!$B:$B,0),3)</f>
        <v>South Central</v>
      </c>
      <c r="N729" s="151" t="s">
        <v>9</v>
      </c>
      <c r="O729" s="158">
        <v>468</v>
      </c>
      <c r="P729" s="157">
        <v>76</v>
      </c>
      <c r="Q729" s="157">
        <v>550</v>
      </c>
      <c r="R729" s="158">
        <v>30</v>
      </c>
      <c r="S729" s="159" t="s">
        <v>135</v>
      </c>
      <c r="T729" s="156" t="s">
        <v>381</v>
      </c>
      <c r="U729" s="160" t="s">
        <v>1881</v>
      </c>
      <c r="V729" s="151" t="s">
        <v>2178</v>
      </c>
      <c r="W729" s="150"/>
      <c r="X729" s="150"/>
      <c r="Y729" s="150"/>
    </row>
    <row r="730" spans="1:25" s="17" customFormat="1" x14ac:dyDescent="0.2">
      <c r="A730" s="151">
        <v>42612</v>
      </c>
      <c r="B730" s="164" t="s">
        <v>1958</v>
      </c>
      <c r="C730" s="164" t="s">
        <v>1721</v>
      </c>
      <c r="D730" s="164" t="s">
        <v>140</v>
      </c>
      <c r="E730" s="164" t="s">
        <v>143</v>
      </c>
      <c r="F730" s="165">
        <v>42644</v>
      </c>
      <c r="G730" s="157">
        <v>2016</v>
      </c>
      <c r="H730" s="151" t="s">
        <v>1959</v>
      </c>
      <c r="I730" s="151" t="str">
        <f t="shared" si="57"/>
        <v>WV</v>
      </c>
      <c r="J730" s="151" t="str">
        <f t="shared" si="58"/>
        <v>OH</v>
      </c>
      <c r="K730" s="151" t="str">
        <f t="shared" si="56"/>
        <v>Northeast</v>
      </c>
      <c r="L730" s="151" t="str">
        <f>INDEX('State '!$A$1:$C$62,MATCH($I730,'State '!$B:$B,0),3)</f>
        <v>Northeast</v>
      </c>
      <c r="M730" s="151" t="str">
        <f>INDEX('State '!$A$1:$C$62,MATCH($J730,'State '!$B:$B,0),3)</f>
        <v>Northeast</v>
      </c>
      <c r="N730" s="151"/>
      <c r="O730" s="158">
        <v>415</v>
      </c>
      <c r="P730" s="158">
        <v>50</v>
      </c>
      <c r="Q730" s="158">
        <v>850</v>
      </c>
      <c r="R730" s="157" t="s">
        <v>1822</v>
      </c>
      <c r="S730" s="151" t="s">
        <v>135</v>
      </c>
      <c r="T730" s="151" t="s">
        <v>381</v>
      </c>
      <c r="U730" s="151" t="s">
        <v>1997</v>
      </c>
      <c r="V730" s="151" t="s">
        <v>2178</v>
      </c>
      <c r="W730" s="150"/>
      <c r="X730" s="150"/>
      <c r="Y730" s="150"/>
    </row>
    <row r="731" spans="1:25" s="17" customFormat="1" x14ac:dyDescent="0.2">
      <c r="A731" s="151">
        <v>39990</v>
      </c>
      <c r="B731" s="164" t="s">
        <v>1345</v>
      </c>
      <c r="C731" s="164" t="s">
        <v>350</v>
      </c>
      <c r="D731" s="164" t="s">
        <v>134</v>
      </c>
      <c r="E731" s="164" t="s">
        <v>143</v>
      </c>
      <c r="F731" s="165">
        <v>37196</v>
      </c>
      <c r="G731" s="157">
        <v>2001</v>
      </c>
      <c r="H731" s="151" t="s">
        <v>49</v>
      </c>
      <c r="I731" s="151" t="str">
        <f t="shared" si="57"/>
        <v>IN</v>
      </c>
      <c r="J731" s="151" t="str">
        <f t="shared" si="58"/>
        <v>IN</v>
      </c>
      <c r="K731" s="151" t="str">
        <f t="shared" si="56"/>
        <v>Midwest</v>
      </c>
      <c r="L731" s="151" t="str">
        <f>INDEX('State '!$A$1:$C$62,MATCH($I731,'State '!$B:$B,0),3)</f>
        <v>Midwest</v>
      </c>
      <c r="M731" s="151" t="str">
        <f>INDEX('State '!$A$1:$C$62,MATCH($J731,'State '!$B:$B,0),3)</f>
        <v>Midwest</v>
      </c>
      <c r="N731" s="151"/>
      <c r="O731" s="158"/>
      <c r="P731" s="158">
        <v>9.1999999999999993</v>
      </c>
      <c r="Q731" s="158">
        <v>62</v>
      </c>
      <c r="R731" s="157">
        <v>16</v>
      </c>
      <c r="S731" s="151" t="s">
        <v>135</v>
      </c>
      <c r="T731" s="151" t="s">
        <v>381</v>
      </c>
      <c r="U731" s="151" t="s">
        <v>1346</v>
      </c>
      <c r="V731" s="151"/>
      <c r="W731" s="150"/>
      <c r="X731" s="150"/>
      <c r="Y731" s="150"/>
    </row>
    <row r="732" spans="1:25" s="17" customFormat="1" ht="25.5" x14ac:dyDescent="0.2">
      <c r="A732" s="151">
        <v>42605</v>
      </c>
      <c r="B732" s="164" t="s">
        <v>1938</v>
      </c>
      <c r="C732" s="164" t="s">
        <v>1939</v>
      </c>
      <c r="D732" s="164" t="s">
        <v>1878</v>
      </c>
      <c r="E732" s="164" t="s">
        <v>143</v>
      </c>
      <c r="F732" s="165">
        <v>42517</v>
      </c>
      <c r="G732" s="157">
        <v>2016</v>
      </c>
      <c r="H732" s="151" t="s">
        <v>1940</v>
      </c>
      <c r="I732" s="151" t="str">
        <f t="shared" si="57"/>
        <v>OH</v>
      </c>
      <c r="J732" s="151" t="str">
        <f t="shared" si="58"/>
        <v>LA</v>
      </c>
      <c r="K732" s="151" t="str">
        <f t="shared" si="56"/>
        <v>Northeast, Midwest, South Central</v>
      </c>
      <c r="L732" s="151" t="str">
        <f>INDEX('State '!$A$1:$C$62,MATCH($I732,'State '!$B:$B,0),3)</f>
        <v>Northeast</v>
      </c>
      <c r="M732" s="151" t="str">
        <f>INDEX('State '!$A$1:$C$62,MATCH($J732,'State '!$B:$B,0),3)</f>
        <v>South Central</v>
      </c>
      <c r="N732" s="151" t="s">
        <v>9</v>
      </c>
      <c r="O732" s="158">
        <v>115</v>
      </c>
      <c r="P732" s="158"/>
      <c r="Q732" s="158">
        <v>758</v>
      </c>
      <c r="R732" s="157"/>
      <c r="S732" s="151" t="s">
        <v>135</v>
      </c>
      <c r="T732" s="151" t="s">
        <v>381</v>
      </c>
      <c r="U732" s="151" t="s">
        <v>1941</v>
      </c>
      <c r="V732" s="151" t="s">
        <v>2178</v>
      </c>
      <c r="W732" s="150"/>
      <c r="X732" s="150"/>
      <c r="Y732" s="150"/>
    </row>
    <row r="733" spans="1:25" s="17" customFormat="1" x14ac:dyDescent="0.2">
      <c r="A733" s="151">
        <v>43684</v>
      </c>
      <c r="B733" s="164" t="s">
        <v>2300</v>
      </c>
      <c r="C733" s="164" t="s">
        <v>2301</v>
      </c>
      <c r="D733" s="164" t="s">
        <v>134</v>
      </c>
      <c r="E733" s="164" t="s">
        <v>143</v>
      </c>
      <c r="F733" s="165">
        <v>43342</v>
      </c>
      <c r="G733" s="157">
        <v>2018</v>
      </c>
      <c r="H733" s="151" t="s">
        <v>18</v>
      </c>
      <c r="I733" s="151" t="str">
        <f t="shared" si="57"/>
        <v>FL</v>
      </c>
      <c r="J733" s="151" t="str">
        <f t="shared" si="58"/>
        <v>FL</v>
      </c>
      <c r="K733" s="156" t="str">
        <f t="shared" si="56"/>
        <v>Southeast</v>
      </c>
      <c r="L733" s="151" t="str">
        <f>INDEX('State '!$A$1:$C$62,MATCH($I733,'State '!$B:$B,0),3)</f>
        <v>Southeast</v>
      </c>
      <c r="M733" s="151" t="str">
        <f>INDEX('State '!$A$1:$C$62,MATCH($J733,'State '!$B:$B,0),3)</f>
        <v>Southeast</v>
      </c>
      <c r="N733" s="151"/>
      <c r="O733" s="158">
        <v>30.1</v>
      </c>
      <c r="P733" s="158">
        <v>5.2</v>
      </c>
      <c r="Q733" s="163">
        <v>400</v>
      </c>
      <c r="R733" s="157">
        <v>20</v>
      </c>
      <c r="S733" s="151" t="s">
        <v>138</v>
      </c>
      <c r="T733" s="151" t="s">
        <v>381</v>
      </c>
      <c r="U733" s="151" t="s">
        <v>2302</v>
      </c>
      <c r="V733" s="151" t="s">
        <v>2175</v>
      </c>
      <c r="W733" s="150" t="s">
        <v>2818</v>
      </c>
      <c r="X733" s="150" t="s">
        <v>2828</v>
      </c>
      <c r="Y733" s="150" t="s">
        <v>2817</v>
      </c>
    </row>
    <row r="734" spans="1:25" s="17" customFormat="1" ht="25.5" x14ac:dyDescent="0.2">
      <c r="A734" s="197">
        <v>43584</v>
      </c>
      <c r="B734" s="194" t="s">
        <v>2603</v>
      </c>
      <c r="C734" s="194" t="s">
        <v>2600</v>
      </c>
      <c r="D734" s="194" t="s">
        <v>140</v>
      </c>
      <c r="E734" s="194" t="s">
        <v>143</v>
      </c>
      <c r="F734" s="196">
        <v>43497</v>
      </c>
      <c r="G734" s="198">
        <v>2019</v>
      </c>
      <c r="H734" s="197" t="s">
        <v>37</v>
      </c>
      <c r="I734" s="97" t="str">
        <f t="shared" si="57"/>
        <v>OK</v>
      </c>
      <c r="J734" s="97" t="str">
        <f t="shared" si="58"/>
        <v>OK</v>
      </c>
      <c r="K734" s="104" t="str">
        <f t="shared" si="56"/>
        <v>South Central</v>
      </c>
      <c r="L734" s="97" t="str">
        <f>INDEX('State '!$A$1:$C$62,MATCH($I734,'State '!$B:$B,0),3)</f>
        <v>South Central</v>
      </c>
      <c r="M734" s="97" t="str">
        <f>INDEX('State '!$A$1:$C$62,MATCH($J734,'State '!$B:$B,0),3)</f>
        <v>South Central</v>
      </c>
      <c r="N734" s="97"/>
      <c r="O734" s="158"/>
      <c r="P734" s="201"/>
      <c r="Q734" s="200">
        <v>150</v>
      </c>
      <c r="R734" s="198"/>
      <c r="S734" s="197" t="s">
        <v>138</v>
      </c>
      <c r="T734" s="197"/>
      <c r="U734" s="197"/>
      <c r="V734" s="97" t="s">
        <v>2175</v>
      </c>
      <c r="W734" s="79" t="s">
        <v>2604</v>
      </c>
      <c r="X734" s="79"/>
      <c r="Y734" s="137" t="s">
        <v>2772</v>
      </c>
    </row>
    <row r="735" spans="1:25" s="17" customFormat="1" ht="25.5" x14ac:dyDescent="0.2">
      <c r="A735" s="197">
        <v>43584</v>
      </c>
      <c r="B735" s="194" t="s">
        <v>2602</v>
      </c>
      <c r="C735" s="194" t="s">
        <v>2600</v>
      </c>
      <c r="D735" s="194" t="s">
        <v>140</v>
      </c>
      <c r="E735" s="194" t="s">
        <v>143</v>
      </c>
      <c r="F735" s="196">
        <v>43497</v>
      </c>
      <c r="G735" s="198">
        <v>2019</v>
      </c>
      <c r="H735" s="197" t="s">
        <v>37</v>
      </c>
      <c r="I735" s="97" t="str">
        <f t="shared" si="57"/>
        <v>OK</v>
      </c>
      <c r="J735" s="97" t="str">
        <f t="shared" si="58"/>
        <v>OK</v>
      </c>
      <c r="K735" s="104" t="str">
        <f t="shared" si="56"/>
        <v>South Central</v>
      </c>
      <c r="L735" s="97" t="str">
        <f>INDEX('State '!$A$1:$C$62,MATCH($I735,'State '!$B:$B,0),3)</f>
        <v>South Central</v>
      </c>
      <c r="M735" s="97" t="str">
        <f>INDEX('State '!$A$1:$C$62,MATCH($J735,'State '!$B:$B,0),3)</f>
        <v>South Central</v>
      </c>
      <c r="N735" s="97"/>
      <c r="O735" s="158"/>
      <c r="P735" s="201"/>
      <c r="Q735" s="200">
        <v>100</v>
      </c>
      <c r="R735" s="198"/>
      <c r="S735" s="197" t="s">
        <v>138</v>
      </c>
      <c r="T735" s="197"/>
      <c r="U735" s="197"/>
      <c r="V735" s="97" t="s">
        <v>2175</v>
      </c>
      <c r="W735" s="79" t="s">
        <v>2605</v>
      </c>
      <c r="X735" s="79"/>
      <c r="Y735" s="137" t="s">
        <v>2772</v>
      </c>
    </row>
    <row r="736" spans="1:25" s="17" customFormat="1" ht="25.5" x14ac:dyDescent="0.2">
      <c r="A736" s="197">
        <v>43836</v>
      </c>
      <c r="B736" s="194" t="s">
        <v>2599</v>
      </c>
      <c r="C736" s="194" t="s">
        <v>2600</v>
      </c>
      <c r="D736" s="194" t="s">
        <v>140</v>
      </c>
      <c r="E736" s="194" t="s">
        <v>143</v>
      </c>
      <c r="F736" s="196">
        <v>43497</v>
      </c>
      <c r="G736" s="198">
        <v>2019</v>
      </c>
      <c r="H736" s="197" t="s">
        <v>6</v>
      </c>
      <c r="I736" s="97" t="str">
        <f t="shared" si="57"/>
        <v>TX</v>
      </c>
      <c r="J736" s="97" t="str">
        <f t="shared" si="58"/>
        <v>TX</v>
      </c>
      <c r="K736" s="104" t="str">
        <f t="shared" si="56"/>
        <v>South Central</v>
      </c>
      <c r="L736" s="97" t="str">
        <f>INDEX('State '!$A$1:$C$62,MATCH($I736,'State '!$B:$B,0),3)</f>
        <v>South Central</v>
      </c>
      <c r="M736" s="97" t="str">
        <f>INDEX('State '!$A$1:$C$62,MATCH($J736,'State '!$B:$B,0),3)</f>
        <v>South Central</v>
      </c>
      <c r="N736" s="97"/>
      <c r="O736" s="158"/>
      <c r="P736" s="201">
        <v>3.4470000000000001</v>
      </c>
      <c r="Q736" s="200">
        <v>300</v>
      </c>
      <c r="R736" s="198">
        <v>20</v>
      </c>
      <c r="S736" s="197" t="s">
        <v>138</v>
      </c>
      <c r="T736" s="197" t="s">
        <v>2601</v>
      </c>
      <c r="U736" s="197"/>
      <c r="V736" s="97" t="s">
        <v>2175</v>
      </c>
      <c r="W736" s="79" t="s">
        <v>2632</v>
      </c>
      <c r="X736" s="79"/>
      <c r="Y736" s="137" t="s">
        <v>2772</v>
      </c>
    </row>
    <row r="737" spans="1:25" s="17" customFormat="1" x14ac:dyDescent="0.2">
      <c r="A737" s="151">
        <v>43124</v>
      </c>
      <c r="B737" s="164" t="s">
        <v>2090</v>
      </c>
      <c r="C737" s="152" t="s">
        <v>206</v>
      </c>
      <c r="D737" s="164" t="s">
        <v>140</v>
      </c>
      <c r="E737" s="153" t="s">
        <v>143</v>
      </c>
      <c r="F737" s="165">
        <v>43040</v>
      </c>
      <c r="G737" s="157">
        <v>2017</v>
      </c>
      <c r="H737" s="151" t="s">
        <v>7</v>
      </c>
      <c r="I737" s="151" t="str">
        <f t="shared" si="57"/>
        <v>PA</v>
      </c>
      <c r="J737" s="151" t="str">
        <f t="shared" si="58"/>
        <v>PA</v>
      </c>
      <c r="K737" s="156" t="str">
        <f t="shared" si="56"/>
        <v>Northeast</v>
      </c>
      <c r="L737" s="151" t="str">
        <f>INDEX('State '!$A$1:$C$62,MATCH($I737,'State '!$B:$B,0),3)</f>
        <v>Northeast</v>
      </c>
      <c r="M737" s="151" t="str">
        <f>INDEX('State '!$A$1:$C$62,MATCH($J737,'State '!$B:$B,0),3)</f>
        <v>Northeast</v>
      </c>
      <c r="N737" s="151"/>
      <c r="O737" s="158">
        <v>143</v>
      </c>
      <c r="P737" s="158">
        <v>13</v>
      </c>
      <c r="Q737" s="158">
        <v>135</v>
      </c>
      <c r="R737" s="157">
        <v>36</v>
      </c>
      <c r="S737" s="151" t="s">
        <v>135</v>
      </c>
      <c r="T737" s="151" t="s">
        <v>381</v>
      </c>
      <c r="U737" s="151" t="s">
        <v>2091</v>
      </c>
      <c r="V737" s="151" t="s">
        <v>2175</v>
      </c>
      <c r="W737" s="150"/>
      <c r="X737" s="150"/>
      <c r="Y737" s="150"/>
    </row>
    <row r="738" spans="1:25" s="17" customFormat="1" x14ac:dyDescent="0.2">
      <c r="A738" s="151">
        <v>40388</v>
      </c>
      <c r="B738" s="152" t="s">
        <v>583</v>
      </c>
      <c r="C738" s="152" t="s">
        <v>237</v>
      </c>
      <c r="D738" s="152" t="s">
        <v>140</v>
      </c>
      <c r="E738" s="153" t="s">
        <v>143</v>
      </c>
      <c r="F738" s="154">
        <v>40179</v>
      </c>
      <c r="G738" s="161">
        <v>2010</v>
      </c>
      <c r="H738" s="151" t="s">
        <v>29</v>
      </c>
      <c r="I738" s="151" t="str">
        <f t="shared" si="57"/>
        <v>WY</v>
      </c>
      <c r="J738" s="151" t="str">
        <f t="shared" si="58"/>
        <v>WY</v>
      </c>
      <c r="K738" s="151" t="str">
        <f t="shared" si="56"/>
        <v>Mountain</v>
      </c>
      <c r="L738" s="151" t="str">
        <f>INDEX('State '!$A$1:$C$62,MATCH($I738,'State '!$B:$B,0),3)</f>
        <v>Mountain</v>
      </c>
      <c r="M738" s="151" t="str">
        <f>INDEX('State '!$A$1:$C$62,MATCH($J738,'State '!$B:$B,0),3)</f>
        <v>Mountain</v>
      </c>
      <c r="N738" s="151"/>
      <c r="O738" s="158">
        <v>39</v>
      </c>
      <c r="P738" s="157"/>
      <c r="Q738" s="157">
        <v>300</v>
      </c>
      <c r="R738" s="158"/>
      <c r="S738" s="159" t="s">
        <v>135</v>
      </c>
      <c r="T738" s="156" t="s">
        <v>381</v>
      </c>
      <c r="U738" s="160" t="s">
        <v>584</v>
      </c>
      <c r="V738" s="151"/>
      <c r="W738" s="150"/>
      <c r="X738" s="150"/>
      <c r="Y738" s="150"/>
    </row>
    <row r="739" spans="1:25" s="17" customFormat="1" x14ac:dyDescent="0.2">
      <c r="A739" s="151">
        <v>39990</v>
      </c>
      <c r="B739" s="152" t="s">
        <v>1001</v>
      </c>
      <c r="C739" s="152" t="s">
        <v>237</v>
      </c>
      <c r="D739" s="152" t="s">
        <v>140</v>
      </c>
      <c r="E739" s="153" t="s">
        <v>143</v>
      </c>
      <c r="F739" s="154">
        <v>39066</v>
      </c>
      <c r="G739" s="161">
        <v>2006</v>
      </c>
      <c r="H739" s="151" t="s">
        <v>29</v>
      </c>
      <c r="I739" s="151" t="str">
        <f t="shared" si="57"/>
        <v>WY</v>
      </c>
      <c r="J739" s="151" t="str">
        <f t="shared" si="58"/>
        <v>WY</v>
      </c>
      <c r="K739" s="151" t="str">
        <f t="shared" si="56"/>
        <v>Mountain</v>
      </c>
      <c r="L739" s="151" t="str">
        <f>INDEX('State '!$A$1:$C$62,MATCH($I739,'State '!$B:$B,0),3)</f>
        <v>Mountain</v>
      </c>
      <c r="M739" s="151" t="str">
        <f>INDEX('State '!$A$1:$C$62,MATCH($J739,'State '!$B:$B,0),3)</f>
        <v>Mountain</v>
      </c>
      <c r="N739" s="151"/>
      <c r="O739" s="158">
        <v>51.5</v>
      </c>
      <c r="P739" s="157">
        <v>27.1</v>
      </c>
      <c r="Q739" s="157">
        <v>550</v>
      </c>
      <c r="R739" s="158">
        <v>36</v>
      </c>
      <c r="S739" s="159" t="s">
        <v>135</v>
      </c>
      <c r="T739" s="156" t="s">
        <v>381</v>
      </c>
      <c r="U739" s="160" t="s">
        <v>1002</v>
      </c>
      <c r="V739" s="151"/>
      <c r="W739" s="150"/>
      <c r="X739" s="150"/>
      <c r="Y739" s="150"/>
    </row>
    <row r="740" spans="1:25" s="17" customFormat="1" x14ac:dyDescent="0.2">
      <c r="A740" s="151">
        <v>39990</v>
      </c>
      <c r="B740" s="164" t="s">
        <v>793</v>
      </c>
      <c r="C740" s="164" t="s">
        <v>284</v>
      </c>
      <c r="D740" s="164" t="s">
        <v>140</v>
      </c>
      <c r="E740" s="164" t="s">
        <v>143</v>
      </c>
      <c r="F740" s="165">
        <v>39767</v>
      </c>
      <c r="G740" s="157">
        <v>2008</v>
      </c>
      <c r="H740" s="151" t="s">
        <v>32</v>
      </c>
      <c r="I740" s="151" t="str">
        <f t="shared" si="57"/>
        <v>AR</v>
      </c>
      <c r="J740" s="151" t="str">
        <f t="shared" si="58"/>
        <v>AR</v>
      </c>
      <c r="K740" s="151" t="str">
        <f t="shared" si="56"/>
        <v>South Central</v>
      </c>
      <c r="L740" s="151" t="str">
        <f>INDEX('State '!$A$1:$C$62,MATCH($I740,'State '!$B:$B,0),3)</f>
        <v>South Central</v>
      </c>
      <c r="M740" s="151" t="str">
        <f>INDEX('State '!$A$1:$C$62,MATCH($J740,'State '!$B:$B,0),3)</f>
        <v>South Central</v>
      </c>
      <c r="N740" s="151"/>
      <c r="O740" s="158">
        <v>18.8</v>
      </c>
      <c r="P740" s="158"/>
      <c r="Q740" s="158">
        <v>100</v>
      </c>
      <c r="R740" s="157"/>
      <c r="S740" s="151" t="s">
        <v>135</v>
      </c>
      <c r="T740" s="151" t="s">
        <v>381</v>
      </c>
      <c r="U740" s="151" t="s">
        <v>794</v>
      </c>
      <c r="V740" s="151"/>
      <c r="W740" s="150"/>
      <c r="X740" s="150"/>
      <c r="Y740" s="150"/>
    </row>
    <row r="741" spans="1:25" s="17" customFormat="1" ht="25.5" x14ac:dyDescent="0.2">
      <c r="A741" s="97">
        <v>43756</v>
      </c>
      <c r="B741" s="79" t="s">
        <v>1981</v>
      </c>
      <c r="C741" s="79" t="s">
        <v>2541</v>
      </c>
      <c r="D741" s="79" t="s">
        <v>136</v>
      </c>
      <c r="E741" s="102" t="s">
        <v>2882</v>
      </c>
      <c r="F741" s="60"/>
      <c r="G741" s="98"/>
      <c r="H741" s="97" t="s">
        <v>2</v>
      </c>
      <c r="I741" s="97" t="str">
        <f t="shared" si="57"/>
        <v>OR</v>
      </c>
      <c r="J741" s="97" t="str">
        <f t="shared" si="58"/>
        <v>OR</v>
      </c>
      <c r="K741" s="104" t="str">
        <f t="shared" si="56"/>
        <v>Pacific</v>
      </c>
      <c r="L741" s="97" t="str">
        <f>INDEX('State '!$A$1:$C$62,MATCH($I741,'State '!$B:$B,0),3)</f>
        <v>Pacific</v>
      </c>
      <c r="M741" s="97" t="str">
        <f>INDEX('State '!$A$1:$C$62,MATCH($J741,'State '!$B:$B,0),3)</f>
        <v>Pacific</v>
      </c>
      <c r="N741" s="97"/>
      <c r="O741" s="158">
        <v>1700</v>
      </c>
      <c r="P741" s="178">
        <v>229</v>
      </c>
      <c r="Q741" s="146">
        <v>1200</v>
      </c>
      <c r="R741" s="98">
        <v>36</v>
      </c>
      <c r="S741" s="97" t="s">
        <v>135</v>
      </c>
      <c r="T741" s="97" t="s">
        <v>381</v>
      </c>
      <c r="U741" s="97" t="s">
        <v>1982</v>
      </c>
      <c r="V741" s="97" t="s">
        <v>2175</v>
      </c>
      <c r="W741" s="79" t="s">
        <v>2542</v>
      </c>
      <c r="X741" s="79" t="s">
        <v>2827</v>
      </c>
      <c r="Y741" s="139" t="s">
        <v>2543</v>
      </c>
    </row>
    <row r="742" spans="1:25" s="17" customFormat="1" x14ac:dyDescent="0.2">
      <c r="A742" s="151">
        <v>39990</v>
      </c>
      <c r="B742" s="152" t="s">
        <v>955</v>
      </c>
      <c r="C742" s="152" t="s">
        <v>228</v>
      </c>
      <c r="D742" s="152" t="s">
        <v>140</v>
      </c>
      <c r="E742" s="153" t="s">
        <v>143</v>
      </c>
      <c r="F742" s="154">
        <v>39387</v>
      </c>
      <c r="G742" s="161">
        <v>2007</v>
      </c>
      <c r="H742" s="151" t="s">
        <v>31</v>
      </c>
      <c r="I742" s="151" t="str">
        <f t="shared" si="57"/>
        <v>NV</v>
      </c>
      <c r="J742" s="151" t="str">
        <f t="shared" si="58"/>
        <v>NV</v>
      </c>
      <c r="K742" s="151" t="str">
        <f t="shared" si="56"/>
        <v>Mountain</v>
      </c>
      <c r="L742" s="151" t="str">
        <f>INDEX('State '!$A$1:$C$62,MATCH($I742,'State '!$B:$B,0),3)</f>
        <v>Mountain</v>
      </c>
      <c r="M742" s="151" t="str">
        <f>INDEX('State '!$A$1:$C$62,MATCH($J742,'State '!$B:$B,0),3)</f>
        <v>Mountain</v>
      </c>
      <c r="N742" s="151"/>
      <c r="O742" s="158">
        <v>5.27</v>
      </c>
      <c r="P742" s="157">
        <v>4.3</v>
      </c>
      <c r="Q742" s="157">
        <v>8.9</v>
      </c>
      <c r="R742" s="158">
        <v>20</v>
      </c>
      <c r="S742" s="159" t="s">
        <v>135</v>
      </c>
      <c r="T742" s="156" t="s">
        <v>381</v>
      </c>
      <c r="U742" s="160" t="s">
        <v>382</v>
      </c>
      <c r="V742" s="151"/>
      <c r="W742" s="150"/>
      <c r="X742" s="150"/>
      <c r="Y742" s="150"/>
    </row>
    <row r="743" spans="1:25" s="17" customFormat="1" x14ac:dyDescent="0.2">
      <c r="A743" s="151">
        <v>39990</v>
      </c>
      <c r="B743" s="164" t="s">
        <v>1468</v>
      </c>
      <c r="C743" s="164" t="s">
        <v>228</v>
      </c>
      <c r="D743" s="164" t="s">
        <v>140</v>
      </c>
      <c r="E743" s="164" t="s">
        <v>143</v>
      </c>
      <c r="F743" s="165">
        <v>36831</v>
      </c>
      <c r="G743" s="157">
        <v>2000</v>
      </c>
      <c r="H743" s="151" t="s">
        <v>31</v>
      </c>
      <c r="I743" s="151" t="str">
        <f t="shared" si="57"/>
        <v>NV</v>
      </c>
      <c r="J743" s="151" t="str">
        <f t="shared" si="58"/>
        <v>NV</v>
      </c>
      <c r="K743" s="151" t="str">
        <f t="shared" si="56"/>
        <v>Mountain</v>
      </c>
      <c r="L743" s="151" t="str">
        <f>INDEX('State '!$A$1:$C$62,MATCH($I743,'State '!$B:$B,0),3)</f>
        <v>Mountain</v>
      </c>
      <c r="M743" s="151" t="str">
        <f>INDEX('State '!$A$1:$C$62,MATCH($J743,'State '!$B:$B,0),3)</f>
        <v>Mountain</v>
      </c>
      <c r="N743" s="151"/>
      <c r="O743" s="158">
        <v>5.4</v>
      </c>
      <c r="P743" s="158">
        <v>5.5</v>
      </c>
      <c r="Q743" s="158">
        <v>10.5</v>
      </c>
      <c r="R743" s="157">
        <v>20</v>
      </c>
      <c r="S743" s="151" t="s">
        <v>135</v>
      </c>
      <c r="T743" s="151" t="s">
        <v>381</v>
      </c>
      <c r="U743" s="151" t="s">
        <v>1469</v>
      </c>
      <c r="V743" s="151"/>
      <c r="W743" s="150"/>
      <c r="X743" s="150"/>
      <c r="Y743" s="150"/>
    </row>
    <row r="744" spans="1:25" s="17" customFormat="1" x14ac:dyDescent="0.2">
      <c r="A744" s="151">
        <v>39990</v>
      </c>
      <c r="B744" s="164" t="s">
        <v>1174</v>
      </c>
      <c r="C744" s="164" t="s">
        <v>228</v>
      </c>
      <c r="D744" s="164" t="s">
        <v>140</v>
      </c>
      <c r="E744" s="164" t="s">
        <v>143</v>
      </c>
      <c r="F744" s="165">
        <v>37926</v>
      </c>
      <c r="G744" s="157">
        <v>2003</v>
      </c>
      <c r="H744" s="151" t="s">
        <v>31</v>
      </c>
      <c r="I744" s="151" t="str">
        <f t="shared" si="57"/>
        <v>NV</v>
      </c>
      <c r="J744" s="151" t="str">
        <f t="shared" si="58"/>
        <v>NV</v>
      </c>
      <c r="K744" s="151" t="str">
        <f t="shared" si="56"/>
        <v>Mountain</v>
      </c>
      <c r="L744" s="151" t="str">
        <f>INDEX('State '!$A$1:$C$62,MATCH($I744,'State '!$B:$B,0),3)</f>
        <v>Mountain</v>
      </c>
      <c r="M744" s="151" t="str">
        <f>INDEX('State '!$A$1:$C$62,MATCH($J744,'State '!$B:$B,0),3)</f>
        <v>Mountain</v>
      </c>
      <c r="N744" s="151"/>
      <c r="O744" s="158">
        <v>10.74</v>
      </c>
      <c r="P744" s="158">
        <v>14.5</v>
      </c>
      <c r="Q744" s="158">
        <v>5.5</v>
      </c>
      <c r="R744" s="157">
        <v>20</v>
      </c>
      <c r="S744" s="151" t="s">
        <v>135</v>
      </c>
      <c r="T744" s="151" t="s">
        <v>381</v>
      </c>
      <c r="U744" s="151" t="s">
        <v>1175</v>
      </c>
      <c r="V744" s="151"/>
      <c r="W744" s="150"/>
      <c r="X744" s="150"/>
      <c r="Y744" s="150"/>
    </row>
    <row r="745" spans="1:25" s="17" customFormat="1" x14ac:dyDescent="0.2">
      <c r="A745" s="151">
        <v>39990</v>
      </c>
      <c r="B745" s="164" t="s">
        <v>1764</v>
      </c>
      <c r="C745" s="164" t="s">
        <v>228</v>
      </c>
      <c r="D745" s="164" t="s">
        <v>140</v>
      </c>
      <c r="E745" s="164" t="s">
        <v>143</v>
      </c>
      <c r="F745" s="165">
        <v>35321</v>
      </c>
      <c r="G745" s="157">
        <v>1996</v>
      </c>
      <c r="H745" s="151" t="s">
        <v>31</v>
      </c>
      <c r="I745" s="151" t="str">
        <f t="shared" si="57"/>
        <v>NV</v>
      </c>
      <c r="J745" s="151" t="str">
        <f t="shared" si="58"/>
        <v>NV</v>
      </c>
      <c r="K745" s="151" t="str">
        <f t="shared" si="56"/>
        <v>Mountain</v>
      </c>
      <c r="L745" s="151" t="str">
        <f>INDEX('State '!$A$1:$C$62,MATCH($I745,'State '!$B:$B,0),3)</f>
        <v>Mountain</v>
      </c>
      <c r="M745" s="151" t="str">
        <f>INDEX('State '!$A$1:$C$62,MATCH($J745,'State '!$B:$B,0),3)</f>
        <v>Mountain</v>
      </c>
      <c r="N745" s="151"/>
      <c r="O745" s="158"/>
      <c r="P745" s="158"/>
      <c r="Q745" s="158">
        <v>1.49</v>
      </c>
      <c r="R745" s="157"/>
      <c r="S745" s="151" t="s">
        <v>135</v>
      </c>
      <c r="T745" s="151" t="s">
        <v>381</v>
      </c>
      <c r="U745" s="151" t="s">
        <v>1765</v>
      </c>
      <c r="V745" s="151"/>
      <c r="W745" s="168"/>
      <c r="X745" s="156"/>
      <c r="Y745" s="153"/>
    </row>
    <row r="746" spans="1:25" s="17" customFormat="1" x14ac:dyDescent="0.2">
      <c r="A746" s="151">
        <v>39990</v>
      </c>
      <c r="B746" s="164" t="s">
        <v>1707</v>
      </c>
      <c r="C746" s="164" t="s">
        <v>228</v>
      </c>
      <c r="D746" s="164" t="s">
        <v>140</v>
      </c>
      <c r="E746" s="164" t="s">
        <v>143</v>
      </c>
      <c r="F746" s="165">
        <v>35779</v>
      </c>
      <c r="G746" s="157">
        <v>1997</v>
      </c>
      <c r="H746" s="151" t="s">
        <v>815</v>
      </c>
      <c r="I746" s="151" t="str">
        <f t="shared" si="57"/>
        <v>NV</v>
      </c>
      <c r="J746" s="151" t="str">
        <f t="shared" si="58"/>
        <v>CA</v>
      </c>
      <c r="K746" s="151" t="str">
        <f t="shared" ref="K746:K774" si="59">IF($L746=$M746,L746,CONCATENATE($L746,", ",IF(ISBLANK(N746),"",CONCATENATE(N746,", ")),$M746))</f>
        <v>Mountain, Pacific</v>
      </c>
      <c r="L746" s="151" t="str">
        <f>INDEX('State '!$A$1:$C$62,MATCH($I746,'State '!$B:$B,0),3)</f>
        <v>Mountain</v>
      </c>
      <c r="M746" s="151" t="str">
        <f>INDEX('State '!$A$1:$C$62,MATCH($J746,'State '!$B:$B,0),3)</f>
        <v>Pacific</v>
      </c>
      <c r="N746" s="151"/>
      <c r="O746" s="158">
        <v>10.5</v>
      </c>
      <c r="P746" s="158">
        <v>23</v>
      </c>
      <c r="Q746" s="158">
        <v>12.78</v>
      </c>
      <c r="R746" s="157" t="s">
        <v>3240</v>
      </c>
      <c r="S746" s="151" t="s">
        <v>135</v>
      </c>
      <c r="T746" s="151" t="s">
        <v>381</v>
      </c>
      <c r="U746" s="151" t="s">
        <v>1708</v>
      </c>
      <c r="V746" s="151"/>
      <c r="W746" s="150"/>
      <c r="X746" s="150"/>
      <c r="Y746" s="150"/>
    </row>
    <row r="747" spans="1:25" s="17" customFormat="1" x14ac:dyDescent="0.2">
      <c r="A747" s="151">
        <v>40388</v>
      </c>
      <c r="B747" s="164" t="s">
        <v>492</v>
      </c>
      <c r="C747" s="164" t="s">
        <v>228</v>
      </c>
      <c r="D747" s="164" t="s">
        <v>140</v>
      </c>
      <c r="E747" s="164" t="s">
        <v>143</v>
      </c>
      <c r="F747" s="165">
        <v>40805</v>
      </c>
      <c r="G747" s="157">
        <v>2011</v>
      </c>
      <c r="H747" s="151" t="s">
        <v>31</v>
      </c>
      <c r="I747" s="151" t="str">
        <f t="shared" si="57"/>
        <v>NV</v>
      </c>
      <c r="J747" s="151" t="str">
        <f t="shared" si="58"/>
        <v>NV</v>
      </c>
      <c r="K747" s="151" t="str">
        <f t="shared" si="59"/>
        <v>Mountain</v>
      </c>
      <c r="L747" s="151" t="str">
        <f>INDEX('State '!$A$1:$C$62,MATCH($I747,'State '!$B:$B,0),3)</f>
        <v>Mountain</v>
      </c>
      <c r="M747" s="151" t="str">
        <f>INDEX('State '!$A$1:$C$62,MATCH($J747,'State '!$B:$B,0),3)</f>
        <v>Mountain</v>
      </c>
      <c r="N747" s="151"/>
      <c r="O747" s="158">
        <v>2.387</v>
      </c>
      <c r="P747" s="158">
        <v>0.9</v>
      </c>
      <c r="Q747" s="158"/>
      <c r="R747" s="157"/>
      <c r="S747" s="151" t="s">
        <v>135</v>
      </c>
      <c r="T747" s="151" t="s">
        <v>381</v>
      </c>
      <c r="U747" s="151" t="s">
        <v>493</v>
      </c>
      <c r="V747" s="151"/>
      <c r="W747" s="150"/>
      <c r="X747" s="150"/>
      <c r="Y747" s="150"/>
    </row>
    <row r="748" spans="1:25" s="17" customFormat="1" x14ac:dyDescent="0.2">
      <c r="A748" s="151">
        <v>39990</v>
      </c>
      <c r="B748" s="152" t="s">
        <v>1357</v>
      </c>
      <c r="C748" s="152" t="s">
        <v>351</v>
      </c>
      <c r="D748" s="152" t="s">
        <v>136</v>
      </c>
      <c r="E748" s="164" t="s">
        <v>143</v>
      </c>
      <c r="F748" s="165">
        <v>36950</v>
      </c>
      <c r="G748" s="157">
        <v>2001</v>
      </c>
      <c r="H748" s="151" t="s">
        <v>16</v>
      </c>
      <c r="I748" s="151" t="str">
        <f t="shared" si="57"/>
        <v>NC</v>
      </c>
      <c r="J748" s="151" t="str">
        <f t="shared" si="58"/>
        <v>NC</v>
      </c>
      <c r="K748" s="151" t="str">
        <f t="shared" si="59"/>
        <v>Southeast</v>
      </c>
      <c r="L748" s="151" t="str">
        <f>INDEX('State '!$A$1:$C$62,MATCH($I748,'State '!$B:$B,0),3)</f>
        <v>Southeast</v>
      </c>
      <c r="M748" s="151" t="str">
        <f>INDEX('State '!$A$1:$C$62,MATCH($J748,'State '!$B:$B,0),3)</f>
        <v>Southeast</v>
      </c>
      <c r="N748" s="151"/>
      <c r="O748" s="158">
        <v>90</v>
      </c>
      <c r="P748" s="158">
        <v>82</v>
      </c>
      <c r="Q748" s="157">
        <v>350</v>
      </c>
      <c r="R748" s="157">
        <v>30</v>
      </c>
      <c r="S748" s="151" t="s">
        <v>138</v>
      </c>
      <c r="T748" s="151" t="s">
        <v>187</v>
      </c>
      <c r="U748" s="151" t="s">
        <v>382</v>
      </c>
      <c r="V748" s="151"/>
      <c r="W748" s="150"/>
      <c r="X748" s="150"/>
      <c r="Y748" s="150"/>
    </row>
    <row r="749" spans="1:25" s="17" customFormat="1" x14ac:dyDescent="0.2">
      <c r="A749" s="151">
        <v>41622</v>
      </c>
      <c r="B749" s="164" t="s">
        <v>1899</v>
      </c>
      <c r="C749" s="164" t="s">
        <v>210</v>
      </c>
      <c r="D749" s="164" t="s">
        <v>134</v>
      </c>
      <c r="E749" s="164" t="s">
        <v>143</v>
      </c>
      <c r="F749" s="165">
        <v>41789</v>
      </c>
      <c r="G749" s="157">
        <v>2014</v>
      </c>
      <c r="H749" s="151" t="s">
        <v>6</v>
      </c>
      <c r="I749" s="151" t="str">
        <f t="shared" si="57"/>
        <v>TX</v>
      </c>
      <c r="J749" s="151" t="str">
        <f t="shared" si="58"/>
        <v>TX</v>
      </c>
      <c r="K749" s="151" t="str">
        <f t="shared" si="59"/>
        <v>South Central</v>
      </c>
      <c r="L749" s="151" t="str">
        <f>INDEX('State '!$A$1:$C$62,MATCH($I749,'State '!$B:$B,0),3)</f>
        <v>South Central</v>
      </c>
      <c r="M749" s="151" t="str">
        <f>INDEX('State '!$A$1:$C$62,MATCH($J749,'State '!$B:$B,0),3)</f>
        <v>South Central</v>
      </c>
      <c r="N749" s="151"/>
      <c r="O749" s="158">
        <v>26.3</v>
      </c>
      <c r="P749" s="158">
        <v>16.5</v>
      </c>
      <c r="Q749" s="158">
        <v>125</v>
      </c>
      <c r="R749" s="157">
        <v>16</v>
      </c>
      <c r="S749" s="151" t="s">
        <v>135</v>
      </c>
      <c r="T749" s="151" t="s">
        <v>381</v>
      </c>
      <c r="U749" s="151" t="s">
        <v>1900</v>
      </c>
      <c r="V749" s="151"/>
      <c r="W749" s="150"/>
      <c r="X749" s="150"/>
      <c r="Y749" s="150"/>
    </row>
    <row r="750" spans="1:25" s="17" customFormat="1" x14ac:dyDescent="0.2">
      <c r="A750" s="151">
        <v>43326</v>
      </c>
      <c r="B750" s="164" t="s">
        <v>2009</v>
      </c>
      <c r="C750" s="164" t="s">
        <v>286</v>
      </c>
      <c r="D750" s="164" t="s">
        <v>1878</v>
      </c>
      <c r="E750" s="164" t="s">
        <v>143</v>
      </c>
      <c r="F750" s="165">
        <v>42978</v>
      </c>
      <c r="G750" s="157">
        <v>2017</v>
      </c>
      <c r="H750" s="151" t="s">
        <v>2010</v>
      </c>
      <c r="I750" s="151" t="str">
        <f t="shared" si="57"/>
        <v>OH</v>
      </c>
      <c r="J750" s="151" t="str">
        <f t="shared" si="58"/>
        <v>IL</v>
      </c>
      <c r="K750" s="156" t="str">
        <f t="shared" si="59"/>
        <v>Northeast, Midwest</v>
      </c>
      <c r="L750" s="151" t="str">
        <f>INDEX('State '!$A$1:$C$62,MATCH($I750,'State '!$B:$B,0),3)</f>
        <v>Northeast</v>
      </c>
      <c r="M750" s="151" t="str">
        <f>INDEX('State '!$A$1:$C$62,MATCH($J750,'State '!$B:$B,0),3)</f>
        <v>Midwest</v>
      </c>
      <c r="N750" s="151"/>
      <c r="O750" s="158">
        <v>58</v>
      </c>
      <c r="P750" s="158"/>
      <c r="Q750" s="158">
        <v>750</v>
      </c>
      <c r="R750" s="157"/>
      <c r="S750" s="151" t="s">
        <v>135</v>
      </c>
      <c r="T750" s="151" t="s">
        <v>381</v>
      </c>
      <c r="U750" s="151" t="s">
        <v>2008</v>
      </c>
      <c r="V750" s="151" t="s">
        <v>2178</v>
      </c>
      <c r="W750" s="150" t="s">
        <v>2440</v>
      </c>
      <c r="X750" s="150"/>
      <c r="Y750" s="150" t="s">
        <v>2503</v>
      </c>
    </row>
    <row r="751" spans="1:25" s="17" customFormat="1" x14ac:dyDescent="0.2">
      <c r="A751" s="151">
        <v>40814</v>
      </c>
      <c r="B751" s="152" t="s">
        <v>482</v>
      </c>
      <c r="C751" s="152" t="s">
        <v>225</v>
      </c>
      <c r="D751" s="152" t="s">
        <v>140</v>
      </c>
      <c r="E751" s="153" t="s">
        <v>143</v>
      </c>
      <c r="F751" s="154">
        <v>40808</v>
      </c>
      <c r="G751" s="161">
        <v>2011</v>
      </c>
      <c r="H751" s="151" t="s">
        <v>483</v>
      </c>
      <c r="I751" s="151" t="str">
        <f t="shared" si="57"/>
        <v>MS</v>
      </c>
      <c r="J751" s="151" t="str">
        <f t="shared" si="58"/>
        <v>AL</v>
      </c>
      <c r="K751" s="151" t="str">
        <f t="shared" si="59"/>
        <v>South Central</v>
      </c>
      <c r="L751" s="151" t="str">
        <f>INDEX('State '!$A$1:$C$62,MATCH($I751,'State '!$B:$B,0),3)</f>
        <v>South Central</v>
      </c>
      <c r="M751" s="151" t="str">
        <f>INDEX('State '!$A$1:$C$62,MATCH($J751,'State '!$B:$B,0),3)</f>
        <v>South Central</v>
      </c>
      <c r="N751" s="151"/>
      <c r="O751" s="158">
        <v>59</v>
      </c>
      <c r="P751" s="157">
        <v>15.5</v>
      </c>
      <c r="Q751" s="157">
        <v>810</v>
      </c>
      <c r="R751" s="158">
        <v>26</v>
      </c>
      <c r="S751" s="159" t="s">
        <v>135</v>
      </c>
      <c r="T751" s="156" t="s">
        <v>381</v>
      </c>
      <c r="U751" s="160" t="s">
        <v>484</v>
      </c>
      <c r="V751" s="151"/>
      <c r="W751" s="150"/>
      <c r="X751" s="150"/>
      <c r="Y751" s="150"/>
    </row>
    <row r="752" spans="1:25" s="17" customFormat="1" x14ac:dyDescent="0.2">
      <c r="A752" s="151">
        <v>39990</v>
      </c>
      <c r="B752" s="164" t="s">
        <v>947</v>
      </c>
      <c r="C752" s="164" t="s">
        <v>286</v>
      </c>
      <c r="D752" s="164" t="s">
        <v>140</v>
      </c>
      <c r="E752" s="164" t="s">
        <v>143</v>
      </c>
      <c r="F752" s="165">
        <v>39083</v>
      </c>
      <c r="G752" s="157">
        <v>2007</v>
      </c>
      <c r="H752" s="151" t="s">
        <v>46</v>
      </c>
      <c r="I752" s="151" t="str">
        <f t="shared" si="57"/>
        <v>KS</v>
      </c>
      <c r="J752" s="151" t="str">
        <f t="shared" si="58"/>
        <v>KS</v>
      </c>
      <c r="K752" s="151" t="str">
        <f t="shared" si="59"/>
        <v>South Central</v>
      </c>
      <c r="L752" s="151" t="str">
        <f>INDEX('State '!$A$1:$C$62,MATCH($I752,'State '!$B:$B,0),3)</f>
        <v>South Central</v>
      </c>
      <c r="M752" s="151" t="str">
        <f>INDEX('State '!$A$1:$C$62,MATCH($J752,'State '!$B:$B,0),3)</f>
        <v>South Central</v>
      </c>
      <c r="N752" s="151"/>
      <c r="O752" s="158">
        <v>4.96</v>
      </c>
      <c r="P752" s="158"/>
      <c r="Q752" s="158">
        <v>160</v>
      </c>
      <c r="R752" s="157">
        <v>24</v>
      </c>
      <c r="S752" s="151" t="s">
        <v>135</v>
      </c>
      <c r="T752" s="151" t="s">
        <v>381</v>
      </c>
      <c r="U752" s="151" t="s">
        <v>948</v>
      </c>
      <c r="V752" s="151"/>
      <c r="W752" s="150"/>
      <c r="X752" s="150"/>
      <c r="Y752" s="150"/>
    </row>
    <row r="753" spans="1:25" s="17" customFormat="1" ht="38.25" x14ac:dyDescent="0.2">
      <c r="A753" s="97">
        <v>44575</v>
      </c>
      <c r="B753" s="79" t="s">
        <v>2978</v>
      </c>
      <c r="C753" s="79" t="s">
        <v>1947</v>
      </c>
      <c r="D753" s="79" t="s">
        <v>136</v>
      </c>
      <c r="E753" s="102" t="s">
        <v>2374</v>
      </c>
      <c r="F753" s="60"/>
      <c r="G753" s="98" t="s">
        <v>382</v>
      </c>
      <c r="H753" s="97" t="s">
        <v>399</v>
      </c>
      <c r="I753" s="97" t="str">
        <f t="shared" si="57"/>
        <v>PA</v>
      </c>
      <c r="J753" s="97" t="str">
        <f t="shared" si="58"/>
        <v>NJ</v>
      </c>
      <c r="K753" s="104" t="str">
        <f t="shared" si="59"/>
        <v>Northeast</v>
      </c>
      <c r="L753" s="97" t="str">
        <f>INDEX('State '!$A$1:$C$62,MATCH($I753,'State '!$B:$B,0),3)</f>
        <v>Northeast</v>
      </c>
      <c r="M753" s="97" t="str">
        <f>INDEX('State '!$A$1:$C$62,MATCH($J753,'State '!$B:$B,0),3)</f>
        <v>Northeast</v>
      </c>
      <c r="N753" s="97"/>
      <c r="O753" s="158">
        <v>1300</v>
      </c>
      <c r="P753" s="111">
        <v>68</v>
      </c>
      <c r="Q753" s="146">
        <v>1107</v>
      </c>
      <c r="R753" s="98">
        <v>36</v>
      </c>
      <c r="S753" s="97" t="s">
        <v>135</v>
      </c>
      <c r="T753" s="97" t="s">
        <v>381</v>
      </c>
      <c r="U753" s="97" t="s">
        <v>2981</v>
      </c>
      <c r="V753" s="97" t="s">
        <v>2175</v>
      </c>
      <c r="W753" s="79" t="s">
        <v>2982</v>
      </c>
      <c r="X753" s="79"/>
      <c r="Y753" s="195"/>
    </row>
    <row r="754" spans="1:25" s="17" customFormat="1" ht="38.25" x14ac:dyDescent="0.2">
      <c r="A754" s="97">
        <v>44470</v>
      </c>
      <c r="B754" s="79" t="s">
        <v>2979</v>
      </c>
      <c r="C754" s="79" t="s">
        <v>1947</v>
      </c>
      <c r="D754" s="79" t="s">
        <v>136</v>
      </c>
      <c r="E754" s="102" t="s">
        <v>2374</v>
      </c>
      <c r="F754" s="60"/>
      <c r="G754" s="98" t="s">
        <v>382</v>
      </c>
      <c r="H754" s="97" t="s">
        <v>399</v>
      </c>
      <c r="I754" s="97" t="str">
        <f t="shared" si="57"/>
        <v>PA</v>
      </c>
      <c r="J754" s="97" t="str">
        <f t="shared" si="58"/>
        <v>NJ</v>
      </c>
      <c r="K754" s="104" t="str">
        <f t="shared" si="59"/>
        <v>Northeast</v>
      </c>
      <c r="L754" s="97" t="str">
        <f>INDEX('State '!$A$1:$C$62,MATCH($I754,'State '!$B:$B,0),3)</f>
        <v>Northeast</v>
      </c>
      <c r="M754" s="97" t="str">
        <f>INDEX('State '!$A$1:$C$62,MATCH($J754,'State '!$B:$B,0),3)</f>
        <v>Northeast</v>
      </c>
      <c r="N754" s="97"/>
      <c r="O754" s="158"/>
      <c r="P754" s="111">
        <v>50</v>
      </c>
      <c r="Q754" s="146">
        <v>1107</v>
      </c>
      <c r="R754" s="98" t="s">
        <v>384</v>
      </c>
      <c r="S754" s="97" t="s">
        <v>135</v>
      </c>
      <c r="T754" s="97" t="s">
        <v>381</v>
      </c>
      <c r="U754" s="97" t="s">
        <v>2981</v>
      </c>
      <c r="V754" s="97" t="s">
        <v>2178</v>
      </c>
      <c r="W754" s="79" t="s">
        <v>2982</v>
      </c>
      <c r="X754" s="79"/>
      <c r="Y754" s="195"/>
    </row>
    <row r="755" spans="1:25" s="17" customFormat="1" ht="38.25" x14ac:dyDescent="0.2">
      <c r="A755" s="97">
        <v>44168</v>
      </c>
      <c r="B755" s="79" t="s">
        <v>2590</v>
      </c>
      <c r="C755" s="79" t="s">
        <v>2591</v>
      </c>
      <c r="D755" s="79" t="s">
        <v>136</v>
      </c>
      <c r="E755" s="102" t="s">
        <v>2374</v>
      </c>
      <c r="F755" s="60"/>
      <c r="G755" s="98" t="s">
        <v>382</v>
      </c>
      <c r="H755" s="97" t="s">
        <v>429</v>
      </c>
      <c r="I755" s="97" t="str">
        <f t="shared" si="57"/>
        <v>TX</v>
      </c>
      <c r="J755" s="97" t="str">
        <f t="shared" si="58"/>
        <v>LA</v>
      </c>
      <c r="K755" s="104" t="str">
        <f t="shared" si="59"/>
        <v>South Central</v>
      </c>
      <c r="L755" s="97" t="str">
        <f>INDEX('State '!$A$1:$C$62,MATCH($I755,'State '!$B:$B,0),3)</f>
        <v>South Central</v>
      </c>
      <c r="M755" s="97" t="str">
        <f>INDEX('State '!$A$1:$C$62,MATCH($J755,'State '!$B:$B,0),3)</f>
        <v>South Central</v>
      </c>
      <c r="N755" s="97"/>
      <c r="O755" s="158"/>
      <c r="P755" s="158"/>
      <c r="Q755" s="146">
        <v>2000</v>
      </c>
      <c r="R755" s="98"/>
      <c r="S755" s="97" t="s">
        <v>135</v>
      </c>
      <c r="T755" s="97" t="s">
        <v>381</v>
      </c>
      <c r="U755" s="97"/>
      <c r="V755" s="97" t="s">
        <v>2178</v>
      </c>
      <c r="W755" s="79" t="s">
        <v>3077</v>
      </c>
      <c r="X755" s="79" t="s">
        <v>2827</v>
      </c>
      <c r="Y755" s="195"/>
    </row>
    <row r="756" spans="1:25" s="17" customFormat="1" ht="25.5" x14ac:dyDescent="0.2">
      <c r="A756" s="97">
        <v>44197</v>
      </c>
      <c r="B756" s="79" t="s">
        <v>2984</v>
      </c>
      <c r="C756" s="79" t="s">
        <v>221</v>
      </c>
      <c r="D756" s="79" t="s">
        <v>136</v>
      </c>
      <c r="E756" s="102" t="s">
        <v>143</v>
      </c>
      <c r="F756" s="60">
        <v>44197</v>
      </c>
      <c r="G756" s="98">
        <v>2021</v>
      </c>
      <c r="H756" s="97" t="s">
        <v>6</v>
      </c>
      <c r="I756" s="97" t="str">
        <f t="shared" si="57"/>
        <v>TX</v>
      </c>
      <c r="J756" s="97" t="str">
        <f t="shared" si="58"/>
        <v>TX</v>
      </c>
      <c r="K756" s="104" t="str">
        <f t="shared" si="59"/>
        <v>South Central</v>
      </c>
      <c r="L756" s="97" t="str">
        <f>INDEX('State '!$A$1:$C$62,MATCH($I756,'State '!$B:$B,0),3)</f>
        <v>South Central</v>
      </c>
      <c r="M756" s="97" t="str">
        <f>INDEX('State '!$A$1:$C$62,MATCH($J756,'State '!$B:$B,0),3)</f>
        <v>South Central</v>
      </c>
      <c r="N756" s="97"/>
      <c r="O756" s="158"/>
      <c r="P756" s="158">
        <v>430</v>
      </c>
      <c r="Q756" s="146">
        <v>2100</v>
      </c>
      <c r="R756" s="98"/>
      <c r="S756" s="97" t="s">
        <v>138</v>
      </c>
      <c r="T756" s="97" t="s">
        <v>2601</v>
      </c>
      <c r="U756" s="97"/>
      <c r="V756" s="97" t="s">
        <v>2175</v>
      </c>
      <c r="W756" s="79" t="s">
        <v>3101</v>
      </c>
      <c r="X756" s="79"/>
      <c r="Y756" s="137" t="s">
        <v>3102</v>
      </c>
    </row>
    <row r="757" spans="1:25" s="17" customFormat="1" ht="76.5" x14ac:dyDescent="0.2">
      <c r="A757" s="96">
        <v>45272</v>
      </c>
      <c r="B757" s="79" t="s">
        <v>3311</v>
      </c>
      <c r="C757" s="79" t="s">
        <v>221</v>
      </c>
      <c r="D757" s="79" t="s">
        <v>140</v>
      </c>
      <c r="E757" s="79" t="s">
        <v>143</v>
      </c>
      <c r="F757" s="60">
        <v>45261</v>
      </c>
      <c r="G757" s="61">
        <v>2023</v>
      </c>
      <c r="H757" s="97" t="s">
        <v>6</v>
      </c>
      <c r="I757" s="97" t="str">
        <f t="shared" si="57"/>
        <v>TX</v>
      </c>
      <c r="J757" s="97" t="str">
        <f t="shared" si="58"/>
        <v>TX</v>
      </c>
      <c r="K757" s="104" t="str">
        <f>IF($L757=$M757,L757,CONCATENATE($L757,", ",IF(ISBLANK(N757),"",CONCATENATE(N757,", ")),$M757))</f>
        <v>South Central</v>
      </c>
      <c r="L757" s="97" t="str">
        <f>INDEX('State '!$A$1:$C$62,MATCH($I757,'State '!$B:$B,0),3)</f>
        <v>South Central</v>
      </c>
      <c r="M757" s="97" t="str">
        <f>INDEX('State '!$A$1:$C$62,MATCH($J757,'State '!$B:$B,0),3)</f>
        <v>South Central</v>
      </c>
      <c r="N757" s="97"/>
      <c r="O757" s="145"/>
      <c r="P757" s="158">
        <v>15</v>
      </c>
      <c r="Q757" s="146">
        <v>550</v>
      </c>
      <c r="R757" s="98"/>
      <c r="S757" s="97" t="s">
        <v>138</v>
      </c>
      <c r="T757" s="97" t="s">
        <v>2601</v>
      </c>
      <c r="U757" s="97"/>
      <c r="V757" s="97" t="s">
        <v>2175</v>
      </c>
      <c r="W757" s="79" t="s">
        <v>3390</v>
      </c>
      <c r="X757" s="79"/>
      <c r="Y757" s="207" t="s">
        <v>3446</v>
      </c>
    </row>
    <row r="758" spans="1:25" s="17" customFormat="1" ht="25.5" x14ac:dyDescent="0.2">
      <c r="A758" s="151">
        <v>43468</v>
      </c>
      <c r="B758" s="164" t="s">
        <v>2588</v>
      </c>
      <c r="C758" s="164" t="s">
        <v>1718</v>
      </c>
      <c r="D758" s="164" t="s">
        <v>140</v>
      </c>
      <c r="E758" s="164" t="s">
        <v>143</v>
      </c>
      <c r="F758" s="165">
        <v>43439</v>
      </c>
      <c r="G758" s="166">
        <v>2018</v>
      </c>
      <c r="H758" s="151" t="s">
        <v>1104</v>
      </c>
      <c r="I758" s="151" t="str">
        <f t="shared" si="57"/>
        <v>TX</v>
      </c>
      <c r="J758" s="151" t="str">
        <f t="shared" si="58"/>
        <v>CA</v>
      </c>
      <c r="K758" s="156" t="str">
        <f t="shared" si="59"/>
        <v>South Central, Mountain, Pacific</v>
      </c>
      <c r="L758" s="151" t="str">
        <f>INDEX('State '!$A$1:$C$62,MATCH($I758,'State '!$B:$B,0),3)</f>
        <v>South Central</v>
      </c>
      <c r="M758" s="151" t="str">
        <f>INDEX('State '!$A$1:$C$62,MATCH($J758,'State '!$B:$B,0),3)</f>
        <v>Pacific</v>
      </c>
      <c r="N758" s="151" t="s">
        <v>2463</v>
      </c>
      <c r="O758" s="158"/>
      <c r="P758" s="158"/>
      <c r="Q758" s="158">
        <v>182</v>
      </c>
      <c r="R758" s="157">
        <v>20</v>
      </c>
      <c r="S758" s="159" t="s">
        <v>1813</v>
      </c>
      <c r="T758" s="151" t="s">
        <v>381</v>
      </c>
      <c r="U758" s="151" t="s">
        <v>2628</v>
      </c>
      <c r="V758" s="151" t="s">
        <v>2178</v>
      </c>
      <c r="W758" s="161"/>
      <c r="X758" s="150"/>
      <c r="Y758" s="150"/>
    </row>
    <row r="759" spans="1:25" s="17" customFormat="1" x14ac:dyDescent="0.2">
      <c r="A759" s="97">
        <v>43994</v>
      </c>
      <c r="B759" s="79" t="s">
        <v>2367</v>
      </c>
      <c r="C759" s="79" t="s">
        <v>2368</v>
      </c>
      <c r="D759" s="79" t="s">
        <v>136</v>
      </c>
      <c r="E759" s="79" t="s">
        <v>2374</v>
      </c>
      <c r="F759" s="60"/>
      <c r="G759" s="61" t="s">
        <v>382</v>
      </c>
      <c r="H759" s="97" t="s">
        <v>6</v>
      </c>
      <c r="I759" s="97" t="str">
        <f t="shared" ref="I759:I824" si="60">LEFT($H759,2)</f>
        <v>TX</v>
      </c>
      <c r="J759" s="97" t="str">
        <f t="shared" ref="J759:J824" si="61">RIGHT($H759,2)</f>
        <v>TX</v>
      </c>
      <c r="K759" s="104" t="str">
        <f t="shared" si="59"/>
        <v>South Central</v>
      </c>
      <c r="L759" s="97" t="str">
        <f>INDEX('State '!$A$1:$C$62,MATCH($I759,'State '!$B:$B,0),3)</f>
        <v>South Central</v>
      </c>
      <c r="M759" s="97" t="str">
        <f>INDEX('State '!$A$1:$C$62,MATCH($J759,'State '!$B:$B,0),3)</f>
        <v>South Central</v>
      </c>
      <c r="N759" s="97"/>
      <c r="O759" s="158"/>
      <c r="P759" s="158">
        <v>520</v>
      </c>
      <c r="Q759" s="146">
        <v>2000</v>
      </c>
      <c r="R759" s="98" t="s">
        <v>550</v>
      </c>
      <c r="S759" s="103" t="s">
        <v>138</v>
      </c>
      <c r="T759" s="97"/>
      <c r="U759" s="97"/>
      <c r="V759" s="97" t="s">
        <v>2175</v>
      </c>
      <c r="W759" s="79" t="s">
        <v>2589</v>
      </c>
      <c r="X759" s="79"/>
      <c r="Y759" s="137" t="s">
        <v>2563</v>
      </c>
    </row>
    <row r="760" spans="1:25" s="17" customFormat="1" x14ac:dyDescent="0.2">
      <c r="A760" s="151">
        <v>42613</v>
      </c>
      <c r="B760" s="152" t="s">
        <v>383</v>
      </c>
      <c r="C760" s="152" t="s">
        <v>197</v>
      </c>
      <c r="D760" s="152" t="s">
        <v>134</v>
      </c>
      <c r="E760" s="153" t="s">
        <v>143</v>
      </c>
      <c r="F760" s="154">
        <v>41394</v>
      </c>
      <c r="G760" s="161">
        <v>2013</v>
      </c>
      <c r="H760" s="151" t="s">
        <v>0</v>
      </c>
      <c r="I760" s="151" t="str">
        <f t="shared" si="60"/>
        <v>LA</v>
      </c>
      <c r="J760" s="151" t="str">
        <f t="shared" si="61"/>
        <v>LA</v>
      </c>
      <c r="K760" s="151" t="str">
        <f t="shared" si="59"/>
        <v>South Central</v>
      </c>
      <c r="L760" s="151" t="str">
        <f>INDEX('State '!$A$1:$C$62,MATCH($I760,'State '!$B:$B,0),3)</f>
        <v>South Central</v>
      </c>
      <c r="M760" s="151" t="str">
        <f>INDEX('State '!$A$1:$C$62,MATCH($J760,'State '!$B:$B,0),3)</f>
        <v>South Central</v>
      </c>
      <c r="N760" s="151"/>
      <c r="O760" s="158">
        <v>12</v>
      </c>
      <c r="P760" s="157">
        <f>11.7+2.7</f>
        <v>14.399999999999999</v>
      </c>
      <c r="Q760" s="157">
        <v>600</v>
      </c>
      <c r="R760" s="158" t="s">
        <v>384</v>
      </c>
      <c r="S760" s="159" t="s">
        <v>135</v>
      </c>
      <c r="T760" s="156" t="s">
        <v>381</v>
      </c>
      <c r="U760" s="160" t="s">
        <v>385</v>
      </c>
      <c r="V760" s="151"/>
      <c r="W760" s="150"/>
      <c r="X760" s="150"/>
      <c r="Y760" s="150"/>
    </row>
    <row r="761" spans="1:25" s="17" customFormat="1" x14ac:dyDescent="0.2">
      <c r="A761" s="151">
        <v>39990</v>
      </c>
      <c r="B761" s="164" t="s">
        <v>1070</v>
      </c>
      <c r="C761" s="164" t="s">
        <v>318</v>
      </c>
      <c r="D761" s="164" t="s">
        <v>134</v>
      </c>
      <c r="E761" s="164" t="s">
        <v>143</v>
      </c>
      <c r="F761" s="165">
        <v>38473</v>
      </c>
      <c r="G761" s="157">
        <v>2005</v>
      </c>
      <c r="H761" s="151" t="s">
        <v>14</v>
      </c>
      <c r="I761" s="151" t="str">
        <f t="shared" si="60"/>
        <v>MS</v>
      </c>
      <c r="J761" s="151" t="str">
        <f t="shared" si="61"/>
        <v>MS</v>
      </c>
      <c r="K761" s="151" t="str">
        <f t="shared" si="59"/>
        <v>South Central</v>
      </c>
      <c r="L761" s="151" t="str">
        <f>INDEX('State '!$A$1:$C$62,MATCH($I761,'State '!$B:$B,0),3)</f>
        <v>South Central</v>
      </c>
      <c r="M761" s="151" t="str">
        <f>INDEX('State '!$A$1:$C$62,MATCH($J761,'State '!$B:$B,0),3)</f>
        <v>South Central</v>
      </c>
      <c r="N761" s="151"/>
      <c r="O761" s="158">
        <v>0.97</v>
      </c>
      <c r="P761" s="158"/>
      <c r="Q761" s="158">
        <v>620</v>
      </c>
      <c r="R761" s="157">
        <v>36</v>
      </c>
      <c r="S761" s="151" t="s">
        <v>135</v>
      </c>
      <c r="T761" s="151" t="s">
        <v>381</v>
      </c>
      <c r="U761" s="151" t="s">
        <v>1071</v>
      </c>
      <c r="V761" s="151"/>
      <c r="W761" s="150"/>
      <c r="X761" s="150"/>
      <c r="Y761" s="150"/>
    </row>
    <row r="762" spans="1:25" s="17" customFormat="1" x14ac:dyDescent="0.2">
      <c r="A762" s="151">
        <v>39990</v>
      </c>
      <c r="B762" s="164" t="s">
        <v>1301</v>
      </c>
      <c r="C762" s="164" t="s">
        <v>318</v>
      </c>
      <c r="D762" s="164" t="s">
        <v>134</v>
      </c>
      <c r="E762" s="164" t="s">
        <v>143</v>
      </c>
      <c r="F762" s="165">
        <v>37438</v>
      </c>
      <c r="G762" s="157">
        <v>2002</v>
      </c>
      <c r="H762" s="151" t="s">
        <v>14</v>
      </c>
      <c r="I762" s="151" t="str">
        <f t="shared" si="60"/>
        <v>MS</v>
      </c>
      <c r="J762" s="151" t="str">
        <f t="shared" si="61"/>
        <v>MS</v>
      </c>
      <c r="K762" s="151" t="str">
        <f t="shared" si="59"/>
        <v>South Central</v>
      </c>
      <c r="L762" s="151" t="str">
        <f>INDEX('State '!$A$1:$C$62,MATCH($I762,'State '!$B:$B,0),3)</f>
        <v>South Central</v>
      </c>
      <c r="M762" s="151" t="str">
        <f>INDEX('State '!$A$1:$C$62,MATCH($J762,'State '!$B:$B,0),3)</f>
        <v>South Central</v>
      </c>
      <c r="N762" s="151"/>
      <c r="O762" s="158">
        <v>94.3</v>
      </c>
      <c r="P762" s="158">
        <v>58.7</v>
      </c>
      <c r="Q762" s="158">
        <v>680</v>
      </c>
      <c r="R762" s="157">
        <v>36</v>
      </c>
      <c r="S762" s="151" t="s">
        <v>135</v>
      </c>
      <c r="T762" s="151" t="s">
        <v>381</v>
      </c>
      <c r="U762" s="151" t="s">
        <v>1302</v>
      </c>
      <c r="V762" s="151"/>
      <c r="W762" s="150"/>
      <c r="X762" s="150"/>
      <c r="Y762" s="150"/>
    </row>
    <row r="763" spans="1:25" s="17" customFormat="1" x14ac:dyDescent="0.2">
      <c r="A763" s="151">
        <v>39990</v>
      </c>
      <c r="B763" s="164" t="s">
        <v>1287</v>
      </c>
      <c r="C763" s="164" t="s">
        <v>308</v>
      </c>
      <c r="D763" s="164" t="s">
        <v>140</v>
      </c>
      <c r="E763" s="164" t="s">
        <v>143</v>
      </c>
      <c r="F763" s="165">
        <v>37530</v>
      </c>
      <c r="G763" s="157">
        <v>2002</v>
      </c>
      <c r="H763" s="151" t="s">
        <v>13</v>
      </c>
      <c r="I763" s="151" t="str">
        <f t="shared" si="60"/>
        <v>CA</v>
      </c>
      <c r="J763" s="151" t="str">
        <f t="shared" si="61"/>
        <v>CA</v>
      </c>
      <c r="K763" s="151" t="str">
        <f t="shared" si="59"/>
        <v>Pacific</v>
      </c>
      <c r="L763" s="151" t="str">
        <f>INDEX('State '!$A$1:$C$62,MATCH($I763,'State '!$B:$B,0),3)</f>
        <v>Pacific</v>
      </c>
      <c r="M763" s="151" t="str">
        <f>INDEX('State '!$A$1:$C$62,MATCH($J763,'State '!$B:$B,0),3)</f>
        <v>Pacific</v>
      </c>
      <c r="N763" s="151"/>
      <c r="O763" s="158">
        <v>39.5</v>
      </c>
      <c r="P763" s="158">
        <v>14</v>
      </c>
      <c r="Q763" s="158">
        <v>180</v>
      </c>
      <c r="R763" s="157">
        <v>42</v>
      </c>
      <c r="S763" s="151" t="s">
        <v>138</v>
      </c>
      <c r="T763" s="151" t="s">
        <v>187</v>
      </c>
      <c r="U763" s="151" t="s">
        <v>382</v>
      </c>
      <c r="V763" s="151"/>
      <c r="W763" s="150"/>
      <c r="X763" s="150"/>
      <c r="Y763" s="150"/>
    </row>
    <row r="764" spans="1:25" s="17" customFormat="1" x14ac:dyDescent="0.2">
      <c r="A764" s="151">
        <v>39990</v>
      </c>
      <c r="B764" s="152" t="s">
        <v>1324</v>
      </c>
      <c r="C764" s="164" t="s">
        <v>2226</v>
      </c>
      <c r="D764" s="152" t="s">
        <v>140</v>
      </c>
      <c r="E764" s="164" t="s">
        <v>143</v>
      </c>
      <c r="F764" s="165">
        <v>37561</v>
      </c>
      <c r="G764" s="157">
        <v>2002</v>
      </c>
      <c r="H764" s="151" t="s">
        <v>2167</v>
      </c>
      <c r="I764" s="151" t="str">
        <f t="shared" si="60"/>
        <v>BC</v>
      </c>
      <c r="J764" s="151" t="str">
        <f t="shared" si="61"/>
        <v>CA</v>
      </c>
      <c r="K764" s="151" t="str">
        <f t="shared" si="59"/>
        <v>Canada, Mountain, Pacific</v>
      </c>
      <c r="L764" s="151" t="str">
        <f>INDEX('State '!$A$1:$C$62,MATCH($I764,'State '!$B:$B,0),3)</f>
        <v>Canada</v>
      </c>
      <c r="M764" s="151" t="str">
        <f>INDEX('State '!$A$1:$C$62,MATCH($J764,'State '!$B:$B,0),3)</f>
        <v>Pacific</v>
      </c>
      <c r="N764" s="151" t="s">
        <v>2463</v>
      </c>
      <c r="O764" s="158">
        <v>129.4</v>
      </c>
      <c r="P764" s="158">
        <v>21</v>
      </c>
      <c r="Q764" s="157">
        <v>207</v>
      </c>
      <c r="R764" s="157">
        <v>42</v>
      </c>
      <c r="S764" s="151" t="s">
        <v>135</v>
      </c>
      <c r="T764" s="151" t="s">
        <v>381</v>
      </c>
      <c r="U764" s="151" t="s">
        <v>1325</v>
      </c>
      <c r="V764" s="151"/>
      <c r="W764" s="150"/>
      <c r="X764" s="150"/>
      <c r="Y764" s="150"/>
    </row>
    <row r="765" spans="1:25" s="17" customFormat="1" x14ac:dyDescent="0.2">
      <c r="A765" s="151">
        <v>39990</v>
      </c>
      <c r="B765" s="164" t="s">
        <v>1615</v>
      </c>
      <c r="C765" s="164" t="s">
        <v>2226</v>
      </c>
      <c r="D765" s="164" t="s">
        <v>140</v>
      </c>
      <c r="E765" s="164" t="s">
        <v>143</v>
      </c>
      <c r="F765" s="165">
        <v>36100</v>
      </c>
      <c r="G765" s="157">
        <v>1998</v>
      </c>
      <c r="H765" s="151" t="s">
        <v>1616</v>
      </c>
      <c r="I765" s="151" t="str">
        <f t="shared" si="60"/>
        <v>BC</v>
      </c>
      <c r="J765" s="151" t="str">
        <f t="shared" si="61"/>
        <v>CA</v>
      </c>
      <c r="K765" s="151" t="str">
        <f t="shared" si="59"/>
        <v>Canada, Pacific</v>
      </c>
      <c r="L765" s="151" t="str">
        <f>INDEX('State '!$A$1:$C$62,MATCH($I765,'State '!$B:$B,0),3)</f>
        <v>Canada</v>
      </c>
      <c r="M765" s="151" t="str">
        <f>INDEX('State '!$A$1:$C$62,MATCH($J765,'State '!$B:$B,0),3)</f>
        <v>Pacific</v>
      </c>
      <c r="N765" s="151"/>
      <c r="O765" s="158">
        <v>6</v>
      </c>
      <c r="P765" s="158"/>
      <c r="Q765" s="158">
        <v>74</v>
      </c>
      <c r="R765" s="157">
        <v>36</v>
      </c>
      <c r="S765" s="151" t="s">
        <v>135</v>
      </c>
      <c r="T765" s="151" t="s">
        <v>381</v>
      </c>
      <c r="U765" s="151" t="s">
        <v>1617</v>
      </c>
      <c r="V765" s="151"/>
      <c r="W765" s="150"/>
      <c r="X765" s="150"/>
      <c r="Y765" s="150"/>
    </row>
    <row r="766" spans="1:25" s="17" customFormat="1" x14ac:dyDescent="0.2">
      <c r="A766" s="151">
        <v>39990</v>
      </c>
      <c r="B766" s="164" t="s">
        <v>1774</v>
      </c>
      <c r="C766" s="164" t="s">
        <v>199</v>
      </c>
      <c r="D766" s="164" t="s">
        <v>134</v>
      </c>
      <c r="E766" s="164" t="s">
        <v>143</v>
      </c>
      <c r="F766" s="165">
        <v>35370</v>
      </c>
      <c r="G766" s="157">
        <v>1996</v>
      </c>
      <c r="H766" s="151" t="s">
        <v>7</v>
      </c>
      <c r="I766" s="151" t="str">
        <f t="shared" si="60"/>
        <v>PA</v>
      </c>
      <c r="J766" s="151" t="str">
        <f t="shared" si="61"/>
        <v>PA</v>
      </c>
      <c r="K766" s="151" t="str">
        <f t="shared" si="59"/>
        <v>Northeast</v>
      </c>
      <c r="L766" s="151" t="str">
        <f>INDEX('State '!$A$1:$C$62,MATCH($I766,'State '!$B:$B,0),3)</f>
        <v>Northeast</v>
      </c>
      <c r="M766" s="151" t="str">
        <f>INDEX('State '!$A$1:$C$62,MATCH($J766,'State '!$B:$B,0),3)</f>
        <v>Northeast</v>
      </c>
      <c r="N766" s="151"/>
      <c r="O766" s="158">
        <v>12.8</v>
      </c>
      <c r="P766" s="158">
        <v>24</v>
      </c>
      <c r="Q766" s="158">
        <v>120</v>
      </c>
      <c r="R766" s="157">
        <v>20</v>
      </c>
      <c r="S766" s="151" t="s">
        <v>135</v>
      </c>
      <c r="T766" s="151" t="s">
        <v>381</v>
      </c>
      <c r="U766" s="151" t="s">
        <v>1775</v>
      </c>
      <c r="V766" s="151"/>
      <c r="W766" s="150"/>
      <c r="X766" s="150"/>
      <c r="Y766" s="150"/>
    </row>
    <row r="767" spans="1:25" s="17" customFormat="1" x14ac:dyDescent="0.2">
      <c r="A767" s="151">
        <v>41215</v>
      </c>
      <c r="B767" s="164" t="s">
        <v>464</v>
      </c>
      <c r="C767" s="164" t="s">
        <v>199</v>
      </c>
      <c r="D767" s="164" t="s">
        <v>140</v>
      </c>
      <c r="E767" s="164" t="s">
        <v>143</v>
      </c>
      <c r="F767" s="165">
        <v>41200</v>
      </c>
      <c r="G767" s="157">
        <v>2012</v>
      </c>
      <c r="H767" s="151" t="s">
        <v>7</v>
      </c>
      <c r="I767" s="151" t="str">
        <f t="shared" si="60"/>
        <v>PA</v>
      </c>
      <c r="J767" s="151" t="str">
        <f t="shared" si="61"/>
        <v>PA</v>
      </c>
      <c r="K767" s="151" t="str">
        <f t="shared" si="59"/>
        <v>Northeast</v>
      </c>
      <c r="L767" s="151" t="str">
        <f>INDEX('State '!$A$1:$C$62,MATCH($I767,'State '!$B:$B,0),3)</f>
        <v>Northeast</v>
      </c>
      <c r="M767" s="151" t="str">
        <f>INDEX('State '!$A$1:$C$62,MATCH($J767,'State '!$B:$B,0),3)</f>
        <v>Northeast</v>
      </c>
      <c r="N767" s="151"/>
      <c r="O767" s="158"/>
      <c r="P767" s="158"/>
      <c r="Q767" s="158">
        <v>27</v>
      </c>
      <c r="R767" s="157">
        <v>30</v>
      </c>
      <c r="S767" s="151" t="s">
        <v>135</v>
      </c>
      <c r="T767" s="151" t="s">
        <v>381</v>
      </c>
      <c r="U767" s="151" t="s">
        <v>465</v>
      </c>
      <c r="V767" s="151"/>
      <c r="W767" s="150"/>
      <c r="X767" s="150"/>
      <c r="Y767" s="150"/>
    </row>
    <row r="768" spans="1:25" s="17" customFormat="1" x14ac:dyDescent="0.2">
      <c r="A768" s="151">
        <v>40380</v>
      </c>
      <c r="B768" s="152" t="s">
        <v>448</v>
      </c>
      <c r="C768" s="152" t="s">
        <v>217</v>
      </c>
      <c r="D768" s="152" t="s">
        <v>134</v>
      </c>
      <c r="E768" s="153" t="s">
        <v>143</v>
      </c>
      <c r="F768" s="154"/>
      <c r="G768" s="161">
        <v>2011</v>
      </c>
      <c r="H768" s="151" t="s">
        <v>0</v>
      </c>
      <c r="I768" s="151" t="str">
        <f t="shared" si="60"/>
        <v>LA</v>
      </c>
      <c r="J768" s="151" t="str">
        <f t="shared" si="61"/>
        <v>LA</v>
      </c>
      <c r="K768" s="151" t="str">
        <f t="shared" si="59"/>
        <v>South Central</v>
      </c>
      <c r="L768" s="151" t="str">
        <f>INDEX('State '!$A$1:$C$62,MATCH($I768,'State '!$B:$B,0),3)</f>
        <v>South Central</v>
      </c>
      <c r="M768" s="151" t="str">
        <f>INDEX('State '!$A$1:$C$62,MATCH($J768,'State '!$B:$B,0),3)</f>
        <v>South Central</v>
      </c>
      <c r="N768" s="151"/>
      <c r="O768" s="158">
        <v>15</v>
      </c>
      <c r="P768" s="157">
        <v>5.3</v>
      </c>
      <c r="Q768" s="157">
        <v>900</v>
      </c>
      <c r="R768" s="158">
        <v>24</v>
      </c>
      <c r="S768" s="159" t="s">
        <v>135</v>
      </c>
      <c r="T768" s="156" t="s">
        <v>381</v>
      </c>
      <c r="U768" s="160" t="s">
        <v>449</v>
      </c>
      <c r="V768" s="151"/>
      <c r="W768" s="150"/>
      <c r="X768" s="150"/>
      <c r="Y768" s="150"/>
    </row>
    <row r="769" spans="1:25" s="17" customFormat="1" x14ac:dyDescent="0.2">
      <c r="A769" s="151">
        <v>39990</v>
      </c>
      <c r="B769" s="164" t="s">
        <v>942</v>
      </c>
      <c r="C769" s="164" t="s">
        <v>217</v>
      </c>
      <c r="D769" s="164" t="s">
        <v>134</v>
      </c>
      <c r="E769" s="164" t="s">
        <v>143</v>
      </c>
      <c r="F769" s="165">
        <v>39420</v>
      </c>
      <c r="G769" s="157">
        <v>2007</v>
      </c>
      <c r="H769" s="151" t="s">
        <v>0</v>
      </c>
      <c r="I769" s="151" t="str">
        <f t="shared" si="60"/>
        <v>LA</v>
      </c>
      <c r="J769" s="151" t="str">
        <f t="shared" si="61"/>
        <v>LA</v>
      </c>
      <c r="K769" s="151" t="str">
        <f t="shared" si="59"/>
        <v>South Central</v>
      </c>
      <c r="L769" s="151" t="str">
        <f>INDEX('State '!$A$1:$C$62,MATCH($I769,'State '!$B:$B,0),3)</f>
        <v>South Central</v>
      </c>
      <c r="M769" s="151" t="str">
        <f>INDEX('State '!$A$1:$C$62,MATCH($J769,'State '!$B:$B,0),3)</f>
        <v>South Central</v>
      </c>
      <c r="N769" s="151"/>
      <c r="O769" s="158">
        <v>75</v>
      </c>
      <c r="P769" s="158">
        <v>42.83</v>
      </c>
      <c r="Q769" s="158">
        <v>600</v>
      </c>
      <c r="R769" s="157">
        <v>24</v>
      </c>
      <c r="S769" s="151" t="s">
        <v>135</v>
      </c>
      <c r="T769" s="151" t="s">
        <v>381</v>
      </c>
      <c r="U769" s="151" t="s">
        <v>449</v>
      </c>
      <c r="V769" s="151"/>
      <c r="W769" s="150"/>
      <c r="X769" s="150"/>
      <c r="Y769" s="150"/>
    </row>
    <row r="770" spans="1:25" s="17" customFormat="1" x14ac:dyDescent="0.2">
      <c r="A770" s="151">
        <v>39990</v>
      </c>
      <c r="B770" s="164" t="s">
        <v>1582</v>
      </c>
      <c r="C770" s="164" t="s">
        <v>372</v>
      </c>
      <c r="D770" s="164" t="s">
        <v>134</v>
      </c>
      <c r="E770" s="164" t="s">
        <v>143</v>
      </c>
      <c r="F770" s="165">
        <v>36100</v>
      </c>
      <c r="G770" s="157">
        <v>1998</v>
      </c>
      <c r="H770" s="151" t="s">
        <v>13</v>
      </c>
      <c r="I770" s="151" t="str">
        <f t="shared" si="60"/>
        <v>CA</v>
      </c>
      <c r="J770" s="151" t="str">
        <f t="shared" si="61"/>
        <v>CA</v>
      </c>
      <c r="K770" s="151" t="str">
        <f t="shared" si="59"/>
        <v>Pacific</v>
      </c>
      <c r="L770" s="151" t="str">
        <f>INDEX('State '!$A$1:$C$62,MATCH($I770,'State '!$B:$B,0),3)</f>
        <v>Pacific</v>
      </c>
      <c r="M770" s="151" t="str">
        <f>INDEX('State '!$A$1:$C$62,MATCH($J770,'State '!$B:$B,0),3)</f>
        <v>Pacific</v>
      </c>
      <c r="N770" s="151"/>
      <c r="O770" s="158">
        <v>2</v>
      </c>
      <c r="P770" s="158"/>
      <c r="Q770" s="158">
        <v>20</v>
      </c>
      <c r="R770" s="157"/>
      <c r="S770" s="151" t="s">
        <v>138</v>
      </c>
      <c r="T770" s="151" t="s">
        <v>187</v>
      </c>
      <c r="U770" s="151" t="s">
        <v>382</v>
      </c>
      <c r="V770" s="151"/>
      <c r="W770" s="150"/>
      <c r="X770" s="150"/>
      <c r="Y770" s="150"/>
    </row>
    <row r="771" spans="1:25" s="17" customFormat="1" ht="38.25" x14ac:dyDescent="0.2">
      <c r="A771" s="151">
        <v>42612</v>
      </c>
      <c r="B771" s="152" t="s">
        <v>2225</v>
      </c>
      <c r="C771" s="152" t="s">
        <v>246</v>
      </c>
      <c r="D771" s="152" t="s">
        <v>1878</v>
      </c>
      <c r="E771" s="153" t="s">
        <v>143</v>
      </c>
      <c r="F771" s="154">
        <v>42734</v>
      </c>
      <c r="G771" s="161">
        <v>2016</v>
      </c>
      <c r="H771" s="151" t="s">
        <v>2249</v>
      </c>
      <c r="I771" s="151" t="str">
        <f t="shared" si="60"/>
        <v>OH</v>
      </c>
      <c r="J771" s="151" t="str">
        <f t="shared" si="61"/>
        <v>MO</v>
      </c>
      <c r="K771" s="151" t="str">
        <f t="shared" si="59"/>
        <v>Northeast, Midwest</v>
      </c>
      <c r="L771" s="151" t="str">
        <f>INDEX('State '!$A$1:$C$62,MATCH($I771,'State '!$B:$B,0),3)</f>
        <v>Northeast</v>
      </c>
      <c r="M771" s="151" t="str">
        <f>INDEX('State '!$A$1:$C$62,MATCH($J771,'State '!$B:$B,0),3)</f>
        <v>Midwest</v>
      </c>
      <c r="N771" s="151"/>
      <c r="O771" s="158">
        <v>532</v>
      </c>
      <c r="P771" s="157"/>
      <c r="Q771" s="157">
        <v>800</v>
      </c>
      <c r="R771" s="158"/>
      <c r="S771" s="159" t="s">
        <v>135</v>
      </c>
      <c r="T771" s="156" t="s">
        <v>381</v>
      </c>
      <c r="U771" s="160" t="s">
        <v>2117</v>
      </c>
      <c r="V771" s="151" t="s">
        <v>2178</v>
      </c>
      <c r="W771" s="150" t="s">
        <v>2252</v>
      </c>
      <c r="X771" s="150"/>
      <c r="Y771" s="150"/>
    </row>
    <row r="772" spans="1:25" s="17" customFormat="1" x14ac:dyDescent="0.2">
      <c r="A772" s="151">
        <v>43199</v>
      </c>
      <c r="B772" s="164" t="s">
        <v>2307</v>
      </c>
      <c r="C772" s="164" t="s">
        <v>1828</v>
      </c>
      <c r="D772" s="164" t="s">
        <v>140</v>
      </c>
      <c r="E772" s="164" t="s">
        <v>143</v>
      </c>
      <c r="F772" s="165">
        <v>43070</v>
      </c>
      <c r="G772" s="157">
        <v>2017</v>
      </c>
      <c r="H772" s="151" t="s">
        <v>2473</v>
      </c>
      <c r="I772" s="151" t="str">
        <f t="shared" si="60"/>
        <v>QU</v>
      </c>
      <c r="J772" s="151" t="str">
        <f t="shared" si="61"/>
        <v>ME</v>
      </c>
      <c r="K772" s="156" t="str">
        <f t="shared" si="59"/>
        <v>Canada, Northeast</v>
      </c>
      <c r="L772" s="151" t="str">
        <f>INDEX('State '!$A$1:$C$62,MATCH($I772,'State '!$B:$B,0),3)</f>
        <v>Canada</v>
      </c>
      <c r="M772" s="151" t="str">
        <f>INDEX('State '!$A$1:$C$62,MATCH($J772,'State '!$B:$B,0),3)</f>
        <v>Northeast</v>
      </c>
      <c r="N772" s="151"/>
      <c r="O772" s="158"/>
      <c r="P772" s="158"/>
      <c r="Q772" s="158">
        <v>48</v>
      </c>
      <c r="R772" s="157"/>
      <c r="S772" s="151" t="s">
        <v>135</v>
      </c>
      <c r="T772" s="151" t="s">
        <v>381</v>
      </c>
      <c r="U772" s="151" t="s">
        <v>2308</v>
      </c>
      <c r="V772" s="151" t="s">
        <v>2178</v>
      </c>
      <c r="W772" s="150" t="s">
        <v>2441</v>
      </c>
      <c r="X772" s="150"/>
      <c r="Y772" s="150" t="s">
        <v>2506</v>
      </c>
    </row>
    <row r="773" spans="1:25" s="17" customFormat="1" x14ac:dyDescent="0.2">
      <c r="A773" s="151">
        <v>39990</v>
      </c>
      <c r="B773" s="152" t="s">
        <v>1534</v>
      </c>
      <c r="C773" s="164" t="s">
        <v>1828</v>
      </c>
      <c r="D773" s="152" t="s">
        <v>136</v>
      </c>
      <c r="E773" s="164" t="s">
        <v>143</v>
      </c>
      <c r="F773" s="165">
        <v>36206</v>
      </c>
      <c r="G773" s="157">
        <v>1999</v>
      </c>
      <c r="H773" s="151" t="s">
        <v>1535</v>
      </c>
      <c r="I773" s="151" t="str">
        <f t="shared" si="60"/>
        <v>QU</v>
      </c>
      <c r="J773" s="151" t="str">
        <f t="shared" si="61"/>
        <v>ME</v>
      </c>
      <c r="K773" s="151" t="str">
        <f t="shared" si="59"/>
        <v>Canada, Northeast</v>
      </c>
      <c r="L773" s="151" t="str">
        <f>INDEX('State '!$A$1:$C$62,MATCH($I773,'State '!$B:$B,0),3)</f>
        <v>Canada</v>
      </c>
      <c r="M773" s="151" t="str">
        <f>INDEX('State '!$A$1:$C$62,MATCH($J773,'State '!$B:$B,0),3)</f>
        <v>Northeast</v>
      </c>
      <c r="N773" s="151"/>
      <c r="O773" s="158">
        <v>302.89999999999998</v>
      </c>
      <c r="P773" s="158">
        <v>271</v>
      </c>
      <c r="Q773" s="157">
        <v>178</v>
      </c>
      <c r="R773" s="157">
        <v>24</v>
      </c>
      <c r="S773" s="151" t="s">
        <v>135</v>
      </c>
      <c r="T773" s="151" t="s">
        <v>381</v>
      </c>
      <c r="U773" s="151" t="s">
        <v>1536</v>
      </c>
      <c r="V773" s="151"/>
      <c r="W773" s="150"/>
      <c r="X773" s="150"/>
      <c r="Y773" s="150"/>
    </row>
    <row r="774" spans="1:25" s="17" customFormat="1" x14ac:dyDescent="0.2">
      <c r="A774" s="151">
        <v>39990</v>
      </c>
      <c r="B774" s="164" t="s">
        <v>1528</v>
      </c>
      <c r="C774" s="164" t="s">
        <v>368</v>
      </c>
      <c r="D774" s="164" t="s">
        <v>136</v>
      </c>
      <c r="E774" s="164" t="s">
        <v>143</v>
      </c>
      <c r="F774" s="165">
        <v>36153</v>
      </c>
      <c r="G774" s="157">
        <v>1999</v>
      </c>
      <c r="H774" s="151" t="s">
        <v>1529</v>
      </c>
      <c r="I774" s="151" t="str">
        <f t="shared" si="60"/>
        <v>ME</v>
      </c>
      <c r="J774" s="151" t="str">
        <f t="shared" si="61"/>
        <v>MA</v>
      </c>
      <c r="K774" s="151" t="str">
        <f t="shared" si="59"/>
        <v>Northeast</v>
      </c>
      <c r="L774" s="151" t="str">
        <f>INDEX('State '!$A$1:$C$62,MATCH($I774,'State '!$B:$B,0),3)</f>
        <v>Northeast</v>
      </c>
      <c r="M774" s="151" t="str">
        <f>INDEX('State '!$A$1:$C$62,MATCH($J774,'State '!$B:$B,0),3)</f>
        <v>Northeast</v>
      </c>
      <c r="N774" s="151"/>
      <c r="O774" s="158">
        <v>175</v>
      </c>
      <c r="P774" s="158">
        <v>100</v>
      </c>
      <c r="Q774" s="158">
        <v>631.79999999999995</v>
      </c>
      <c r="R774" s="157">
        <v>30</v>
      </c>
      <c r="S774" s="151" t="s">
        <v>135</v>
      </c>
      <c r="T774" s="151" t="s">
        <v>381</v>
      </c>
      <c r="U774" s="151" t="s">
        <v>1530</v>
      </c>
      <c r="V774" s="151"/>
      <c r="W774" s="150"/>
      <c r="X774" s="150"/>
      <c r="Y774" s="150"/>
    </row>
    <row r="775" spans="1:25" s="17" customFormat="1" ht="25.5" x14ac:dyDescent="0.2">
      <c r="A775" s="197">
        <v>44344</v>
      </c>
      <c r="B775" s="194" t="s">
        <v>3134</v>
      </c>
      <c r="C775" s="194" t="s">
        <v>3135</v>
      </c>
      <c r="D775" s="194" t="s">
        <v>140</v>
      </c>
      <c r="E775" s="194" t="s">
        <v>143</v>
      </c>
      <c r="F775" s="196">
        <v>44561</v>
      </c>
      <c r="G775" s="198">
        <v>2021</v>
      </c>
      <c r="H775" s="197" t="s">
        <v>29</v>
      </c>
      <c r="I775" s="97" t="str">
        <f t="shared" si="60"/>
        <v>WY</v>
      </c>
      <c r="J775" s="97" t="str">
        <f t="shared" si="61"/>
        <v>WY</v>
      </c>
      <c r="K775" s="104" t="s">
        <v>2463</v>
      </c>
      <c r="L775" s="97" t="s">
        <v>2463</v>
      </c>
      <c r="M775" s="97" t="s">
        <v>2463</v>
      </c>
      <c r="N775" s="97"/>
      <c r="O775" s="158">
        <v>4.8</v>
      </c>
      <c r="P775" s="208">
        <v>0.17</v>
      </c>
      <c r="Q775" s="200">
        <v>130</v>
      </c>
      <c r="R775" s="198"/>
      <c r="S775" s="197" t="s">
        <v>135</v>
      </c>
      <c r="T775" s="197" t="s">
        <v>381</v>
      </c>
      <c r="U775" s="197" t="s">
        <v>3137</v>
      </c>
      <c r="V775" s="97" t="s">
        <v>2175</v>
      </c>
      <c r="W775" s="79" t="s">
        <v>3136</v>
      </c>
      <c r="X775" s="79"/>
      <c r="Y775" s="137"/>
    </row>
    <row r="776" spans="1:25" s="17" customFormat="1" x14ac:dyDescent="0.2">
      <c r="A776" s="151">
        <v>43454</v>
      </c>
      <c r="B776" s="164" t="s">
        <v>2279</v>
      </c>
      <c r="C776" s="164" t="s">
        <v>199</v>
      </c>
      <c r="D776" s="164" t="s">
        <v>140</v>
      </c>
      <c r="E776" s="164" t="s">
        <v>143</v>
      </c>
      <c r="F776" s="165">
        <v>43432</v>
      </c>
      <c r="G776" s="157">
        <v>2018</v>
      </c>
      <c r="H776" s="151" t="s">
        <v>6</v>
      </c>
      <c r="I776" s="151" t="str">
        <f t="shared" si="60"/>
        <v>TX</v>
      </c>
      <c r="J776" s="151" t="str">
        <f t="shared" si="61"/>
        <v>TX</v>
      </c>
      <c r="K776" s="156" t="str">
        <f t="shared" ref="K776:K841" si="62">IF($L776=$M776,L776,CONCATENATE($L776,", ",IF(ISBLANK(N776),"",CONCATENATE(N776,", ")),$M776))</f>
        <v>South Central</v>
      </c>
      <c r="L776" s="151" t="str">
        <f>INDEX('State '!$A$1:$C$62,MATCH($I776,'State '!$B:$B,0),3)</f>
        <v>South Central</v>
      </c>
      <c r="M776" s="151" t="str">
        <f>INDEX('State '!$A$1:$C$62,MATCH($J776,'State '!$B:$B,0),3)</f>
        <v>South Central</v>
      </c>
      <c r="N776" s="151"/>
      <c r="O776" s="158">
        <v>129.80000000000001</v>
      </c>
      <c r="P776" s="158">
        <v>14</v>
      </c>
      <c r="Q776" s="158">
        <v>400</v>
      </c>
      <c r="R776" s="157">
        <v>30</v>
      </c>
      <c r="S776" s="151" t="s">
        <v>138</v>
      </c>
      <c r="T776" s="151" t="s">
        <v>381</v>
      </c>
      <c r="U776" s="151" t="s">
        <v>2280</v>
      </c>
      <c r="V776" s="151" t="s">
        <v>2175</v>
      </c>
      <c r="W776" s="150"/>
      <c r="X776" s="161"/>
      <c r="Y776" s="153"/>
    </row>
    <row r="777" spans="1:25" s="17" customFormat="1" x14ac:dyDescent="0.2">
      <c r="A777" s="151">
        <v>41704</v>
      </c>
      <c r="B777" s="164" t="s">
        <v>1883</v>
      </c>
      <c r="C777" s="164" t="s">
        <v>203</v>
      </c>
      <c r="D777" s="164" t="s">
        <v>141</v>
      </c>
      <c r="E777" s="164" t="s">
        <v>143</v>
      </c>
      <c r="F777" s="165">
        <v>41761</v>
      </c>
      <c r="G777" s="157">
        <v>2014</v>
      </c>
      <c r="H777" s="151" t="s">
        <v>1799</v>
      </c>
      <c r="I777" s="151" t="str">
        <f t="shared" si="60"/>
        <v>WY</v>
      </c>
      <c r="J777" s="151" t="str">
        <f t="shared" si="61"/>
        <v>KS</v>
      </c>
      <c r="K777" s="151" t="str">
        <f t="shared" si="62"/>
        <v>Mountain, South Central</v>
      </c>
      <c r="L777" s="151" t="str">
        <f>INDEX('State '!$A$1:$C$62,MATCH($I777,'State '!$B:$B,0),3)</f>
        <v>Mountain</v>
      </c>
      <c r="M777" s="151" t="str">
        <f>INDEX('State '!$A$1:$C$62,MATCH($J777,'State '!$B:$B,0),3)</f>
        <v>South Central</v>
      </c>
      <c r="N777" s="151"/>
      <c r="O777" s="158"/>
      <c r="P777" s="158">
        <v>-500</v>
      </c>
      <c r="Q777" s="158">
        <v>-255</v>
      </c>
      <c r="R777" s="157"/>
      <c r="S777" s="151" t="s">
        <v>135</v>
      </c>
      <c r="T777" s="151" t="s">
        <v>381</v>
      </c>
      <c r="U777" s="151" t="s">
        <v>1884</v>
      </c>
      <c r="V777" s="151"/>
      <c r="W777" s="150"/>
      <c r="X777" s="150"/>
      <c r="Y777" s="150"/>
    </row>
    <row r="778" spans="1:25" s="17" customFormat="1" ht="25.5" x14ac:dyDescent="0.2">
      <c r="A778" s="151">
        <v>43417</v>
      </c>
      <c r="B778" s="164" t="s">
        <v>2472</v>
      </c>
      <c r="C778" s="164" t="s">
        <v>1828</v>
      </c>
      <c r="D778" s="164" t="s">
        <v>140</v>
      </c>
      <c r="E778" s="164" t="s">
        <v>143</v>
      </c>
      <c r="F778" s="165">
        <v>43405</v>
      </c>
      <c r="G778" s="157">
        <v>2018</v>
      </c>
      <c r="H778" s="151" t="s">
        <v>2473</v>
      </c>
      <c r="I778" s="151" t="str">
        <f t="shared" si="60"/>
        <v>QU</v>
      </c>
      <c r="J778" s="151" t="str">
        <f t="shared" si="61"/>
        <v>ME</v>
      </c>
      <c r="K778" s="156" t="str">
        <f t="shared" si="62"/>
        <v>Canada, Northeast</v>
      </c>
      <c r="L778" s="151" t="str">
        <f>INDEX('State '!$A$1:$C$62,MATCH($I778,'State '!$B:$B,0),3)</f>
        <v>Canada</v>
      </c>
      <c r="M778" s="151" t="str">
        <f>INDEX('State '!$A$1:$C$62,MATCH($J778,'State '!$B:$B,0),3)</f>
        <v>Northeast</v>
      </c>
      <c r="N778" s="151"/>
      <c r="O778" s="158">
        <v>80</v>
      </c>
      <c r="P778" s="158"/>
      <c r="Q778" s="158">
        <v>39.841000000000001</v>
      </c>
      <c r="R778" s="157"/>
      <c r="S778" s="151" t="s">
        <v>135</v>
      </c>
      <c r="T778" s="151" t="s">
        <v>381</v>
      </c>
      <c r="U778" s="151" t="s">
        <v>2470</v>
      </c>
      <c r="V778" s="151" t="s">
        <v>2178</v>
      </c>
      <c r="W778" s="150" t="s">
        <v>2562</v>
      </c>
      <c r="X778" s="150"/>
      <c r="Y778" s="150" t="s">
        <v>2507</v>
      </c>
    </row>
    <row r="779" spans="1:25" s="17" customFormat="1" x14ac:dyDescent="0.2">
      <c r="A779" s="151">
        <v>43417</v>
      </c>
      <c r="B779" s="164" t="s">
        <v>2471</v>
      </c>
      <c r="C779" s="164" t="s">
        <v>1828</v>
      </c>
      <c r="D779" s="164" t="s">
        <v>140</v>
      </c>
      <c r="E779" s="164" t="s">
        <v>143</v>
      </c>
      <c r="F779" s="165">
        <v>43405</v>
      </c>
      <c r="G779" s="157">
        <v>2018</v>
      </c>
      <c r="H779" s="151" t="s">
        <v>1529</v>
      </c>
      <c r="I779" s="151" t="str">
        <f t="shared" si="60"/>
        <v>ME</v>
      </c>
      <c r="J779" s="151" t="str">
        <f t="shared" si="61"/>
        <v>MA</v>
      </c>
      <c r="K779" s="156" t="str">
        <f t="shared" si="62"/>
        <v>Northeast</v>
      </c>
      <c r="L779" s="151" t="str">
        <f>INDEX('State '!$A$1:$C$62,MATCH($I779,'State '!$B:$B,0),3)</f>
        <v>Northeast</v>
      </c>
      <c r="M779" s="151" t="str">
        <f>INDEX('State '!$A$1:$C$62,MATCH($J779,'State '!$B:$B,0),3)</f>
        <v>Northeast</v>
      </c>
      <c r="N779" s="151"/>
      <c r="O779" s="158"/>
      <c r="P779" s="158"/>
      <c r="Q779" s="158">
        <v>1.641</v>
      </c>
      <c r="R779" s="157"/>
      <c r="S779" s="151" t="s">
        <v>135</v>
      </c>
      <c r="T779" s="151" t="s">
        <v>381</v>
      </c>
      <c r="U779" s="151" t="s">
        <v>2470</v>
      </c>
      <c r="V779" s="151" t="s">
        <v>2178</v>
      </c>
      <c r="W779" s="150" t="s">
        <v>2561</v>
      </c>
      <c r="X779" s="150"/>
      <c r="Y779" s="150" t="s">
        <v>2865</v>
      </c>
    </row>
    <row r="780" spans="1:25" s="17" customFormat="1" x14ac:dyDescent="0.2">
      <c r="A780" s="97">
        <v>43691</v>
      </c>
      <c r="B780" s="79" t="s">
        <v>2474</v>
      </c>
      <c r="C780" s="79" t="s">
        <v>1828</v>
      </c>
      <c r="D780" s="79" t="s">
        <v>140</v>
      </c>
      <c r="E780" s="79" t="s">
        <v>143</v>
      </c>
      <c r="F780" s="60">
        <v>43517</v>
      </c>
      <c r="G780" s="98">
        <v>2019</v>
      </c>
      <c r="H780" s="97" t="s">
        <v>1529</v>
      </c>
      <c r="I780" s="97" t="str">
        <f t="shared" si="60"/>
        <v>ME</v>
      </c>
      <c r="J780" s="97" t="str">
        <f t="shared" si="61"/>
        <v>MA</v>
      </c>
      <c r="K780" s="104" t="str">
        <f t="shared" si="62"/>
        <v>Northeast</v>
      </c>
      <c r="L780" s="97" t="str">
        <f>INDEX('State '!$A$1:$C$62,MATCH($I780,'State '!$B:$B,0),3)</f>
        <v>Northeast</v>
      </c>
      <c r="M780" s="97" t="str">
        <f>INDEX('State '!$A$1:$C$62,MATCH($J780,'State '!$B:$B,0),3)</f>
        <v>Northeast</v>
      </c>
      <c r="N780" s="97"/>
      <c r="O780" s="158"/>
      <c r="P780" s="178"/>
      <c r="Q780" s="146">
        <v>11.321</v>
      </c>
      <c r="R780" s="98"/>
      <c r="S780" s="97" t="s">
        <v>135</v>
      </c>
      <c r="T780" s="97" t="s">
        <v>381</v>
      </c>
      <c r="U780" s="97" t="s">
        <v>2476</v>
      </c>
      <c r="V780" s="97" t="s">
        <v>2178</v>
      </c>
      <c r="W780" s="79" t="s">
        <v>2561</v>
      </c>
      <c r="X780" s="79"/>
      <c r="Y780" s="137" t="s">
        <v>2507</v>
      </c>
    </row>
    <row r="781" spans="1:25" s="17" customFormat="1" ht="25.5" x14ac:dyDescent="0.2">
      <c r="A781" s="97">
        <v>44134</v>
      </c>
      <c r="B781" s="79" t="s">
        <v>2475</v>
      </c>
      <c r="C781" s="79" t="s">
        <v>1828</v>
      </c>
      <c r="D781" s="79" t="s">
        <v>140</v>
      </c>
      <c r="E781" s="79" t="s">
        <v>143</v>
      </c>
      <c r="F781" s="60">
        <v>44132</v>
      </c>
      <c r="G781" s="98">
        <v>2020</v>
      </c>
      <c r="H781" s="97" t="s">
        <v>2473</v>
      </c>
      <c r="I781" s="97" t="str">
        <f t="shared" si="60"/>
        <v>QU</v>
      </c>
      <c r="J781" s="97" t="str">
        <f t="shared" si="61"/>
        <v>ME</v>
      </c>
      <c r="K781" s="104" t="str">
        <f t="shared" si="62"/>
        <v>Canada, Northeast</v>
      </c>
      <c r="L781" s="97" t="str">
        <f>INDEX('State '!$A$1:$C$62,MATCH($I781,'State '!$B:$B,0),3)</f>
        <v>Canada</v>
      </c>
      <c r="M781" s="97" t="str">
        <f>INDEX('State '!$A$1:$C$62,MATCH($J781,'State '!$B:$B,0),3)</f>
        <v>Northeast</v>
      </c>
      <c r="N781" s="97"/>
      <c r="O781" s="158"/>
      <c r="P781" s="158"/>
      <c r="Q781" s="146">
        <v>24.375</v>
      </c>
      <c r="R781" s="98"/>
      <c r="S781" s="97" t="s">
        <v>135</v>
      </c>
      <c r="T781" s="97" t="s">
        <v>381</v>
      </c>
      <c r="U781" s="97" t="s">
        <v>2624</v>
      </c>
      <c r="V781" s="97" t="s">
        <v>2178</v>
      </c>
      <c r="W781" s="79" t="s">
        <v>3090</v>
      </c>
      <c r="X781" s="79"/>
      <c r="Y781" s="137" t="s">
        <v>2507</v>
      </c>
    </row>
    <row r="782" spans="1:25" s="17" customFormat="1" x14ac:dyDescent="0.2">
      <c r="A782" s="151">
        <v>40367</v>
      </c>
      <c r="B782" s="152" t="s">
        <v>573</v>
      </c>
      <c r="C782" s="152" t="s">
        <v>250</v>
      </c>
      <c r="D782" s="152" t="s">
        <v>136</v>
      </c>
      <c r="E782" s="153" t="s">
        <v>143</v>
      </c>
      <c r="F782" s="154">
        <v>40210</v>
      </c>
      <c r="G782" s="161">
        <v>2010</v>
      </c>
      <c r="H782" s="151" t="s">
        <v>11</v>
      </c>
      <c r="I782" s="151" t="str">
        <f t="shared" si="60"/>
        <v>ND</v>
      </c>
      <c r="J782" s="151" t="str">
        <f t="shared" si="61"/>
        <v>ND</v>
      </c>
      <c r="K782" s="151" t="str">
        <f t="shared" si="62"/>
        <v>Mountain</v>
      </c>
      <c r="L782" s="151" t="str">
        <f>INDEX('State '!$A$1:$C$62,MATCH($I782,'State '!$B:$B,0),3)</f>
        <v>Mountain</v>
      </c>
      <c r="M782" s="151" t="str">
        <f>INDEX('State '!$A$1:$C$62,MATCH($J782,'State '!$B:$B,0),3)</f>
        <v>Mountain</v>
      </c>
      <c r="N782" s="151"/>
      <c r="O782" s="158">
        <v>60</v>
      </c>
      <c r="P782" s="157">
        <v>75</v>
      </c>
      <c r="Q782" s="157">
        <v>40</v>
      </c>
      <c r="R782" s="158">
        <v>12</v>
      </c>
      <c r="S782" s="159" t="s">
        <v>138</v>
      </c>
      <c r="T782" s="156" t="s">
        <v>187</v>
      </c>
      <c r="U782" s="160" t="s">
        <v>382</v>
      </c>
      <c r="V782" s="151"/>
      <c r="W782" s="150"/>
      <c r="X782" s="150"/>
      <c r="Y782" s="150"/>
    </row>
    <row r="783" spans="1:25" s="17" customFormat="1" x14ac:dyDescent="0.2">
      <c r="A783" s="97">
        <v>43124</v>
      </c>
      <c r="B783" s="80" t="s">
        <v>1924</v>
      </c>
      <c r="C783" s="80" t="s">
        <v>1924</v>
      </c>
      <c r="D783" s="80" t="s">
        <v>136</v>
      </c>
      <c r="E783" s="102" t="s">
        <v>2374</v>
      </c>
      <c r="F783" s="62"/>
      <c r="G783" s="110"/>
      <c r="H783" s="97" t="s">
        <v>28</v>
      </c>
      <c r="I783" s="97" t="str">
        <f t="shared" si="60"/>
        <v>IL</v>
      </c>
      <c r="J783" s="97" t="str">
        <f t="shared" si="61"/>
        <v>IL</v>
      </c>
      <c r="K783" s="104" t="str">
        <f t="shared" si="62"/>
        <v>Midwest</v>
      </c>
      <c r="L783" s="97" t="str">
        <f>INDEX('State '!$A$1:$C$62,MATCH($I783,'State '!$B:$B,0),3)</f>
        <v>Midwest</v>
      </c>
      <c r="M783" s="97" t="str">
        <f>INDEX('State '!$A$1:$C$62,MATCH($J783,'State '!$B:$B,0),3)</f>
        <v>Midwest</v>
      </c>
      <c r="N783" s="97"/>
      <c r="O783" s="158">
        <v>1000</v>
      </c>
      <c r="P783" s="179">
        <v>140</v>
      </c>
      <c r="Q783" s="108">
        <v>1500</v>
      </c>
      <c r="R783" s="63">
        <v>42</v>
      </c>
      <c r="S783" s="103" t="s">
        <v>135</v>
      </c>
      <c r="T783" s="104" t="s">
        <v>381</v>
      </c>
      <c r="U783" s="105" t="s">
        <v>382</v>
      </c>
      <c r="V783" s="97" t="s">
        <v>2175</v>
      </c>
      <c r="W783" s="79"/>
      <c r="X783" s="79"/>
      <c r="Y783" s="195"/>
    </row>
    <row r="784" spans="1:25" s="17" customFormat="1" x14ac:dyDescent="0.2">
      <c r="A784" s="151">
        <v>42606</v>
      </c>
      <c r="B784" s="152" t="s">
        <v>2166</v>
      </c>
      <c r="C784" s="152" t="s">
        <v>1721</v>
      </c>
      <c r="D784" s="152" t="s">
        <v>140</v>
      </c>
      <c r="E784" s="153" t="s">
        <v>143</v>
      </c>
      <c r="F784" s="154">
        <v>40446</v>
      </c>
      <c r="G784" s="161">
        <v>2010</v>
      </c>
      <c r="H784" s="151" t="s">
        <v>438</v>
      </c>
      <c r="I784" s="151" t="str">
        <f t="shared" si="60"/>
        <v>WV</v>
      </c>
      <c r="J784" s="151" t="str">
        <f t="shared" si="61"/>
        <v>PA</v>
      </c>
      <c r="K784" s="151" t="str">
        <f t="shared" si="62"/>
        <v>Northeast</v>
      </c>
      <c r="L784" s="151" t="str">
        <f>INDEX('State '!$A$1:$C$62,MATCH($I784,'State '!$B:$B,0),3)</f>
        <v>Northeast</v>
      </c>
      <c r="M784" s="151" t="str">
        <f>INDEX('State '!$A$1:$C$62,MATCH($J784,'State '!$B:$B,0),3)</f>
        <v>Northeast</v>
      </c>
      <c r="N784" s="151"/>
      <c r="O784" s="158"/>
      <c r="P784" s="157"/>
      <c r="Q784" s="157">
        <v>77</v>
      </c>
      <c r="R784" s="158"/>
      <c r="S784" s="159" t="s">
        <v>135</v>
      </c>
      <c r="T784" s="156" t="s">
        <v>381</v>
      </c>
      <c r="U784" s="160" t="s">
        <v>2165</v>
      </c>
      <c r="V784" s="151"/>
      <c r="W784" s="150"/>
      <c r="X784" s="150"/>
      <c r="Y784" s="150"/>
    </row>
    <row r="785" spans="1:25" s="17" customFormat="1" x14ac:dyDescent="0.2">
      <c r="A785" s="151">
        <v>40842</v>
      </c>
      <c r="B785" s="152" t="s">
        <v>490</v>
      </c>
      <c r="C785" s="152" t="s">
        <v>227</v>
      </c>
      <c r="D785" s="152" t="s">
        <v>140</v>
      </c>
      <c r="E785" s="153" t="s">
        <v>143</v>
      </c>
      <c r="F785" s="154">
        <v>40842</v>
      </c>
      <c r="G785" s="161">
        <v>2011</v>
      </c>
      <c r="H785" s="151" t="s">
        <v>28</v>
      </c>
      <c r="I785" s="151" t="str">
        <f t="shared" si="60"/>
        <v>IL</v>
      </c>
      <c r="J785" s="151" t="str">
        <f t="shared" si="61"/>
        <v>IL</v>
      </c>
      <c r="K785" s="151" t="str">
        <f t="shared" si="62"/>
        <v>Midwest</v>
      </c>
      <c r="L785" s="151" t="str">
        <f>INDEX('State '!$A$1:$C$62,MATCH($I785,'State '!$B:$B,0),3)</f>
        <v>Midwest</v>
      </c>
      <c r="M785" s="151" t="str">
        <f>INDEX('State '!$A$1:$C$62,MATCH($J785,'State '!$B:$B,0),3)</f>
        <v>Midwest</v>
      </c>
      <c r="N785" s="151"/>
      <c r="O785" s="158">
        <v>18.399999999999999</v>
      </c>
      <c r="P785" s="157">
        <v>8.65</v>
      </c>
      <c r="Q785" s="157">
        <v>120</v>
      </c>
      <c r="R785" s="158">
        <v>16</v>
      </c>
      <c r="S785" s="159" t="s">
        <v>135</v>
      </c>
      <c r="T785" s="156" t="s">
        <v>381</v>
      </c>
      <c r="U785" s="160" t="s">
        <v>491</v>
      </c>
      <c r="V785" s="151"/>
      <c r="W785" s="150"/>
      <c r="X785" s="150"/>
      <c r="Y785" s="150"/>
    </row>
    <row r="786" spans="1:25" s="17" customFormat="1" x14ac:dyDescent="0.2">
      <c r="A786" s="151">
        <v>40591</v>
      </c>
      <c r="B786" s="152" t="s">
        <v>1766</v>
      </c>
      <c r="C786" s="152" t="s">
        <v>212</v>
      </c>
      <c r="D786" s="152" t="s">
        <v>136</v>
      </c>
      <c r="E786" s="153" t="s">
        <v>143</v>
      </c>
      <c r="F786" s="154">
        <v>41061</v>
      </c>
      <c r="G786" s="161">
        <v>2012</v>
      </c>
      <c r="H786" s="151" t="s">
        <v>16</v>
      </c>
      <c r="I786" s="151" t="str">
        <f t="shared" si="60"/>
        <v>NC</v>
      </c>
      <c r="J786" s="151" t="str">
        <f t="shared" si="61"/>
        <v>NC</v>
      </c>
      <c r="K786" s="151" t="str">
        <f t="shared" si="62"/>
        <v>Southeast</v>
      </c>
      <c r="L786" s="151" t="str">
        <f>INDEX('State '!$A$1:$C$62,MATCH($I786,'State '!$B:$B,0),3)</f>
        <v>Southeast</v>
      </c>
      <c r="M786" s="151" t="str">
        <f>INDEX('State '!$A$1:$C$62,MATCH($J786,'State '!$B:$B,0),3)</f>
        <v>Southeast</v>
      </c>
      <c r="N786" s="151"/>
      <c r="O786" s="158"/>
      <c r="P786" s="157">
        <v>38</v>
      </c>
      <c r="Q786" s="157"/>
      <c r="R786" s="158">
        <v>20</v>
      </c>
      <c r="S786" s="159" t="s">
        <v>138</v>
      </c>
      <c r="T786" s="156" t="s">
        <v>187</v>
      </c>
      <c r="U786" s="160" t="s">
        <v>382</v>
      </c>
      <c r="V786" s="151"/>
      <c r="W786" s="150"/>
      <c r="X786" s="150"/>
      <c r="Y786" s="150"/>
    </row>
    <row r="787" spans="1:25" s="17" customFormat="1" ht="25.5" x14ac:dyDescent="0.2">
      <c r="A787" s="151">
        <v>43314</v>
      </c>
      <c r="B787" s="152" t="s">
        <v>2482</v>
      </c>
      <c r="C787" s="152" t="s">
        <v>2400</v>
      </c>
      <c r="D787" s="152" t="s">
        <v>136</v>
      </c>
      <c r="E787" s="164" t="s">
        <v>143</v>
      </c>
      <c r="F787" s="154">
        <v>43313</v>
      </c>
      <c r="G787" s="167">
        <v>2018</v>
      </c>
      <c r="H787" s="151" t="s">
        <v>1082</v>
      </c>
      <c r="I787" s="151" t="str">
        <f t="shared" si="60"/>
        <v>OK</v>
      </c>
      <c r="J787" s="151" t="str">
        <f t="shared" si="61"/>
        <v>TX</v>
      </c>
      <c r="K787" s="156" t="str">
        <f t="shared" si="62"/>
        <v>South Central</v>
      </c>
      <c r="L787" s="151" t="str">
        <f>INDEX('State '!$A$1:$C$62,MATCH($I787,'State '!$B:$B,0),3)</f>
        <v>South Central</v>
      </c>
      <c r="M787" s="151" t="str">
        <f>INDEX('State '!$A$1:$C$62,MATCH($J787,'State '!$B:$B,0),3)</f>
        <v>South Central</v>
      </c>
      <c r="N787" s="151"/>
      <c r="O787" s="158"/>
      <c r="P787" s="157"/>
      <c r="Q787" s="157">
        <v>400</v>
      </c>
      <c r="R787" s="158"/>
      <c r="S787" s="159" t="s">
        <v>135</v>
      </c>
      <c r="T787" s="156"/>
      <c r="U787" s="160"/>
      <c r="V787" s="151" t="s">
        <v>2178</v>
      </c>
      <c r="W787" s="150" t="s">
        <v>2483</v>
      </c>
      <c r="X787" s="150"/>
      <c r="Y787" s="150"/>
    </row>
    <row r="788" spans="1:25" s="17" customFormat="1" ht="25.5" x14ac:dyDescent="0.2">
      <c r="A788" s="97">
        <v>44680</v>
      </c>
      <c r="B788" s="80" t="s">
        <v>2810</v>
      </c>
      <c r="C788" s="80" t="s">
        <v>235</v>
      </c>
      <c r="D788" s="80" t="s">
        <v>140</v>
      </c>
      <c r="E788" s="102" t="s">
        <v>143</v>
      </c>
      <c r="F788" s="62">
        <v>44617</v>
      </c>
      <c r="G788" s="110">
        <v>2022</v>
      </c>
      <c r="H788" s="97" t="s">
        <v>18</v>
      </c>
      <c r="I788" s="97" t="str">
        <f t="shared" si="60"/>
        <v>FL</v>
      </c>
      <c r="J788" s="97" t="str">
        <f t="shared" si="61"/>
        <v>FL</v>
      </c>
      <c r="K788" s="104" t="str">
        <f t="shared" si="62"/>
        <v>Southeast</v>
      </c>
      <c r="L788" s="97" t="str">
        <f>INDEX('State '!$A$1:$C$62,MATCH($I788,'State '!$B:$B,0),3)</f>
        <v>Southeast</v>
      </c>
      <c r="M788" s="97" t="str">
        <f>INDEX('State '!$A$1:$C$62,MATCH($J788,'State '!$B:$B,0),3)</f>
        <v>Southeast</v>
      </c>
      <c r="N788" s="97"/>
      <c r="O788" s="158">
        <v>102.6</v>
      </c>
      <c r="P788" s="205">
        <f>13.7+7</f>
        <v>20.7</v>
      </c>
      <c r="Q788" s="108">
        <v>169</v>
      </c>
      <c r="R788" s="63">
        <v>30</v>
      </c>
      <c r="S788" s="103" t="s">
        <v>135</v>
      </c>
      <c r="T788" s="104" t="s">
        <v>381</v>
      </c>
      <c r="U788" s="105" t="s">
        <v>2811</v>
      </c>
      <c r="V788" s="97" t="s">
        <v>2175</v>
      </c>
      <c r="W788" s="79" t="s">
        <v>2812</v>
      </c>
      <c r="X788" s="79" t="s">
        <v>2828</v>
      </c>
      <c r="Y788" s="195"/>
    </row>
    <row r="789" spans="1:25" s="17" customFormat="1" x14ac:dyDescent="0.2">
      <c r="A789" s="151">
        <v>39990</v>
      </c>
      <c r="B789" s="164" t="s">
        <v>1490</v>
      </c>
      <c r="C789" s="164" t="s">
        <v>263</v>
      </c>
      <c r="D789" s="164" t="s">
        <v>140</v>
      </c>
      <c r="E789" s="164" t="s">
        <v>143</v>
      </c>
      <c r="F789" s="165">
        <v>36831</v>
      </c>
      <c r="G789" s="157">
        <v>2000</v>
      </c>
      <c r="H789" s="151" t="s">
        <v>21</v>
      </c>
      <c r="I789" s="151" t="str">
        <f t="shared" si="60"/>
        <v>UT</v>
      </c>
      <c r="J789" s="151" t="str">
        <f t="shared" si="61"/>
        <v>UT</v>
      </c>
      <c r="K789" s="151" t="str">
        <f t="shared" si="62"/>
        <v>Mountain</v>
      </c>
      <c r="L789" s="151" t="str">
        <f>INDEX('State '!$A$1:$C$62,MATCH($I789,'State '!$B:$B,0),3)</f>
        <v>Mountain</v>
      </c>
      <c r="M789" s="151" t="str">
        <f>INDEX('State '!$A$1:$C$62,MATCH($J789,'State '!$B:$B,0),3)</f>
        <v>Mountain</v>
      </c>
      <c r="N789" s="151"/>
      <c r="O789" s="158">
        <v>3.3</v>
      </c>
      <c r="P789" s="158"/>
      <c r="Q789" s="158">
        <v>280</v>
      </c>
      <c r="R789" s="157"/>
      <c r="S789" s="151" t="s">
        <v>135</v>
      </c>
      <c r="T789" s="151" t="s">
        <v>381</v>
      </c>
      <c r="U789" s="151" t="s">
        <v>1491</v>
      </c>
      <c r="V789" s="151"/>
      <c r="W789" s="150"/>
      <c r="X789" s="150"/>
      <c r="Y789" s="150"/>
    </row>
    <row r="790" spans="1:25" s="17" customFormat="1" x14ac:dyDescent="0.2">
      <c r="A790" s="151">
        <v>40248</v>
      </c>
      <c r="B790" s="164" t="s">
        <v>638</v>
      </c>
      <c r="C790" s="164" t="s">
        <v>263</v>
      </c>
      <c r="D790" s="164" t="s">
        <v>140</v>
      </c>
      <c r="E790" s="164" t="s">
        <v>143</v>
      </c>
      <c r="F790" s="165">
        <v>39856</v>
      </c>
      <c r="G790" s="157">
        <v>2009</v>
      </c>
      <c r="H790" s="151" t="s">
        <v>639</v>
      </c>
      <c r="I790" s="151" t="str">
        <f t="shared" si="60"/>
        <v>UT</v>
      </c>
      <c r="J790" s="151" t="str">
        <f t="shared" si="61"/>
        <v>CO</v>
      </c>
      <c r="K790" s="151" t="str">
        <f t="shared" si="62"/>
        <v>Mountain</v>
      </c>
      <c r="L790" s="151" t="str">
        <f>INDEX('State '!$A$1:$C$62,MATCH($I790,'State '!$B:$B,0),3)</f>
        <v>Mountain</v>
      </c>
      <c r="M790" s="151" t="str">
        <f>INDEX('State '!$A$1:$C$62,MATCH($J790,'State '!$B:$B,0),3)</f>
        <v>Mountain</v>
      </c>
      <c r="N790" s="151"/>
      <c r="O790" s="158">
        <v>20.5</v>
      </c>
      <c r="P790" s="158"/>
      <c r="Q790" s="158">
        <v>122.5</v>
      </c>
      <c r="R790" s="157"/>
      <c r="S790" s="151" t="s">
        <v>135</v>
      </c>
      <c r="T790" s="151" t="s">
        <v>381</v>
      </c>
      <c r="U790" s="151" t="s">
        <v>640</v>
      </c>
      <c r="V790" s="151"/>
      <c r="W790" s="150"/>
      <c r="X790" s="150"/>
      <c r="Y790" s="150"/>
    </row>
    <row r="791" spans="1:25" s="17" customFormat="1" x14ac:dyDescent="0.2">
      <c r="A791" s="151">
        <v>39990</v>
      </c>
      <c r="B791" s="164" t="s">
        <v>748</v>
      </c>
      <c r="C791" s="164" t="s">
        <v>263</v>
      </c>
      <c r="D791" s="164" t="s">
        <v>140</v>
      </c>
      <c r="E791" s="164" t="s">
        <v>143</v>
      </c>
      <c r="F791" s="165">
        <v>39462</v>
      </c>
      <c r="G791" s="157">
        <v>2008</v>
      </c>
      <c r="H791" s="151" t="s">
        <v>639</v>
      </c>
      <c r="I791" s="151" t="str">
        <f t="shared" si="60"/>
        <v>UT</v>
      </c>
      <c r="J791" s="151" t="str">
        <f t="shared" si="61"/>
        <v>CO</v>
      </c>
      <c r="K791" s="151" t="str">
        <f t="shared" si="62"/>
        <v>Mountain</v>
      </c>
      <c r="L791" s="151" t="str">
        <f>INDEX('State '!$A$1:$C$62,MATCH($I791,'State '!$B:$B,0),3)</f>
        <v>Mountain</v>
      </c>
      <c r="M791" s="151" t="str">
        <f>INDEX('State '!$A$1:$C$62,MATCH($J791,'State '!$B:$B,0),3)</f>
        <v>Mountain</v>
      </c>
      <c r="N791" s="151"/>
      <c r="O791" s="158">
        <v>12</v>
      </c>
      <c r="P791" s="158"/>
      <c r="Q791" s="158">
        <v>75</v>
      </c>
      <c r="R791" s="157">
        <v>24</v>
      </c>
      <c r="S791" s="151" t="s">
        <v>135</v>
      </c>
      <c r="T791" s="151" t="s">
        <v>381</v>
      </c>
      <c r="U791" s="151" t="s">
        <v>382</v>
      </c>
      <c r="V791" s="151"/>
      <c r="W791" s="150"/>
      <c r="X791" s="150"/>
      <c r="Y791" s="150"/>
    </row>
    <row r="792" spans="1:25" s="17" customFormat="1" x14ac:dyDescent="0.2">
      <c r="A792" s="151">
        <v>39990</v>
      </c>
      <c r="B792" s="164" t="s">
        <v>1153</v>
      </c>
      <c r="C792" s="164" t="s">
        <v>263</v>
      </c>
      <c r="D792" s="164" t="s">
        <v>134</v>
      </c>
      <c r="E792" s="164" t="s">
        <v>143</v>
      </c>
      <c r="F792" s="165">
        <v>38331</v>
      </c>
      <c r="G792" s="157">
        <v>2004</v>
      </c>
      <c r="H792" s="151" t="s">
        <v>21</v>
      </c>
      <c r="I792" s="151" t="str">
        <f t="shared" si="60"/>
        <v>UT</v>
      </c>
      <c r="J792" s="151" t="str">
        <f t="shared" si="61"/>
        <v>UT</v>
      </c>
      <c r="K792" s="151" t="str">
        <f t="shared" si="62"/>
        <v>Mountain</v>
      </c>
      <c r="L792" s="151" t="str">
        <f>INDEX('State '!$A$1:$C$62,MATCH($I792,'State '!$B:$B,0),3)</f>
        <v>Mountain</v>
      </c>
      <c r="M792" s="151" t="str">
        <f>INDEX('State '!$A$1:$C$62,MATCH($J792,'State '!$B:$B,0),3)</f>
        <v>Mountain</v>
      </c>
      <c r="N792" s="151"/>
      <c r="O792" s="158">
        <v>15.56</v>
      </c>
      <c r="P792" s="158">
        <v>13.4</v>
      </c>
      <c r="Q792" s="158">
        <v>190</v>
      </c>
      <c r="R792" s="157">
        <v>20</v>
      </c>
      <c r="S792" s="151" t="s">
        <v>135</v>
      </c>
      <c r="T792" s="151" t="s">
        <v>381</v>
      </c>
      <c r="U792" s="151" t="s">
        <v>1154</v>
      </c>
      <c r="V792" s="151"/>
      <c r="W792" s="150"/>
      <c r="X792" s="150"/>
      <c r="Y792" s="150"/>
    </row>
    <row r="793" spans="1:25" s="17" customFormat="1" x14ac:dyDescent="0.2">
      <c r="A793" s="151">
        <v>39990</v>
      </c>
      <c r="B793" s="164" t="s">
        <v>1216</v>
      </c>
      <c r="C793" s="164" t="s">
        <v>263</v>
      </c>
      <c r="D793" s="164" t="s">
        <v>140</v>
      </c>
      <c r="E793" s="164" t="s">
        <v>143</v>
      </c>
      <c r="F793" s="165">
        <v>37742</v>
      </c>
      <c r="G793" s="157">
        <v>2003</v>
      </c>
      <c r="H793" s="151" t="s">
        <v>29</v>
      </c>
      <c r="I793" s="151" t="str">
        <f t="shared" si="60"/>
        <v>WY</v>
      </c>
      <c r="J793" s="151" t="str">
        <f t="shared" si="61"/>
        <v>WY</v>
      </c>
      <c r="K793" s="151" t="str">
        <f t="shared" si="62"/>
        <v>Mountain</v>
      </c>
      <c r="L793" s="151" t="str">
        <f>INDEX('State '!$A$1:$C$62,MATCH($I793,'State '!$B:$B,0),3)</f>
        <v>Mountain</v>
      </c>
      <c r="M793" s="151" t="str">
        <f>INDEX('State '!$A$1:$C$62,MATCH($J793,'State '!$B:$B,0),3)</f>
        <v>Mountain</v>
      </c>
      <c r="N793" s="151"/>
      <c r="O793" s="158">
        <v>0.5</v>
      </c>
      <c r="P793" s="158"/>
      <c r="Q793" s="158">
        <v>150</v>
      </c>
      <c r="R793" s="157"/>
      <c r="S793" s="151" t="s">
        <v>135</v>
      </c>
      <c r="T793" s="151" t="s">
        <v>381</v>
      </c>
      <c r="U793" s="151" t="s">
        <v>382</v>
      </c>
      <c r="V793" s="151"/>
      <c r="W793" s="150"/>
      <c r="X793" s="150"/>
      <c r="Y793" s="150"/>
    </row>
    <row r="794" spans="1:25" s="17" customFormat="1" x14ac:dyDescent="0.2">
      <c r="A794" s="151">
        <v>39990</v>
      </c>
      <c r="B794" s="164" t="s">
        <v>1767</v>
      </c>
      <c r="C794" s="164" t="s">
        <v>263</v>
      </c>
      <c r="D794" s="164" t="s">
        <v>140</v>
      </c>
      <c r="E794" s="164" t="s">
        <v>143</v>
      </c>
      <c r="F794" s="165">
        <v>35370</v>
      </c>
      <c r="G794" s="157">
        <v>1996</v>
      </c>
      <c r="H794" s="151" t="s">
        <v>1574</v>
      </c>
      <c r="I794" s="151" t="str">
        <f t="shared" si="60"/>
        <v>WY</v>
      </c>
      <c r="J794" s="151" t="str">
        <f t="shared" si="61"/>
        <v>UT</v>
      </c>
      <c r="K794" s="151" t="str">
        <f t="shared" si="62"/>
        <v>Mountain</v>
      </c>
      <c r="L794" s="151" t="str">
        <f>INDEX('State '!$A$1:$C$62,MATCH($I794,'State '!$B:$B,0),3)</f>
        <v>Mountain</v>
      </c>
      <c r="M794" s="151" t="str">
        <f>INDEX('State '!$A$1:$C$62,MATCH($J794,'State '!$B:$B,0),3)</f>
        <v>Mountain</v>
      </c>
      <c r="N794" s="151"/>
      <c r="O794" s="158">
        <v>0.18</v>
      </c>
      <c r="P794" s="158"/>
      <c r="Q794" s="158">
        <v>21</v>
      </c>
      <c r="R794" s="157">
        <v>20</v>
      </c>
      <c r="S794" s="151" t="s">
        <v>135</v>
      </c>
      <c r="T794" s="151" t="s">
        <v>381</v>
      </c>
      <c r="U794" s="151" t="s">
        <v>1768</v>
      </c>
      <c r="V794" s="151"/>
      <c r="W794" s="150"/>
      <c r="X794" s="150"/>
      <c r="Y794" s="150"/>
    </row>
    <row r="795" spans="1:25" s="17" customFormat="1" x14ac:dyDescent="0.2">
      <c r="A795" s="151">
        <v>39990</v>
      </c>
      <c r="B795" s="164" t="s">
        <v>1573</v>
      </c>
      <c r="C795" s="164" t="s">
        <v>263</v>
      </c>
      <c r="D795" s="164" t="s">
        <v>134</v>
      </c>
      <c r="E795" s="164" t="s">
        <v>143</v>
      </c>
      <c r="F795" s="165">
        <v>36039</v>
      </c>
      <c r="G795" s="157">
        <v>1998</v>
      </c>
      <c r="H795" s="151" t="s">
        <v>1574</v>
      </c>
      <c r="I795" s="151" t="str">
        <f t="shared" si="60"/>
        <v>WY</v>
      </c>
      <c r="J795" s="151" t="str">
        <f t="shared" si="61"/>
        <v>UT</v>
      </c>
      <c r="K795" s="151" t="str">
        <f t="shared" si="62"/>
        <v>Mountain</v>
      </c>
      <c r="L795" s="151" t="str">
        <f>INDEX('State '!$A$1:$C$62,MATCH($I795,'State '!$B:$B,0),3)</f>
        <v>Mountain</v>
      </c>
      <c r="M795" s="151" t="str">
        <f>INDEX('State '!$A$1:$C$62,MATCH($J795,'State '!$B:$B,0),3)</f>
        <v>Mountain</v>
      </c>
      <c r="N795" s="151"/>
      <c r="O795" s="158">
        <v>17.8</v>
      </c>
      <c r="P795" s="158">
        <v>41</v>
      </c>
      <c r="Q795" s="158">
        <v>84.7</v>
      </c>
      <c r="R795" s="157">
        <v>20</v>
      </c>
      <c r="S795" s="151" t="s">
        <v>135</v>
      </c>
      <c r="T795" s="151" t="s">
        <v>381</v>
      </c>
      <c r="U795" s="151" t="s">
        <v>1575</v>
      </c>
      <c r="V795" s="151"/>
      <c r="W795" s="150"/>
      <c r="X795" s="150"/>
      <c r="Y795" s="150"/>
    </row>
    <row r="796" spans="1:25" s="17" customFormat="1" x14ac:dyDescent="0.2">
      <c r="A796" s="151">
        <v>39990</v>
      </c>
      <c r="B796" s="164" t="s">
        <v>1374</v>
      </c>
      <c r="C796" s="164" t="s">
        <v>263</v>
      </c>
      <c r="D796" s="164" t="s">
        <v>140</v>
      </c>
      <c r="E796" s="164" t="s">
        <v>143</v>
      </c>
      <c r="F796" s="165">
        <v>37225</v>
      </c>
      <c r="G796" s="157">
        <v>2001</v>
      </c>
      <c r="H796" s="151" t="s">
        <v>21</v>
      </c>
      <c r="I796" s="151" t="str">
        <f t="shared" si="60"/>
        <v>UT</v>
      </c>
      <c r="J796" s="151" t="str">
        <f t="shared" si="61"/>
        <v>UT</v>
      </c>
      <c r="K796" s="151" t="str">
        <f t="shared" si="62"/>
        <v>Mountain</v>
      </c>
      <c r="L796" s="151" t="str">
        <f>INDEX('State '!$A$1:$C$62,MATCH($I796,'State '!$B:$B,0),3)</f>
        <v>Mountain</v>
      </c>
      <c r="M796" s="151" t="str">
        <f>INDEX('State '!$A$1:$C$62,MATCH($J796,'State '!$B:$B,0),3)</f>
        <v>Mountain</v>
      </c>
      <c r="N796" s="151"/>
      <c r="O796" s="158">
        <v>80.849999999999994</v>
      </c>
      <c r="P796" s="158">
        <v>75.599999999999994</v>
      </c>
      <c r="Q796" s="158">
        <v>265</v>
      </c>
      <c r="R796" s="157">
        <v>24</v>
      </c>
      <c r="S796" s="151" t="s">
        <v>135</v>
      </c>
      <c r="T796" s="151" t="s">
        <v>381</v>
      </c>
      <c r="U796" s="151" t="s">
        <v>1375</v>
      </c>
      <c r="V796" s="151"/>
      <c r="W796" s="150"/>
      <c r="X796" s="150"/>
      <c r="Y796" s="150"/>
    </row>
    <row r="797" spans="1:25" s="17" customFormat="1" x14ac:dyDescent="0.2">
      <c r="A797" s="151">
        <v>39990</v>
      </c>
      <c r="B797" s="164" t="s">
        <v>1211</v>
      </c>
      <c r="C797" s="164" t="s">
        <v>263</v>
      </c>
      <c r="D797" s="164" t="s">
        <v>140</v>
      </c>
      <c r="E797" s="164" t="s">
        <v>143</v>
      </c>
      <c r="F797" s="165">
        <v>37900</v>
      </c>
      <c r="G797" s="157">
        <v>2003</v>
      </c>
      <c r="H797" s="151" t="s">
        <v>404</v>
      </c>
      <c r="I797" s="151" t="str">
        <f t="shared" si="60"/>
        <v>UT</v>
      </c>
      <c r="J797" s="151" t="str">
        <f t="shared" si="61"/>
        <v>WY</v>
      </c>
      <c r="K797" s="151" t="str">
        <f t="shared" si="62"/>
        <v>Mountain</v>
      </c>
      <c r="L797" s="151" t="str">
        <f>INDEX('State '!$A$1:$C$62,MATCH($I797,'State '!$B:$B,0),3)</f>
        <v>Mountain</v>
      </c>
      <c r="M797" s="151" t="str">
        <f>INDEX('State '!$A$1:$C$62,MATCH($J797,'State '!$B:$B,0),3)</f>
        <v>Mountain</v>
      </c>
      <c r="N797" s="151"/>
      <c r="O797" s="158">
        <v>13</v>
      </c>
      <c r="P797" s="158">
        <v>17</v>
      </c>
      <c r="Q797" s="158">
        <v>217</v>
      </c>
      <c r="R797" s="157">
        <v>24</v>
      </c>
      <c r="S797" s="151" t="s">
        <v>135</v>
      </c>
      <c r="T797" s="151" t="s">
        <v>381</v>
      </c>
      <c r="U797" s="151" t="s">
        <v>1212</v>
      </c>
      <c r="V797" s="151"/>
      <c r="W797" s="150"/>
      <c r="X797" s="150"/>
      <c r="Y797" s="150"/>
    </row>
    <row r="798" spans="1:25" s="17" customFormat="1" x14ac:dyDescent="0.2">
      <c r="A798" s="151">
        <v>39990</v>
      </c>
      <c r="B798" s="164" t="s">
        <v>1065</v>
      </c>
      <c r="C798" s="164" t="s">
        <v>263</v>
      </c>
      <c r="D798" s="164" t="s">
        <v>140</v>
      </c>
      <c r="E798" s="164" t="s">
        <v>143</v>
      </c>
      <c r="F798" s="165">
        <v>38657</v>
      </c>
      <c r="G798" s="157">
        <v>2005</v>
      </c>
      <c r="H798" s="151" t="s">
        <v>21</v>
      </c>
      <c r="I798" s="151" t="str">
        <f t="shared" si="60"/>
        <v>UT</v>
      </c>
      <c r="J798" s="151" t="str">
        <f t="shared" si="61"/>
        <v>UT</v>
      </c>
      <c r="K798" s="151" t="str">
        <f t="shared" si="62"/>
        <v>Mountain</v>
      </c>
      <c r="L798" s="151" t="str">
        <f>INDEX('State '!$A$1:$C$62,MATCH($I798,'State '!$B:$B,0),3)</f>
        <v>Mountain</v>
      </c>
      <c r="M798" s="151" t="str">
        <f>INDEX('State '!$A$1:$C$62,MATCH($J798,'State '!$B:$B,0),3)</f>
        <v>Mountain</v>
      </c>
      <c r="N798" s="151"/>
      <c r="O798" s="158">
        <v>54.6</v>
      </c>
      <c r="P798" s="158">
        <v>18.7</v>
      </c>
      <c r="Q798" s="158">
        <v>102</v>
      </c>
      <c r="R798" s="157">
        <v>24</v>
      </c>
      <c r="S798" s="151" t="s">
        <v>135</v>
      </c>
      <c r="T798" s="151" t="s">
        <v>381</v>
      </c>
      <c r="U798" s="151" t="s">
        <v>1066</v>
      </c>
      <c r="V798" s="151"/>
      <c r="W798" s="150"/>
      <c r="X798" s="150"/>
      <c r="Y798" s="150"/>
    </row>
    <row r="799" spans="1:25" s="17" customFormat="1" x14ac:dyDescent="0.2">
      <c r="A799" s="151">
        <v>39990</v>
      </c>
      <c r="B799" s="164" t="s">
        <v>1217</v>
      </c>
      <c r="C799" s="164" t="s">
        <v>263</v>
      </c>
      <c r="D799" s="164" t="s">
        <v>140</v>
      </c>
      <c r="E799" s="164" t="s">
        <v>143</v>
      </c>
      <c r="F799" s="165">
        <v>37632</v>
      </c>
      <c r="G799" s="157">
        <v>2003</v>
      </c>
      <c r="H799" s="151" t="s">
        <v>25</v>
      </c>
      <c r="I799" s="151" t="str">
        <f t="shared" si="60"/>
        <v>CO</v>
      </c>
      <c r="J799" s="151" t="str">
        <f t="shared" si="61"/>
        <v>CO</v>
      </c>
      <c r="K799" s="151" t="str">
        <f t="shared" si="62"/>
        <v>Mountain</v>
      </c>
      <c r="L799" s="151" t="str">
        <f>INDEX('State '!$A$1:$C$62,MATCH($I799,'State '!$B:$B,0),3)</f>
        <v>Mountain</v>
      </c>
      <c r="M799" s="151" t="str">
        <f>INDEX('State '!$A$1:$C$62,MATCH($J799,'State '!$B:$B,0),3)</f>
        <v>Mountain</v>
      </c>
      <c r="N799" s="151"/>
      <c r="O799" s="158">
        <v>3.5</v>
      </c>
      <c r="P799" s="158"/>
      <c r="Q799" s="158">
        <v>90</v>
      </c>
      <c r="R799" s="157"/>
      <c r="S799" s="151" t="s">
        <v>135</v>
      </c>
      <c r="T799" s="151" t="s">
        <v>381</v>
      </c>
      <c r="U799" s="151" t="s">
        <v>382</v>
      </c>
      <c r="V799" s="151"/>
      <c r="W799" s="150"/>
      <c r="X799" s="150"/>
      <c r="Y799" s="150"/>
    </row>
    <row r="800" spans="1:25" s="17" customFormat="1" x14ac:dyDescent="0.2">
      <c r="A800" s="151">
        <v>39990</v>
      </c>
      <c r="B800" s="152" t="s">
        <v>970</v>
      </c>
      <c r="C800" s="152" t="s">
        <v>263</v>
      </c>
      <c r="D800" s="152" t="s">
        <v>140</v>
      </c>
      <c r="E800" s="153" t="s">
        <v>143</v>
      </c>
      <c r="F800" s="154">
        <v>39387</v>
      </c>
      <c r="G800" s="161">
        <v>2007</v>
      </c>
      <c r="H800" s="151" t="s">
        <v>21</v>
      </c>
      <c r="I800" s="151" t="str">
        <f t="shared" si="60"/>
        <v>UT</v>
      </c>
      <c r="J800" s="151" t="str">
        <f t="shared" si="61"/>
        <v>UT</v>
      </c>
      <c r="K800" s="151" t="str">
        <f t="shared" si="62"/>
        <v>Mountain</v>
      </c>
      <c r="L800" s="151" t="str">
        <f>INDEX('State '!$A$1:$C$62,MATCH($I800,'State '!$B:$B,0),3)</f>
        <v>Mountain</v>
      </c>
      <c r="M800" s="151" t="str">
        <f>INDEX('State '!$A$1:$C$62,MATCH($J800,'State '!$B:$B,0),3)</f>
        <v>Mountain</v>
      </c>
      <c r="N800" s="151"/>
      <c r="O800" s="158">
        <v>107.7</v>
      </c>
      <c r="P800" s="157">
        <v>59</v>
      </c>
      <c r="Q800" s="157">
        <v>175</v>
      </c>
      <c r="R800" s="158">
        <v>24</v>
      </c>
      <c r="S800" s="159" t="s">
        <v>135</v>
      </c>
      <c r="T800" s="156" t="s">
        <v>381</v>
      </c>
      <c r="U800" s="160" t="s">
        <v>971</v>
      </c>
      <c r="V800" s="151"/>
      <c r="W800" s="150"/>
      <c r="X800" s="150"/>
      <c r="Y800" s="150"/>
    </row>
    <row r="801" spans="1:25" s="17" customFormat="1" x14ac:dyDescent="0.2">
      <c r="A801" s="151">
        <v>39990</v>
      </c>
      <c r="B801" s="164" t="s">
        <v>1297</v>
      </c>
      <c r="C801" s="164" t="s">
        <v>1297</v>
      </c>
      <c r="D801" s="164" t="s">
        <v>141</v>
      </c>
      <c r="E801" s="164" t="s">
        <v>143</v>
      </c>
      <c r="F801" s="165">
        <v>37438</v>
      </c>
      <c r="G801" s="157">
        <v>2002</v>
      </c>
      <c r="H801" s="151" t="s">
        <v>1298</v>
      </c>
      <c r="I801" s="151" t="str">
        <f t="shared" si="60"/>
        <v>NM</v>
      </c>
      <c r="J801" s="151" t="str">
        <f t="shared" si="61"/>
        <v>CA</v>
      </c>
      <c r="K801" s="151" t="str">
        <f t="shared" si="62"/>
        <v>Mountain, Pacific</v>
      </c>
      <c r="L801" s="151" t="str">
        <f>INDEX('State '!$A$1:$C$62,MATCH($I801,'State '!$B:$B,0),3)</f>
        <v>Mountain</v>
      </c>
      <c r="M801" s="151" t="str">
        <f>INDEX('State '!$A$1:$C$62,MATCH($J801,'State '!$B:$B,0),3)</f>
        <v>Pacific</v>
      </c>
      <c r="N801" s="151"/>
      <c r="O801" s="158">
        <v>100</v>
      </c>
      <c r="P801" s="158">
        <v>405</v>
      </c>
      <c r="Q801" s="158">
        <v>87</v>
      </c>
      <c r="R801" s="157">
        <v>16</v>
      </c>
      <c r="S801" s="151" t="s">
        <v>135</v>
      </c>
      <c r="T801" s="151" t="s">
        <v>381</v>
      </c>
      <c r="U801" s="151" t="s">
        <v>1299</v>
      </c>
      <c r="V801" s="151"/>
      <c r="W801" s="150"/>
      <c r="X801" s="150"/>
      <c r="Y801" s="150"/>
    </row>
    <row r="802" spans="1:25" s="17" customFormat="1" x14ac:dyDescent="0.2">
      <c r="A802" s="151">
        <v>39990</v>
      </c>
      <c r="B802" s="164" t="s">
        <v>1592</v>
      </c>
      <c r="C802" s="164" t="s">
        <v>263</v>
      </c>
      <c r="D802" s="164" t="s">
        <v>140</v>
      </c>
      <c r="E802" s="164" t="s">
        <v>143</v>
      </c>
      <c r="F802" s="165">
        <v>36069</v>
      </c>
      <c r="G802" s="157">
        <v>1998</v>
      </c>
      <c r="H802" s="151" t="s">
        <v>21</v>
      </c>
      <c r="I802" s="151" t="str">
        <f t="shared" si="60"/>
        <v>UT</v>
      </c>
      <c r="J802" s="151" t="str">
        <f t="shared" si="61"/>
        <v>UT</v>
      </c>
      <c r="K802" s="151" t="str">
        <f t="shared" si="62"/>
        <v>Mountain</v>
      </c>
      <c r="L802" s="151" t="str">
        <f>INDEX('State '!$A$1:$C$62,MATCH($I802,'State '!$B:$B,0),3)</f>
        <v>Mountain</v>
      </c>
      <c r="M802" s="151" t="str">
        <f>INDEX('State '!$A$1:$C$62,MATCH($J802,'State '!$B:$B,0),3)</f>
        <v>Mountain</v>
      </c>
      <c r="N802" s="151"/>
      <c r="O802" s="158">
        <v>8.2200000000000006</v>
      </c>
      <c r="P802" s="158"/>
      <c r="Q802" s="158">
        <v>55</v>
      </c>
      <c r="R802" s="157">
        <v>20</v>
      </c>
      <c r="S802" s="151" t="s">
        <v>135</v>
      </c>
      <c r="T802" s="151" t="s">
        <v>381</v>
      </c>
      <c r="U802" s="151" t="s">
        <v>1593</v>
      </c>
      <c r="V802" s="151"/>
      <c r="W802" s="150"/>
      <c r="X802" s="150"/>
      <c r="Y802" s="150"/>
    </row>
    <row r="803" spans="1:25" s="17" customFormat="1" x14ac:dyDescent="0.2">
      <c r="A803" s="151">
        <v>43201</v>
      </c>
      <c r="B803" s="164" t="s">
        <v>1996</v>
      </c>
      <c r="C803" s="164" t="s">
        <v>1954</v>
      </c>
      <c r="D803" s="164" t="s">
        <v>1878</v>
      </c>
      <c r="E803" s="153" t="s">
        <v>143</v>
      </c>
      <c r="F803" s="165">
        <v>43070</v>
      </c>
      <c r="G803" s="157">
        <v>2017</v>
      </c>
      <c r="H803" s="151" t="s">
        <v>1992</v>
      </c>
      <c r="I803" s="151" t="str">
        <f t="shared" si="60"/>
        <v>KY</v>
      </c>
      <c r="J803" s="151" t="str">
        <f t="shared" si="61"/>
        <v>LA</v>
      </c>
      <c r="K803" s="156" t="str">
        <f t="shared" si="62"/>
        <v>Midwest, South Central</v>
      </c>
      <c r="L803" s="151" t="str">
        <f>INDEX('State '!$A$1:$C$62,MATCH($I803,'State '!$B:$B,0),3)</f>
        <v>Midwest</v>
      </c>
      <c r="M803" s="151" t="str">
        <f>INDEX('State '!$A$1:$C$62,MATCH($J803,'State '!$B:$B,0),3)</f>
        <v>South Central</v>
      </c>
      <c r="N803" s="151"/>
      <c r="O803" s="158">
        <v>400</v>
      </c>
      <c r="P803" s="158"/>
      <c r="Q803" s="158">
        <v>1100</v>
      </c>
      <c r="R803" s="157"/>
      <c r="S803" s="151" t="s">
        <v>135</v>
      </c>
      <c r="T803" s="151" t="s">
        <v>381</v>
      </c>
      <c r="U803" s="151" t="s">
        <v>2045</v>
      </c>
      <c r="V803" s="151" t="s">
        <v>2178</v>
      </c>
      <c r="W803" s="150"/>
      <c r="X803" s="150"/>
      <c r="Y803" s="150"/>
    </row>
    <row r="804" spans="1:25" s="17" customFormat="1" ht="25.5" x14ac:dyDescent="0.2">
      <c r="A804" s="97">
        <v>43769</v>
      </c>
      <c r="B804" s="80" t="s">
        <v>2634</v>
      </c>
      <c r="C804" s="164" t="s">
        <v>240</v>
      </c>
      <c r="D804" s="80" t="s">
        <v>140</v>
      </c>
      <c r="E804" s="102" t="s">
        <v>143</v>
      </c>
      <c r="F804" s="62">
        <v>43708</v>
      </c>
      <c r="G804" s="110">
        <v>2019</v>
      </c>
      <c r="H804" s="97" t="s">
        <v>6</v>
      </c>
      <c r="I804" s="97" t="str">
        <f t="shared" si="60"/>
        <v>TX</v>
      </c>
      <c r="J804" s="97" t="str">
        <f t="shared" si="61"/>
        <v>TX</v>
      </c>
      <c r="K804" s="104" t="str">
        <f t="shared" si="62"/>
        <v>South Central</v>
      </c>
      <c r="L804" s="97" t="str">
        <f>INDEX('State '!$A$1:$C$62,MATCH($I804,'State '!$B:$B,0),3)</f>
        <v>South Central</v>
      </c>
      <c r="M804" s="97" t="str">
        <f>INDEX('State '!$A$1:$C$62,MATCH($J804,'State '!$B:$B,0),3)</f>
        <v>South Central</v>
      </c>
      <c r="N804" s="97"/>
      <c r="O804" s="158"/>
      <c r="P804" s="179">
        <v>25</v>
      </c>
      <c r="Q804" s="108"/>
      <c r="R804" s="63">
        <v>30</v>
      </c>
      <c r="S804" s="103" t="s">
        <v>138</v>
      </c>
      <c r="T804" s="104" t="s">
        <v>2598</v>
      </c>
      <c r="U804" s="105"/>
      <c r="V804" s="97" t="s">
        <v>2175</v>
      </c>
      <c r="W804" s="79" t="s">
        <v>2883</v>
      </c>
      <c r="X804" s="79"/>
      <c r="Y804" s="137" t="s">
        <v>2897</v>
      </c>
    </row>
    <row r="805" spans="1:25" s="17" customFormat="1" ht="25.5" x14ac:dyDescent="0.2">
      <c r="A805" s="151">
        <v>43423</v>
      </c>
      <c r="B805" s="164" t="s">
        <v>2635</v>
      </c>
      <c r="C805" s="164" t="s">
        <v>240</v>
      </c>
      <c r="D805" s="164" t="s">
        <v>136</v>
      </c>
      <c r="E805" s="164" t="s">
        <v>143</v>
      </c>
      <c r="F805" s="165">
        <v>43221</v>
      </c>
      <c r="G805" s="157">
        <v>2018</v>
      </c>
      <c r="H805" s="151" t="s">
        <v>6</v>
      </c>
      <c r="I805" s="151" t="str">
        <f t="shared" si="60"/>
        <v>TX</v>
      </c>
      <c r="J805" s="151" t="str">
        <f t="shared" si="61"/>
        <v>TX</v>
      </c>
      <c r="K805" s="156" t="str">
        <f t="shared" si="62"/>
        <v>South Central</v>
      </c>
      <c r="L805" s="151" t="str">
        <f>INDEX('State '!$A$1:$C$62,MATCH($I805,'State '!$B:$B,0),3)</f>
        <v>South Central</v>
      </c>
      <c r="M805" s="151" t="str">
        <f>INDEX('State '!$A$1:$C$62,MATCH($J805,'State '!$B:$B,0),3)</f>
        <v>South Central</v>
      </c>
      <c r="N805" s="151"/>
      <c r="O805" s="158"/>
      <c r="P805" s="158">
        <v>80</v>
      </c>
      <c r="Q805" s="158">
        <v>1400</v>
      </c>
      <c r="R805" s="157" t="s">
        <v>2430</v>
      </c>
      <c r="S805" s="151" t="s">
        <v>138</v>
      </c>
      <c r="T805" s="151" t="s">
        <v>2598</v>
      </c>
      <c r="U805" s="151"/>
      <c r="V805" s="151" t="s">
        <v>2175</v>
      </c>
      <c r="W805" s="150" t="s">
        <v>2431</v>
      </c>
      <c r="X805" s="150"/>
      <c r="Y805" s="150" t="s">
        <v>2446</v>
      </c>
    </row>
    <row r="806" spans="1:25" s="17" customFormat="1" x14ac:dyDescent="0.2">
      <c r="A806" s="151">
        <v>40224</v>
      </c>
      <c r="B806" s="164" t="s">
        <v>591</v>
      </c>
      <c r="C806" s="164" t="s">
        <v>243</v>
      </c>
      <c r="D806" s="164" t="s">
        <v>140</v>
      </c>
      <c r="E806" s="164" t="s">
        <v>143</v>
      </c>
      <c r="F806" s="165">
        <v>40207</v>
      </c>
      <c r="G806" s="157">
        <v>2010</v>
      </c>
      <c r="H806" s="151" t="s">
        <v>0</v>
      </c>
      <c r="I806" s="151" t="str">
        <f t="shared" si="60"/>
        <v>LA</v>
      </c>
      <c r="J806" s="151" t="str">
        <f t="shared" si="61"/>
        <v>LA</v>
      </c>
      <c r="K806" s="151" t="str">
        <f t="shared" si="62"/>
        <v>South Central</v>
      </c>
      <c r="L806" s="151" t="str">
        <f>INDEX('State '!$A$1:$C$62,MATCH($I806,'State '!$B:$B,0),3)</f>
        <v>South Central</v>
      </c>
      <c r="M806" s="151" t="str">
        <f>INDEX('State '!$A$1:$C$62,MATCH($J806,'State '!$B:$B,0),3)</f>
        <v>South Central</v>
      </c>
      <c r="N806" s="151"/>
      <c r="O806" s="158">
        <v>47</v>
      </c>
      <c r="P806" s="158">
        <v>12.5</v>
      </c>
      <c r="Q806" s="158">
        <v>100</v>
      </c>
      <c r="R806" s="157">
        <v>36</v>
      </c>
      <c r="S806" s="151" t="s">
        <v>138</v>
      </c>
      <c r="T806" s="151" t="s">
        <v>187</v>
      </c>
      <c r="U806" s="151" t="s">
        <v>382</v>
      </c>
      <c r="V806" s="151"/>
      <c r="W806" s="150"/>
      <c r="X806" s="150"/>
      <c r="Y806" s="150"/>
    </row>
    <row r="807" spans="1:25" s="17" customFormat="1" x14ac:dyDescent="0.2">
      <c r="A807" s="151">
        <v>39990</v>
      </c>
      <c r="B807" s="164" t="s">
        <v>1203</v>
      </c>
      <c r="C807" s="164" t="s">
        <v>336</v>
      </c>
      <c r="D807" s="164" t="s">
        <v>140</v>
      </c>
      <c r="E807" s="164" t="s">
        <v>143</v>
      </c>
      <c r="F807" s="165">
        <v>37865</v>
      </c>
      <c r="G807" s="157">
        <v>2003</v>
      </c>
      <c r="H807" s="151" t="s">
        <v>1192</v>
      </c>
      <c r="I807" s="151" t="str">
        <f t="shared" si="60"/>
        <v>AB</v>
      </c>
      <c r="J807" s="151" t="str">
        <f t="shared" si="61"/>
        <v>MT</v>
      </c>
      <c r="K807" s="151" t="str">
        <f t="shared" si="62"/>
        <v>Canada, Mountain</v>
      </c>
      <c r="L807" s="151" t="str">
        <f>INDEX('State '!$A$1:$C$62,MATCH($I807,'State '!$B:$B,0),3)</f>
        <v>Canada</v>
      </c>
      <c r="M807" s="151" t="str">
        <f>INDEX('State '!$A$1:$C$62,MATCH($J807,'State '!$B:$B,0),3)</f>
        <v>Mountain</v>
      </c>
      <c r="N807" s="151"/>
      <c r="O807" s="158">
        <v>0.2</v>
      </c>
      <c r="P807" s="158">
        <v>4</v>
      </c>
      <c r="Q807" s="158">
        <v>20</v>
      </c>
      <c r="R807" s="157">
        <v>4</v>
      </c>
      <c r="S807" s="151" t="s">
        <v>135</v>
      </c>
      <c r="T807" s="151" t="s">
        <v>381</v>
      </c>
      <c r="U807" s="151" t="s">
        <v>1204</v>
      </c>
      <c r="V807" s="151"/>
      <c r="W807" s="150"/>
      <c r="X807" s="150"/>
      <c r="Y807" s="150"/>
    </row>
    <row r="808" spans="1:25" s="17" customFormat="1" ht="202.15" customHeight="1" x14ac:dyDescent="0.2">
      <c r="A808" s="96">
        <v>45499</v>
      </c>
      <c r="B808" s="79" t="s">
        <v>2760</v>
      </c>
      <c r="C808" s="79" t="s">
        <v>1875</v>
      </c>
      <c r="D808" s="79" t="s">
        <v>140</v>
      </c>
      <c r="E808" s="79" t="s">
        <v>3474</v>
      </c>
      <c r="F808" s="60">
        <v>45485</v>
      </c>
      <c r="G808" s="98">
        <v>2024</v>
      </c>
      <c r="H808" s="97" t="s">
        <v>399</v>
      </c>
      <c r="I808" s="97" t="str">
        <f>LEFT($H808,2)</f>
        <v>PA</v>
      </c>
      <c r="J808" s="97" t="str">
        <f>RIGHT($H808,2)</f>
        <v>NJ</v>
      </c>
      <c r="K808" s="104" t="str">
        <f>IF($L808=$M808,L808,CONCATENATE($L808,", ",IF(ISBLANK(N808),"",CONCATENATE(N808,", ")),$M808))</f>
        <v>Northeast</v>
      </c>
      <c r="L808" s="97" t="str">
        <f>INDEX('[3]State '!$A$1:$C$62,MATCH($I808,'[3]State '!$B:$B,0),3)</f>
        <v>Northeast</v>
      </c>
      <c r="M808" s="97" t="str">
        <f>INDEX('[3]State '!$A$1:$C$62,MATCH($J808,'[3]State '!$B:$B,0),3)</f>
        <v>Northeast</v>
      </c>
      <c r="N808" s="97"/>
      <c r="O808" s="145"/>
      <c r="P808" s="202">
        <f>22+13.8</f>
        <v>35.799999999999997</v>
      </c>
      <c r="Q808" s="146">
        <v>829</v>
      </c>
      <c r="R808" s="98" t="s">
        <v>421</v>
      </c>
      <c r="S808" s="97" t="s">
        <v>135</v>
      </c>
      <c r="T808" s="97" t="s">
        <v>381</v>
      </c>
      <c r="U808" s="105" t="s">
        <v>3265</v>
      </c>
      <c r="V808" s="97" t="s">
        <v>2178</v>
      </c>
      <c r="W808" s="79" t="s">
        <v>3519</v>
      </c>
      <c r="X808" s="79" t="s">
        <v>3328</v>
      </c>
      <c r="Y808" s="236"/>
    </row>
    <row r="809" spans="1:25" s="17" customFormat="1" x14ac:dyDescent="0.2">
      <c r="A809" s="151">
        <v>40367</v>
      </c>
      <c r="B809" s="164" t="s">
        <v>943</v>
      </c>
      <c r="C809" s="164" t="s">
        <v>3092</v>
      </c>
      <c r="D809" s="164" t="s">
        <v>134</v>
      </c>
      <c r="E809" s="164" t="s">
        <v>143</v>
      </c>
      <c r="F809" s="165">
        <v>39121</v>
      </c>
      <c r="G809" s="157">
        <v>2007</v>
      </c>
      <c r="H809" s="151" t="s">
        <v>29</v>
      </c>
      <c r="I809" s="151" t="str">
        <f t="shared" si="60"/>
        <v>WY</v>
      </c>
      <c r="J809" s="151" t="str">
        <f t="shared" si="61"/>
        <v>WY</v>
      </c>
      <c r="K809" s="151" t="str">
        <f t="shared" si="62"/>
        <v>Mountain</v>
      </c>
      <c r="L809" s="151" t="str">
        <f>INDEX('State '!$A$1:$C$62,MATCH($I809,'State '!$B:$B,0),3)</f>
        <v>Mountain</v>
      </c>
      <c r="M809" s="151" t="str">
        <f>INDEX('State '!$A$1:$C$62,MATCH($J809,'State '!$B:$B,0),3)</f>
        <v>Mountain</v>
      </c>
      <c r="N809" s="151"/>
      <c r="O809" s="158">
        <v>11.3</v>
      </c>
      <c r="P809" s="158">
        <v>20.8</v>
      </c>
      <c r="Q809" s="158">
        <v>330</v>
      </c>
      <c r="R809" s="157">
        <v>20</v>
      </c>
      <c r="S809" s="151" t="s">
        <v>135</v>
      </c>
      <c r="T809" s="151" t="s">
        <v>381</v>
      </c>
      <c r="U809" s="151" t="s">
        <v>944</v>
      </c>
      <c r="V809" s="151"/>
      <c r="W809" s="150"/>
      <c r="X809" s="150"/>
      <c r="Y809" s="150"/>
    </row>
    <row r="810" spans="1:25" s="17" customFormat="1" x14ac:dyDescent="0.2">
      <c r="A810" s="151">
        <v>39990</v>
      </c>
      <c r="B810" s="164" t="s">
        <v>985</v>
      </c>
      <c r="C810" s="164" t="s">
        <v>3092</v>
      </c>
      <c r="D810" s="164" t="s">
        <v>134</v>
      </c>
      <c r="E810" s="164" t="s">
        <v>143</v>
      </c>
      <c r="F810" s="165">
        <v>39036</v>
      </c>
      <c r="G810" s="157">
        <v>2006</v>
      </c>
      <c r="H810" s="151" t="s">
        <v>29</v>
      </c>
      <c r="I810" s="151" t="str">
        <f t="shared" si="60"/>
        <v>WY</v>
      </c>
      <c r="J810" s="151" t="str">
        <f t="shared" si="61"/>
        <v>WY</v>
      </c>
      <c r="K810" s="151" t="str">
        <f t="shared" si="62"/>
        <v>Mountain</v>
      </c>
      <c r="L810" s="151" t="str">
        <f>INDEX('State '!$A$1:$C$62,MATCH($I810,'State '!$B:$B,0),3)</f>
        <v>Mountain</v>
      </c>
      <c r="M810" s="151" t="str">
        <f>INDEX('State '!$A$1:$C$62,MATCH($J810,'State '!$B:$B,0),3)</f>
        <v>Mountain</v>
      </c>
      <c r="N810" s="151"/>
      <c r="O810" s="158">
        <v>11.3</v>
      </c>
      <c r="P810" s="158">
        <v>20.8</v>
      </c>
      <c r="Q810" s="158">
        <v>300</v>
      </c>
      <c r="R810" s="157">
        <v>20</v>
      </c>
      <c r="S810" s="151" t="s">
        <v>135</v>
      </c>
      <c r="T810" s="151" t="s">
        <v>381</v>
      </c>
      <c r="U810" s="151" t="s">
        <v>944</v>
      </c>
      <c r="V810" s="151"/>
      <c r="W810" s="150"/>
      <c r="X810" s="150"/>
      <c r="Y810" s="150"/>
    </row>
    <row r="811" spans="1:25" s="17" customFormat="1" x14ac:dyDescent="0.2">
      <c r="A811" s="151">
        <v>43423</v>
      </c>
      <c r="B811" s="164" t="s">
        <v>2477</v>
      </c>
      <c r="C811" s="164" t="s">
        <v>240</v>
      </c>
      <c r="D811" s="164" t="s">
        <v>136</v>
      </c>
      <c r="E811" s="164" t="s">
        <v>143</v>
      </c>
      <c r="F811" s="165">
        <v>43159</v>
      </c>
      <c r="G811" s="157">
        <v>2018</v>
      </c>
      <c r="H811" s="151" t="s">
        <v>7</v>
      </c>
      <c r="I811" s="151" t="str">
        <f t="shared" si="60"/>
        <v>PA</v>
      </c>
      <c r="J811" s="151" t="str">
        <f t="shared" si="61"/>
        <v>PA</v>
      </c>
      <c r="K811" s="156" t="str">
        <f t="shared" si="62"/>
        <v>Northeast</v>
      </c>
      <c r="L811" s="151" t="str">
        <f>INDEX('State '!$A$1:$C$62,MATCH($I811,'State '!$B:$B,0),3)</f>
        <v>Northeast</v>
      </c>
      <c r="M811" s="151" t="str">
        <f>INDEX('State '!$A$1:$C$62,MATCH($J811,'State '!$B:$B,0),3)</f>
        <v>Northeast</v>
      </c>
      <c r="N811" s="151"/>
      <c r="O811" s="158">
        <v>1500</v>
      </c>
      <c r="P811" s="158">
        <v>120</v>
      </c>
      <c r="Q811" s="158">
        <v>440</v>
      </c>
      <c r="R811" s="157" t="s">
        <v>1822</v>
      </c>
      <c r="S811" s="151" t="s">
        <v>138</v>
      </c>
      <c r="T811" s="151"/>
      <c r="U811" s="151" t="s">
        <v>382</v>
      </c>
      <c r="V811" s="151" t="s">
        <v>2175</v>
      </c>
      <c r="W811" s="150" t="s">
        <v>2478</v>
      </c>
      <c r="X811" s="150"/>
      <c r="Y811" s="150"/>
    </row>
    <row r="812" spans="1:25" s="17" customFormat="1" x14ac:dyDescent="0.2">
      <c r="A812" s="151">
        <v>40379</v>
      </c>
      <c r="B812" s="152" t="s">
        <v>565</v>
      </c>
      <c r="C812" s="152" t="s">
        <v>246</v>
      </c>
      <c r="D812" s="152" t="s">
        <v>140</v>
      </c>
      <c r="E812" s="153" t="s">
        <v>143</v>
      </c>
      <c r="F812" s="154">
        <v>40436</v>
      </c>
      <c r="G812" s="161">
        <v>2010</v>
      </c>
      <c r="H812" s="151" t="s">
        <v>566</v>
      </c>
      <c r="I812" s="151" t="str">
        <f t="shared" si="60"/>
        <v>CO</v>
      </c>
      <c r="J812" s="151" t="str">
        <f t="shared" si="61"/>
        <v>WY</v>
      </c>
      <c r="K812" s="151" t="str">
        <f t="shared" si="62"/>
        <v>Mountain</v>
      </c>
      <c r="L812" s="151" t="str">
        <f>INDEX('State '!$A$1:$C$62,MATCH($I812,'State '!$B:$B,0),3)</f>
        <v>Mountain</v>
      </c>
      <c r="M812" s="151" t="str">
        <f>INDEX('State '!$A$1:$C$62,MATCH($J812,'State '!$B:$B,0),3)</f>
        <v>Mountain</v>
      </c>
      <c r="N812" s="151"/>
      <c r="O812" s="158">
        <v>78</v>
      </c>
      <c r="P812" s="157"/>
      <c r="Q812" s="157">
        <v>200</v>
      </c>
      <c r="R812" s="158"/>
      <c r="S812" s="159" t="s">
        <v>135</v>
      </c>
      <c r="T812" s="156" t="s">
        <v>381</v>
      </c>
      <c r="U812" s="160" t="s">
        <v>567</v>
      </c>
      <c r="V812" s="151"/>
      <c r="W812" s="150"/>
      <c r="X812" s="150"/>
      <c r="Y812" s="150"/>
    </row>
    <row r="813" spans="1:25" s="17" customFormat="1" x14ac:dyDescent="0.2">
      <c r="A813" s="151">
        <v>41335</v>
      </c>
      <c r="B813" s="152" t="s">
        <v>1726</v>
      </c>
      <c r="C813" s="152" t="s">
        <v>236</v>
      </c>
      <c r="D813" s="152" t="s">
        <v>140</v>
      </c>
      <c r="E813" s="153" t="s">
        <v>143</v>
      </c>
      <c r="F813" s="154">
        <v>40817</v>
      </c>
      <c r="G813" s="161">
        <v>2011</v>
      </c>
      <c r="H813" s="151" t="s">
        <v>6</v>
      </c>
      <c r="I813" s="151" t="str">
        <f t="shared" si="60"/>
        <v>TX</v>
      </c>
      <c r="J813" s="151" t="str">
        <f t="shared" si="61"/>
        <v>TX</v>
      </c>
      <c r="K813" s="151" t="str">
        <f t="shared" si="62"/>
        <v>South Central</v>
      </c>
      <c r="L813" s="151" t="str">
        <f>INDEX('State '!$A$1:$C$62,MATCH($I813,'State '!$B:$B,0),3)</f>
        <v>South Central</v>
      </c>
      <c r="M813" s="151" t="str">
        <f>INDEX('State '!$A$1:$C$62,MATCH($J813,'State '!$B:$B,0),3)</f>
        <v>South Central</v>
      </c>
      <c r="N813" s="151"/>
      <c r="O813" s="158">
        <v>0</v>
      </c>
      <c r="P813" s="157">
        <v>160</v>
      </c>
      <c r="Q813" s="157">
        <v>400</v>
      </c>
      <c r="R813" s="158">
        <v>30</v>
      </c>
      <c r="S813" s="159" t="s">
        <v>138</v>
      </c>
      <c r="T813" s="156" t="s">
        <v>187</v>
      </c>
      <c r="U813" s="160" t="s">
        <v>382</v>
      </c>
      <c r="V813" s="151"/>
      <c r="W813" s="150"/>
      <c r="X813" s="150"/>
      <c r="Y813" s="150"/>
    </row>
    <row r="814" spans="1:25" s="17" customFormat="1" x14ac:dyDescent="0.2">
      <c r="A814" s="151">
        <v>41441</v>
      </c>
      <c r="B814" s="164" t="s">
        <v>1727</v>
      </c>
      <c r="C814" s="164" t="s">
        <v>236</v>
      </c>
      <c r="D814" s="164" t="s">
        <v>140</v>
      </c>
      <c r="E814" s="164" t="s">
        <v>143</v>
      </c>
      <c r="F814" s="165"/>
      <c r="G814" s="157">
        <v>2012</v>
      </c>
      <c r="H814" s="151" t="s">
        <v>6</v>
      </c>
      <c r="I814" s="151" t="str">
        <f t="shared" si="60"/>
        <v>TX</v>
      </c>
      <c r="J814" s="151" t="str">
        <f t="shared" si="61"/>
        <v>TX</v>
      </c>
      <c r="K814" s="151" t="str">
        <f t="shared" si="62"/>
        <v>South Central</v>
      </c>
      <c r="L814" s="151" t="str">
        <f>INDEX('State '!$A$1:$C$62,MATCH($I814,'State '!$B:$B,0),3)</f>
        <v>South Central</v>
      </c>
      <c r="M814" s="151" t="str">
        <f>INDEX('State '!$A$1:$C$62,MATCH($J814,'State '!$B:$B,0),3)</f>
        <v>South Central</v>
      </c>
      <c r="N814" s="151"/>
      <c r="O814" s="158">
        <v>0</v>
      </c>
      <c r="P814" s="158">
        <v>70</v>
      </c>
      <c r="Q814" s="158">
        <v>400</v>
      </c>
      <c r="R814" s="157">
        <v>42</v>
      </c>
      <c r="S814" s="151" t="s">
        <v>138</v>
      </c>
      <c r="T814" s="151" t="s">
        <v>187</v>
      </c>
      <c r="U814" s="151" t="s">
        <v>382</v>
      </c>
      <c r="V814" s="151"/>
      <c r="W814" s="150"/>
      <c r="X814" s="150"/>
      <c r="Y814" s="150"/>
    </row>
    <row r="815" spans="1:25" s="17" customFormat="1" x14ac:dyDescent="0.2">
      <c r="A815" s="151">
        <v>39990</v>
      </c>
      <c r="B815" s="164" t="s">
        <v>1243</v>
      </c>
      <c r="C815" s="164" t="s">
        <v>343</v>
      </c>
      <c r="D815" s="164" t="s">
        <v>140</v>
      </c>
      <c r="E815" s="164" t="s">
        <v>143</v>
      </c>
      <c r="F815" s="165">
        <v>37956</v>
      </c>
      <c r="G815" s="157">
        <v>2003</v>
      </c>
      <c r="H815" s="151" t="s">
        <v>408</v>
      </c>
      <c r="I815" s="151" t="str">
        <f t="shared" si="60"/>
        <v>TX</v>
      </c>
      <c r="J815" s="151" t="str">
        <f t="shared" si="61"/>
        <v>MX</v>
      </c>
      <c r="K815" s="151" t="str">
        <f t="shared" si="62"/>
        <v>South Central, Mexico</v>
      </c>
      <c r="L815" s="151" t="str">
        <f>INDEX('State '!$A$1:$C$62,MATCH($I815,'State '!$B:$B,0),3)</f>
        <v>South Central</v>
      </c>
      <c r="M815" s="151" t="str">
        <f>INDEX('State '!$A$1:$C$62,MATCH($J815,'State '!$B:$B,0),3)</f>
        <v>Mexico</v>
      </c>
      <c r="N815" s="151"/>
      <c r="O815" s="158">
        <v>0.5</v>
      </c>
      <c r="P815" s="158">
        <v>6</v>
      </c>
      <c r="Q815" s="158">
        <v>320</v>
      </c>
      <c r="R815" s="157">
        <v>30</v>
      </c>
      <c r="S815" s="151" t="s">
        <v>135</v>
      </c>
      <c r="T815" s="151" t="s">
        <v>187</v>
      </c>
      <c r="U815" s="151" t="s">
        <v>382</v>
      </c>
      <c r="V815" s="151"/>
      <c r="W815" s="150"/>
      <c r="X815" s="150"/>
      <c r="Y815" s="150"/>
    </row>
    <row r="816" spans="1:25" s="17" customFormat="1" ht="25.5" x14ac:dyDescent="0.2">
      <c r="A816" s="97">
        <v>43794</v>
      </c>
      <c r="B816" s="79" t="s">
        <v>2537</v>
      </c>
      <c r="C816" s="79" t="s">
        <v>2538</v>
      </c>
      <c r="D816" s="79" t="s">
        <v>136</v>
      </c>
      <c r="E816" s="79" t="s">
        <v>143</v>
      </c>
      <c r="F816" s="60">
        <v>43791</v>
      </c>
      <c r="G816" s="98">
        <v>2019</v>
      </c>
      <c r="H816" s="97" t="s">
        <v>1929</v>
      </c>
      <c r="I816" s="97" t="str">
        <f t="shared" si="60"/>
        <v>PA</v>
      </c>
      <c r="J816" s="97" t="str">
        <f t="shared" si="61"/>
        <v>OH</v>
      </c>
      <c r="K816" s="104" t="str">
        <f t="shared" si="62"/>
        <v>Northeast</v>
      </c>
      <c r="L816" s="97" t="str">
        <f>INDEX('State '!$A$1:$C$62,MATCH($I816,'State '!$B:$B,0),3)</f>
        <v>Northeast</v>
      </c>
      <c r="M816" s="97" t="str">
        <f>INDEX('State '!$A$1:$C$62,MATCH($J816,'State '!$B:$B,0),3)</f>
        <v>Northeast</v>
      </c>
      <c r="N816" s="97"/>
      <c r="O816" s="158">
        <v>88</v>
      </c>
      <c r="P816" s="178">
        <v>28</v>
      </c>
      <c r="Q816" s="146">
        <v>55</v>
      </c>
      <c r="R816" s="98">
        <v>12</v>
      </c>
      <c r="S816" s="97" t="s">
        <v>138</v>
      </c>
      <c r="T816" s="97" t="s">
        <v>381</v>
      </c>
      <c r="U816" s="97" t="s">
        <v>2540</v>
      </c>
      <c r="V816" s="97" t="s">
        <v>2178</v>
      </c>
      <c r="W816" s="79" t="s">
        <v>2539</v>
      </c>
      <c r="X816" s="79" t="s">
        <v>2834</v>
      </c>
      <c r="Y816" s="137"/>
    </row>
    <row r="817" spans="1:25" s="17" customFormat="1" ht="25.5" x14ac:dyDescent="0.2">
      <c r="A817" s="97">
        <v>43711</v>
      </c>
      <c r="B817" s="79" t="s">
        <v>2544</v>
      </c>
      <c r="C817" s="79" t="s">
        <v>1875</v>
      </c>
      <c r="D817" s="79" t="s">
        <v>140</v>
      </c>
      <c r="E817" s="79" t="s">
        <v>143</v>
      </c>
      <c r="F817" s="60">
        <v>43711</v>
      </c>
      <c r="G817" s="98">
        <v>2019</v>
      </c>
      <c r="H817" s="97" t="s">
        <v>20</v>
      </c>
      <c r="I817" s="97" t="str">
        <f t="shared" si="60"/>
        <v>NJ</v>
      </c>
      <c r="J817" s="97" t="str">
        <f t="shared" si="61"/>
        <v>NJ</v>
      </c>
      <c r="K817" s="104" t="str">
        <f t="shared" si="62"/>
        <v>Northeast</v>
      </c>
      <c r="L817" s="97" t="str">
        <f>INDEX('State '!$A$1:$C$62,MATCH($I817,'State '!$B:$B,0),3)</f>
        <v>Northeast</v>
      </c>
      <c r="M817" s="97" t="str">
        <f>INDEX('State '!$A$1:$C$62,MATCH($J817,'State '!$B:$B,0),3)</f>
        <v>Northeast</v>
      </c>
      <c r="N817" s="97"/>
      <c r="O817" s="158">
        <v>127.6</v>
      </c>
      <c r="P817" s="178">
        <v>0.61</v>
      </c>
      <c r="Q817" s="146">
        <v>190</v>
      </c>
      <c r="R817" s="98">
        <v>42</v>
      </c>
      <c r="S817" s="97" t="s">
        <v>135</v>
      </c>
      <c r="T817" s="97" t="s">
        <v>381</v>
      </c>
      <c r="U817" s="97" t="s">
        <v>2546</v>
      </c>
      <c r="V817" s="97" t="s">
        <v>2175</v>
      </c>
      <c r="W817" s="79" t="s">
        <v>2545</v>
      </c>
      <c r="X817" s="79"/>
      <c r="Y817" s="137"/>
    </row>
    <row r="818" spans="1:25" s="17" customFormat="1" x14ac:dyDescent="0.2">
      <c r="A818" s="97">
        <v>43584</v>
      </c>
      <c r="B818" s="79" t="s">
        <v>2606</v>
      </c>
      <c r="C818" s="79" t="s">
        <v>2600</v>
      </c>
      <c r="D818" s="79" t="s">
        <v>1878</v>
      </c>
      <c r="E818" s="79" t="s">
        <v>143</v>
      </c>
      <c r="F818" s="60">
        <v>43497</v>
      </c>
      <c r="G818" s="98">
        <v>2019</v>
      </c>
      <c r="H818" s="97" t="s">
        <v>6</v>
      </c>
      <c r="I818" s="97" t="str">
        <f t="shared" si="60"/>
        <v>TX</v>
      </c>
      <c r="J818" s="97" t="str">
        <f t="shared" si="61"/>
        <v>TX</v>
      </c>
      <c r="K818" s="104" t="str">
        <f t="shared" si="62"/>
        <v>South Central</v>
      </c>
      <c r="L818" s="97" t="str">
        <f>INDEX('State '!$A$1:$C$62,MATCH($I818,'State '!$B:$B,0),3)</f>
        <v>South Central</v>
      </c>
      <c r="M818" s="97" t="str">
        <f>INDEX('State '!$A$1:$C$62,MATCH($J818,'State '!$B:$B,0),3)</f>
        <v>South Central</v>
      </c>
      <c r="N818" s="97"/>
      <c r="O818" s="158"/>
      <c r="P818" s="178"/>
      <c r="Q818" s="146">
        <v>1000</v>
      </c>
      <c r="R818" s="98"/>
      <c r="S818" s="97" t="s">
        <v>138</v>
      </c>
      <c r="T818" s="97" t="s">
        <v>2601</v>
      </c>
      <c r="U818" s="97"/>
      <c r="V818" s="97" t="s">
        <v>2175</v>
      </c>
      <c r="W818" s="79" t="s">
        <v>2607</v>
      </c>
      <c r="X818" s="79"/>
      <c r="Y818" s="137" t="s">
        <v>2772</v>
      </c>
    </row>
    <row r="819" spans="1:25" s="17" customFormat="1" x14ac:dyDescent="0.2">
      <c r="A819" s="151">
        <v>42853</v>
      </c>
      <c r="B819" s="164" t="s">
        <v>2029</v>
      </c>
      <c r="C819" s="164" t="s">
        <v>2190</v>
      </c>
      <c r="D819" s="164" t="s">
        <v>136</v>
      </c>
      <c r="E819" s="164" t="s">
        <v>143</v>
      </c>
      <c r="F819" s="165">
        <v>42439</v>
      </c>
      <c r="G819" s="157">
        <v>2016</v>
      </c>
      <c r="H819" s="151" t="s">
        <v>408</v>
      </c>
      <c r="I819" s="151" t="str">
        <f t="shared" si="60"/>
        <v>TX</v>
      </c>
      <c r="J819" s="151" t="str">
        <f t="shared" si="61"/>
        <v>MX</v>
      </c>
      <c r="K819" s="151" t="str">
        <f t="shared" si="62"/>
        <v>South Central, Mexico</v>
      </c>
      <c r="L819" s="151" t="str">
        <f>INDEX('State '!$A$1:$C$62,MATCH($I819,'State '!$B:$B,0),3)</f>
        <v>South Central</v>
      </c>
      <c r="M819" s="151" t="str">
        <f>INDEX('State '!$A$1:$C$62,MATCH($J819,'State '!$B:$B,0),3)</f>
        <v>Mexico</v>
      </c>
      <c r="N819" s="151"/>
      <c r="O819" s="158">
        <v>133</v>
      </c>
      <c r="P819" s="158">
        <v>200</v>
      </c>
      <c r="Q819" s="158">
        <v>170</v>
      </c>
      <c r="R819" s="157">
        <v>30</v>
      </c>
      <c r="S819" s="151" t="s">
        <v>135</v>
      </c>
      <c r="T819" s="151" t="s">
        <v>381</v>
      </c>
      <c r="U819" s="151" t="s">
        <v>2053</v>
      </c>
      <c r="V819" s="151" t="s">
        <v>2178</v>
      </c>
      <c r="W819" s="150"/>
      <c r="X819" s="150"/>
      <c r="Y819" s="150"/>
    </row>
    <row r="820" spans="1:25" s="17" customFormat="1" x14ac:dyDescent="0.2">
      <c r="A820" s="151">
        <v>42853</v>
      </c>
      <c r="B820" s="164" t="s">
        <v>2027</v>
      </c>
      <c r="C820" s="164" t="s">
        <v>2190</v>
      </c>
      <c r="D820" s="164" t="s">
        <v>140</v>
      </c>
      <c r="E820" s="164" t="s">
        <v>143</v>
      </c>
      <c r="F820" s="165">
        <v>42644</v>
      </c>
      <c r="G820" s="157">
        <v>2016</v>
      </c>
      <c r="H820" s="151" t="s">
        <v>408</v>
      </c>
      <c r="I820" s="151" t="str">
        <f t="shared" si="60"/>
        <v>TX</v>
      </c>
      <c r="J820" s="151" t="str">
        <f t="shared" si="61"/>
        <v>MX</v>
      </c>
      <c r="K820" s="151" t="str">
        <f t="shared" si="62"/>
        <v>South Central, Mexico</v>
      </c>
      <c r="L820" s="151" t="str">
        <f>INDEX('State '!$A$1:$C$62,MATCH($I820,'State '!$B:$B,0),3)</f>
        <v>South Central</v>
      </c>
      <c r="M820" s="151" t="str">
        <f>INDEX('State '!$A$1:$C$62,MATCH($J820,'State '!$B:$B,0),3)</f>
        <v>Mexico</v>
      </c>
      <c r="N820" s="151"/>
      <c r="O820" s="158">
        <v>313</v>
      </c>
      <c r="P820" s="158"/>
      <c r="Q820" s="158">
        <v>400</v>
      </c>
      <c r="R820" s="157">
        <v>30</v>
      </c>
      <c r="S820" s="151" t="s">
        <v>135</v>
      </c>
      <c r="T820" s="151" t="s">
        <v>381</v>
      </c>
      <c r="U820" s="151" t="s">
        <v>382</v>
      </c>
      <c r="V820" s="151" t="s">
        <v>2178</v>
      </c>
      <c r="W820" s="150"/>
      <c r="X820" s="150"/>
      <c r="Y820" s="150"/>
    </row>
    <row r="821" spans="1:25" s="17" customFormat="1" ht="25.5" x14ac:dyDescent="0.2">
      <c r="A821" s="97">
        <v>44008</v>
      </c>
      <c r="B821" s="79" t="s">
        <v>2815</v>
      </c>
      <c r="C821" s="79" t="s">
        <v>260</v>
      </c>
      <c r="D821" s="79" t="s">
        <v>134</v>
      </c>
      <c r="E821" s="79" t="s">
        <v>143</v>
      </c>
      <c r="F821" s="60">
        <v>43804</v>
      </c>
      <c r="G821" s="98">
        <v>2019</v>
      </c>
      <c r="H821" s="97" t="s">
        <v>30</v>
      </c>
      <c r="I821" s="97" t="str">
        <f t="shared" si="60"/>
        <v>MN</v>
      </c>
      <c r="J821" s="97" t="str">
        <f t="shared" si="61"/>
        <v>MN</v>
      </c>
      <c r="K821" s="104" t="str">
        <f t="shared" si="62"/>
        <v>Midwest</v>
      </c>
      <c r="L821" s="97" t="str">
        <f>INDEX('State '!$A$1:$C$62,MATCH($I821,'State '!$B:$B,0),3)</f>
        <v>Midwest</v>
      </c>
      <c r="M821" s="97" t="str">
        <f>INDEX('State '!$A$1:$C$62,MATCH($J821,'State '!$B:$B,0),3)</f>
        <v>Midwest</v>
      </c>
      <c r="N821" s="97"/>
      <c r="O821" s="158">
        <v>43</v>
      </c>
      <c r="P821" s="178">
        <v>12.3</v>
      </c>
      <c r="Q821" s="146">
        <v>37.093000000000004</v>
      </c>
      <c r="R821" s="98">
        <v>16</v>
      </c>
      <c r="S821" s="97"/>
      <c r="T821" s="97" t="s">
        <v>381</v>
      </c>
      <c r="U821" s="97" t="s">
        <v>2679</v>
      </c>
      <c r="V821" s="97" t="s">
        <v>2175</v>
      </c>
      <c r="W821" s="79"/>
      <c r="X821" s="79"/>
      <c r="Y821" s="137" t="s">
        <v>2775</v>
      </c>
    </row>
    <row r="822" spans="1:25" s="17" customFormat="1" x14ac:dyDescent="0.2">
      <c r="A822" s="151">
        <v>42601</v>
      </c>
      <c r="B822" s="164" t="s">
        <v>1974</v>
      </c>
      <c r="C822" s="164" t="s">
        <v>1875</v>
      </c>
      <c r="D822" s="164" t="s">
        <v>134</v>
      </c>
      <c r="E822" s="164" t="s">
        <v>143</v>
      </c>
      <c r="F822" s="165">
        <v>42583</v>
      </c>
      <c r="G822" s="157">
        <v>2016</v>
      </c>
      <c r="H822" s="151" t="s">
        <v>386</v>
      </c>
      <c r="I822" s="151" t="str">
        <f t="shared" si="60"/>
        <v>PA</v>
      </c>
      <c r="J822" s="151" t="str">
        <f t="shared" si="61"/>
        <v>MD</v>
      </c>
      <c r="K822" s="151" t="str">
        <f t="shared" si="62"/>
        <v>Northeast</v>
      </c>
      <c r="L822" s="151" t="str">
        <f>INDEX('State '!$A$1:$C$62,MATCH($I822,'State '!$B:$B,0),3)</f>
        <v>Northeast</v>
      </c>
      <c r="M822" s="151" t="str">
        <f>INDEX('State '!$A$1:$C$62,MATCH($J822,'State '!$B:$B,0),3)</f>
        <v>Northeast</v>
      </c>
      <c r="N822" s="151"/>
      <c r="O822" s="158">
        <v>80</v>
      </c>
      <c r="P822" s="158">
        <v>11</v>
      </c>
      <c r="Q822" s="158">
        <v>192</v>
      </c>
      <c r="R822" s="157">
        <v>20</v>
      </c>
      <c r="S822" s="151" t="s">
        <v>135</v>
      </c>
      <c r="T822" s="151" t="s">
        <v>381</v>
      </c>
      <c r="U822" s="151" t="s">
        <v>2048</v>
      </c>
      <c r="V822" s="151" t="s">
        <v>2178</v>
      </c>
      <c r="W822" s="150"/>
      <c r="X822" s="150"/>
      <c r="Y822" s="150"/>
    </row>
    <row r="823" spans="1:25" s="17" customFormat="1" ht="25.5" x14ac:dyDescent="0.2">
      <c r="A823" s="96">
        <v>45572</v>
      </c>
      <c r="B823" s="79" t="s">
        <v>3162</v>
      </c>
      <c r="C823" s="80" t="s">
        <v>3163</v>
      </c>
      <c r="D823" s="79" t="s">
        <v>141</v>
      </c>
      <c r="E823" s="79" t="s">
        <v>143</v>
      </c>
      <c r="F823" s="60">
        <v>44972</v>
      </c>
      <c r="G823" s="61">
        <v>2023</v>
      </c>
      <c r="H823" s="97" t="s">
        <v>41</v>
      </c>
      <c r="I823" s="97" t="str">
        <f t="shared" si="60"/>
        <v>MI</v>
      </c>
      <c r="J823" s="97" t="str">
        <f t="shared" si="61"/>
        <v>MI</v>
      </c>
      <c r="K823" s="104" t="str">
        <f t="shared" si="62"/>
        <v>Midwest</v>
      </c>
      <c r="L823" s="97" t="str">
        <f>INDEX('State '!$A$1:$C$62,MATCH($I823,'State '!$B:$B,0),3)</f>
        <v>Midwest</v>
      </c>
      <c r="M823" s="97" t="str">
        <f>INDEX('State '!$A$1:$C$62,MATCH($J823,'State '!$B:$B,0),3)</f>
        <v>Midwest</v>
      </c>
      <c r="N823" s="97"/>
      <c r="O823" s="145">
        <v>28</v>
      </c>
      <c r="P823" s="202"/>
      <c r="Q823" s="146"/>
      <c r="R823" s="98"/>
      <c r="S823" s="97" t="s">
        <v>138</v>
      </c>
      <c r="T823" s="97" t="s">
        <v>3158</v>
      </c>
      <c r="U823" s="97" t="s">
        <v>3161</v>
      </c>
      <c r="V823" s="97" t="s">
        <v>2175</v>
      </c>
      <c r="W823" s="79" t="s">
        <v>3159</v>
      </c>
      <c r="X823" s="79"/>
      <c r="Y823" s="137"/>
    </row>
    <row r="824" spans="1:25" s="17" customFormat="1" x14ac:dyDescent="0.2">
      <c r="A824" s="151">
        <v>41969</v>
      </c>
      <c r="B824" s="164" t="s">
        <v>1906</v>
      </c>
      <c r="C824" s="152" t="s">
        <v>206</v>
      </c>
      <c r="D824" s="164" t="s">
        <v>140</v>
      </c>
      <c r="E824" s="164" t="s">
        <v>143</v>
      </c>
      <c r="F824" s="165">
        <v>41939</v>
      </c>
      <c r="G824" s="157">
        <v>2014</v>
      </c>
      <c r="H824" s="151" t="s">
        <v>7</v>
      </c>
      <c r="I824" s="151" t="str">
        <f t="shared" si="60"/>
        <v>PA</v>
      </c>
      <c r="J824" s="151" t="str">
        <f t="shared" si="61"/>
        <v>PA</v>
      </c>
      <c r="K824" s="151" t="str">
        <f t="shared" si="62"/>
        <v>Northeast</v>
      </c>
      <c r="L824" s="151" t="str">
        <f>INDEX('State '!$A$1:$C$62,MATCH($I824,'State '!$B:$B,0),3)</f>
        <v>Northeast</v>
      </c>
      <c r="M824" s="151" t="str">
        <f>INDEX('State '!$A$1:$C$62,MATCH($J824,'State '!$B:$B,0),3)</f>
        <v>Northeast</v>
      </c>
      <c r="N824" s="151"/>
      <c r="O824" s="158">
        <v>92</v>
      </c>
      <c r="P824" s="158">
        <v>0</v>
      </c>
      <c r="Q824" s="158">
        <v>230</v>
      </c>
      <c r="R824" s="157"/>
      <c r="S824" s="151" t="s">
        <v>135</v>
      </c>
      <c r="T824" s="151" t="s">
        <v>381</v>
      </c>
      <c r="U824" s="151" t="s">
        <v>1907</v>
      </c>
      <c r="V824" s="151"/>
      <c r="W824" s="150"/>
      <c r="X824" s="150"/>
      <c r="Y824" s="150"/>
    </row>
    <row r="825" spans="1:25" s="17" customFormat="1" ht="51" x14ac:dyDescent="0.2">
      <c r="A825" s="97">
        <v>44923</v>
      </c>
      <c r="B825" s="79" t="s">
        <v>3278</v>
      </c>
      <c r="C825" s="79" t="s">
        <v>2913</v>
      </c>
      <c r="D825" s="79" t="s">
        <v>134</v>
      </c>
      <c r="E825" s="79" t="s">
        <v>143</v>
      </c>
      <c r="F825" s="60">
        <v>44911</v>
      </c>
      <c r="G825" s="61">
        <v>2022</v>
      </c>
      <c r="H825" s="97" t="s">
        <v>8</v>
      </c>
      <c r="I825" s="97" t="str">
        <f t="shared" ref="I825:I888" si="63">LEFT($H825,2)</f>
        <v>OH</v>
      </c>
      <c r="J825" s="97" t="str">
        <f t="shared" ref="J825:J843" si="64">RIGHT($H825,2)</f>
        <v>OH</v>
      </c>
      <c r="K825" s="104" t="str">
        <f t="shared" si="62"/>
        <v>Northeast</v>
      </c>
      <c r="L825" s="97" t="str">
        <f>INDEX('State '!$A$1:$C$62,MATCH($I825,'State '!$B:$B,0),3)</f>
        <v>Northeast</v>
      </c>
      <c r="M825" s="97" t="str">
        <f>INDEX('State '!$A$1:$C$62,MATCH($J825,'State '!$B:$B,0),3)</f>
        <v>Northeast</v>
      </c>
      <c r="N825" s="97"/>
      <c r="O825" s="158">
        <v>0.78</v>
      </c>
      <c r="P825" s="203">
        <v>0.02</v>
      </c>
      <c r="Q825" s="146">
        <v>108</v>
      </c>
      <c r="R825" s="98">
        <v>6</v>
      </c>
      <c r="S825" s="97" t="s">
        <v>135</v>
      </c>
      <c r="T825" s="97" t="s">
        <v>381</v>
      </c>
      <c r="U825" s="97" t="s">
        <v>3279</v>
      </c>
      <c r="V825" s="97" t="s">
        <v>2175</v>
      </c>
      <c r="W825" s="79" t="s">
        <v>3315</v>
      </c>
      <c r="X825" s="79"/>
      <c r="Y825" s="195"/>
    </row>
    <row r="826" spans="1:25" s="17" customFormat="1" ht="25.5" x14ac:dyDescent="0.2">
      <c r="A826" s="97">
        <v>44217</v>
      </c>
      <c r="B826" s="79" t="s">
        <v>2943</v>
      </c>
      <c r="C826" s="79" t="s">
        <v>2913</v>
      </c>
      <c r="D826" s="79" t="s">
        <v>140</v>
      </c>
      <c r="E826" s="79" t="s">
        <v>143</v>
      </c>
      <c r="F826" s="60">
        <v>43941</v>
      </c>
      <c r="G826" s="98">
        <v>2020</v>
      </c>
      <c r="H826" s="97" t="s">
        <v>2315</v>
      </c>
      <c r="I826" s="97" t="str">
        <f t="shared" si="63"/>
        <v>OH</v>
      </c>
      <c r="J826" s="97" t="str">
        <f t="shared" si="64"/>
        <v>MI</v>
      </c>
      <c r="K826" s="104" t="str">
        <f t="shared" si="62"/>
        <v>Northeast, Midwest</v>
      </c>
      <c r="L826" s="97" t="str">
        <f>INDEX('State '!$A$1:$C$62,MATCH($I826,'State '!$B:$B,0),3)</f>
        <v>Northeast</v>
      </c>
      <c r="M826" s="97" t="str">
        <f>INDEX('State '!$A$1:$C$62,MATCH($J826,'State '!$B:$B,0),3)</f>
        <v>Midwest</v>
      </c>
      <c r="N826" s="97"/>
      <c r="O826" s="145"/>
      <c r="P826" s="158"/>
      <c r="Q826" s="146">
        <v>175</v>
      </c>
      <c r="R826" s="98"/>
      <c r="S826" s="97" t="s">
        <v>135</v>
      </c>
      <c r="T826" s="97" t="s">
        <v>381</v>
      </c>
      <c r="U826" s="97" t="s">
        <v>2944</v>
      </c>
      <c r="V826" s="97" t="s">
        <v>2178</v>
      </c>
      <c r="W826" s="79" t="s">
        <v>2945</v>
      </c>
      <c r="X826" s="79"/>
      <c r="Y826" s="137"/>
    </row>
    <row r="827" spans="1:25" s="17" customFormat="1" x14ac:dyDescent="0.2">
      <c r="A827" s="151">
        <v>42990</v>
      </c>
      <c r="B827" s="164" t="s">
        <v>2181</v>
      </c>
      <c r="C827" s="164" t="s">
        <v>1952</v>
      </c>
      <c r="D827" s="164" t="s">
        <v>136</v>
      </c>
      <c r="E827" s="164" t="s">
        <v>143</v>
      </c>
      <c r="F827" s="165">
        <v>42979</v>
      </c>
      <c r="G827" s="157">
        <v>2017</v>
      </c>
      <c r="H827" s="151" t="s">
        <v>2337</v>
      </c>
      <c r="I827" s="151" t="str">
        <f t="shared" si="63"/>
        <v>PA</v>
      </c>
      <c r="J827" s="151" t="str">
        <f t="shared" si="64"/>
        <v>MI</v>
      </c>
      <c r="K827" s="156" t="str">
        <f t="shared" si="62"/>
        <v>Northeast, Midwest</v>
      </c>
      <c r="L827" s="151" t="str">
        <f>INDEX('State '!$A$1:$C$62,MATCH($I827,'State '!$B:$B,0),3)</f>
        <v>Northeast</v>
      </c>
      <c r="M827" s="151" t="str">
        <f>INDEX('State '!$A$1:$C$62,MATCH($J827,'State '!$B:$B,0),3)</f>
        <v>Midwest</v>
      </c>
      <c r="N827" s="151"/>
      <c r="O827" s="158">
        <v>3000</v>
      </c>
      <c r="P827" s="158">
        <v>711</v>
      </c>
      <c r="Q827" s="158">
        <v>1700</v>
      </c>
      <c r="R827" s="157">
        <v>42</v>
      </c>
      <c r="S827" s="151" t="s">
        <v>135</v>
      </c>
      <c r="T827" s="151" t="s">
        <v>381</v>
      </c>
      <c r="U827" s="151" t="s">
        <v>2011</v>
      </c>
      <c r="V827" s="151" t="s">
        <v>2178</v>
      </c>
      <c r="W827" s="150"/>
      <c r="X827" s="150"/>
      <c r="Y827" s="150"/>
    </row>
    <row r="828" spans="1:25" s="17" customFormat="1" x14ac:dyDescent="0.2">
      <c r="A828" s="151">
        <v>43252</v>
      </c>
      <c r="B828" s="164" t="s">
        <v>2182</v>
      </c>
      <c r="C828" s="164" t="s">
        <v>1952</v>
      </c>
      <c r="D828" s="164" t="s">
        <v>136</v>
      </c>
      <c r="E828" s="164" t="s">
        <v>143</v>
      </c>
      <c r="F828" s="165">
        <v>43252</v>
      </c>
      <c r="G828" s="157">
        <v>2018</v>
      </c>
      <c r="H828" s="151" t="s">
        <v>2337</v>
      </c>
      <c r="I828" s="151" t="str">
        <f t="shared" si="63"/>
        <v>PA</v>
      </c>
      <c r="J828" s="151" t="str">
        <f t="shared" si="64"/>
        <v>MI</v>
      </c>
      <c r="K828" s="156" t="str">
        <f t="shared" si="62"/>
        <v>Northeast, Midwest</v>
      </c>
      <c r="L828" s="151" t="str">
        <f>INDEX('State '!$A$1:$C$62,MATCH($I828,'State '!$B:$B,0),3)</f>
        <v>Northeast</v>
      </c>
      <c r="M828" s="151" t="str">
        <f>INDEX('State '!$A$1:$C$62,MATCH($J828,'State '!$B:$B,0),3)</f>
        <v>Midwest</v>
      </c>
      <c r="N828" s="151"/>
      <c r="O828" s="158">
        <v>1220</v>
      </c>
      <c r="P828" s="158"/>
      <c r="Q828" s="158">
        <v>1550</v>
      </c>
      <c r="R828" s="157"/>
      <c r="S828" s="151" t="s">
        <v>135</v>
      </c>
      <c r="T828" s="151" t="s">
        <v>381</v>
      </c>
      <c r="U828" s="151" t="s">
        <v>2011</v>
      </c>
      <c r="V828" s="151" t="s">
        <v>2178</v>
      </c>
      <c r="W828" s="150"/>
      <c r="X828" s="150"/>
      <c r="Y828" s="150"/>
    </row>
    <row r="829" spans="1:25" s="17" customFormat="1" ht="25.5" x14ac:dyDescent="0.2">
      <c r="A829" s="97">
        <v>44923</v>
      </c>
      <c r="B829" s="79" t="s">
        <v>3280</v>
      </c>
      <c r="C829" s="79" t="s">
        <v>2913</v>
      </c>
      <c r="D829" s="79" t="s">
        <v>134</v>
      </c>
      <c r="E829" s="79" t="s">
        <v>143</v>
      </c>
      <c r="F829" s="60">
        <v>44836</v>
      </c>
      <c r="G829" s="61">
        <v>2022</v>
      </c>
      <c r="H829" s="97" t="s">
        <v>41</v>
      </c>
      <c r="I829" s="97" t="str">
        <f t="shared" si="63"/>
        <v>MI</v>
      </c>
      <c r="J829" s="97" t="str">
        <f t="shared" si="64"/>
        <v>MI</v>
      </c>
      <c r="K829" s="104" t="str">
        <f t="shared" si="62"/>
        <v>Midwest</v>
      </c>
      <c r="L829" s="97" t="str">
        <f>INDEX('State '!$A$1:$C$62,MATCH($I829,'State '!$B:$B,0),3)</f>
        <v>Midwest</v>
      </c>
      <c r="M829" s="97" t="str">
        <f>INDEX('State '!$A$1:$C$62,MATCH($J829,'State '!$B:$B,0),3)</f>
        <v>Midwest</v>
      </c>
      <c r="N829" s="97"/>
      <c r="O829" s="158">
        <v>1.6</v>
      </c>
      <c r="P829" s="203">
        <v>0.01</v>
      </c>
      <c r="Q829" s="214">
        <v>1.6</v>
      </c>
      <c r="R829" s="98">
        <v>2</v>
      </c>
      <c r="S829" s="97" t="s">
        <v>135</v>
      </c>
      <c r="T829" s="97" t="s">
        <v>381</v>
      </c>
      <c r="U829" s="97" t="s">
        <v>3282</v>
      </c>
      <c r="V829" s="97" t="s">
        <v>2175</v>
      </c>
      <c r="W829" s="79" t="s">
        <v>3293</v>
      </c>
      <c r="X829" s="79" t="s">
        <v>3281</v>
      </c>
      <c r="Y829" s="195"/>
    </row>
    <row r="830" spans="1:25" s="17" customFormat="1" x14ac:dyDescent="0.2">
      <c r="A830" s="151">
        <v>40585</v>
      </c>
      <c r="B830" s="152" t="s">
        <v>522</v>
      </c>
      <c r="C830" s="152" t="s">
        <v>238</v>
      </c>
      <c r="D830" s="152" t="s">
        <v>136</v>
      </c>
      <c r="E830" s="153" t="s">
        <v>143</v>
      </c>
      <c r="F830" s="154">
        <v>40752</v>
      </c>
      <c r="G830" s="161">
        <v>2011</v>
      </c>
      <c r="H830" s="151" t="s">
        <v>523</v>
      </c>
      <c r="I830" s="151" t="str">
        <f t="shared" si="63"/>
        <v>WY</v>
      </c>
      <c r="J830" s="151" t="str">
        <f t="shared" si="64"/>
        <v>OR</v>
      </c>
      <c r="K830" s="151" t="str">
        <f t="shared" si="62"/>
        <v>Mountain, Pacific</v>
      </c>
      <c r="L830" s="151" t="str">
        <f>INDEX('State '!$A$1:$C$62,MATCH($I830,'State '!$B:$B,0),3)</f>
        <v>Mountain</v>
      </c>
      <c r="M830" s="151" t="str">
        <f>INDEX('State '!$A$1:$C$62,MATCH($J830,'State '!$B:$B,0),3)</f>
        <v>Pacific</v>
      </c>
      <c r="N830" s="151"/>
      <c r="O830" s="158">
        <v>2960</v>
      </c>
      <c r="P830" s="157">
        <v>672.5</v>
      </c>
      <c r="Q830" s="157">
        <v>1500</v>
      </c>
      <c r="R830" s="158">
        <v>42</v>
      </c>
      <c r="S830" s="159" t="s">
        <v>135</v>
      </c>
      <c r="T830" s="156" t="s">
        <v>381</v>
      </c>
      <c r="U830" s="160" t="s">
        <v>524</v>
      </c>
      <c r="V830" s="151"/>
      <c r="W830" s="150"/>
      <c r="X830" s="150"/>
      <c r="Y830" s="150"/>
    </row>
    <row r="831" spans="1:25" s="17" customFormat="1" x14ac:dyDescent="0.2">
      <c r="A831" s="151">
        <v>42619</v>
      </c>
      <c r="B831" s="164" t="s">
        <v>1993</v>
      </c>
      <c r="C831" s="164" t="s">
        <v>2218</v>
      </c>
      <c r="D831" s="164" t="s">
        <v>134</v>
      </c>
      <c r="E831" s="153" t="s">
        <v>143</v>
      </c>
      <c r="F831" s="165"/>
      <c r="G831" s="157">
        <v>2011</v>
      </c>
      <c r="H831" s="151" t="s">
        <v>29</v>
      </c>
      <c r="I831" s="151" t="str">
        <f t="shared" si="63"/>
        <v>WY</v>
      </c>
      <c r="J831" s="151" t="str">
        <f t="shared" si="64"/>
        <v>WY</v>
      </c>
      <c r="K831" s="151" t="str">
        <f t="shared" si="62"/>
        <v>Mountain</v>
      </c>
      <c r="L831" s="151" t="str">
        <f>INDEX('State '!$A$1:$C$62,MATCH($I831,'State '!$B:$B,0),3)</f>
        <v>Mountain</v>
      </c>
      <c r="M831" s="151" t="str">
        <f>INDEX('State '!$A$1:$C$62,MATCH($J831,'State '!$B:$B,0),3)</f>
        <v>Mountain</v>
      </c>
      <c r="N831" s="151"/>
      <c r="O831" s="158"/>
      <c r="P831" s="158"/>
      <c r="Q831" s="158"/>
      <c r="R831" s="157" t="s">
        <v>1096</v>
      </c>
      <c r="S831" s="151" t="s">
        <v>135</v>
      </c>
      <c r="T831" s="151" t="s">
        <v>381</v>
      </c>
      <c r="U831" s="151" t="s">
        <v>2219</v>
      </c>
      <c r="V831" s="151"/>
      <c r="W831" s="150"/>
      <c r="X831" s="150"/>
      <c r="Y831" s="150"/>
    </row>
    <row r="832" spans="1:25" s="17" customFormat="1" ht="25.5" x14ac:dyDescent="0.2">
      <c r="A832" s="151">
        <v>42900</v>
      </c>
      <c r="B832" s="164" t="s">
        <v>2136</v>
      </c>
      <c r="C832" s="164" t="s">
        <v>2135</v>
      </c>
      <c r="D832" s="164" t="s">
        <v>136</v>
      </c>
      <c r="E832" s="164" t="s">
        <v>143</v>
      </c>
      <c r="F832" s="165">
        <v>42893</v>
      </c>
      <c r="G832" s="157">
        <v>2017</v>
      </c>
      <c r="H832" s="151" t="s">
        <v>1978</v>
      </c>
      <c r="I832" s="151" t="str">
        <f t="shared" si="63"/>
        <v>AL</v>
      </c>
      <c r="J832" s="151" t="str">
        <f t="shared" si="64"/>
        <v>FL</v>
      </c>
      <c r="K832" s="156" t="str">
        <f t="shared" si="62"/>
        <v>South Central, Southeast</v>
      </c>
      <c r="L832" s="151" t="str">
        <f>INDEX('State '!$A$1:$C$62,MATCH($I832,'State '!$B:$B,0),3)</f>
        <v>South Central</v>
      </c>
      <c r="M832" s="151" t="str">
        <f>INDEX('State '!$A$1:$C$62,MATCH($J832,'State '!$B:$B,0),3)</f>
        <v>Southeast</v>
      </c>
      <c r="N832" s="151"/>
      <c r="O832" s="158">
        <v>3200</v>
      </c>
      <c r="P832" s="158">
        <v>516.20000000000005</v>
      </c>
      <c r="Q832" s="158">
        <v>830</v>
      </c>
      <c r="R832" s="157">
        <v>36</v>
      </c>
      <c r="S832" s="151" t="s">
        <v>1813</v>
      </c>
      <c r="T832" s="151" t="s">
        <v>381</v>
      </c>
      <c r="U832" s="151" t="s">
        <v>2111</v>
      </c>
      <c r="V832" s="151" t="s">
        <v>2178</v>
      </c>
      <c r="W832" s="150"/>
      <c r="X832" s="150"/>
      <c r="Y832" s="150"/>
    </row>
    <row r="833" spans="1:25" s="17" customFormat="1" ht="25.5" x14ac:dyDescent="0.2">
      <c r="A833" s="97">
        <v>43943</v>
      </c>
      <c r="B833" s="79" t="s">
        <v>2137</v>
      </c>
      <c r="C833" s="79" t="s">
        <v>2135</v>
      </c>
      <c r="D833" s="79" t="s">
        <v>140</v>
      </c>
      <c r="E833" s="79" t="s">
        <v>143</v>
      </c>
      <c r="F833" s="60">
        <v>43943</v>
      </c>
      <c r="G833" s="98">
        <v>2020</v>
      </c>
      <c r="H833" s="97" t="s">
        <v>1978</v>
      </c>
      <c r="I833" s="97" t="str">
        <f t="shared" si="63"/>
        <v>AL</v>
      </c>
      <c r="J833" s="97" t="str">
        <f t="shared" si="64"/>
        <v>FL</v>
      </c>
      <c r="K833" s="104" t="str">
        <f t="shared" si="62"/>
        <v>South Central, Southeast</v>
      </c>
      <c r="L833" s="97" t="str">
        <f>INDEX('State '!$A$1:$C$62,MATCH($I833,'State '!$B:$B,0),3)</f>
        <v>South Central</v>
      </c>
      <c r="M833" s="97" t="str">
        <f>INDEX('State '!$A$1:$C$62,MATCH($J833,'State '!$B:$B,0),3)</f>
        <v>Southeast</v>
      </c>
      <c r="N833" s="97"/>
      <c r="O833" s="158"/>
      <c r="P833" s="158"/>
      <c r="Q833" s="146">
        <v>170</v>
      </c>
      <c r="R833" s="98"/>
      <c r="S833" s="101" t="s">
        <v>135</v>
      </c>
      <c r="T833" s="97" t="s">
        <v>381</v>
      </c>
      <c r="U833" s="97" t="s">
        <v>2111</v>
      </c>
      <c r="V833" s="97" t="s">
        <v>2178</v>
      </c>
      <c r="W833" s="79" t="s">
        <v>2845</v>
      </c>
      <c r="X833" s="79" t="s">
        <v>2828</v>
      </c>
      <c r="Y833" s="148" t="s">
        <v>2846</v>
      </c>
    </row>
    <row r="834" spans="1:25" s="17" customFormat="1" x14ac:dyDescent="0.2">
      <c r="A834" s="151">
        <v>39990</v>
      </c>
      <c r="B834" s="164" t="s">
        <v>946</v>
      </c>
      <c r="C834" s="164" t="s">
        <v>307</v>
      </c>
      <c r="D834" s="164" t="s">
        <v>134</v>
      </c>
      <c r="E834" s="164" t="s">
        <v>143</v>
      </c>
      <c r="F834" s="165">
        <v>39355</v>
      </c>
      <c r="G834" s="157">
        <v>2007</v>
      </c>
      <c r="H834" s="151" t="s">
        <v>429</v>
      </c>
      <c r="I834" s="151" t="str">
        <f t="shared" si="63"/>
        <v>TX</v>
      </c>
      <c r="J834" s="151" t="str">
        <f t="shared" si="64"/>
        <v>LA</v>
      </c>
      <c r="K834" s="151" t="str">
        <f t="shared" si="62"/>
        <v>South Central</v>
      </c>
      <c r="L834" s="151" t="str">
        <f>INDEX('State '!$A$1:$C$62,MATCH($I834,'State '!$B:$B,0),3)</f>
        <v>South Central</v>
      </c>
      <c r="M834" s="151" t="str">
        <f>INDEX('State '!$A$1:$C$62,MATCH($J834,'State '!$B:$B,0),3)</f>
        <v>South Central</v>
      </c>
      <c r="N834" s="151"/>
      <c r="O834" s="158">
        <v>16</v>
      </c>
      <c r="P834" s="158"/>
      <c r="Q834" s="158">
        <v>50</v>
      </c>
      <c r="R834" s="157"/>
      <c r="S834" s="151" t="s">
        <v>135</v>
      </c>
      <c r="T834" s="151" t="s">
        <v>381</v>
      </c>
      <c r="U834" s="151" t="s">
        <v>894</v>
      </c>
      <c r="V834" s="151"/>
      <c r="W834" s="150"/>
      <c r="X834" s="150"/>
      <c r="Y834" s="150"/>
    </row>
    <row r="835" spans="1:25" s="17" customFormat="1" ht="25.5" x14ac:dyDescent="0.2">
      <c r="A835" s="97">
        <v>44217</v>
      </c>
      <c r="B835" s="79" t="s">
        <v>2761</v>
      </c>
      <c r="C835" s="79" t="s">
        <v>2066</v>
      </c>
      <c r="D835" s="79" t="s">
        <v>140</v>
      </c>
      <c r="E835" s="79" t="s">
        <v>143</v>
      </c>
      <c r="F835" s="60">
        <v>44105</v>
      </c>
      <c r="G835" s="98">
        <v>2020</v>
      </c>
      <c r="H835" s="97" t="s">
        <v>0</v>
      </c>
      <c r="I835" s="97" t="str">
        <f t="shared" si="63"/>
        <v>LA</v>
      </c>
      <c r="J835" s="97" t="str">
        <f t="shared" si="64"/>
        <v>LA</v>
      </c>
      <c r="K835" s="104" t="str">
        <f t="shared" si="62"/>
        <v>South Central</v>
      </c>
      <c r="L835" s="97" t="str">
        <f>INDEX('State '!$A$1:$C$62,MATCH($I835,'State '!$B:$B,0),3)</f>
        <v>South Central</v>
      </c>
      <c r="M835" s="97" t="str">
        <f>INDEX('State '!$A$1:$C$62,MATCH($J835,'State '!$B:$B,0),3)</f>
        <v>South Central</v>
      </c>
      <c r="N835" s="97"/>
      <c r="O835" s="158">
        <v>65.900000000000006</v>
      </c>
      <c r="P835" s="158"/>
      <c r="Q835" s="146">
        <v>400</v>
      </c>
      <c r="R835" s="98">
        <v>36</v>
      </c>
      <c r="S835" s="101" t="s">
        <v>135</v>
      </c>
      <c r="T835" s="97" t="s">
        <v>381</v>
      </c>
      <c r="U835" s="97" t="s">
        <v>2762</v>
      </c>
      <c r="V835" s="97" t="s">
        <v>2175</v>
      </c>
      <c r="W835" s="79" t="s">
        <v>2763</v>
      </c>
      <c r="X835" s="79"/>
      <c r="Y835" s="195"/>
    </row>
    <row r="836" spans="1:25" s="17" customFormat="1" ht="25.5" x14ac:dyDescent="0.2">
      <c r="A836" s="151">
        <v>43454</v>
      </c>
      <c r="B836" s="164" t="s">
        <v>2687</v>
      </c>
      <c r="C836" s="152" t="s">
        <v>221</v>
      </c>
      <c r="D836" s="164" t="s">
        <v>134</v>
      </c>
      <c r="E836" s="164" t="s">
        <v>143</v>
      </c>
      <c r="F836" s="165">
        <v>43445</v>
      </c>
      <c r="G836" s="157">
        <v>2018</v>
      </c>
      <c r="H836" s="151" t="s">
        <v>0</v>
      </c>
      <c r="I836" s="151" t="str">
        <f t="shared" si="63"/>
        <v>LA</v>
      </c>
      <c r="J836" s="151" t="str">
        <f t="shared" si="64"/>
        <v>LA</v>
      </c>
      <c r="K836" s="156" t="str">
        <f t="shared" si="62"/>
        <v>South Central</v>
      </c>
      <c r="L836" s="151" t="str">
        <f>INDEX('State '!$A$1:$C$62,MATCH($I836,'State '!$B:$B,0),3)</f>
        <v>South Central</v>
      </c>
      <c r="M836" s="151" t="str">
        <f>INDEX('State '!$A$1:$C$62,MATCH($J836,'State '!$B:$B,0),3)</f>
        <v>South Central</v>
      </c>
      <c r="N836" s="151"/>
      <c r="O836" s="158">
        <v>151</v>
      </c>
      <c r="P836" s="158"/>
      <c r="Q836" s="158">
        <v>600</v>
      </c>
      <c r="R836" s="157"/>
      <c r="S836" s="151" t="s">
        <v>138</v>
      </c>
      <c r="T836" s="151" t="s">
        <v>381</v>
      </c>
      <c r="U836" s="151" t="s">
        <v>2357</v>
      </c>
      <c r="V836" s="151" t="s">
        <v>2175</v>
      </c>
      <c r="W836" s="150" t="s">
        <v>2216</v>
      </c>
      <c r="X836" s="150"/>
      <c r="Y836" s="150"/>
    </row>
    <row r="837" spans="1:25" s="17" customFormat="1" x14ac:dyDescent="0.2">
      <c r="A837" s="151">
        <v>40388</v>
      </c>
      <c r="B837" s="152" t="s">
        <v>810</v>
      </c>
      <c r="C837" s="164" t="s">
        <v>1824</v>
      </c>
      <c r="D837" s="152" t="s">
        <v>140</v>
      </c>
      <c r="E837" s="153" t="s">
        <v>143</v>
      </c>
      <c r="F837" s="154">
        <v>39566</v>
      </c>
      <c r="G837" s="161">
        <v>2008</v>
      </c>
      <c r="H837" s="151" t="s">
        <v>0</v>
      </c>
      <c r="I837" s="151" t="str">
        <f t="shared" si="63"/>
        <v>LA</v>
      </c>
      <c r="J837" s="151" t="str">
        <f t="shared" si="64"/>
        <v>LA</v>
      </c>
      <c r="K837" s="151" t="str">
        <f t="shared" si="62"/>
        <v>South Central</v>
      </c>
      <c r="L837" s="151" t="str">
        <f>INDEX('State '!$A$1:$C$62,MATCH($I837,'State '!$B:$B,0),3)</f>
        <v>South Central</v>
      </c>
      <c r="M837" s="151" t="str">
        <f>INDEX('State '!$A$1:$C$62,MATCH($J837,'State '!$B:$B,0),3)</f>
        <v>South Central</v>
      </c>
      <c r="N837" s="151"/>
      <c r="O837" s="158">
        <v>350</v>
      </c>
      <c r="P837" s="157">
        <v>16</v>
      </c>
      <c r="Q837" s="157">
        <v>2000</v>
      </c>
      <c r="R837" s="158">
        <v>42</v>
      </c>
      <c r="S837" s="159" t="s">
        <v>135</v>
      </c>
      <c r="T837" s="156" t="s">
        <v>381</v>
      </c>
      <c r="U837" s="160" t="s">
        <v>811</v>
      </c>
      <c r="V837" s="151"/>
      <c r="W837" s="150"/>
      <c r="X837" s="150"/>
      <c r="Y837" s="150"/>
    </row>
    <row r="838" spans="1:25" s="17" customFormat="1" x14ac:dyDescent="0.2">
      <c r="A838" s="151">
        <v>41614</v>
      </c>
      <c r="B838" s="164" t="s">
        <v>418</v>
      </c>
      <c r="C838" s="164" t="s">
        <v>223</v>
      </c>
      <c r="D838" s="164" t="s">
        <v>140</v>
      </c>
      <c r="E838" s="164" t="s">
        <v>143</v>
      </c>
      <c r="F838" s="165">
        <v>41579</v>
      </c>
      <c r="G838" s="157">
        <v>2013</v>
      </c>
      <c r="H838" s="151" t="s">
        <v>7</v>
      </c>
      <c r="I838" s="151" t="str">
        <f t="shared" si="63"/>
        <v>PA</v>
      </c>
      <c r="J838" s="151" t="str">
        <f t="shared" si="64"/>
        <v>PA</v>
      </c>
      <c r="K838" s="151" t="str">
        <f t="shared" si="62"/>
        <v>Northeast</v>
      </c>
      <c r="L838" s="151" t="str">
        <f>INDEX('State '!$A$1:$C$62,MATCH($I838,'State '!$B:$B,0),3)</f>
        <v>Northeast</v>
      </c>
      <c r="M838" s="151" t="str">
        <f>INDEX('State '!$A$1:$C$62,MATCH($J838,'State '!$B:$B,0),3)</f>
        <v>Northeast</v>
      </c>
      <c r="N838" s="151"/>
      <c r="O838" s="158">
        <v>16.760000000000002</v>
      </c>
      <c r="P838" s="158">
        <v>3.6</v>
      </c>
      <c r="Q838" s="158">
        <v>92</v>
      </c>
      <c r="R838" s="157">
        <v>24</v>
      </c>
      <c r="S838" s="151" t="s">
        <v>135</v>
      </c>
      <c r="T838" s="151" t="s">
        <v>381</v>
      </c>
      <c r="U838" s="151" t="s">
        <v>2139</v>
      </c>
      <c r="V838" s="151"/>
      <c r="W838" s="150"/>
      <c r="X838" s="150"/>
      <c r="Y838" s="150"/>
    </row>
    <row r="839" spans="1:25" s="17" customFormat="1" ht="38.25" x14ac:dyDescent="0.2">
      <c r="A839" s="97">
        <v>44158</v>
      </c>
      <c r="B839" s="79" t="s">
        <v>2861</v>
      </c>
      <c r="C839" s="79" t="s">
        <v>2862</v>
      </c>
      <c r="D839" s="79" t="s">
        <v>136</v>
      </c>
      <c r="E839" s="79" t="s">
        <v>143</v>
      </c>
      <c r="F839" s="60">
        <v>44158</v>
      </c>
      <c r="G839" s="98">
        <v>2020</v>
      </c>
      <c r="H839" s="97" t="s">
        <v>41</v>
      </c>
      <c r="I839" s="97" t="str">
        <f t="shared" si="63"/>
        <v>MI</v>
      </c>
      <c r="J839" s="97" t="str">
        <f t="shared" si="64"/>
        <v>MI</v>
      </c>
      <c r="K839" s="104" t="str">
        <f t="shared" si="62"/>
        <v>Midwest</v>
      </c>
      <c r="L839" s="97" t="str">
        <f>INDEX('State '!$A$1:$C$62,MATCH($I839,'State '!$B:$B,0),3)</f>
        <v>Midwest</v>
      </c>
      <c r="M839" s="97" t="str">
        <f>INDEX('State '!$A$1:$C$62,MATCH($J839,'State '!$B:$B,0),3)</f>
        <v>Midwest</v>
      </c>
      <c r="N839" s="97"/>
      <c r="O839" s="158">
        <v>610</v>
      </c>
      <c r="P839" s="158">
        <v>94</v>
      </c>
      <c r="Q839" s="146">
        <v>200</v>
      </c>
      <c r="R839" s="98">
        <v>24</v>
      </c>
      <c r="S839" s="101" t="s">
        <v>138</v>
      </c>
      <c r="T839" s="97" t="s">
        <v>2863</v>
      </c>
      <c r="U839" s="97"/>
      <c r="V839" s="97" t="s">
        <v>2175</v>
      </c>
      <c r="W839" s="79" t="s">
        <v>3051</v>
      </c>
      <c r="X839" s="79" t="s">
        <v>2830</v>
      </c>
      <c r="Y839" s="148" t="s">
        <v>3050</v>
      </c>
    </row>
    <row r="840" spans="1:25" s="17" customFormat="1" x14ac:dyDescent="0.2">
      <c r="A840" s="151">
        <v>42865</v>
      </c>
      <c r="B840" s="164" t="s">
        <v>1968</v>
      </c>
      <c r="C840" s="164" t="s">
        <v>200</v>
      </c>
      <c r="D840" s="164" t="s">
        <v>134</v>
      </c>
      <c r="E840" s="164" t="s">
        <v>143</v>
      </c>
      <c r="F840" s="165">
        <v>42704</v>
      </c>
      <c r="G840" s="157">
        <v>2016</v>
      </c>
      <c r="H840" s="151" t="s">
        <v>36</v>
      </c>
      <c r="I840" s="151" t="str">
        <f t="shared" si="63"/>
        <v>MA</v>
      </c>
      <c r="J840" s="151" t="str">
        <f t="shared" si="64"/>
        <v>MA</v>
      </c>
      <c r="K840" s="151" t="str">
        <f t="shared" si="62"/>
        <v>Northeast</v>
      </c>
      <c r="L840" s="151" t="str">
        <f>INDEX('State '!$A$1:$C$62,MATCH($I840,'State '!$B:$B,0),3)</f>
        <v>Northeast</v>
      </c>
      <c r="M840" s="151" t="str">
        <f>INDEX('State '!$A$1:$C$62,MATCH($J840,'State '!$B:$B,0),3)</f>
        <v>Northeast</v>
      </c>
      <c r="N840" s="151"/>
      <c r="O840" s="158">
        <v>63</v>
      </c>
      <c r="P840" s="158">
        <v>1.2</v>
      </c>
      <c r="Q840" s="158">
        <v>115</v>
      </c>
      <c r="R840" s="157">
        <v>16</v>
      </c>
      <c r="S840" s="151" t="s">
        <v>135</v>
      </c>
      <c r="T840" s="151" t="s">
        <v>381</v>
      </c>
      <c r="U840" s="151" t="s">
        <v>1969</v>
      </c>
      <c r="V840" s="151" t="s">
        <v>2175</v>
      </c>
      <c r="W840" s="150"/>
      <c r="X840" s="150"/>
      <c r="Y840" s="150"/>
    </row>
    <row r="841" spans="1:25" s="17" customFormat="1" x14ac:dyDescent="0.2">
      <c r="A841" s="151">
        <v>39990</v>
      </c>
      <c r="B841" s="164" t="s">
        <v>1091</v>
      </c>
      <c r="C841" s="164" t="s">
        <v>323</v>
      </c>
      <c r="D841" s="164" t="s">
        <v>134</v>
      </c>
      <c r="E841" s="164" t="s">
        <v>143</v>
      </c>
      <c r="F841" s="165">
        <v>38701</v>
      </c>
      <c r="G841" s="157">
        <v>2005</v>
      </c>
      <c r="H841" s="151" t="s">
        <v>40</v>
      </c>
      <c r="I841" s="151" t="str">
        <f t="shared" si="63"/>
        <v>AZ</v>
      </c>
      <c r="J841" s="151" t="str">
        <f t="shared" si="64"/>
        <v>AZ</v>
      </c>
      <c r="K841" s="151" t="str">
        <f t="shared" si="62"/>
        <v>Mountain</v>
      </c>
      <c r="L841" s="151" t="str">
        <f>INDEX('State '!$A$1:$C$62,MATCH($I841,'State '!$B:$B,0),3)</f>
        <v>Mountain</v>
      </c>
      <c r="M841" s="151" t="str">
        <f>INDEX('State '!$A$1:$C$62,MATCH($J841,'State '!$B:$B,0),3)</f>
        <v>Mountain</v>
      </c>
      <c r="N841" s="151"/>
      <c r="O841" s="158">
        <v>2</v>
      </c>
      <c r="P841" s="158">
        <v>3.2</v>
      </c>
      <c r="Q841" s="158">
        <v>1.7</v>
      </c>
      <c r="R841" s="157">
        <v>12</v>
      </c>
      <c r="S841" s="151" t="s">
        <v>138</v>
      </c>
      <c r="T841" s="151" t="s">
        <v>187</v>
      </c>
      <c r="U841" s="151" t="s">
        <v>382</v>
      </c>
      <c r="V841" s="151"/>
      <c r="W841" s="150"/>
      <c r="X841" s="150"/>
      <c r="Y841" s="150"/>
    </row>
    <row r="842" spans="1:25" s="17" customFormat="1" x14ac:dyDescent="0.2">
      <c r="A842" s="151">
        <v>39990</v>
      </c>
      <c r="B842" s="164" t="s">
        <v>1170</v>
      </c>
      <c r="C842" s="164" t="s">
        <v>331</v>
      </c>
      <c r="D842" s="164" t="s">
        <v>134</v>
      </c>
      <c r="E842" s="164" t="s">
        <v>143</v>
      </c>
      <c r="F842" s="165">
        <v>37926</v>
      </c>
      <c r="G842" s="157">
        <v>2003</v>
      </c>
      <c r="H842" s="151" t="s">
        <v>19</v>
      </c>
      <c r="I842" s="151" t="str">
        <f t="shared" si="63"/>
        <v>VA</v>
      </c>
      <c r="J842" s="151" t="str">
        <f t="shared" si="64"/>
        <v>VA</v>
      </c>
      <c r="K842" s="151" t="str">
        <f t="shared" ref="K842:K908" si="65">IF($L842=$M842,L842,CONCATENATE($L842,", ",IF(ISBLANK(N842),"",CONCATENATE(N842,", ")),$M842))</f>
        <v>Northeast</v>
      </c>
      <c r="L842" s="151" t="str">
        <f>INDEX('State '!$A$1:$C$62,MATCH($I842,'State '!$B:$B,0),3)</f>
        <v>Northeast</v>
      </c>
      <c r="M842" s="151" t="str">
        <f>INDEX('State '!$A$1:$C$62,MATCH($J842,'State '!$B:$B,0),3)</f>
        <v>Northeast</v>
      </c>
      <c r="N842" s="151"/>
      <c r="O842" s="158">
        <v>5.39</v>
      </c>
      <c r="P842" s="158">
        <v>6.7</v>
      </c>
      <c r="Q842" s="158">
        <v>550</v>
      </c>
      <c r="R842" s="157">
        <v>24</v>
      </c>
      <c r="S842" s="151" t="s">
        <v>135</v>
      </c>
      <c r="T842" s="151" t="s">
        <v>381</v>
      </c>
      <c r="U842" s="151" t="s">
        <v>1171</v>
      </c>
      <c r="V842" s="151"/>
      <c r="W842" s="150"/>
      <c r="X842" s="150"/>
      <c r="Y842" s="150"/>
    </row>
    <row r="843" spans="1:25" s="17" customFormat="1" x14ac:dyDescent="0.2">
      <c r="A843" s="151">
        <v>41120</v>
      </c>
      <c r="B843" s="152" t="s">
        <v>1803</v>
      </c>
      <c r="C843" s="152" t="s">
        <v>1718</v>
      </c>
      <c r="D843" s="152" t="s">
        <v>140</v>
      </c>
      <c r="E843" s="153" t="s">
        <v>143</v>
      </c>
      <c r="F843" s="154">
        <v>41487</v>
      </c>
      <c r="G843" s="161">
        <v>2013</v>
      </c>
      <c r="H843" s="151" t="s">
        <v>408</v>
      </c>
      <c r="I843" s="151" t="str">
        <f t="shared" si="63"/>
        <v>TX</v>
      </c>
      <c r="J843" s="151" t="str">
        <f t="shared" si="64"/>
        <v>MX</v>
      </c>
      <c r="K843" s="151" t="str">
        <f t="shared" si="65"/>
        <v>South Central, Mexico</v>
      </c>
      <c r="L843" s="151" t="str">
        <f>INDEX('State '!$A$1:$C$62,MATCH($I843,'State '!$B:$B,0),3)</f>
        <v>South Central</v>
      </c>
      <c r="M843" s="151" t="str">
        <f>INDEX('State '!$A$1:$C$62,MATCH($J843,'State '!$B:$B,0),3)</f>
        <v>Mexico</v>
      </c>
      <c r="N843" s="151"/>
      <c r="O843" s="158"/>
      <c r="P843" s="157"/>
      <c r="Q843" s="157">
        <v>237</v>
      </c>
      <c r="R843" s="158"/>
      <c r="S843" s="159" t="s">
        <v>135</v>
      </c>
      <c r="T843" s="156" t="s">
        <v>381</v>
      </c>
      <c r="U843" s="160" t="s">
        <v>1804</v>
      </c>
      <c r="V843" s="151" t="s">
        <v>2178</v>
      </c>
      <c r="W843" s="150"/>
      <c r="X843" s="150"/>
      <c r="Y843" s="150"/>
    </row>
    <row r="844" spans="1:25" s="17" customFormat="1" ht="25.5" x14ac:dyDescent="0.2">
      <c r="A844" s="97">
        <v>43689</v>
      </c>
      <c r="B844" s="79" t="s">
        <v>2744</v>
      </c>
      <c r="C844" s="79" t="s">
        <v>235</v>
      </c>
      <c r="D844" s="79" t="s">
        <v>140</v>
      </c>
      <c r="E844" s="79" t="s">
        <v>143</v>
      </c>
      <c r="F844" s="60">
        <v>43678</v>
      </c>
      <c r="G844" s="98">
        <v>2019</v>
      </c>
      <c r="H844" s="97" t="s">
        <v>18</v>
      </c>
      <c r="I844" s="97" t="str">
        <f t="shared" si="63"/>
        <v>FL</v>
      </c>
      <c r="J844" s="97" t="s">
        <v>18</v>
      </c>
      <c r="K844" s="104" t="str">
        <f t="shared" si="65"/>
        <v>Southeast</v>
      </c>
      <c r="L844" s="97" t="str">
        <f>INDEX('State '!$A$1:$C$62,MATCH($I844,'State '!$B:$B,0),3)</f>
        <v>Southeast</v>
      </c>
      <c r="M844" s="97" t="str">
        <f>INDEX('State '!$A$1:$C$62,MATCH($J844,'State '!$B:$B,0),3)</f>
        <v>Southeast</v>
      </c>
      <c r="N844" s="97"/>
      <c r="O844" s="158">
        <v>4.2</v>
      </c>
      <c r="P844" s="178">
        <v>0.4</v>
      </c>
      <c r="Q844" s="146">
        <v>36</v>
      </c>
      <c r="R844" s="98">
        <v>20</v>
      </c>
      <c r="S844" s="101" t="s">
        <v>135</v>
      </c>
      <c r="T844" s="97" t="s">
        <v>381</v>
      </c>
      <c r="U844" s="97" t="s">
        <v>2745</v>
      </c>
      <c r="V844" s="97" t="s">
        <v>2175</v>
      </c>
      <c r="W844" s="79" t="s">
        <v>2746</v>
      </c>
      <c r="X844" s="79" t="s">
        <v>2828</v>
      </c>
      <c r="Y844" s="195"/>
    </row>
    <row r="845" spans="1:25" s="17" customFormat="1" ht="25.5" x14ac:dyDescent="0.2">
      <c r="A845" s="97">
        <v>44302</v>
      </c>
      <c r="B845" s="79" t="s">
        <v>3022</v>
      </c>
      <c r="C845" s="79" t="s">
        <v>3023</v>
      </c>
      <c r="D845" s="79" t="s">
        <v>140</v>
      </c>
      <c r="E845" s="79" t="s">
        <v>143</v>
      </c>
      <c r="F845" s="60">
        <v>44253</v>
      </c>
      <c r="G845" s="98">
        <v>2021</v>
      </c>
      <c r="H845" s="97" t="s">
        <v>43</v>
      </c>
      <c r="I845" s="97" t="str">
        <f t="shared" si="63"/>
        <v>NM</v>
      </c>
      <c r="J845" s="97" t="str">
        <f t="shared" ref="J845:J876" si="66">RIGHT($H845,2)</f>
        <v>NM</v>
      </c>
      <c r="K845" s="104" t="str">
        <f t="shared" si="65"/>
        <v>Mountain</v>
      </c>
      <c r="L845" s="97" t="str">
        <f>INDEX('State '!$A$1:$C$62,MATCH($I845,'State '!$B:$B,0),3)</f>
        <v>Mountain</v>
      </c>
      <c r="M845" s="97" t="str">
        <f>INDEX('State '!$A$1:$C$62,MATCH($J845,'State '!$B:$B,0),3)</f>
        <v>Mountain</v>
      </c>
      <c r="N845" s="97"/>
      <c r="O845" s="158">
        <v>60</v>
      </c>
      <c r="P845" s="158">
        <v>35</v>
      </c>
      <c r="Q845" s="146"/>
      <c r="R845" s="98">
        <v>20</v>
      </c>
      <c r="S845" s="101" t="s">
        <v>138</v>
      </c>
      <c r="T845" s="97"/>
      <c r="U845" s="97"/>
      <c r="V845" s="97" t="s">
        <v>2175</v>
      </c>
      <c r="W845" s="79" t="s">
        <v>3024</v>
      </c>
      <c r="X845" s="79" t="s">
        <v>2830</v>
      </c>
      <c r="Y845" s="148" t="s">
        <v>3031</v>
      </c>
    </row>
    <row r="846" spans="1:25" s="17" customFormat="1" x14ac:dyDescent="0.2">
      <c r="A846" s="151">
        <v>39990</v>
      </c>
      <c r="B846" s="164" t="s">
        <v>1164</v>
      </c>
      <c r="C846" s="164" t="s">
        <v>323</v>
      </c>
      <c r="D846" s="164" t="s">
        <v>134</v>
      </c>
      <c r="E846" s="164" t="s">
        <v>143</v>
      </c>
      <c r="F846" s="165">
        <v>38200</v>
      </c>
      <c r="G846" s="157">
        <v>2004</v>
      </c>
      <c r="H846" s="151" t="s">
        <v>40</v>
      </c>
      <c r="I846" s="151" t="str">
        <f t="shared" si="63"/>
        <v>AZ</v>
      </c>
      <c r="J846" s="151" t="str">
        <f t="shared" si="66"/>
        <v>AZ</v>
      </c>
      <c r="K846" s="151" t="str">
        <f t="shared" si="65"/>
        <v>Mountain</v>
      </c>
      <c r="L846" s="151" t="str">
        <f>INDEX('State '!$A$1:$C$62,MATCH($I846,'State '!$B:$B,0),3)</f>
        <v>Mountain</v>
      </c>
      <c r="M846" s="151" t="str">
        <f>INDEX('State '!$A$1:$C$62,MATCH($J846,'State '!$B:$B,0),3)</f>
        <v>Mountain</v>
      </c>
      <c r="N846" s="151"/>
      <c r="O846" s="158">
        <v>31</v>
      </c>
      <c r="P846" s="158">
        <v>36</v>
      </c>
      <c r="Q846" s="158">
        <v>200</v>
      </c>
      <c r="R846" s="157">
        <v>24</v>
      </c>
      <c r="S846" s="151" t="s">
        <v>138</v>
      </c>
      <c r="T846" s="151" t="s">
        <v>187</v>
      </c>
      <c r="U846" s="151" t="s">
        <v>382</v>
      </c>
      <c r="V846" s="151"/>
      <c r="W846" s="150"/>
      <c r="X846" s="150"/>
      <c r="Y846" s="150"/>
    </row>
    <row r="847" spans="1:25" s="17" customFormat="1" x14ac:dyDescent="0.2">
      <c r="A847" s="151">
        <v>39990</v>
      </c>
      <c r="B847" s="164" t="s">
        <v>1189</v>
      </c>
      <c r="C847" s="164" t="s">
        <v>333</v>
      </c>
      <c r="D847" s="164" t="s">
        <v>136</v>
      </c>
      <c r="E847" s="164" t="s">
        <v>143</v>
      </c>
      <c r="F847" s="165">
        <v>37895</v>
      </c>
      <c r="G847" s="157">
        <v>2003</v>
      </c>
      <c r="H847" s="151" t="s">
        <v>454</v>
      </c>
      <c r="I847" s="151" t="str">
        <f t="shared" si="63"/>
        <v>GA</v>
      </c>
      <c r="J847" s="151" t="str">
        <f t="shared" si="66"/>
        <v>SC</v>
      </c>
      <c r="K847" s="151" t="str">
        <f t="shared" si="65"/>
        <v>Southeast</v>
      </c>
      <c r="L847" s="151" t="str">
        <f>INDEX('State '!$A$1:$C$62,MATCH($I847,'State '!$B:$B,0),3)</f>
        <v>Southeast</v>
      </c>
      <c r="M847" s="151" t="str">
        <f>INDEX('State '!$A$1:$C$62,MATCH($J847,'State '!$B:$B,0),3)</f>
        <v>Southeast</v>
      </c>
      <c r="N847" s="151"/>
      <c r="O847" s="158">
        <v>36.4</v>
      </c>
      <c r="P847" s="158">
        <v>18.14</v>
      </c>
      <c r="Q847" s="158">
        <v>185</v>
      </c>
      <c r="R847" s="157">
        <v>20</v>
      </c>
      <c r="S847" s="151" t="s">
        <v>135</v>
      </c>
      <c r="T847" s="151" t="s">
        <v>381</v>
      </c>
      <c r="U847" s="151" t="s">
        <v>1190</v>
      </c>
      <c r="V847" s="151"/>
      <c r="W847" s="150"/>
      <c r="X847" s="150"/>
      <c r="Y847" s="150"/>
    </row>
    <row r="848" spans="1:25" s="17" customFormat="1" x14ac:dyDescent="0.2">
      <c r="A848" s="151">
        <v>39990</v>
      </c>
      <c r="B848" s="164" t="s">
        <v>1440</v>
      </c>
      <c r="C848" s="164" t="s">
        <v>362</v>
      </c>
      <c r="D848" s="164" t="s">
        <v>140</v>
      </c>
      <c r="E848" s="164" t="s">
        <v>143</v>
      </c>
      <c r="F848" s="165">
        <v>36557</v>
      </c>
      <c r="G848" s="157">
        <v>2000</v>
      </c>
      <c r="H848" s="151" t="s">
        <v>1441</v>
      </c>
      <c r="I848" s="151" t="str">
        <f t="shared" si="63"/>
        <v>CA</v>
      </c>
      <c r="J848" s="151" t="str">
        <f t="shared" si="66"/>
        <v>MX</v>
      </c>
      <c r="K848" s="151" t="str">
        <f t="shared" si="65"/>
        <v>Pacific, Mexico</v>
      </c>
      <c r="L848" s="151" t="str">
        <f>INDEX('State '!$A$1:$C$62,MATCH($I848,'State '!$B:$B,0),3)</f>
        <v>Pacific</v>
      </c>
      <c r="M848" s="151" t="str">
        <f>INDEX('State '!$A$1:$C$62,MATCH($J848,'State '!$B:$B,0),3)</f>
        <v>Mexico</v>
      </c>
      <c r="N848" s="151"/>
      <c r="O848" s="158">
        <v>7</v>
      </c>
      <c r="P848" s="158">
        <v>5</v>
      </c>
      <c r="Q848" s="158">
        <v>300</v>
      </c>
      <c r="R848" s="157">
        <v>30</v>
      </c>
      <c r="S848" s="151" t="s">
        <v>135</v>
      </c>
      <c r="T848" s="151" t="s">
        <v>381</v>
      </c>
      <c r="U848" s="151" t="s">
        <v>1442</v>
      </c>
      <c r="V848" s="151"/>
      <c r="W848" s="150"/>
      <c r="X848" s="150"/>
      <c r="Y848" s="150"/>
    </row>
    <row r="849" spans="1:25" s="17" customFormat="1" x14ac:dyDescent="0.2">
      <c r="A849" s="151">
        <v>39990</v>
      </c>
      <c r="B849" s="164" t="s">
        <v>1378</v>
      </c>
      <c r="C849" s="164" t="s">
        <v>354</v>
      </c>
      <c r="D849" s="164" t="s">
        <v>134</v>
      </c>
      <c r="E849" s="164" t="s">
        <v>143</v>
      </c>
      <c r="F849" s="165">
        <v>37196</v>
      </c>
      <c r="G849" s="157">
        <v>2001</v>
      </c>
      <c r="H849" s="151" t="s">
        <v>41</v>
      </c>
      <c r="I849" s="151" t="str">
        <f t="shared" si="63"/>
        <v>MI</v>
      </c>
      <c r="J849" s="151" t="str">
        <f t="shared" si="66"/>
        <v>MI</v>
      </c>
      <c r="K849" s="151" t="str">
        <f t="shared" si="65"/>
        <v>Midwest</v>
      </c>
      <c r="L849" s="151" t="str">
        <f>INDEX('State '!$A$1:$C$62,MATCH($I849,'State '!$B:$B,0),3)</f>
        <v>Midwest</v>
      </c>
      <c r="M849" s="151" t="str">
        <f>INDEX('State '!$A$1:$C$62,MATCH($J849,'State '!$B:$B,0),3)</f>
        <v>Midwest</v>
      </c>
      <c r="N849" s="151"/>
      <c r="O849" s="158"/>
      <c r="P849" s="158">
        <v>5</v>
      </c>
      <c r="Q849" s="158">
        <v>120</v>
      </c>
      <c r="R849" s="157"/>
      <c r="S849" s="151" t="s">
        <v>138</v>
      </c>
      <c r="T849" s="151" t="s">
        <v>187</v>
      </c>
      <c r="U849" s="151" t="s">
        <v>382</v>
      </c>
      <c r="V849" s="151"/>
      <c r="W849" s="150"/>
      <c r="X849" s="150"/>
      <c r="Y849" s="150"/>
    </row>
    <row r="850" spans="1:25" s="17" customFormat="1" ht="25.5" x14ac:dyDescent="0.2">
      <c r="A850" s="97">
        <v>43955</v>
      </c>
      <c r="B850" s="79" t="s">
        <v>2822</v>
      </c>
      <c r="C850" s="79" t="s">
        <v>2821</v>
      </c>
      <c r="D850" s="79" t="s">
        <v>136</v>
      </c>
      <c r="E850" s="79" t="s">
        <v>143</v>
      </c>
      <c r="F850" s="60">
        <v>43955</v>
      </c>
      <c r="G850" s="98">
        <v>2020</v>
      </c>
      <c r="H850" s="97" t="s">
        <v>1147</v>
      </c>
      <c r="I850" s="97" t="str">
        <f t="shared" si="63"/>
        <v>NM</v>
      </c>
      <c r="J850" s="97" t="str">
        <f t="shared" si="66"/>
        <v>TX</v>
      </c>
      <c r="K850" s="104" t="str">
        <f t="shared" si="65"/>
        <v>Mountain, South Central</v>
      </c>
      <c r="L850" s="97" t="str">
        <f>INDEX('State '!$A$1:$C$62,MATCH($I850,'State '!$B:$B,0),3)</f>
        <v>Mountain</v>
      </c>
      <c r="M850" s="97" t="str">
        <f>INDEX('State '!$A$1:$C$62,MATCH($J850,'State '!$B:$B,0),3)</f>
        <v>South Central</v>
      </c>
      <c r="N850" s="97"/>
      <c r="O850" s="158">
        <v>45</v>
      </c>
      <c r="P850" s="158">
        <v>23</v>
      </c>
      <c r="Q850" s="146">
        <v>400</v>
      </c>
      <c r="R850" s="98">
        <v>24</v>
      </c>
      <c r="S850" s="101" t="s">
        <v>135</v>
      </c>
      <c r="T850" s="97" t="s">
        <v>381</v>
      </c>
      <c r="U850" s="97" t="s">
        <v>2650</v>
      </c>
      <c r="V850" s="97" t="s">
        <v>2178</v>
      </c>
      <c r="W850" s="79" t="s">
        <v>2651</v>
      </c>
      <c r="X850" s="79"/>
      <c r="Y850" s="195"/>
    </row>
    <row r="851" spans="1:25" s="17" customFormat="1" x14ac:dyDescent="0.2">
      <c r="A851" s="151">
        <v>41810</v>
      </c>
      <c r="B851" s="164" t="s">
        <v>1891</v>
      </c>
      <c r="C851" s="164" t="s">
        <v>246</v>
      </c>
      <c r="D851" s="164" t="s">
        <v>134</v>
      </c>
      <c r="E851" s="164" t="s">
        <v>143</v>
      </c>
      <c r="F851" s="165">
        <v>41808</v>
      </c>
      <c r="G851" s="157">
        <v>2014</v>
      </c>
      <c r="H851" s="151" t="s">
        <v>8</v>
      </c>
      <c r="I851" s="151" t="str">
        <f t="shared" si="63"/>
        <v>OH</v>
      </c>
      <c r="J851" s="151" t="str">
        <f t="shared" si="66"/>
        <v>OH</v>
      </c>
      <c r="K851" s="151" t="str">
        <f t="shared" si="65"/>
        <v>Northeast</v>
      </c>
      <c r="L851" s="151" t="str">
        <f>INDEX('State '!$A$1:$C$62,MATCH($I851,'State '!$B:$B,0),3)</f>
        <v>Northeast</v>
      </c>
      <c r="M851" s="151" t="str">
        <f>INDEX('State '!$A$1:$C$62,MATCH($J851,'State '!$B:$B,0),3)</f>
        <v>Northeast</v>
      </c>
      <c r="N851" s="151"/>
      <c r="O851" s="158">
        <v>75</v>
      </c>
      <c r="P851" s="158">
        <v>14.3</v>
      </c>
      <c r="Q851" s="158">
        <v>600</v>
      </c>
      <c r="R851" s="157">
        <v>24</v>
      </c>
      <c r="S851" s="151" t="s">
        <v>135</v>
      </c>
      <c r="T851" s="151" t="s">
        <v>381</v>
      </c>
      <c r="U851" s="151" t="s">
        <v>1892</v>
      </c>
      <c r="V851" s="151"/>
      <c r="W851" s="150"/>
      <c r="X851" s="150"/>
      <c r="Y851" s="150"/>
    </row>
    <row r="852" spans="1:25" s="17" customFormat="1" x14ac:dyDescent="0.2">
      <c r="A852" s="151">
        <v>41885</v>
      </c>
      <c r="B852" s="164" t="s">
        <v>2122</v>
      </c>
      <c r="C852" s="164" t="s">
        <v>234</v>
      </c>
      <c r="D852" s="164" t="s">
        <v>140</v>
      </c>
      <c r="E852" s="164" t="s">
        <v>143</v>
      </c>
      <c r="F852" s="165">
        <v>42320</v>
      </c>
      <c r="G852" s="157">
        <v>2015</v>
      </c>
      <c r="H852" s="151" t="s">
        <v>483</v>
      </c>
      <c r="I852" s="151" t="str">
        <f t="shared" si="63"/>
        <v>MS</v>
      </c>
      <c r="J852" s="151" t="str">
        <f t="shared" si="66"/>
        <v>AL</v>
      </c>
      <c r="K852" s="151" t="str">
        <f t="shared" si="65"/>
        <v>South Central</v>
      </c>
      <c r="L852" s="151" t="str">
        <f>INDEX('State '!$A$1:$C$62,MATCH($I852,'State '!$B:$B,0),3)</f>
        <v>South Central</v>
      </c>
      <c r="M852" s="151" t="str">
        <f>INDEX('State '!$A$1:$C$62,MATCH($J852,'State '!$B:$B,0),3)</f>
        <v>South Central</v>
      </c>
      <c r="N852" s="151"/>
      <c r="O852" s="158">
        <v>47.8</v>
      </c>
      <c r="P852" s="158"/>
      <c r="Q852" s="158">
        <v>45</v>
      </c>
      <c r="R852" s="157"/>
      <c r="S852" s="151" t="s">
        <v>135</v>
      </c>
      <c r="T852" s="151" t="s">
        <v>381</v>
      </c>
      <c r="U852" s="151" t="s">
        <v>2058</v>
      </c>
      <c r="V852" s="151" t="s">
        <v>2178</v>
      </c>
      <c r="W852" s="150"/>
      <c r="X852" s="150"/>
      <c r="Y852" s="150"/>
    </row>
    <row r="853" spans="1:25" s="17" customFormat="1" x14ac:dyDescent="0.2">
      <c r="A853" s="151">
        <v>39990</v>
      </c>
      <c r="B853" s="164" t="s">
        <v>2074</v>
      </c>
      <c r="C853" s="164" t="s">
        <v>1758</v>
      </c>
      <c r="D853" s="164" t="s">
        <v>136</v>
      </c>
      <c r="E853" s="164" t="s">
        <v>143</v>
      </c>
      <c r="F853" s="165">
        <v>35278</v>
      </c>
      <c r="G853" s="157">
        <v>1996</v>
      </c>
      <c r="H853" s="151" t="s">
        <v>1095</v>
      </c>
      <c r="I853" s="151" t="str">
        <f t="shared" si="63"/>
        <v>GM</v>
      </c>
      <c r="J853" s="151" t="str">
        <f t="shared" si="66"/>
        <v>LA</v>
      </c>
      <c r="K853" s="151" t="str">
        <f t="shared" si="65"/>
        <v>Gulf of Mexico, South Central</v>
      </c>
      <c r="L853" s="151" t="str">
        <f>INDEX('State '!$A$1:$C$62,MATCH($I853,'State '!$B:$B,0),3)</f>
        <v>Gulf of Mexico</v>
      </c>
      <c r="M853" s="151" t="str">
        <f>INDEX('State '!$A$1:$C$62,MATCH($J853,'State '!$B:$B,0),3)</f>
        <v>South Central</v>
      </c>
      <c r="N853" s="151"/>
      <c r="O853" s="158">
        <v>75</v>
      </c>
      <c r="P853" s="158">
        <v>45</v>
      </c>
      <c r="Q853" s="158">
        <v>800</v>
      </c>
      <c r="R853" s="157">
        <v>30</v>
      </c>
      <c r="S853" s="151" t="s">
        <v>135</v>
      </c>
      <c r="T853" s="151" t="s">
        <v>381</v>
      </c>
      <c r="U853" s="151" t="s">
        <v>1759</v>
      </c>
      <c r="V853" s="151"/>
      <c r="W853" s="168"/>
      <c r="X853" s="156"/>
      <c r="Y853" s="152"/>
    </row>
    <row r="854" spans="1:25" s="17" customFormat="1" x14ac:dyDescent="0.2">
      <c r="A854" s="151">
        <v>39990</v>
      </c>
      <c r="B854" s="164" t="s">
        <v>1194</v>
      </c>
      <c r="C854" s="164" t="s">
        <v>335</v>
      </c>
      <c r="D854" s="164" t="s">
        <v>141</v>
      </c>
      <c r="E854" s="164" t="s">
        <v>143</v>
      </c>
      <c r="F854" s="165">
        <v>37895</v>
      </c>
      <c r="G854" s="157">
        <v>2003</v>
      </c>
      <c r="H854" s="151" t="s">
        <v>1195</v>
      </c>
      <c r="I854" s="151" t="str">
        <f t="shared" si="63"/>
        <v>WY</v>
      </c>
      <c r="J854" s="151" t="str">
        <f t="shared" si="66"/>
        <v>MT</v>
      </c>
      <c r="K854" s="151" t="str">
        <f t="shared" si="65"/>
        <v>Mountain</v>
      </c>
      <c r="L854" s="151" t="str">
        <f>INDEX('State '!$A$1:$C$62,MATCH($I854,'State '!$B:$B,0),3)</f>
        <v>Mountain</v>
      </c>
      <c r="M854" s="151" t="str">
        <f>INDEX('State '!$A$1:$C$62,MATCH($J854,'State '!$B:$B,0),3)</f>
        <v>Mountain</v>
      </c>
      <c r="N854" s="151"/>
      <c r="O854" s="158">
        <v>0.3</v>
      </c>
      <c r="P854" s="158">
        <v>34</v>
      </c>
      <c r="Q854" s="158">
        <v>13.5</v>
      </c>
      <c r="R854" s="157">
        <v>6</v>
      </c>
      <c r="S854" s="151" t="s">
        <v>135</v>
      </c>
      <c r="T854" s="151" t="s">
        <v>381</v>
      </c>
      <c r="U854" s="151" t="s">
        <v>1196</v>
      </c>
      <c r="V854" s="151"/>
      <c r="W854" s="150"/>
      <c r="X854" s="150"/>
      <c r="Y854" s="150"/>
    </row>
    <row r="855" spans="1:25" s="17" customFormat="1" x14ac:dyDescent="0.2">
      <c r="A855" s="151">
        <v>39990</v>
      </c>
      <c r="B855" s="164" t="s">
        <v>1191</v>
      </c>
      <c r="C855" s="164" t="s">
        <v>334</v>
      </c>
      <c r="D855" s="164" t="s">
        <v>140</v>
      </c>
      <c r="E855" s="164" t="s">
        <v>143</v>
      </c>
      <c r="F855" s="165">
        <v>37898</v>
      </c>
      <c r="G855" s="157">
        <v>2003</v>
      </c>
      <c r="H855" s="151" t="s">
        <v>1192</v>
      </c>
      <c r="I855" s="151" t="str">
        <f t="shared" si="63"/>
        <v>AB</v>
      </c>
      <c r="J855" s="151" t="str">
        <f t="shared" si="66"/>
        <v>MT</v>
      </c>
      <c r="K855" s="151" t="str">
        <f t="shared" si="65"/>
        <v>Canada, Mountain</v>
      </c>
      <c r="L855" s="151" t="str">
        <f>INDEX('State '!$A$1:$C$62,MATCH($I855,'State '!$B:$B,0),3)</f>
        <v>Canada</v>
      </c>
      <c r="M855" s="151" t="str">
        <f>INDEX('State '!$A$1:$C$62,MATCH($J855,'State '!$B:$B,0),3)</f>
        <v>Mountain</v>
      </c>
      <c r="N855" s="151"/>
      <c r="O855" s="158">
        <v>0.2</v>
      </c>
      <c r="P855" s="158">
        <v>1.5</v>
      </c>
      <c r="Q855" s="158">
        <v>24</v>
      </c>
      <c r="R855" s="157">
        <v>6</v>
      </c>
      <c r="S855" s="151" t="s">
        <v>135</v>
      </c>
      <c r="T855" s="151" t="s">
        <v>381</v>
      </c>
      <c r="U855" s="151" t="s">
        <v>1193</v>
      </c>
      <c r="V855" s="151"/>
      <c r="W855" s="150"/>
      <c r="X855" s="150"/>
      <c r="Y855" s="150"/>
    </row>
    <row r="856" spans="1:25" s="17" customFormat="1" x14ac:dyDescent="0.2">
      <c r="A856" s="97">
        <v>43922</v>
      </c>
      <c r="B856" s="79" t="s">
        <v>2386</v>
      </c>
      <c r="C856" s="79" t="s">
        <v>1897</v>
      </c>
      <c r="D856" s="79" t="s">
        <v>140</v>
      </c>
      <c r="E856" s="79" t="s">
        <v>143</v>
      </c>
      <c r="F856" s="60">
        <v>43921</v>
      </c>
      <c r="G856" s="98">
        <v>2020</v>
      </c>
      <c r="H856" s="97" t="s">
        <v>1276</v>
      </c>
      <c r="I856" s="97" t="str">
        <f t="shared" si="63"/>
        <v>AZ</v>
      </c>
      <c r="J856" s="97" t="str">
        <f t="shared" si="66"/>
        <v>MX</v>
      </c>
      <c r="K856" s="104" t="str">
        <f t="shared" si="65"/>
        <v>Mountain, Mexico</v>
      </c>
      <c r="L856" s="97" t="str">
        <f>INDEX('State '!$A$1:$C$62,MATCH($I856,'State '!$B:$B,0),3)</f>
        <v>Mountain</v>
      </c>
      <c r="M856" s="97" t="str">
        <f>INDEX('State '!$A$1:$C$62,MATCH($J856,'State '!$B:$B,0),3)</f>
        <v>Mexico</v>
      </c>
      <c r="N856" s="97"/>
      <c r="O856" s="158">
        <v>46.3</v>
      </c>
      <c r="P856" s="158">
        <v>60.9</v>
      </c>
      <c r="Q856" s="146">
        <v>323</v>
      </c>
      <c r="R856" s="98"/>
      <c r="S856" s="97" t="s">
        <v>135</v>
      </c>
      <c r="T856" s="97" t="s">
        <v>381</v>
      </c>
      <c r="U856" s="97" t="s">
        <v>2402</v>
      </c>
      <c r="V856" s="97" t="s">
        <v>2178</v>
      </c>
      <c r="W856" s="79" t="s">
        <v>2847</v>
      </c>
      <c r="X856" s="79"/>
      <c r="Y856" s="195"/>
    </row>
    <row r="857" spans="1:25" s="17" customFormat="1" x14ac:dyDescent="0.2">
      <c r="A857" s="151">
        <v>41950</v>
      </c>
      <c r="B857" s="152" t="s">
        <v>1896</v>
      </c>
      <c r="C857" s="152" t="s">
        <v>1897</v>
      </c>
      <c r="D857" s="152" t="s">
        <v>136</v>
      </c>
      <c r="E857" s="153" t="s">
        <v>143</v>
      </c>
      <c r="F857" s="154">
        <v>41934</v>
      </c>
      <c r="G857" s="161">
        <v>2014</v>
      </c>
      <c r="H857" s="151" t="s">
        <v>1276</v>
      </c>
      <c r="I857" s="151" t="str">
        <f t="shared" si="63"/>
        <v>AZ</v>
      </c>
      <c r="J857" s="151" t="str">
        <f t="shared" si="66"/>
        <v>MX</v>
      </c>
      <c r="K857" s="151" t="str">
        <f t="shared" si="65"/>
        <v>Mountain, Mexico</v>
      </c>
      <c r="L857" s="151" t="str">
        <f>INDEX('State '!$A$1:$C$62,MATCH($I857,'State '!$B:$B,0),3)</f>
        <v>Mountain</v>
      </c>
      <c r="M857" s="151" t="str">
        <f>INDEX('State '!$A$1:$C$62,MATCH($J857,'State '!$B:$B,0),3)</f>
        <v>Mexico</v>
      </c>
      <c r="N857" s="151"/>
      <c r="O857" s="158">
        <v>200</v>
      </c>
      <c r="P857" s="157">
        <v>60.9</v>
      </c>
      <c r="Q857" s="157">
        <v>201</v>
      </c>
      <c r="R857" s="158">
        <v>36</v>
      </c>
      <c r="S857" s="159" t="s">
        <v>135</v>
      </c>
      <c r="T857" s="156" t="s">
        <v>381</v>
      </c>
      <c r="U857" s="160" t="s">
        <v>1898</v>
      </c>
      <c r="V857" s="151"/>
      <c r="W857" s="150"/>
      <c r="X857" s="150"/>
      <c r="Y857" s="150"/>
    </row>
    <row r="858" spans="1:25" s="17" customFormat="1" x14ac:dyDescent="0.2">
      <c r="A858" s="151">
        <v>42604</v>
      </c>
      <c r="B858" s="164" t="s">
        <v>2076</v>
      </c>
      <c r="C858" s="164" t="s">
        <v>2077</v>
      </c>
      <c r="D858" s="164" t="s">
        <v>134</v>
      </c>
      <c r="E858" s="164" t="s">
        <v>143</v>
      </c>
      <c r="F858" s="165">
        <v>42544</v>
      </c>
      <c r="G858" s="157">
        <v>2016</v>
      </c>
      <c r="H858" s="151" t="s">
        <v>690</v>
      </c>
      <c r="I858" s="151" t="str">
        <f t="shared" si="63"/>
        <v>WY</v>
      </c>
      <c r="J858" s="151" t="str">
        <f t="shared" si="66"/>
        <v>CO</v>
      </c>
      <c r="K858" s="151" t="str">
        <f t="shared" si="65"/>
        <v>Mountain</v>
      </c>
      <c r="L858" s="151" t="str">
        <f>INDEX('State '!$A$1:$C$62,MATCH($I858,'State '!$B:$B,0),3)</f>
        <v>Mountain</v>
      </c>
      <c r="M858" s="151" t="str">
        <f>INDEX('State '!$A$1:$C$62,MATCH($J858,'State '!$B:$B,0),3)</f>
        <v>Mountain</v>
      </c>
      <c r="N858" s="151"/>
      <c r="O858" s="158">
        <v>31.9</v>
      </c>
      <c r="P858" s="158">
        <v>31</v>
      </c>
      <c r="Q858" s="158">
        <v>5</v>
      </c>
      <c r="R858" s="157">
        <v>6</v>
      </c>
      <c r="S858" s="151" t="s">
        <v>135</v>
      </c>
      <c r="T858" s="151" t="s">
        <v>381</v>
      </c>
      <c r="U858" s="151" t="s">
        <v>2078</v>
      </c>
      <c r="V858" s="151" t="s">
        <v>2175</v>
      </c>
      <c r="W858" s="150"/>
      <c r="X858" s="150"/>
      <c r="Y858" s="150"/>
    </row>
    <row r="859" spans="1:25" s="17" customFormat="1" ht="25.5" x14ac:dyDescent="0.2">
      <c r="A859" s="97">
        <v>44923</v>
      </c>
      <c r="B859" s="79" t="s">
        <v>3143</v>
      </c>
      <c r="C859" s="79" t="s">
        <v>1725</v>
      </c>
      <c r="D859" s="79" t="s">
        <v>142</v>
      </c>
      <c r="E859" s="79" t="s">
        <v>2374</v>
      </c>
      <c r="F859" s="60"/>
      <c r="G859" s="61" t="s">
        <v>382</v>
      </c>
      <c r="H859" s="97" t="s">
        <v>42</v>
      </c>
      <c r="I859" s="97" t="str">
        <f t="shared" si="63"/>
        <v>IA</v>
      </c>
      <c r="J859" s="97" t="str">
        <f t="shared" si="66"/>
        <v>IA</v>
      </c>
      <c r="K859" s="104" t="str">
        <f t="shared" si="65"/>
        <v>Midwest</v>
      </c>
      <c r="L859" s="97" t="str">
        <f>INDEX('State '!$A$1:$C$62,MATCH($I859,'State '!$B:$B,0),3)</f>
        <v>Midwest</v>
      </c>
      <c r="M859" s="97" t="str">
        <f>INDEX('State '!$A$1:$C$62,MATCH($J859,'State '!$B:$B,0),3)</f>
        <v>Midwest</v>
      </c>
      <c r="N859" s="97"/>
      <c r="O859" s="158">
        <v>4.3</v>
      </c>
      <c r="P859" s="202">
        <v>0.35599999999999998</v>
      </c>
      <c r="Q859" s="146">
        <v>0</v>
      </c>
      <c r="R859" s="98">
        <v>24</v>
      </c>
      <c r="S859" s="97" t="s">
        <v>135</v>
      </c>
      <c r="T859" s="97" t="s">
        <v>381</v>
      </c>
      <c r="U859" s="97" t="s">
        <v>3144</v>
      </c>
      <c r="V859" s="97" t="s">
        <v>2175</v>
      </c>
      <c r="W859" s="79" t="s">
        <v>3145</v>
      </c>
      <c r="X859" s="79"/>
      <c r="Y859" s="148"/>
    </row>
    <row r="860" spans="1:25" s="17" customFormat="1" x14ac:dyDescent="0.2">
      <c r="A860" s="151">
        <v>39990</v>
      </c>
      <c r="B860" s="164" t="s">
        <v>1376</v>
      </c>
      <c r="C860" s="164" t="s">
        <v>346</v>
      </c>
      <c r="D860" s="164" t="s">
        <v>140</v>
      </c>
      <c r="E860" s="164" t="s">
        <v>143</v>
      </c>
      <c r="F860" s="165">
        <v>37256</v>
      </c>
      <c r="G860" s="157">
        <v>2001</v>
      </c>
      <c r="H860" s="151" t="s">
        <v>13</v>
      </c>
      <c r="I860" s="151" t="str">
        <f t="shared" si="63"/>
        <v>CA</v>
      </c>
      <c r="J860" s="151" t="str">
        <f t="shared" si="66"/>
        <v>CA</v>
      </c>
      <c r="K860" s="151" t="str">
        <f t="shared" si="65"/>
        <v>Pacific</v>
      </c>
      <c r="L860" s="151" t="str">
        <f>INDEX('State '!$A$1:$C$62,MATCH($I860,'State '!$B:$B,0),3)</f>
        <v>Pacific</v>
      </c>
      <c r="M860" s="151" t="str">
        <f>INDEX('State '!$A$1:$C$62,MATCH($J860,'State '!$B:$B,0),3)</f>
        <v>Pacific</v>
      </c>
      <c r="N860" s="151"/>
      <c r="O860" s="158">
        <v>15</v>
      </c>
      <c r="P860" s="158"/>
      <c r="Q860" s="158">
        <v>175</v>
      </c>
      <c r="R860" s="157"/>
      <c r="S860" s="151" t="s">
        <v>138</v>
      </c>
      <c r="T860" s="151" t="s">
        <v>187</v>
      </c>
      <c r="U860" s="151" t="s">
        <v>382</v>
      </c>
      <c r="V860" s="151"/>
      <c r="W860" s="150"/>
      <c r="X860" s="150"/>
      <c r="Y860" s="150"/>
    </row>
    <row r="861" spans="1:25" s="17" customFormat="1" x14ac:dyDescent="0.2">
      <c r="A861" s="151">
        <v>39990</v>
      </c>
      <c r="B861" s="164" t="s">
        <v>1300</v>
      </c>
      <c r="C861" s="164" t="s">
        <v>346</v>
      </c>
      <c r="D861" s="164" t="s">
        <v>140</v>
      </c>
      <c r="E861" s="164" t="s">
        <v>143</v>
      </c>
      <c r="F861" s="165">
        <v>37288</v>
      </c>
      <c r="G861" s="157">
        <v>2002</v>
      </c>
      <c r="H861" s="151" t="s">
        <v>13</v>
      </c>
      <c r="I861" s="151" t="str">
        <f t="shared" si="63"/>
        <v>CA</v>
      </c>
      <c r="J861" s="151" t="str">
        <f t="shared" si="66"/>
        <v>CA</v>
      </c>
      <c r="K861" s="151" t="str">
        <f t="shared" si="65"/>
        <v>Pacific</v>
      </c>
      <c r="L861" s="151" t="str">
        <f>INDEX('State '!$A$1:$C$62,MATCH($I861,'State '!$B:$B,0),3)</f>
        <v>Pacific</v>
      </c>
      <c r="M861" s="151" t="str">
        <f>INDEX('State '!$A$1:$C$62,MATCH($J861,'State '!$B:$B,0),3)</f>
        <v>Pacific</v>
      </c>
      <c r="N861" s="151"/>
      <c r="O861" s="158">
        <v>40</v>
      </c>
      <c r="P861" s="158">
        <v>32</v>
      </c>
      <c r="Q861" s="158">
        <v>200</v>
      </c>
      <c r="R861" s="157">
        <v>30</v>
      </c>
      <c r="S861" s="151" t="s">
        <v>138</v>
      </c>
      <c r="T861" s="151" t="s">
        <v>187</v>
      </c>
      <c r="U861" s="151" t="s">
        <v>382</v>
      </c>
      <c r="V861" s="151"/>
      <c r="W861" s="150"/>
      <c r="X861" s="150"/>
      <c r="Y861" s="150"/>
    </row>
    <row r="862" spans="1:25" s="17" customFormat="1" x14ac:dyDescent="0.2">
      <c r="A862" s="151">
        <v>39990</v>
      </c>
      <c r="B862" s="164" t="s">
        <v>1702</v>
      </c>
      <c r="C862" s="164" t="s">
        <v>346</v>
      </c>
      <c r="D862" s="164" t="s">
        <v>140</v>
      </c>
      <c r="E862" s="164" t="s">
        <v>143</v>
      </c>
      <c r="F862" s="165">
        <v>35612</v>
      </c>
      <c r="G862" s="157">
        <v>1997</v>
      </c>
      <c r="H862" s="151" t="s">
        <v>1441</v>
      </c>
      <c r="I862" s="151" t="str">
        <f t="shared" si="63"/>
        <v>CA</v>
      </c>
      <c r="J862" s="151" t="str">
        <f t="shared" si="66"/>
        <v>MX</v>
      </c>
      <c r="K862" s="151" t="str">
        <f t="shared" si="65"/>
        <v>Pacific, Mexico</v>
      </c>
      <c r="L862" s="151" t="str">
        <f>INDEX('State '!$A$1:$C$62,MATCH($I862,'State '!$B:$B,0),3)</f>
        <v>Pacific</v>
      </c>
      <c r="M862" s="151" t="str">
        <f>INDEX('State '!$A$1:$C$62,MATCH($J862,'State '!$B:$B,0),3)</f>
        <v>Mexico</v>
      </c>
      <c r="N862" s="151"/>
      <c r="O862" s="158">
        <v>0.25</v>
      </c>
      <c r="P862" s="158">
        <v>1</v>
      </c>
      <c r="Q862" s="158">
        <v>25</v>
      </c>
      <c r="R862" s="157">
        <v>16</v>
      </c>
      <c r="S862" s="151" t="s">
        <v>135</v>
      </c>
      <c r="T862" s="151" t="s">
        <v>381</v>
      </c>
      <c r="U862" s="151" t="s">
        <v>382</v>
      </c>
      <c r="V862" s="151"/>
      <c r="W862" s="150"/>
      <c r="X862" s="150"/>
      <c r="Y862" s="150"/>
    </row>
    <row r="863" spans="1:25" s="17" customFormat="1" x14ac:dyDescent="0.2">
      <c r="A863" s="151">
        <v>39990</v>
      </c>
      <c r="B863" s="164" t="s">
        <v>1637</v>
      </c>
      <c r="C863" s="164" t="s">
        <v>346</v>
      </c>
      <c r="D863" s="164" t="s">
        <v>136</v>
      </c>
      <c r="E863" s="164" t="s">
        <v>143</v>
      </c>
      <c r="F863" s="165">
        <v>36100</v>
      </c>
      <c r="G863" s="157">
        <v>1998</v>
      </c>
      <c r="H863" s="151" t="s">
        <v>1441</v>
      </c>
      <c r="I863" s="151" t="str">
        <f t="shared" si="63"/>
        <v>CA</v>
      </c>
      <c r="J863" s="151" t="str">
        <f t="shared" si="66"/>
        <v>MX</v>
      </c>
      <c r="K863" s="151" t="str">
        <f t="shared" si="65"/>
        <v>Pacific, Mexico</v>
      </c>
      <c r="L863" s="151" t="str">
        <f>INDEX('State '!$A$1:$C$62,MATCH($I863,'State '!$B:$B,0),3)</f>
        <v>Pacific</v>
      </c>
      <c r="M863" s="151" t="str">
        <f>INDEX('State '!$A$1:$C$62,MATCH($J863,'State '!$B:$B,0),3)</f>
        <v>Mexico</v>
      </c>
      <c r="N863" s="151"/>
      <c r="O863" s="158">
        <v>8.5</v>
      </c>
      <c r="P863" s="158">
        <v>30</v>
      </c>
      <c r="Q863" s="158">
        <v>25</v>
      </c>
      <c r="R863" s="157">
        <v>16</v>
      </c>
      <c r="S863" s="151" t="s">
        <v>135</v>
      </c>
      <c r="T863" s="151" t="s">
        <v>187</v>
      </c>
      <c r="U863" s="151" t="s">
        <v>382</v>
      </c>
      <c r="V863" s="151"/>
      <c r="W863" s="150"/>
      <c r="X863" s="150"/>
      <c r="Y863" s="150"/>
    </row>
    <row r="864" spans="1:25" s="17" customFormat="1" x14ac:dyDescent="0.2">
      <c r="A864" s="151">
        <v>39990</v>
      </c>
      <c r="B864" s="152" t="s">
        <v>956</v>
      </c>
      <c r="C864" s="152" t="s">
        <v>215</v>
      </c>
      <c r="D864" s="152" t="s">
        <v>136</v>
      </c>
      <c r="E864" s="153" t="s">
        <v>143</v>
      </c>
      <c r="F864" s="154">
        <v>39203</v>
      </c>
      <c r="G864" s="161">
        <v>2007</v>
      </c>
      <c r="H864" s="151" t="s">
        <v>957</v>
      </c>
      <c r="I864" s="151" t="str">
        <f t="shared" si="63"/>
        <v>GA</v>
      </c>
      <c r="J864" s="151" t="str">
        <f t="shared" si="66"/>
        <v>FL</v>
      </c>
      <c r="K864" s="151" t="str">
        <f t="shared" si="65"/>
        <v>Southeast</v>
      </c>
      <c r="L864" s="151" t="str">
        <f>INDEX('State '!$A$1:$C$62,MATCH($I864,'State '!$B:$B,0),3)</f>
        <v>Southeast</v>
      </c>
      <c r="M864" s="151" t="str">
        <f>INDEX('State '!$A$1:$C$62,MATCH($J864,'State '!$B:$B,0),3)</f>
        <v>Southeast</v>
      </c>
      <c r="N864" s="151"/>
      <c r="O864" s="158">
        <v>240</v>
      </c>
      <c r="P864" s="157">
        <v>167</v>
      </c>
      <c r="Q864" s="157">
        <v>335</v>
      </c>
      <c r="R864" s="158">
        <v>24</v>
      </c>
      <c r="S864" s="159" t="s">
        <v>135</v>
      </c>
      <c r="T864" s="156" t="s">
        <v>381</v>
      </c>
      <c r="U864" s="160" t="s">
        <v>859</v>
      </c>
      <c r="V864" s="151"/>
      <c r="W864" s="150"/>
      <c r="X864" s="150"/>
      <c r="Y864" s="150"/>
    </row>
    <row r="865" spans="1:25" s="17" customFormat="1" x14ac:dyDescent="0.2">
      <c r="A865" s="151">
        <v>39990</v>
      </c>
      <c r="B865" s="164" t="s">
        <v>858</v>
      </c>
      <c r="C865" s="164" t="s">
        <v>215</v>
      </c>
      <c r="D865" s="164" t="s">
        <v>140</v>
      </c>
      <c r="E865" s="164" t="s">
        <v>143</v>
      </c>
      <c r="F865" s="165">
        <v>39539</v>
      </c>
      <c r="G865" s="157">
        <v>2008</v>
      </c>
      <c r="H865" s="151" t="s">
        <v>22</v>
      </c>
      <c r="I865" s="151" t="str">
        <f t="shared" si="63"/>
        <v>GA</v>
      </c>
      <c r="J865" s="151" t="str">
        <f t="shared" si="66"/>
        <v>GA</v>
      </c>
      <c r="K865" s="151" t="str">
        <f t="shared" si="65"/>
        <v>Southeast</v>
      </c>
      <c r="L865" s="151" t="str">
        <f>INDEX('State '!$A$1:$C$62,MATCH($I865,'State '!$B:$B,0),3)</f>
        <v>Southeast</v>
      </c>
      <c r="M865" s="151" t="str">
        <f>INDEX('State '!$A$1:$C$62,MATCH($J865,'State '!$B:$B,0),3)</f>
        <v>Southeast</v>
      </c>
      <c r="N865" s="151"/>
      <c r="O865" s="158">
        <v>21</v>
      </c>
      <c r="P865" s="158"/>
      <c r="Q865" s="158">
        <v>100</v>
      </c>
      <c r="R865" s="157"/>
      <c r="S865" s="151" t="s">
        <v>135</v>
      </c>
      <c r="T865" s="151" t="s">
        <v>381</v>
      </c>
      <c r="U865" s="151" t="s">
        <v>859</v>
      </c>
      <c r="V865" s="151"/>
      <c r="W865" s="150"/>
      <c r="X865" s="150"/>
      <c r="Y865" s="150"/>
    </row>
    <row r="866" spans="1:25" s="17" customFormat="1" x14ac:dyDescent="0.2">
      <c r="A866" s="151">
        <v>39990</v>
      </c>
      <c r="B866" s="164" t="s">
        <v>1635</v>
      </c>
      <c r="C866" s="164" t="s">
        <v>215</v>
      </c>
      <c r="D866" s="164" t="s">
        <v>134</v>
      </c>
      <c r="E866" s="164" t="s">
        <v>143</v>
      </c>
      <c r="F866" s="165">
        <v>36100</v>
      </c>
      <c r="G866" s="157">
        <v>1998</v>
      </c>
      <c r="H866" s="151" t="s">
        <v>17</v>
      </c>
      <c r="I866" s="151" t="str">
        <f t="shared" si="63"/>
        <v>AL</v>
      </c>
      <c r="J866" s="151" t="str">
        <f t="shared" si="66"/>
        <v>AL</v>
      </c>
      <c r="K866" s="151" t="str">
        <f t="shared" si="65"/>
        <v>South Central</v>
      </c>
      <c r="L866" s="151" t="str">
        <f>INDEX('State '!$A$1:$C$62,MATCH($I866,'State '!$B:$B,0),3)</f>
        <v>South Central</v>
      </c>
      <c r="M866" s="151" t="str">
        <f>INDEX('State '!$A$1:$C$62,MATCH($J866,'State '!$B:$B,0),3)</f>
        <v>South Central</v>
      </c>
      <c r="N866" s="151"/>
      <c r="O866" s="158">
        <v>4.2</v>
      </c>
      <c r="P866" s="158">
        <v>3.3</v>
      </c>
      <c r="Q866" s="158">
        <v>34.9</v>
      </c>
      <c r="R866" s="157">
        <v>30</v>
      </c>
      <c r="S866" s="151" t="s">
        <v>135</v>
      </c>
      <c r="T866" s="151" t="s">
        <v>381</v>
      </c>
      <c r="U866" s="151" t="s">
        <v>1636</v>
      </c>
      <c r="V866" s="151"/>
      <c r="W866" s="150"/>
      <c r="X866" s="150"/>
      <c r="Y866" s="150"/>
    </row>
    <row r="867" spans="1:25" s="17" customFormat="1" x14ac:dyDescent="0.2">
      <c r="A867" s="151">
        <v>40240</v>
      </c>
      <c r="B867" s="152" t="s">
        <v>604</v>
      </c>
      <c r="C867" s="152" t="s">
        <v>198</v>
      </c>
      <c r="D867" s="152" t="s">
        <v>136</v>
      </c>
      <c r="E867" s="153" t="s">
        <v>143</v>
      </c>
      <c r="F867" s="154">
        <v>40238</v>
      </c>
      <c r="G867" s="161">
        <v>2010</v>
      </c>
      <c r="H867" s="151" t="s">
        <v>22</v>
      </c>
      <c r="I867" s="151" t="str">
        <f t="shared" si="63"/>
        <v>GA</v>
      </c>
      <c r="J867" s="151" t="str">
        <f t="shared" si="66"/>
        <v>GA</v>
      </c>
      <c r="K867" s="151" t="str">
        <f t="shared" si="65"/>
        <v>Southeast</v>
      </c>
      <c r="L867" s="151" t="str">
        <f>INDEX('State '!$A$1:$C$62,MATCH($I867,'State '!$B:$B,0),3)</f>
        <v>Southeast</v>
      </c>
      <c r="M867" s="151" t="str">
        <f>INDEX('State '!$A$1:$C$62,MATCH($J867,'State '!$B:$B,0),3)</f>
        <v>Southeast</v>
      </c>
      <c r="N867" s="151"/>
      <c r="O867" s="158">
        <v>200</v>
      </c>
      <c r="P867" s="157">
        <v>190</v>
      </c>
      <c r="Q867" s="157">
        <v>945</v>
      </c>
      <c r="R867" s="158" t="s">
        <v>550</v>
      </c>
      <c r="S867" s="159" t="s">
        <v>135</v>
      </c>
      <c r="T867" s="156" t="s">
        <v>381</v>
      </c>
      <c r="U867" s="160" t="s">
        <v>605</v>
      </c>
      <c r="V867" s="151"/>
      <c r="W867" s="150"/>
      <c r="X867" s="150"/>
      <c r="Y867" s="150"/>
    </row>
    <row r="868" spans="1:25" s="17" customFormat="1" x14ac:dyDescent="0.2">
      <c r="A868" s="151">
        <v>39990</v>
      </c>
      <c r="B868" s="164" t="s">
        <v>952</v>
      </c>
      <c r="C868" s="164" t="s">
        <v>215</v>
      </c>
      <c r="D868" s="164" t="s">
        <v>140</v>
      </c>
      <c r="E868" s="164" t="s">
        <v>143</v>
      </c>
      <c r="F868" s="165">
        <v>39342</v>
      </c>
      <c r="G868" s="157">
        <v>2007</v>
      </c>
      <c r="H868" s="151" t="s">
        <v>17</v>
      </c>
      <c r="I868" s="151" t="str">
        <f t="shared" si="63"/>
        <v>AL</v>
      </c>
      <c r="J868" s="151" t="str">
        <f t="shared" si="66"/>
        <v>AL</v>
      </c>
      <c r="K868" s="151" t="str">
        <f t="shared" si="65"/>
        <v>South Central</v>
      </c>
      <c r="L868" s="151" t="str">
        <f>INDEX('State '!$A$1:$C$62,MATCH($I868,'State '!$B:$B,0),3)</f>
        <v>South Central</v>
      </c>
      <c r="M868" s="151" t="str">
        <f>INDEX('State '!$A$1:$C$62,MATCH($J868,'State '!$B:$B,0),3)</f>
        <v>South Central</v>
      </c>
      <c r="N868" s="151"/>
      <c r="O868" s="158">
        <v>10.4</v>
      </c>
      <c r="P868" s="158">
        <v>9.61</v>
      </c>
      <c r="Q868" s="158"/>
      <c r="R868" s="157"/>
      <c r="S868" s="151" t="s">
        <v>135</v>
      </c>
      <c r="T868" s="151" t="s">
        <v>381</v>
      </c>
      <c r="U868" s="151" t="s">
        <v>953</v>
      </c>
      <c r="V868" s="151"/>
      <c r="W868" s="150"/>
      <c r="X868" s="150"/>
      <c r="Y868" s="150"/>
    </row>
    <row r="869" spans="1:25" s="17" customFormat="1" x14ac:dyDescent="0.2">
      <c r="A869" s="151">
        <v>39990</v>
      </c>
      <c r="B869" s="164" t="s">
        <v>1237</v>
      </c>
      <c r="C869" s="164" t="s">
        <v>215</v>
      </c>
      <c r="D869" s="164" t="s">
        <v>134</v>
      </c>
      <c r="E869" s="164" t="s">
        <v>143</v>
      </c>
      <c r="F869" s="165">
        <v>37926</v>
      </c>
      <c r="G869" s="157">
        <v>2003</v>
      </c>
      <c r="H869" s="151" t="s">
        <v>17</v>
      </c>
      <c r="I869" s="151" t="str">
        <f t="shared" si="63"/>
        <v>AL</v>
      </c>
      <c r="J869" s="151" t="str">
        <f t="shared" si="66"/>
        <v>AL</v>
      </c>
      <c r="K869" s="151" t="str">
        <f t="shared" si="65"/>
        <v>South Central</v>
      </c>
      <c r="L869" s="151" t="str">
        <f>INDEX('State '!$A$1:$C$62,MATCH($I869,'State '!$B:$B,0),3)</f>
        <v>South Central</v>
      </c>
      <c r="M869" s="151" t="str">
        <f>INDEX('State '!$A$1:$C$62,MATCH($J869,'State '!$B:$B,0),3)</f>
        <v>South Central</v>
      </c>
      <c r="N869" s="151"/>
      <c r="O869" s="158">
        <v>24.9</v>
      </c>
      <c r="P869" s="158">
        <v>5</v>
      </c>
      <c r="Q869" s="158">
        <v>33</v>
      </c>
      <c r="R869" s="157" t="s">
        <v>3215</v>
      </c>
      <c r="S869" s="151" t="s">
        <v>135</v>
      </c>
      <c r="T869" s="151" t="s">
        <v>381</v>
      </c>
      <c r="U869" s="151" t="s">
        <v>1238</v>
      </c>
      <c r="V869" s="151"/>
      <c r="W869" s="150"/>
      <c r="X869" s="150"/>
      <c r="Y869" s="150"/>
    </row>
    <row r="870" spans="1:25" s="17" customFormat="1" x14ac:dyDescent="0.2">
      <c r="A870" s="151">
        <v>39990</v>
      </c>
      <c r="B870" s="164" t="s">
        <v>1227</v>
      </c>
      <c r="C870" s="164" t="s">
        <v>215</v>
      </c>
      <c r="D870" s="164" t="s">
        <v>140</v>
      </c>
      <c r="E870" s="164" t="s">
        <v>143</v>
      </c>
      <c r="F870" s="165">
        <v>37895</v>
      </c>
      <c r="G870" s="157">
        <v>2003</v>
      </c>
      <c r="H870" s="151" t="s">
        <v>1228</v>
      </c>
      <c r="I870" s="151" t="str">
        <f t="shared" si="63"/>
        <v>LA</v>
      </c>
      <c r="J870" s="151" t="str">
        <f t="shared" si="66"/>
        <v>GA</v>
      </c>
      <c r="K870" s="151" t="str">
        <f t="shared" si="65"/>
        <v>South Central, Southeast</v>
      </c>
      <c r="L870" s="151" t="str">
        <f>INDEX('State '!$A$1:$C$62,MATCH($I870,'State '!$B:$B,0),3)</f>
        <v>South Central</v>
      </c>
      <c r="M870" s="151" t="str">
        <f>INDEX('State '!$A$1:$C$62,MATCH($J870,'State '!$B:$B,0),3)</f>
        <v>Southeast</v>
      </c>
      <c r="N870" s="151"/>
      <c r="O870" s="158">
        <v>70</v>
      </c>
      <c r="P870" s="158">
        <v>67.8</v>
      </c>
      <c r="Q870" s="158">
        <v>191.89</v>
      </c>
      <c r="R870" s="157" t="s">
        <v>3215</v>
      </c>
      <c r="S870" s="151" t="s">
        <v>135</v>
      </c>
      <c r="T870" s="151" t="s">
        <v>381</v>
      </c>
      <c r="U870" s="151" t="s">
        <v>1102</v>
      </c>
      <c r="V870" s="151"/>
      <c r="W870" s="150"/>
      <c r="X870" s="150"/>
      <c r="Y870" s="150"/>
    </row>
    <row r="871" spans="1:25" s="17" customFormat="1" x14ac:dyDescent="0.2">
      <c r="A871" s="151">
        <v>39990</v>
      </c>
      <c r="B871" s="164" t="s">
        <v>1210</v>
      </c>
      <c r="C871" s="164" t="s">
        <v>215</v>
      </c>
      <c r="D871" s="164" t="s">
        <v>140</v>
      </c>
      <c r="E871" s="164" t="s">
        <v>143</v>
      </c>
      <c r="F871" s="165">
        <v>1405</v>
      </c>
      <c r="G871" s="157">
        <v>2003</v>
      </c>
      <c r="H871" s="151" t="s">
        <v>483</v>
      </c>
      <c r="I871" s="151" t="str">
        <f t="shared" si="63"/>
        <v>MS</v>
      </c>
      <c r="J871" s="151" t="str">
        <f t="shared" si="66"/>
        <v>AL</v>
      </c>
      <c r="K871" s="151" t="str">
        <f t="shared" si="65"/>
        <v>South Central</v>
      </c>
      <c r="L871" s="151" t="str">
        <f>INDEX('State '!$A$1:$C$62,MATCH($I871,'State '!$B:$B,0),3)</f>
        <v>South Central</v>
      </c>
      <c r="M871" s="151" t="str">
        <f>INDEX('State '!$A$1:$C$62,MATCH($J871,'State '!$B:$B,0),3)</f>
        <v>South Central</v>
      </c>
      <c r="N871" s="151"/>
      <c r="O871" s="158">
        <v>62</v>
      </c>
      <c r="P871" s="158">
        <v>24</v>
      </c>
      <c r="Q871" s="158">
        <v>97.9</v>
      </c>
      <c r="R871" s="157" t="s">
        <v>535</v>
      </c>
      <c r="S871" s="151" t="s">
        <v>135</v>
      </c>
      <c r="T871" s="151" t="s">
        <v>381</v>
      </c>
      <c r="U871" s="151" t="s">
        <v>1102</v>
      </c>
      <c r="V871" s="151"/>
      <c r="W871" s="150"/>
      <c r="X871" s="150"/>
      <c r="Y871" s="150"/>
    </row>
    <row r="872" spans="1:25" s="17" customFormat="1" x14ac:dyDescent="0.2">
      <c r="A872" s="151">
        <v>39990</v>
      </c>
      <c r="B872" s="164" t="s">
        <v>2171</v>
      </c>
      <c r="C872" s="164" t="s">
        <v>215</v>
      </c>
      <c r="D872" s="164" t="s">
        <v>140</v>
      </c>
      <c r="E872" s="164" t="s">
        <v>143</v>
      </c>
      <c r="F872" s="165">
        <v>37773</v>
      </c>
      <c r="G872" s="157">
        <v>2003</v>
      </c>
      <c r="H872" s="151" t="s">
        <v>1229</v>
      </c>
      <c r="I872" s="151" t="str">
        <f t="shared" si="63"/>
        <v>MS</v>
      </c>
      <c r="J872" s="151" t="str">
        <f t="shared" si="66"/>
        <v>GA</v>
      </c>
      <c r="K872" s="151" t="str">
        <f t="shared" si="65"/>
        <v>South Central, Southeast</v>
      </c>
      <c r="L872" s="151" t="str">
        <f>INDEX('State '!$A$1:$C$62,MATCH($I872,'State '!$B:$B,0),3)</f>
        <v>South Central</v>
      </c>
      <c r="M872" s="151" t="str">
        <f>INDEX('State '!$A$1:$C$62,MATCH($J872,'State '!$B:$B,0),3)</f>
        <v>Southeast</v>
      </c>
      <c r="N872" s="151"/>
      <c r="O872" s="158">
        <v>86</v>
      </c>
      <c r="P872" s="158">
        <v>41</v>
      </c>
      <c r="Q872" s="158">
        <v>195.9</v>
      </c>
      <c r="R872" s="157" t="s">
        <v>3241</v>
      </c>
      <c r="S872" s="151" t="s">
        <v>135</v>
      </c>
      <c r="T872" s="151" t="s">
        <v>381</v>
      </c>
      <c r="U872" s="151" t="s">
        <v>1102</v>
      </c>
      <c r="V872" s="151"/>
      <c r="W872" s="150"/>
      <c r="X872" s="150"/>
      <c r="Y872" s="150"/>
    </row>
    <row r="873" spans="1:25" s="17" customFormat="1" x14ac:dyDescent="0.2">
      <c r="A873" s="151">
        <v>39990</v>
      </c>
      <c r="B873" s="164" t="s">
        <v>1101</v>
      </c>
      <c r="C873" s="164" t="s">
        <v>215</v>
      </c>
      <c r="D873" s="164" t="s">
        <v>140</v>
      </c>
      <c r="E873" s="164" t="s">
        <v>143</v>
      </c>
      <c r="F873" s="165">
        <v>38108</v>
      </c>
      <c r="G873" s="157">
        <v>2004</v>
      </c>
      <c r="H873" s="151" t="s">
        <v>380</v>
      </c>
      <c r="I873" s="151" t="str">
        <f t="shared" si="63"/>
        <v>AL</v>
      </c>
      <c r="J873" s="151" t="str">
        <f t="shared" si="66"/>
        <v>GA</v>
      </c>
      <c r="K873" s="151" t="str">
        <f t="shared" si="65"/>
        <v>South Central, Southeast</v>
      </c>
      <c r="L873" s="151" t="str">
        <f>INDEX('State '!$A$1:$C$62,MATCH($I873,'State '!$B:$B,0),3)</f>
        <v>South Central</v>
      </c>
      <c r="M873" s="151" t="str">
        <f>INDEX('State '!$A$1:$C$62,MATCH($J873,'State '!$B:$B,0),3)</f>
        <v>Southeast</v>
      </c>
      <c r="N873" s="151"/>
      <c r="O873" s="158">
        <v>95</v>
      </c>
      <c r="P873" s="158">
        <v>46.4</v>
      </c>
      <c r="Q873" s="158">
        <v>138</v>
      </c>
      <c r="R873" s="157">
        <v>20</v>
      </c>
      <c r="S873" s="151" t="s">
        <v>135</v>
      </c>
      <c r="T873" s="151" t="s">
        <v>381</v>
      </c>
      <c r="U873" s="151" t="s">
        <v>1102</v>
      </c>
      <c r="V873" s="151"/>
      <c r="W873" s="150"/>
      <c r="X873" s="150"/>
      <c r="Y873" s="150"/>
    </row>
    <row r="874" spans="1:25" s="17" customFormat="1" x14ac:dyDescent="0.2">
      <c r="A874" s="151">
        <v>39990</v>
      </c>
      <c r="B874" s="164" t="s">
        <v>1488</v>
      </c>
      <c r="C874" s="164" t="s">
        <v>215</v>
      </c>
      <c r="D874" s="164" t="s">
        <v>140</v>
      </c>
      <c r="E874" s="164" t="s">
        <v>143</v>
      </c>
      <c r="F874" s="165">
        <v>36540</v>
      </c>
      <c r="G874" s="157">
        <v>2000</v>
      </c>
      <c r="H874" s="151" t="s">
        <v>17</v>
      </c>
      <c r="I874" s="151" t="str">
        <f t="shared" si="63"/>
        <v>AL</v>
      </c>
      <c r="J874" s="151" t="str">
        <f t="shared" si="66"/>
        <v>AL</v>
      </c>
      <c r="K874" s="151" t="str">
        <f t="shared" si="65"/>
        <v>South Central</v>
      </c>
      <c r="L874" s="151" t="str">
        <f>INDEX('State '!$A$1:$C$62,MATCH($I874,'State '!$B:$B,0),3)</f>
        <v>South Central</v>
      </c>
      <c r="M874" s="151" t="str">
        <f>INDEX('State '!$A$1:$C$62,MATCH($J874,'State '!$B:$B,0),3)</f>
        <v>South Central</v>
      </c>
      <c r="N874" s="151"/>
      <c r="O874" s="158">
        <v>66.599999999999994</v>
      </c>
      <c r="P874" s="158">
        <v>123</v>
      </c>
      <c r="Q874" s="158">
        <v>75</v>
      </c>
      <c r="R874" s="157" t="s">
        <v>719</v>
      </c>
      <c r="S874" s="151" t="s">
        <v>135</v>
      </c>
      <c r="T874" s="151" t="s">
        <v>381</v>
      </c>
      <c r="U874" s="151" t="s">
        <v>1489</v>
      </c>
      <c r="V874" s="151"/>
      <c r="W874" s="150"/>
      <c r="X874" s="150"/>
      <c r="Y874" s="150"/>
    </row>
    <row r="875" spans="1:25" s="17" customFormat="1" x14ac:dyDescent="0.2">
      <c r="A875" s="151">
        <v>39990</v>
      </c>
      <c r="B875" s="164" t="s">
        <v>1062</v>
      </c>
      <c r="C875" s="164" t="s">
        <v>215</v>
      </c>
      <c r="D875" s="164" t="s">
        <v>140</v>
      </c>
      <c r="E875" s="164" t="s">
        <v>143</v>
      </c>
      <c r="F875" s="165">
        <v>38640</v>
      </c>
      <c r="G875" s="157">
        <v>2005</v>
      </c>
      <c r="H875" s="151" t="s">
        <v>22</v>
      </c>
      <c r="I875" s="151" t="str">
        <f t="shared" si="63"/>
        <v>GA</v>
      </c>
      <c r="J875" s="151" t="str">
        <f t="shared" si="66"/>
        <v>GA</v>
      </c>
      <c r="K875" s="151" t="str">
        <f t="shared" si="65"/>
        <v>Southeast</v>
      </c>
      <c r="L875" s="151" t="str">
        <f>INDEX('State '!$A$1:$C$62,MATCH($I875,'State '!$B:$B,0),3)</f>
        <v>Southeast</v>
      </c>
      <c r="M875" s="151" t="str">
        <f>INDEX('State '!$A$1:$C$62,MATCH($J875,'State '!$B:$B,0),3)</f>
        <v>Southeast</v>
      </c>
      <c r="N875" s="151"/>
      <c r="O875" s="158">
        <v>19.28</v>
      </c>
      <c r="P875" s="158">
        <v>17.36</v>
      </c>
      <c r="Q875" s="158"/>
      <c r="R875" s="157" t="s">
        <v>3207</v>
      </c>
      <c r="S875" s="151" t="s">
        <v>135</v>
      </c>
      <c r="T875" s="151" t="s">
        <v>381</v>
      </c>
      <c r="U875" s="151" t="s">
        <v>1063</v>
      </c>
      <c r="V875" s="151"/>
      <c r="W875" s="150"/>
      <c r="X875" s="150"/>
      <c r="Y875" s="150"/>
    </row>
    <row r="876" spans="1:25" s="17" customFormat="1" x14ac:dyDescent="0.2">
      <c r="A876" s="151">
        <v>39990</v>
      </c>
      <c r="B876" s="164" t="s">
        <v>1367</v>
      </c>
      <c r="C876" s="164" t="s">
        <v>215</v>
      </c>
      <c r="D876" s="164" t="s">
        <v>140</v>
      </c>
      <c r="E876" s="164" t="s">
        <v>143</v>
      </c>
      <c r="F876" s="165">
        <v>37210</v>
      </c>
      <c r="G876" s="157">
        <v>2001</v>
      </c>
      <c r="H876" s="151" t="s">
        <v>22</v>
      </c>
      <c r="I876" s="151" t="str">
        <f t="shared" si="63"/>
        <v>GA</v>
      </c>
      <c r="J876" s="151" t="str">
        <f t="shared" si="66"/>
        <v>GA</v>
      </c>
      <c r="K876" s="151" t="str">
        <f t="shared" si="65"/>
        <v>Southeast</v>
      </c>
      <c r="L876" s="151" t="str">
        <f>INDEX('State '!$A$1:$C$62,MATCH($I876,'State '!$B:$B,0),3)</f>
        <v>Southeast</v>
      </c>
      <c r="M876" s="151" t="str">
        <f>INDEX('State '!$A$1:$C$62,MATCH($J876,'State '!$B:$B,0),3)</f>
        <v>Southeast</v>
      </c>
      <c r="N876" s="151"/>
      <c r="O876" s="158">
        <v>5.69</v>
      </c>
      <c r="P876" s="158"/>
      <c r="Q876" s="158">
        <v>20</v>
      </c>
      <c r="R876" s="157"/>
      <c r="S876" s="151" t="s">
        <v>135</v>
      </c>
      <c r="T876" s="151" t="s">
        <v>381</v>
      </c>
      <c r="U876" s="151" t="s">
        <v>1368</v>
      </c>
      <c r="V876" s="151"/>
      <c r="W876" s="150"/>
      <c r="X876" s="150"/>
      <c r="Y876" s="150"/>
    </row>
    <row r="877" spans="1:25" s="17" customFormat="1" x14ac:dyDescent="0.2">
      <c r="A877" s="151">
        <v>39990</v>
      </c>
      <c r="B877" s="164" t="s">
        <v>1365</v>
      </c>
      <c r="C877" s="164" t="s">
        <v>215</v>
      </c>
      <c r="D877" s="164" t="s">
        <v>140</v>
      </c>
      <c r="E877" s="164" t="s">
        <v>143</v>
      </c>
      <c r="F877" s="165">
        <v>37182</v>
      </c>
      <c r="G877" s="157">
        <v>2001</v>
      </c>
      <c r="H877" s="151" t="s">
        <v>380</v>
      </c>
      <c r="I877" s="151" t="str">
        <f t="shared" si="63"/>
        <v>AL</v>
      </c>
      <c r="J877" s="151" t="str">
        <f t="shared" ref="J877:J912" si="67">RIGHT($H877,2)</f>
        <v>GA</v>
      </c>
      <c r="K877" s="151" t="str">
        <f t="shared" si="65"/>
        <v>South Central, Southeast</v>
      </c>
      <c r="L877" s="151" t="str">
        <f>INDEX('State '!$A$1:$C$62,MATCH($I877,'State '!$B:$B,0),3)</f>
        <v>South Central</v>
      </c>
      <c r="M877" s="151" t="str">
        <f>INDEX('State '!$A$1:$C$62,MATCH($J877,'State '!$B:$B,0),3)</f>
        <v>Southeast</v>
      </c>
      <c r="N877" s="151"/>
      <c r="O877" s="158">
        <v>6.2</v>
      </c>
      <c r="P877" s="158">
        <v>7.1</v>
      </c>
      <c r="Q877" s="158">
        <v>17</v>
      </c>
      <c r="R877" s="157">
        <v>16</v>
      </c>
      <c r="S877" s="151" t="s">
        <v>135</v>
      </c>
      <c r="T877" s="151" t="s">
        <v>381</v>
      </c>
      <c r="U877" s="151" t="s">
        <v>1366</v>
      </c>
      <c r="V877" s="151"/>
      <c r="W877" s="150"/>
      <c r="X877" s="150"/>
      <c r="Y877" s="150"/>
    </row>
    <row r="878" spans="1:25" s="17" customFormat="1" x14ac:dyDescent="0.2">
      <c r="A878" s="151">
        <v>39990</v>
      </c>
      <c r="B878" s="164" t="s">
        <v>1340</v>
      </c>
      <c r="C878" s="164" t="s">
        <v>215</v>
      </c>
      <c r="D878" s="164" t="s">
        <v>140</v>
      </c>
      <c r="E878" s="164" t="s">
        <v>143</v>
      </c>
      <c r="F878" s="165">
        <v>37408</v>
      </c>
      <c r="G878" s="157">
        <v>2002</v>
      </c>
      <c r="H878" s="151" t="s">
        <v>1341</v>
      </c>
      <c r="I878" s="151" t="str">
        <f t="shared" si="63"/>
        <v>MS</v>
      </c>
      <c r="J878" s="151" t="str">
        <f t="shared" si="67"/>
        <v>GA</v>
      </c>
      <c r="K878" s="151" t="str">
        <f t="shared" si="65"/>
        <v>South Central, Southeast</v>
      </c>
      <c r="L878" s="151" t="str">
        <f>INDEX('State '!$A$1:$C$62,MATCH($I878,'State '!$B:$B,0),3)</f>
        <v>South Central</v>
      </c>
      <c r="M878" s="151" t="str">
        <f>INDEX('State '!$A$1:$C$62,MATCH($J878,'State '!$B:$B,0),3)</f>
        <v>Southeast</v>
      </c>
      <c r="N878" s="151"/>
      <c r="O878" s="158">
        <v>53.6</v>
      </c>
      <c r="P878" s="158">
        <v>39</v>
      </c>
      <c r="Q878" s="158">
        <v>139.9</v>
      </c>
      <c r="R878" s="157" t="s">
        <v>384</v>
      </c>
      <c r="S878" s="151" t="s">
        <v>135</v>
      </c>
      <c r="T878" s="151" t="s">
        <v>381</v>
      </c>
      <c r="U878" s="151" t="s">
        <v>1230</v>
      </c>
      <c r="V878" s="151"/>
      <c r="W878" s="150"/>
      <c r="X878" s="150"/>
      <c r="Y878" s="150"/>
    </row>
    <row r="879" spans="1:25" s="17" customFormat="1" ht="25.5" x14ac:dyDescent="0.2">
      <c r="A879" s="151">
        <v>39990</v>
      </c>
      <c r="B879" s="164" t="s">
        <v>1632</v>
      </c>
      <c r="C879" s="164" t="s">
        <v>215</v>
      </c>
      <c r="D879" s="164" t="s">
        <v>140</v>
      </c>
      <c r="E879" s="164" t="s">
        <v>143</v>
      </c>
      <c r="F879" s="165">
        <v>36100</v>
      </c>
      <c r="G879" s="157">
        <v>1998</v>
      </c>
      <c r="H879" s="151" t="s">
        <v>1633</v>
      </c>
      <c r="I879" s="151" t="str">
        <f t="shared" si="63"/>
        <v>AL</v>
      </c>
      <c r="J879" s="151" t="str">
        <f t="shared" si="67"/>
        <v>GA</v>
      </c>
      <c r="K879" s="151" t="str">
        <f t="shared" si="65"/>
        <v>South Central, Midwest, Southeast</v>
      </c>
      <c r="L879" s="151" t="str">
        <f>INDEX('State '!$A$1:$C$62,MATCH($I879,'State '!$B:$B,0),3)</f>
        <v>South Central</v>
      </c>
      <c r="M879" s="151" t="str">
        <f>INDEX('State '!$A$1:$C$62,MATCH($J879,'State '!$B:$B,0),3)</f>
        <v>Southeast</v>
      </c>
      <c r="N879" s="151" t="s">
        <v>9</v>
      </c>
      <c r="O879" s="158">
        <v>52.2</v>
      </c>
      <c r="P879" s="158">
        <v>10</v>
      </c>
      <c r="Q879" s="158">
        <v>65</v>
      </c>
      <c r="R879" s="157" t="s">
        <v>3242</v>
      </c>
      <c r="S879" s="151" t="s">
        <v>135</v>
      </c>
      <c r="T879" s="151" t="s">
        <v>381</v>
      </c>
      <c r="U879" s="151" t="s">
        <v>1634</v>
      </c>
      <c r="V879" s="151"/>
      <c r="W879" s="150"/>
      <c r="X879" s="150"/>
      <c r="Y879" s="150"/>
    </row>
    <row r="880" spans="1:25" s="17" customFormat="1" x14ac:dyDescent="0.2">
      <c r="A880" s="151">
        <v>39990</v>
      </c>
      <c r="B880" s="164" t="s">
        <v>1687</v>
      </c>
      <c r="C880" s="164" t="s">
        <v>215</v>
      </c>
      <c r="D880" s="164" t="s">
        <v>140</v>
      </c>
      <c r="E880" s="164" t="s">
        <v>143</v>
      </c>
      <c r="F880" s="165">
        <v>35735</v>
      </c>
      <c r="G880" s="157">
        <v>1997</v>
      </c>
      <c r="H880" s="151" t="s">
        <v>1688</v>
      </c>
      <c r="I880" s="151" t="str">
        <f t="shared" si="63"/>
        <v>GA</v>
      </c>
      <c r="J880" s="151" t="str">
        <f t="shared" si="67"/>
        <v>SC</v>
      </c>
      <c r="K880" s="151" t="str">
        <f t="shared" si="65"/>
        <v>Southeast</v>
      </c>
      <c r="L880" s="151" t="str">
        <f>INDEX('State '!$A$1:$C$62,MATCH($I880,'State '!$B:$B,0),3)</f>
        <v>Southeast</v>
      </c>
      <c r="M880" s="151" t="str">
        <f>INDEX('State '!$A$1:$C$62,MATCH($J880,'State '!$B:$B,0),3)</f>
        <v>Southeast</v>
      </c>
      <c r="N880" s="151"/>
      <c r="O880" s="158">
        <v>36</v>
      </c>
      <c r="P880" s="158">
        <v>27</v>
      </c>
      <c r="Q880" s="158">
        <v>45.88</v>
      </c>
      <c r="R880" s="157" t="s">
        <v>3243</v>
      </c>
      <c r="S880" s="151" t="s">
        <v>135</v>
      </c>
      <c r="T880" s="151" t="s">
        <v>381</v>
      </c>
      <c r="U880" s="151" t="s">
        <v>1689</v>
      </c>
      <c r="V880" s="151"/>
      <c r="W880" s="150"/>
      <c r="X880" s="150"/>
      <c r="Y880" s="150"/>
    </row>
    <row r="881" spans="1:25" s="17" customFormat="1" ht="25.5" x14ac:dyDescent="0.2">
      <c r="A881" s="151">
        <v>43124</v>
      </c>
      <c r="B881" s="164" t="s">
        <v>2052</v>
      </c>
      <c r="C881" s="164" t="s">
        <v>1991</v>
      </c>
      <c r="D881" s="164" t="s">
        <v>140</v>
      </c>
      <c r="E881" s="164" t="s">
        <v>2374</v>
      </c>
      <c r="F881" s="165"/>
      <c r="G881" s="157">
        <v>2018</v>
      </c>
      <c r="H881" s="151" t="s">
        <v>37</v>
      </c>
      <c r="I881" s="151" t="str">
        <f t="shared" si="63"/>
        <v>OK</v>
      </c>
      <c r="J881" s="151" t="str">
        <f t="shared" si="67"/>
        <v>OK</v>
      </c>
      <c r="K881" s="156" t="str">
        <f t="shared" si="65"/>
        <v>South Central</v>
      </c>
      <c r="L881" s="151" t="str">
        <f>INDEX('State '!$A$1:$C$62,MATCH($I881,'State '!$B:$B,0),3)</f>
        <v>South Central</v>
      </c>
      <c r="M881" s="151" t="str">
        <f>INDEX('State '!$A$1:$C$62,MATCH($J881,'State '!$B:$B,0),3)</f>
        <v>South Central</v>
      </c>
      <c r="N881" s="151"/>
      <c r="O881" s="158">
        <v>300</v>
      </c>
      <c r="P881" s="158">
        <v>247</v>
      </c>
      <c r="Q881" s="163">
        <v>1400</v>
      </c>
      <c r="R881" s="157">
        <v>36</v>
      </c>
      <c r="S881" s="151" t="s">
        <v>135</v>
      </c>
      <c r="T881" s="151" t="s">
        <v>381</v>
      </c>
      <c r="U881" s="151" t="s">
        <v>2186</v>
      </c>
      <c r="V881" s="151" t="s">
        <v>2175</v>
      </c>
      <c r="W881" s="150" t="s">
        <v>2197</v>
      </c>
      <c r="X881" s="150"/>
      <c r="Y881" s="150"/>
    </row>
    <row r="882" spans="1:25" s="17" customFormat="1" ht="38.25" x14ac:dyDescent="0.2">
      <c r="A882" s="151">
        <v>43468</v>
      </c>
      <c r="B882" s="164" t="s">
        <v>2611</v>
      </c>
      <c r="C882" s="164" t="s">
        <v>235</v>
      </c>
      <c r="D882" s="164" t="s">
        <v>140</v>
      </c>
      <c r="E882" s="164" t="s">
        <v>143</v>
      </c>
      <c r="F882" s="165">
        <v>43430</v>
      </c>
      <c r="G882" s="157">
        <v>2018</v>
      </c>
      <c r="H882" s="151" t="s">
        <v>513</v>
      </c>
      <c r="I882" s="151" t="str">
        <f t="shared" si="63"/>
        <v>AL</v>
      </c>
      <c r="J882" s="151" t="str">
        <f t="shared" si="67"/>
        <v>FL</v>
      </c>
      <c r="K882" s="156" t="str">
        <f t="shared" si="65"/>
        <v>South Central, Southeast</v>
      </c>
      <c r="L882" s="151" t="str">
        <f>INDEX('State '!$A$1:$C$62,MATCH($I882,'State '!$B:$B,0),3)</f>
        <v>South Central</v>
      </c>
      <c r="M882" s="151" t="str">
        <f>INDEX('State '!$A$1:$C$62,MATCH($J882,'State '!$B:$B,0),3)</f>
        <v>Southeast</v>
      </c>
      <c r="N882" s="151"/>
      <c r="O882" s="158"/>
      <c r="P882" s="158"/>
      <c r="Q882" s="158">
        <v>60</v>
      </c>
      <c r="R882" s="157"/>
      <c r="S882" s="151" t="s">
        <v>135</v>
      </c>
      <c r="T882" s="151" t="s">
        <v>381</v>
      </c>
      <c r="U882" s="151" t="s">
        <v>2627</v>
      </c>
      <c r="V882" s="151" t="s">
        <v>2178</v>
      </c>
      <c r="W882" s="150" t="s">
        <v>2612</v>
      </c>
      <c r="X882" s="150"/>
      <c r="Y882" s="150"/>
    </row>
    <row r="883" spans="1:25" s="17" customFormat="1" ht="25.5" x14ac:dyDescent="0.2">
      <c r="A883" s="97">
        <v>44018</v>
      </c>
      <c r="B883" s="79" t="s">
        <v>2560</v>
      </c>
      <c r="C883" s="79" t="s">
        <v>1718</v>
      </c>
      <c r="D883" s="79" t="s">
        <v>140</v>
      </c>
      <c r="E883" s="79" t="s">
        <v>143</v>
      </c>
      <c r="F883" s="60">
        <v>44014</v>
      </c>
      <c r="G883" s="61">
        <v>2020</v>
      </c>
      <c r="H883" s="97" t="s">
        <v>2557</v>
      </c>
      <c r="I883" s="97" t="str">
        <f t="shared" si="63"/>
        <v>TX</v>
      </c>
      <c r="J883" s="97" t="str">
        <f t="shared" si="67"/>
        <v>MX</v>
      </c>
      <c r="K883" s="104" t="str">
        <f t="shared" si="65"/>
        <v>South Central, Mountain, Pacific, Mexico</v>
      </c>
      <c r="L883" s="97" t="str">
        <f>INDEX('State '!$A$1:$C$62,MATCH($I883,'State '!$B:$B,0),3)</f>
        <v>South Central</v>
      </c>
      <c r="M883" s="97" t="str">
        <f>INDEX('State '!$A$1:$C$62,MATCH($J883,'State '!$B:$B,0),3)</f>
        <v>Mexico</v>
      </c>
      <c r="N883" s="97" t="s">
        <v>2559</v>
      </c>
      <c r="O883" s="158">
        <v>122</v>
      </c>
      <c r="P883" s="158">
        <v>17</v>
      </c>
      <c r="Q883" s="146">
        <v>321</v>
      </c>
      <c r="R883" s="98">
        <v>30</v>
      </c>
      <c r="S883" s="97" t="s">
        <v>135</v>
      </c>
      <c r="T883" s="97" t="s">
        <v>381</v>
      </c>
      <c r="U883" s="97" t="s">
        <v>2558</v>
      </c>
      <c r="V883" s="97" t="s">
        <v>2178</v>
      </c>
      <c r="W883" s="79"/>
      <c r="X883" s="79"/>
      <c r="Y883" s="195"/>
    </row>
    <row r="884" spans="1:25" s="17" customFormat="1" x14ac:dyDescent="0.2">
      <c r="A884" s="151">
        <v>39990</v>
      </c>
      <c r="B884" s="164" t="s">
        <v>1539</v>
      </c>
      <c r="C884" s="164" t="s">
        <v>330</v>
      </c>
      <c r="D884" s="164" t="s">
        <v>134</v>
      </c>
      <c r="E884" s="164" t="s">
        <v>143</v>
      </c>
      <c r="F884" s="165">
        <v>36465</v>
      </c>
      <c r="G884" s="157">
        <v>1999</v>
      </c>
      <c r="H884" s="151" t="s">
        <v>2</v>
      </c>
      <c r="I884" s="151" t="str">
        <f t="shared" si="63"/>
        <v>OR</v>
      </c>
      <c r="J884" s="151" t="str">
        <f t="shared" si="67"/>
        <v>OR</v>
      </c>
      <c r="K884" s="151" t="str">
        <f t="shared" si="65"/>
        <v>Pacific</v>
      </c>
      <c r="L884" s="151" t="str">
        <f>INDEX('State '!$A$1:$C$62,MATCH($I884,'State '!$B:$B,0),3)</f>
        <v>Pacific</v>
      </c>
      <c r="M884" s="151" t="str">
        <f>INDEX('State '!$A$1:$C$62,MATCH($J884,'State '!$B:$B,0),3)</f>
        <v>Pacific</v>
      </c>
      <c r="N884" s="151"/>
      <c r="O884" s="158">
        <v>35</v>
      </c>
      <c r="P884" s="158">
        <v>29</v>
      </c>
      <c r="Q884" s="158">
        <v>190</v>
      </c>
      <c r="R884" s="157">
        <v>24</v>
      </c>
      <c r="S884" s="151" t="s">
        <v>138</v>
      </c>
      <c r="T884" s="151" t="s">
        <v>187</v>
      </c>
      <c r="U884" s="151" t="s">
        <v>382</v>
      </c>
      <c r="V884" s="151"/>
      <c r="W884" s="150"/>
      <c r="X884" s="150"/>
      <c r="Y884" s="150"/>
    </row>
    <row r="885" spans="1:25" s="17" customFormat="1" x14ac:dyDescent="0.2">
      <c r="A885" s="151">
        <v>39990</v>
      </c>
      <c r="B885" s="164" t="s">
        <v>1177</v>
      </c>
      <c r="C885" s="164" t="s">
        <v>330</v>
      </c>
      <c r="D885" s="164" t="s">
        <v>134</v>
      </c>
      <c r="E885" s="164" t="s">
        <v>143</v>
      </c>
      <c r="F885" s="165">
        <v>37967</v>
      </c>
      <c r="G885" s="157">
        <v>2003</v>
      </c>
      <c r="H885" s="151" t="s">
        <v>2</v>
      </c>
      <c r="I885" s="151" t="str">
        <f t="shared" si="63"/>
        <v>OR</v>
      </c>
      <c r="J885" s="151" t="str">
        <f t="shared" si="67"/>
        <v>OR</v>
      </c>
      <c r="K885" s="151" t="str">
        <f t="shared" si="65"/>
        <v>Pacific</v>
      </c>
      <c r="L885" s="151" t="str">
        <f>INDEX('State '!$A$1:$C$62,MATCH($I885,'State '!$B:$B,0),3)</f>
        <v>Pacific</v>
      </c>
      <c r="M885" s="151" t="str">
        <f>INDEX('State '!$A$1:$C$62,MATCH($J885,'State '!$B:$B,0),3)</f>
        <v>Pacific</v>
      </c>
      <c r="N885" s="151"/>
      <c r="O885" s="158">
        <v>19</v>
      </c>
      <c r="P885" s="158">
        <v>11.7</v>
      </c>
      <c r="Q885" s="158">
        <v>320</v>
      </c>
      <c r="R885" s="157">
        <v>24</v>
      </c>
      <c r="S885" s="151" t="s">
        <v>138</v>
      </c>
      <c r="T885" s="151" t="s">
        <v>187</v>
      </c>
      <c r="U885" s="151" t="s">
        <v>382</v>
      </c>
      <c r="V885" s="151"/>
      <c r="W885" s="150"/>
      <c r="X885" s="150"/>
      <c r="Y885" s="150"/>
    </row>
    <row r="886" spans="1:25" s="17" customFormat="1" x14ac:dyDescent="0.2">
      <c r="A886" s="151">
        <v>39990</v>
      </c>
      <c r="B886" s="164" t="s">
        <v>1160</v>
      </c>
      <c r="C886" s="164" t="s">
        <v>330</v>
      </c>
      <c r="D886" s="164" t="s">
        <v>134</v>
      </c>
      <c r="E886" s="164" t="s">
        <v>143</v>
      </c>
      <c r="F886" s="165">
        <v>38292</v>
      </c>
      <c r="G886" s="157">
        <v>2004</v>
      </c>
      <c r="H886" s="151" t="s">
        <v>2</v>
      </c>
      <c r="I886" s="151" t="str">
        <f t="shared" si="63"/>
        <v>OR</v>
      </c>
      <c r="J886" s="151" t="str">
        <f t="shared" si="67"/>
        <v>OR</v>
      </c>
      <c r="K886" s="151" t="str">
        <f t="shared" si="65"/>
        <v>Pacific</v>
      </c>
      <c r="L886" s="151" t="str">
        <f>INDEX('State '!$A$1:$C$62,MATCH($I886,'State '!$B:$B,0),3)</f>
        <v>Pacific</v>
      </c>
      <c r="M886" s="151" t="str">
        <f>INDEX('State '!$A$1:$C$62,MATCH($J886,'State '!$B:$B,0),3)</f>
        <v>Pacific</v>
      </c>
      <c r="N886" s="151"/>
      <c r="O886" s="158">
        <v>85</v>
      </c>
      <c r="P886" s="158">
        <v>50</v>
      </c>
      <c r="Q886" s="158">
        <v>320</v>
      </c>
      <c r="R886" s="157">
        <v>24</v>
      </c>
      <c r="S886" s="151" t="s">
        <v>138</v>
      </c>
      <c r="T886" s="151" t="s">
        <v>187</v>
      </c>
      <c r="U886" s="151" t="s">
        <v>382</v>
      </c>
      <c r="V886" s="151"/>
      <c r="W886" s="150"/>
      <c r="X886" s="150"/>
      <c r="Y886" s="150"/>
    </row>
    <row r="887" spans="1:25" s="17" customFormat="1" x14ac:dyDescent="0.2">
      <c r="A887" s="151">
        <v>43468</v>
      </c>
      <c r="B887" s="164" t="s">
        <v>2688</v>
      </c>
      <c r="C887" s="152" t="s">
        <v>2530</v>
      </c>
      <c r="D887" s="164" t="s">
        <v>136</v>
      </c>
      <c r="E887" s="153" t="s">
        <v>143</v>
      </c>
      <c r="F887" s="165">
        <v>43448</v>
      </c>
      <c r="G887" s="166">
        <v>2018</v>
      </c>
      <c r="H887" s="151" t="s">
        <v>2531</v>
      </c>
      <c r="I887" s="151" t="str">
        <f t="shared" si="63"/>
        <v>ND</v>
      </c>
      <c r="J887" s="151" t="str">
        <f t="shared" si="67"/>
        <v>SK</v>
      </c>
      <c r="K887" s="156" t="str">
        <f t="shared" si="65"/>
        <v>Mountain, Canada</v>
      </c>
      <c r="L887" s="151" t="str">
        <f>INDEX('State '!$A$1:$C$62,MATCH($I887,'State '!$B:$B,0),3)</f>
        <v>Mountain</v>
      </c>
      <c r="M887" s="151" t="str">
        <f>INDEX('State '!$A$1:$C$62,MATCH($J887,'State '!$B:$B,0),3)</f>
        <v>Canada</v>
      </c>
      <c r="N887" s="151"/>
      <c r="O887" s="158"/>
      <c r="P887" s="158">
        <v>2.2000000000000002</v>
      </c>
      <c r="Q887" s="158">
        <v>30</v>
      </c>
      <c r="R887" s="157">
        <v>10.75</v>
      </c>
      <c r="S887" s="151" t="s">
        <v>135</v>
      </c>
      <c r="T887" s="151" t="s">
        <v>381</v>
      </c>
      <c r="U887" s="151" t="s">
        <v>2532</v>
      </c>
      <c r="V887" s="151" t="s">
        <v>2178</v>
      </c>
      <c r="W887" s="150" t="s">
        <v>2533</v>
      </c>
      <c r="X887" s="150"/>
      <c r="Y887" s="150"/>
    </row>
    <row r="888" spans="1:25" s="17" customFormat="1" x14ac:dyDescent="0.2">
      <c r="A888" s="151">
        <v>41543</v>
      </c>
      <c r="B888" s="152" t="s">
        <v>414</v>
      </c>
      <c r="C888" s="152" t="s">
        <v>209</v>
      </c>
      <c r="D888" s="152" t="s">
        <v>134</v>
      </c>
      <c r="E888" s="153" t="s">
        <v>143</v>
      </c>
      <c r="F888" s="154">
        <v>41543</v>
      </c>
      <c r="G888" s="161">
        <v>2013</v>
      </c>
      <c r="H888" s="151" t="s">
        <v>50</v>
      </c>
      <c r="I888" s="151" t="str">
        <f t="shared" si="63"/>
        <v>WA</v>
      </c>
      <c r="J888" s="151" t="str">
        <f t="shared" si="67"/>
        <v>WA</v>
      </c>
      <c r="K888" s="151" t="str">
        <f t="shared" si="65"/>
        <v>Pacific</v>
      </c>
      <c r="L888" s="151" t="str">
        <f>INDEX('State '!$A$1:$C$62,MATCH($I888,'State '!$B:$B,0),3)</f>
        <v>Pacific</v>
      </c>
      <c r="M888" s="151" t="str">
        <f>INDEX('State '!$A$1:$C$62,MATCH($J888,'State '!$B:$B,0),3)</f>
        <v>Pacific</v>
      </c>
      <c r="N888" s="151"/>
      <c r="O888" s="158"/>
      <c r="P888" s="157">
        <v>4</v>
      </c>
      <c r="Q888" s="157">
        <v>75</v>
      </c>
      <c r="R888" s="158">
        <v>16</v>
      </c>
      <c r="S888" s="159" t="s">
        <v>135</v>
      </c>
      <c r="T888" s="156" t="s">
        <v>381</v>
      </c>
      <c r="U888" s="160" t="s">
        <v>1872</v>
      </c>
      <c r="V888" s="151"/>
      <c r="W888" s="150"/>
      <c r="X888" s="150"/>
      <c r="Y888" s="150"/>
    </row>
    <row r="889" spans="1:25" s="17" customFormat="1" ht="38.25" x14ac:dyDescent="0.2">
      <c r="A889" s="96">
        <v>45576</v>
      </c>
      <c r="B889" s="79" t="s">
        <v>3351</v>
      </c>
      <c r="C889" s="79" t="s">
        <v>3192</v>
      </c>
      <c r="D889" s="79" t="s">
        <v>140</v>
      </c>
      <c r="E889" s="79" t="s">
        <v>143</v>
      </c>
      <c r="F889" s="60">
        <v>44885</v>
      </c>
      <c r="G889" s="98">
        <v>2023</v>
      </c>
      <c r="H889" s="97" t="s">
        <v>3352</v>
      </c>
      <c r="I889" s="97" t="str">
        <f t="shared" ref="I889" si="68">LEFT($H889,2)</f>
        <v>AL</v>
      </c>
      <c r="J889" s="97" t="str">
        <f t="shared" si="67"/>
        <v>GA</v>
      </c>
      <c r="K889" s="104" t="str">
        <f t="shared" si="65"/>
        <v>South Central, Southeast</v>
      </c>
      <c r="L889" s="97" t="str">
        <f>INDEX('State '!$A$1:$C$62,MATCH($I889,'State '!$B:$B,0),3)</f>
        <v>South Central</v>
      </c>
      <c r="M889" s="97" t="str">
        <f>INDEX('State '!$A$1:$C$62,MATCH($J889,'State '!$B:$B,0),3)</f>
        <v>Southeast</v>
      </c>
      <c r="N889" s="97"/>
      <c r="O889" s="145">
        <v>14.3</v>
      </c>
      <c r="P889" s="111">
        <v>3</v>
      </c>
      <c r="Q889" s="146">
        <v>25.5</v>
      </c>
      <c r="R889" s="98">
        <v>36</v>
      </c>
      <c r="S889" s="97" t="s">
        <v>135</v>
      </c>
      <c r="T889" s="97" t="s">
        <v>381</v>
      </c>
      <c r="U889" s="97" t="s">
        <v>3354</v>
      </c>
      <c r="V889" s="97" t="s">
        <v>2178</v>
      </c>
      <c r="W889" s="79" t="s">
        <v>3353</v>
      </c>
      <c r="X889" s="79"/>
      <c r="Y889" s="195"/>
    </row>
    <row r="890" spans="1:25" s="17" customFormat="1" x14ac:dyDescent="0.2">
      <c r="A890" s="151">
        <v>40589</v>
      </c>
      <c r="B890" s="164" t="s">
        <v>530</v>
      </c>
      <c r="C890" s="164" t="s">
        <v>215</v>
      </c>
      <c r="D890" s="164" t="s">
        <v>140</v>
      </c>
      <c r="E890" s="164" t="s">
        <v>143</v>
      </c>
      <c r="F890" s="165">
        <v>40522</v>
      </c>
      <c r="G890" s="157">
        <v>2010</v>
      </c>
      <c r="H890" s="151" t="s">
        <v>22</v>
      </c>
      <c r="I890" s="151" t="str">
        <f t="shared" ref="I890:I958" si="69">LEFT($H890,2)</f>
        <v>GA</v>
      </c>
      <c r="J890" s="151" t="str">
        <f t="shared" si="67"/>
        <v>GA</v>
      </c>
      <c r="K890" s="151" t="str">
        <f t="shared" si="65"/>
        <v>Southeast</v>
      </c>
      <c r="L890" s="151" t="str">
        <f>INDEX('State '!$A$1:$C$62,MATCH($I890,'State '!$B:$B,0),3)</f>
        <v>Southeast</v>
      </c>
      <c r="M890" s="151" t="str">
        <f>INDEX('State '!$A$1:$C$62,MATCH($J890,'State '!$B:$B,0),3)</f>
        <v>Southeast</v>
      </c>
      <c r="N890" s="151"/>
      <c r="O890" s="158">
        <v>121</v>
      </c>
      <c r="P890" s="158">
        <v>41.1</v>
      </c>
      <c r="Q890" s="158">
        <v>125</v>
      </c>
      <c r="R890" s="157">
        <v>36</v>
      </c>
      <c r="S890" s="151" t="s">
        <v>135</v>
      </c>
      <c r="T890" s="151" t="s">
        <v>381</v>
      </c>
      <c r="U890" s="151" t="s">
        <v>434</v>
      </c>
      <c r="V890" s="151"/>
      <c r="W890" s="150"/>
      <c r="X890" s="150"/>
      <c r="Y890" s="150"/>
    </row>
    <row r="891" spans="1:25" s="17" customFormat="1" x14ac:dyDescent="0.2">
      <c r="A891" s="151">
        <v>40589</v>
      </c>
      <c r="B891" s="152" t="s">
        <v>441</v>
      </c>
      <c r="C891" s="152" t="s">
        <v>215</v>
      </c>
      <c r="D891" s="152" t="s">
        <v>140</v>
      </c>
      <c r="E891" s="153" t="s">
        <v>143</v>
      </c>
      <c r="F891" s="154">
        <v>40695</v>
      </c>
      <c r="G891" s="161">
        <v>2011</v>
      </c>
      <c r="H891" s="151" t="s">
        <v>14</v>
      </c>
      <c r="I891" s="151" t="str">
        <f t="shared" si="69"/>
        <v>MS</v>
      </c>
      <c r="J891" s="151" t="str">
        <f t="shared" si="67"/>
        <v>MS</v>
      </c>
      <c r="K891" s="151" t="str">
        <f t="shared" si="65"/>
        <v>South Central</v>
      </c>
      <c r="L891" s="151" t="str">
        <f>INDEX('State '!$A$1:$C$62,MATCH($I891,'State '!$B:$B,0),3)</f>
        <v>South Central</v>
      </c>
      <c r="M891" s="151" t="str">
        <f>INDEX('State '!$A$1:$C$62,MATCH($J891,'State '!$B:$B,0),3)</f>
        <v>South Central</v>
      </c>
      <c r="N891" s="151"/>
      <c r="O891" s="158">
        <v>108</v>
      </c>
      <c r="P891" s="157">
        <v>19.7</v>
      </c>
      <c r="Q891" s="157">
        <v>125</v>
      </c>
      <c r="R891" s="158">
        <v>36</v>
      </c>
      <c r="S891" s="159" t="s">
        <v>135</v>
      </c>
      <c r="T891" s="156" t="s">
        <v>381</v>
      </c>
      <c r="U891" s="160" t="s">
        <v>434</v>
      </c>
      <c r="V891" s="151"/>
      <c r="W891" s="150"/>
      <c r="X891" s="150"/>
      <c r="Y891" s="150"/>
    </row>
    <row r="892" spans="1:25" s="17" customFormat="1" x14ac:dyDescent="0.2">
      <c r="A892" s="151">
        <v>40968</v>
      </c>
      <c r="B892" s="152" t="s">
        <v>433</v>
      </c>
      <c r="C892" s="152" t="s">
        <v>215</v>
      </c>
      <c r="D892" s="152" t="s">
        <v>140</v>
      </c>
      <c r="E892" s="153" t="s">
        <v>143</v>
      </c>
      <c r="F892" s="154">
        <v>41061</v>
      </c>
      <c r="G892" s="161">
        <v>2012</v>
      </c>
      <c r="H892" s="151" t="s">
        <v>1341</v>
      </c>
      <c r="I892" s="151" t="str">
        <f t="shared" si="69"/>
        <v>MS</v>
      </c>
      <c r="J892" s="151" t="str">
        <f t="shared" si="67"/>
        <v>GA</v>
      </c>
      <c r="K892" s="151" t="str">
        <f t="shared" si="65"/>
        <v>South Central, Southeast</v>
      </c>
      <c r="L892" s="151" t="str">
        <f>INDEX('State '!$A$1:$C$62,MATCH($I892,'State '!$B:$B,0),3)</f>
        <v>South Central</v>
      </c>
      <c r="M892" s="151" t="str">
        <f>INDEX('State '!$A$1:$C$62,MATCH($J892,'State '!$B:$B,0),3)</f>
        <v>Southeast</v>
      </c>
      <c r="N892" s="151"/>
      <c r="O892" s="158">
        <v>122.6</v>
      </c>
      <c r="P892" s="157">
        <v>19.3</v>
      </c>
      <c r="Q892" s="157">
        <v>125</v>
      </c>
      <c r="R892" s="158">
        <v>36</v>
      </c>
      <c r="S892" s="159" t="s">
        <v>135</v>
      </c>
      <c r="T892" s="156" t="s">
        <v>381</v>
      </c>
      <c r="U892" s="160" t="s">
        <v>434</v>
      </c>
      <c r="V892" s="151"/>
      <c r="W892" s="150"/>
      <c r="X892" s="150"/>
      <c r="Y892" s="150"/>
    </row>
    <row r="893" spans="1:25" s="17" customFormat="1" ht="72" customHeight="1" x14ac:dyDescent="0.2">
      <c r="A893" s="96">
        <v>45656</v>
      </c>
      <c r="B893" s="79" t="s">
        <v>3498</v>
      </c>
      <c r="C893" s="79" t="s">
        <v>3499</v>
      </c>
      <c r="D893" s="79" t="s">
        <v>136</v>
      </c>
      <c r="E893" s="79" t="s">
        <v>3474</v>
      </c>
      <c r="F893" s="60">
        <v>45536</v>
      </c>
      <c r="G893" s="98">
        <v>2024</v>
      </c>
      <c r="H893" s="97" t="s">
        <v>6</v>
      </c>
      <c r="I893" s="97" t="str">
        <f>LEFT($H893,2)</f>
        <v>TX</v>
      </c>
      <c r="J893" s="97" t="str">
        <f>RIGHT($H893,2)</f>
        <v>TX</v>
      </c>
      <c r="K893" s="104" t="str">
        <f>IF($L893=$M893,L893,CONCATENATE($L893,", ",IF(ISBLANK(N893),"",CONCATENATE(N893,", ")),$M893))</f>
        <v>South Central</v>
      </c>
      <c r="L893" s="97" t="str">
        <f>INDEX('State '!$A$1:$C$62,MATCH($I893,'State '!$B:$B,0),3)</f>
        <v>South Central</v>
      </c>
      <c r="M893" s="97" t="str">
        <f>INDEX('State '!$A$1:$C$62,MATCH($J893,'State '!$B:$B,0),3)</f>
        <v>South Central</v>
      </c>
      <c r="N893" s="97"/>
      <c r="O893" s="145"/>
      <c r="P893" s="111">
        <v>41.66</v>
      </c>
      <c r="Q893" s="146">
        <v>1000</v>
      </c>
      <c r="R893" s="98">
        <v>36</v>
      </c>
      <c r="S893" s="97" t="s">
        <v>138</v>
      </c>
      <c r="T893" s="97"/>
      <c r="U893" s="97"/>
      <c r="V893" s="97" t="s">
        <v>2175</v>
      </c>
      <c r="W893" s="79" t="s">
        <v>3638</v>
      </c>
      <c r="X893" s="79"/>
      <c r="Y893" s="207" t="s">
        <v>3500</v>
      </c>
    </row>
    <row r="894" spans="1:25" s="17" customFormat="1" x14ac:dyDescent="0.2">
      <c r="A894" s="151">
        <v>39990</v>
      </c>
      <c r="B894" s="164" t="s">
        <v>1690</v>
      </c>
      <c r="C894" s="164" t="s">
        <v>376</v>
      </c>
      <c r="D894" s="164" t="s">
        <v>140</v>
      </c>
      <c r="E894" s="164" t="s">
        <v>143</v>
      </c>
      <c r="F894" s="165">
        <v>35733</v>
      </c>
      <c r="G894" s="157">
        <v>1997</v>
      </c>
      <c r="H894" s="151" t="s">
        <v>6</v>
      </c>
      <c r="I894" s="151" t="str">
        <f t="shared" si="69"/>
        <v>TX</v>
      </c>
      <c r="J894" s="151" t="str">
        <f t="shared" si="67"/>
        <v>TX</v>
      </c>
      <c r="K894" s="151" t="str">
        <f t="shared" si="65"/>
        <v>South Central</v>
      </c>
      <c r="L894" s="151" t="str">
        <f>INDEX('State '!$A$1:$C$62,MATCH($I894,'State '!$B:$B,0),3)</f>
        <v>South Central</v>
      </c>
      <c r="M894" s="151" t="str">
        <f>INDEX('State '!$A$1:$C$62,MATCH($J894,'State '!$B:$B,0),3)</f>
        <v>South Central</v>
      </c>
      <c r="N894" s="151"/>
      <c r="O894" s="158"/>
      <c r="P894" s="158">
        <v>53</v>
      </c>
      <c r="Q894" s="158">
        <v>90</v>
      </c>
      <c r="R894" s="157" t="s">
        <v>1096</v>
      </c>
      <c r="S894" s="151" t="s">
        <v>138</v>
      </c>
      <c r="T894" s="151" t="s">
        <v>187</v>
      </c>
      <c r="U894" s="151" t="s">
        <v>382</v>
      </c>
      <c r="V894" s="151"/>
      <c r="W894" s="150"/>
      <c r="X894" s="150"/>
      <c r="Y894" s="150"/>
    </row>
    <row r="895" spans="1:25" s="17" customFormat="1" ht="38.25" x14ac:dyDescent="0.2">
      <c r="A895" s="151">
        <v>43454</v>
      </c>
      <c r="B895" s="152" t="s">
        <v>2016</v>
      </c>
      <c r="C895" s="152" t="s">
        <v>219</v>
      </c>
      <c r="D895" s="152" t="s">
        <v>1878</v>
      </c>
      <c r="E895" s="153" t="s">
        <v>143</v>
      </c>
      <c r="F895" s="154">
        <v>43432</v>
      </c>
      <c r="G895" s="161">
        <v>2018</v>
      </c>
      <c r="H895" s="151" t="s">
        <v>6</v>
      </c>
      <c r="I895" s="151" t="str">
        <f t="shared" si="69"/>
        <v>TX</v>
      </c>
      <c r="J895" s="151" t="str">
        <f t="shared" si="67"/>
        <v>TX</v>
      </c>
      <c r="K895" s="156" t="str">
        <f t="shared" si="65"/>
        <v>South Central</v>
      </c>
      <c r="L895" s="151" t="str">
        <f>INDEX('State '!$A$1:$C$62,MATCH($I895,'State '!$B:$B,0),3)</f>
        <v>South Central</v>
      </c>
      <c r="M895" s="151" t="str">
        <f>INDEX('State '!$A$1:$C$62,MATCH($J895,'State '!$B:$B,0),3)</f>
        <v>South Central</v>
      </c>
      <c r="N895" s="151"/>
      <c r="O895" s="158">
        <v>137.30000000000001</v>
      </c>
      <c r="P895" s="157"/>
      <c r="Q895" s="157">
        <v>396</v>
      </c>
      <c r="R895" s="158"/>
      <c r="S895" s="159" t="s">
        <v>135</v>
      </c>
      <c r="T895" s="156" t="s">
        <v>381</v>
      </c>
      <c r="U895" s="160" t="s">
        <v>2017</v>
      </c>
      <c r="V895" s="151" t="s">
        <v>2175</v>
      </c>
      <c r="W895" s="150" t="s">
        <v>2691</v>
      </c>
      <c r="X895" s="150"/>
      <c r="Y895" s="150" t="s">
        <v>2508</v>
      </c>
    </row>
    <row r="896" spans="1:25" s="17" customFormat="1" x14ac:dyDescent="0.2">
      <c r="A896" s="151">
        <v>39990</v>
      </c>
      <c r="B896" s="164" t="s">
        <v>756</v>
      </c>
      <c r="C896" s="164" t="s">
        <v>282</v>
      </c>
      <c r="D896" s="164" t="s">
        <v>136</v>
      </c>
      <c r="E896" s="164" t="s">
        <v>143</v>
      </c>
      <c r="F896" s="165">
        <v>39721</v>
      </c>
      <c r="G896" s="157">
        <v>2008</v>
      </c>
      <c r="H896" s="151" t="s">
        <v>6</v>
      </c>
      <c r="I896" s="151" t="str">
        <f t="shared" si="69"/>
        <v>TX</v>
      </c>
      <c r="J896" s="151" t="str">
        <f t="shared" si="67"/>
        <v>TX</v>
      </c>
      <c r="K896" s="151" t="str">
        <f t="shared" si="65"/>
        <v>South Central</v>
      </c>
      <c r="L896" s="151" t="str">
        <f>INDEX('State '!$A$1:$C$62,MATCH($I896,'State '!$B:$B,0),3)</f>
        <v>South Central</v>
      </c>
      <c r="M896" s="151" t="str">
        <f>INDEX('State '!$A$1:$C$62,MATCH($J896,'State '!$B:$B,0),3)</f>
        <v>South Central</v>
      </c>
      <c r="N896" s="151"/>
      <c r="O896" s="158">
        <v>30</v>
      </c>
      <c r="P896" s="158">
        <v>20</v>
      </c>
      <c r="Q896" s="158">
        <v>50</v>
      </c>
      <c r="R896" s="157">
        <v>10</v>
      </c>
      <c r="S896" s="151" t="s">
        <v>138</v>
      </c>
      <c r="T896" s="151" t="s">
        <v>187</v>
      </c>
      <c r="U896" s="151" t="s">
        <v>382</v>
      </c>
      <c r="V896" s="151"/>
      <c r="W896" s="150"/>
      <c r="X896" s="150"/>
      <c r="Y896" s="150"/>
    </row>
    <row r="897" spans="1:25" s="17" customFormat="1" ht="25.5" x14ac:dyDescent="0.2">
      <c r="A897" s="97">
        <v>43199</v>
      </c>
      <c r="B897" s="79" t="s">
        <v>1977</v>
      </c>
      <c r="C897" s="80" t="s">
        <v>205</v>
      </c>
      <c r="D897" s="79" t="s">
        <v>1878</v>
      </c>
      <c r="E897" s="79" t="s">
        <v>2221</v>
      </c>
      <c r="F897" s="60"/>
      <c r="G897" s="98"/>
      <c r="H897" s="97" t="s">
        <v>1961</v>
      </c>
      <c r="I897" s="97" t="str">
        <f t="shared" si="69"/>
        <v>NY</v>
      </c>
      <c r="J897" s="97" t="str">
        <f t="shared" si="67"/>
        <v>CN</v>
      </c>
      <c r="K897" s="104" t="str">
        <f t="shared" si="65"/>
        <v>Northeast, Canada</v>
      </c>
      <c r="L897" s="97" t="str">
        <f>INDEX('State '!$A$1:$C$62,MATCH($I897,'State '!$B:$B,0),3)</f>
        <v>Northeast</v>
      </c>
      <c r="M897" s="97" t="s">
        <v>45</v>
      </c>
      <c r="N897" s="97"/>
      <c r="O897" s="158">
        <v>55</v>
      </c>
      <c r="P897" s="178">
        <v>0</v>
      </c>
      <c r="Q897" s="146">
        <v>650</v>
      </c>
      <c r="R897" s="98"/>
      <c r="S897" s="97" t="s">
        <v>135</v>
      </c>
      <c r="T897" s="97" t="s">
        <v>381</v>
      </c>
      <c r="U897" s="97"/>
      <c r="V897" s="97" t="s">
        <v>2178</v>
      </c>
      <c r="W897" s="79" t="s">
        <v>2439</v>
      </c>
      <c r="X897" s="79"/>
      <c r="Y897" s="137" t="s">
        <v>2509</v>
      </c>
    </row>
    <row r="898" spans="1:25" s="17" customFormat="1" x14ac:dyDescent="0.2">
      <c r="A898" s="151">
        <v>41963</v>
      </c>
      <c r="B898" s="152" t="s">
        <v>1821</v>
      </c>
      <c r="C898" s="152" t="s">
        <v>239</v>
      </c>
      <c r="D898" s="152" t="s">
        <v>140</v>
      </c>
      <c r="E898" s="153" t="s">
        <v>143</v>
      </c>
      <c r="F898" s="154">
        <v>41922</v>
      </c>
      <c r="G898" s="161">
        <v>2014</v>
      </c>
      <c r="H898" s="151" t="s">
        <v>483</v>
      </c>
      <c r="I898" s="151" t="str">
        <f t="shared" si="69"/>
        <v>MS</v>
      </c>
      <c r="J898" s="151" t="str">
        <f t="shared" si="67"/>
        <v>AL</v>
      </c>
      <c r="K898" s="151" t="str">
        <f t="shared" si="65"/>
        <v>South Central</v>
      </c>
      <c r="L898" s="151" t="str">
        <f>INDEX('State '!$A$1:$C$62,MATCH($I898,'State '!$B:$B,0),3)</f>
        <v>South Central</v>
      </c>
      <c r="M898" s="151" t="str">
        <f>INDEX('State '!$A$1:$C$62,MATCH($J898,'State '!$B:$B,0),3)</f>
        <v>South Central</v>
      </c>
      <c r="N898" s="151"/>
      <c r="O898" s="158">
        <v>287</v>
      </c>
      <c r="P898" s="157">
        <v>70</v>
      </c>
      <c r="Q898" s="157">
        <v>510.5</v>
      </c>
      <c r="R898" s="158" t="s">
        <v>1762</v>
      </c>
      <c r="S898" s="159" t="s">
        <v>135</v>
      </c>
      <c r="T898" s="156" t="s">
        <v>381</v>
      </c>
      <c r="U898" s="160" t="s">
        <v>1823</v>
      </c>
      <c r="V898" s="151"/>
      <c r="W898" s="150"/>
      <c r="X898" s="150"/>
      <c r="Y898" s="150"/>
    </row>
    <row r="899" spans="1:25" s="17" customFormat="1" x14ac:dyDescent="0.2">
      <c r="A899" s="151">
        <v>39990</v>
      </c>
      <c r="B899" s="164" t="s">
        <v>846</v>
      </c>
      <c r="C899" s="164" t="s">
        <v>234</v>
      </c>
      <c r="D899" s="164" t="s">
        <v>136</v>
      </c>
      <c r="E899" s="164" t="s">
        <v>143</v>
      </c>
      <c r="F899" s="165">
        <v>39726</v>
      </c>
      <c r="G899" s="157">
        <v>2008</v>
      </c>
      <c r="H899" s="151" t="s">
        <v>833</v>
      </c>
      <c r="I899" s="151" t="str">
        <f t="shared" si="69"/>
        <v>LA</v>
      </c>
      <c r="J899" s="151" t="str">
        <f t="shared" si="67"/>
        <v>AL</v>
      </c>
      <c r="K899" s="151" t="str">
        <f t="shared" si="65"/>
        <v>South Central</v>
      </c>
      <c r="L899" s="151" t="str">
        <f>INDEX('State '!$A$1:$C$62,MATCH($I899,'State '!$B:$B,0),3)</f>
        <v>South Central</v>
      </c>
      <c r="M899" s="151" t="str">
        <f>INDEX('State '!$A$1:$C$62,MATCH($J899,'State '!$B:$B,0),3)</f>
        <v>South Central</v>
      </c>
      <c r="N899" s="151"/>
      <c r="O899" s="158">
        <v>842</v>
      </c>
      <c r="P899" s="158">
        <v>270</v>
      </c>
      <c r="Q899" s="158">
        <v>1140</v>
      </c>
      <c r="R899" s="157" t="s">
        <v>550</v>
      </c>
      <c r="S899" s="151" t="s">
        <v>135</v>
      </c>
      <c r="T899" s="151" t="s">
        <v>381</v>
      </c>
      <c r="U899" s="151" t="s">
        <v>628</v>
      </c>
      <c r="V899" s="151"/>
      <c r="W899" s="150"/>
      <c r="X899" s="150"/>
      <c r="Y899" s="150"/>
    </row>
    <row r="900" spans="1:25" s="17" customFormat="1" ht="51" x14ac:dyDescent="0.2">
      <c r="A900" s="197">
        <v>44327</v>
      </c>
      <c r="B900" s="194" t="s">
        <v>2297</v>
      </c>
      <c r="C900" s="194" t="s">
        <v>1875</v>
      </c>
      <c r="D900" s="194" t="s">
        <v>140</v>
      </c>
      <c r="E900" s="194" t="s">
        <v>143</v>
      </c>
      <c r="F900" s="196">
        <v>44256</v>
      </c>
      <c r="G900" s="198">
        <v>2021</v>
      </c>
      <c r="H900" s="197" t="s">
        <v>2299</v>
      </c>
      <c r="I900" s="97" t="str">
        <f t="shared" si="69"/>
        <v>VA</v>
      </c>
      <c r="J900" s="97" t="str">
        <f t="shared" si="67"/>
        <v>LA</v>
      </c>
      <c r="K900" s="104" t="str">
        <f t="shared" si="65"/>
        <v>Northeast, Southeast, South Central</v>
      </c>
      <c r="L900" s="97" t="str">
        <f>INDEX('State '!$A$1:$C$62,MATCH($I900,'State '!$B:$B,0),3)</f>
        <v>Northeast</v>
      </c>
      <c r="M900" s="97" t="str">
        <f>INDEX('State '!$A$1:$C$62,MATCH($J900,'State '!$B:$B,0),3)</f>
        <v>South Central</v>
      </c>
      <c r="N900" s="97" t="s">
        <v>15</v>
      </c>
      <c r="O900" s="158">
        <v>404.8</v>
      </c>
      <c r="P900" s="158">
        <v>7.72</v>
      </c>
      <c r="Q900" s="200">
        <v>296</v>
      </c>
      <c r="R900" s="198"/>
      <c r="S900" s="197" t="s">
        <v>135</v>
      </c>
      <c r="T900" s="197" t="s">
        <v>381</v>
      </c>
      <c r="U900" s="197" t="s">
        <v>2484</v>
      </c>
      <c r="V900" s="97" t="s">
        <v>2178</v>
      </c>
      <c r="W900" s="79" t="s">
        <v>3107</v>
      </c>
      <c r="X900" s="79" t="s">
        <v>2830</v>
      </c>
      <c r="Y900" s="195"/>
    </row>
    <row r="901" spans="1:25" s="17" customFormat="1" x14ac:dyDescent="0.2">
      <c r="A901" s="151">
        <v>42605</v>
      </c>
      <c r="B901" s="164" t="s">
        <v>2121</v>
      </c>
      <c r="C901" s="164" t="s">
        <v>1939</v>
      </c>
      <c r="D901" s="164" t="s">
        <v>134</v>
      </c>
      <c r="E901" s="164" t="s">
        <v>143</v>
      </c>
      <c r="F901" s="165">
        <v>42538</v>
      </c>
      <c r="G901" s="157">
        <v>2016</v>
      </c>
      <c r="H901" s="151" t="s">
        <v>2014</v>
      </c>
      <c r="I901" s="151" t="str">
        <f t="shared" si="69"/>
        <v>KY</v>
      </c>
      <c r="J901" s="151" t="str">
        <f t="shared" si="67"/>
        <v>IN</v>
      </c>
      <c r="K901" s="151" t="str">
        <f t="shared" si="65"/>
        <v>Midwest</v>
      </c>
      <c r="L901" s="151" t="str">
        <f>INDEX('State '!$A$1:$C$62,MATCH($I901,'State '!$B:$B,0),3)</f>
        <v>Midwest</v>
      </c>
      <c r="M901" s="151" t="str">
        <f>INDEX('State '!$A$1:$C$62,MATCH($J901,'State '!$B:$B,0),3)</f>
        <v>Midwest</v>
      </c>
      <c r="N901" s="151"/>
      <c r="O901" s="158">
        <v>63</v>
      </c>
      <c r="P901" s="158">
        <v>30</v>
      </c>
      <c r="Q901" s="158">
        <v>53.5</v>
      </c>
      <c r="R901" s="157">
        <v>10</v>
      </c>
      <c r="S901" s="151" t="s">
        <v>135</v>
      </c>
      <c r="T901" s="151" t="s">
        <v>381</v>
      </c>
      <c r="U901" s="151" t="s">
        <v>2015</v>
      </c>
      <c r="V901" s="151" t="s">
        <v>2178</v>
      </c>
      <c r="W901" s="150"/>
      <c r="X901" s="150"/>
      <c r="Y901" s="150"/>
    </row>
    <row r="902" spans="1:25" s="17" customFormat="1" x14ac:dyDescent="0.2">
      <c r="A902" s="151">
        <v>39990</v>
      </c>
      <c r="B902" s="164" t="s">
        <v>745</v>
      </c>
      <c r="C902" s="164" t="s">
        <v>278</v>
      </c>
      <c r="D902" s="164" t="s">
        <v>136</v>
      </c>
      <c r="E902" s="164" t="s">
        <v>143</v>
      </c>
      <c r="F902" s="165">
        <v>39767</v>
      </c>
      <c r="G902" s="157">
        <v>2008</v>
      </c>
      <c r="H902" s="151" t="s">
        <v>14</v>
      </c>
      <c r="I902" s="151" t="str">
        <f t="shared" si="69"/>
        <v>MS</v>
      </c>
      <c r="J902" s="151" t="str">
        <f t="shared" si="67"/>
        <v>MS</v>
      </c>
      <c r="K902" s="151" t="str">
        <f t="shared" si="65"/>
        <v>South Central</v>
      </c>
      <c r="L902" s="151" t="str">
        <f>INDEX('State '!$A$1:$C$62,MATCH($I902,'State '!$B:$B,0),3)</f>
        <v>South Central</v>
      </c>
      <c r="M902" s="151" t="str">
        <f>INDEX('State '!$A$1:$C$62,MATCH($J902,'State '!$B:$B,0),3)</f>
        <v>South Central</v>
      </c>
      <c r="N902" s="151"/>
      <c r="O902" s="158">
        <v>6</v>
      </c>
      <c r="P902" s="158">
        <v>3.1</v>
      </c>
      <c r="Q902" s="158">
        <v>1000</v>
      </c>
      <c r="R902" s="157">
        <v>24</v>
      </c>
      <c r="S902" s="151" t="s">
        <v>135</v>
      </c>
      <c r="T902" s="151" t="s">
        <v>381</v>
      </c>
      <c r="U902" s="151" t="s">
        <v>725</v>
      </c>
      <c r="V902" s="151"/>
      <c r="W902" s="150"/>
      <c r="X902" s="150"/>
      <c r="Y902" s="150"/>
    </row>
    <row r="903" spans="1:25" s="17" customFormat="1" x14ac:dyDescent="0.2">
      <c r="A903" s="151">
        <v>40381</v>
      </c>
      <c r="B903" s="164" t="s">
        <v>724</v>
      </c>
      <c r="C903" s="164" t="s">
        <v>278</v>
      </c>
      <c r="D903" s="164" t="s">
        <v>136</v>
      </c>
      <c r="E903" s="164" t="s">
        <v>143</v>
      </c>
      <c r="F903" s="165">
        <v>39767</v>
      </c>
      <c r="G903" s="157">
        <v>2008</v>
      </c>
      <c r="H903" s="151" t="s">
        <v>483</v>
      </c>
      <c r="I903" s="151" t="str">
        <f t="shared" si="69"/>
        <v>MS</v>
      </c>
      <c r="J903" s="151" t="str">
        <f t="shared" si="67"/>
        <v>AL</v>
      </c>
      <c r="K903" s="151" t="str">
        <f t="shared" si="65"/>
        <v>South Central</v>
      </c>
      <c r="L903" s="151" t="str">
        <f>INDEX('State '!$A$1:$C$62,MATCH($I903,'State '!$B:$B,0),3)</f>
        <v>South Central</v>
      </c>
      <c r="M903" s="151" t="str">
        <f>INDEX('State '!$A$1:$C$62,MATCH($J903,'State '!$B:$B,0),3)</f>
        <v>South Central</v>
      </c>
      <c r="N903" s="151"/>
      <c r="O903" s="158">
        <v>52</v>
      </c>
      <c r="P903" s="158">
        <v>26</v>
      </c>
      <c r="Q903" s="158">
        <v>1000</v>
      </c>
      <c r="R903" s="157">
        <v>24</v>
      </c>
      <c r="S903" s="151" t="s">
        <v>135</v>
      </c>
      <c r="T903" s="151" t="s">
        <v>381</v>
      </c>
      <c r="U903" s="151" t="s">
        <v>725</v>
      </c>
      <c r="V903" s="151"/>
      <c r="W903" s="150"/>
      <c r="X903" s="150"/>
      <c r="Y903" s="150"/>
    </row>
    <row r="904" spans="1:25" s="17" customFormat="1" ht="38.25" x14ac:dyDescent="0.2">
      <c r="A904" s="197">
        <v>43756</v>
      </c>
      <c r="B904" s="194" t="s">
        <v>2689</v>
      </c>
      <c r="C904" s="194" t="s">
        <v>2690</v>
      </c>
      <c r="D904" s="194" t="s">
        <v>136</v>
      </c>
      <c r="E904" s="194" t="s">
        <v>143</v>
      </c>
      <c r="F904" s="196">
        <v>43525</v>
      </c>
      <c r="G904" s="198">
        <v>2019</v>
      </c>
      <c r="H904" s="197" t="s">
        <v>19</v>
      </c>
      <c r="I904" s="97" t="str">
        <f t="shared" si="69"/>
        <v>VA</v>
      </c>
      <c r="J904" s="97" t="str">
        <f t="shared" si="67"/>
        <v>VA</v>
      </c>
      <c r="K904" s="104" t="str">
        <f t="shared" si="65"/>
        <v>Northeast</v>
      </c>
      <c r="L904" s="97" t="str">
        <f>INDEX('State '!$A$1:$C$62,MATCH($I904,'State '!$B:$B,0),3)</f>
        <v>Northeast</v>
      </c>
      <c r="M904" s="97" t="str">
        <f>INDEX('State '!$A$1:$C$62,MATCH($J904,'State '!$B:$B,0),3)</f>
        <v>Northeast</v>
      </c>
      <c r="N904" s="97"/>
      <c r="O904" s="158"/>
      <c r="P904" s="201">
        <v>9</v>
      </c>
      <c r="Q904" s="200"/>
      <c r="R904" s="198">
        <v>24</v>
      </c>
      <c r="S904" s="197" t="s">
        <v>138</v>
      </c>
      <c r="T904" s="197"/>
      <c r="U904" s="197"/>
      <c r="V904" s="97" t="s">
        <v>2175</v>
      </c>
      <c r="W904" s="79" t="s">
        <v>2708</v>
      </c>
      <c r="X904" s="79" t="s">
        <v>2830</v>
      </c>
      <c r="Y904" s="137" t="s">
        <v>2896</v>
      </c>
    </row>
    <row r="905" spans="1:25" s="17" customFormat="1" ht="240" customHeight="1" x14ac:dyDescent="0.2">
      <c r="A905" s="215">
        <v>45664</v>
      </c>
      <c r="B905" s="216" t="s">
        <v>3312</v>
      </c>
      <c r="C905" s="216" t="s">
        <v>1875</v>
      </c>
      <c r="D905" s="216" t="s">
        <v>140</v>
      </c>
      <c r="E905" s="216" t="s">
        <v>3474</v>
      </c>
      <c r="F905" s="217">
        <v>45616</v>
      </c>
      <c r="G905" s="218">
        <v>2024</v>
      </c>
      <c r="H905" s="219" t="s">
        <v>3313</v>
      </c>
      <c r="I905" s="219" t="str">
        <f>LEFT($H905,2)</f>
        <v>NC</v>
      </c>
      <c r="J905" s="219" t="str">
        <f>RIGHT($H905,2)</f>
        <v>VA</v>
      </c>
      <c r="K905" s="220" t="str">
        <f>IF($L905=$M905,L905,CONCATENATE($L905,", ",IF(ISBLANK(N905),"",CONCATENATE(N905,", ")),$M905))</f>
        <v>Southeast, Northeast</v>
      </c>
      <c r="L905" s="219" t="str">
        <f>INDEX('State '!$A$1:$C$62,MATCH($I905,'State '!$B:$B,0),3)</f>
        <v>Southeast</v>
      </c>
      <c r="M905" s="219" t="str">
        <f>INDEX('State '!$A$1:$C$62,MATCH($J905,'State '!$B:$B,0),3)</f>
        <v>Northeast</v>
      </c>
      <c r="N905" s="219"/>
      <c r="O905" s="158">
        <v>212.5</v>
      </c>
      <c r="P905" s="221">
        <v>88.8</v>
      </c>
      <c r="Q905" s="146">
        <v>423</v>
      </c>
      <c r="R905" s="218"/>
      <c r="S905" s="219" t="s">
        <v>135</v>
      </c>
      <c r="T905" s="219" t="s">
        <v>381</v>
      </c>
      <c r="U905" s="219" t="s">
        <v>3314</v>
      </c>
      <c r="V905" s="219" t="s">
        <v>2178</v>
      </c>
      <c r="W905" s="216" t="s">
        <v>3656</v>
      </c>
      <c r="X905" s="216" t="s">
        <v>2830</v>
      </c>
      <c r="Y905" s="237" t="s">
        <v>3639</v>
      </c>
    </row>
    <row r="906" spans="1:25" s="17" customFormat="1" ht="51" x14ac:dyDescent="0.2">
      <c r="A906" s="97">
        <v>44729</v>
      </c>
      <c r="B906" s="194" t="s">
        <v>3185</v>
      </c>
      <c r="C906" s="194" t="s">
        <v>235</v>
      </c>
      <c r="D906" s="194" t="s">
        <v>140</v>
      </c>
      <c r="E906" s="194" t="s">
        <v>143</v>
      </c>
      <c r="F906" s="196">
        <v>44573</v>
      </c>
      <c r="G906" s="106">
        <v>2022</v>
      </c>
      <c r="H906" s="197" t="s">
        <v>483</v>
      </c>
      <c r="I906" s="97" t="str">
        <f t="shared" si="69"/>
        <v>MS</v>
      </c>
      <c r="J906" s="97" t="str">
        <f t="shared" si="67"/>
        <v>AL</v>
      </c>
      <c r="K906" s="104" t="str">
        <f t="shared" si="65"/>
        <v>South Central</v>
      </c>
      <c r="L906" s="97" t="str">
        <f>INDEX('State '!$A$1:$C$62,MATCH($I906,'State '!$B:$B,0),3)</f>
        <v>South Central</v>
      </c>
      <c r="M906" s="97" t="str">
        <f>INDEX('State '!$A$1:$C$62,MATCH($J906,'State '!$B:$B,0),3)</f>
        <v>South Central</v>
      </c>
      <c r="N906" s="97"/>
      <c r="O906" s="158">
        <v>2.2000000000000002</v>
      </c>
      <c r="P906" s="201"/>
      <c r="Q906" s="146">
        <v>100</v>
      </c>
      <c r="R906" s="198"/>
      <c r="S906" s="197" t="s">
        <v>135</v>
      </c>
      <c r="T906" s="197" t="s">
        <v>381</v>
      </c>
      <c r="U906" s="197" t="s">
        <v>3186</v>
      </c>
      <c r="V906" s="97" t="s">
        <v>2178</v>
      </c>
      <c r="W906" s="79" t="s">
        <v>3187</v>
      </c>
      <c r="X906" s="79" t="s">
        <v>2828</v>
      </c>
      <c r="Y906" s="195"/>
    </row>
    <row r="907" spans="1:25" s="17" customFormat="1" x14ac:dyDescent="0.2">
      <c r="A907" s="151">
        <v>39990</v>
      </c>
      <c r="B907" s="152" t="s">
        <v>965</v>
      </c>
      <c r="C907" s="152" t="s">
        <v>309</v>
      </c>
      <c r="D907" s="152" t="s">
        <v>140</v>
      </c>
      <c r="E907" s="153" t="s">
        <v>143</v>
      </c>
      <c r="F907" s="154">
        <v>39417</v>
      </c>
      <c r="G907" s="161">
        <v>2007</v>
      </c>
      <c r="H907" s="151" t="s">
        <v>8</v>
      </c>
      <c r="I907" s="151" t="str">
        <f t="shared" si="69"/>
        <v>OH</v>
      </c>
      <c r="J907" s="151" t="str">
        <f t="shared" si="67"/>
        <v>OH</v>
      </c>
      <c r="K907" s="151" t="str">
        <f t="shared" si="65"/>
        <v>Northeast</v>
      </c>
      <c r="L907" s="151" t="str">
        <f>INDEX('State '!$A$1:$C$62,MATCH($I907,'State '!$B:$B,0),3)</f>
        <v>Northeast</v>
      </c>
      <c r="M907" s="151" t="str">
        <f>INDEX('State '!$A$1:$C$62,MATCH($J907,'State '!$B:$B,0),3)</f>
        <v>Northeast</v>
      </c>
      <c r="N907" s="151"/>
      <c r="O907" s="158">
        <v>13.5</v>
      </c>
      <c r="P907" s="157">
        <v>10</v>
      </c>
      <c r="Q907" s="157">
        <v>100</v>
      </c>
      <c r="R907" s="158">
        <v>16</v>
      </c>
      <c r="S907" s="159" t="s">
        <v>138</v>
      </c>
      <c r="T907" s="156" t="s">
        <v>187</v>
      </c>
      <c r="U907" s="160" t="s">
        <v>382</v>
      </c>
      <c r="V907" s="151"/>
      <c r="W907" s="150"/>
      <c r="X907" s="150"/>
      <c r="Y907" s="150"/>
    </row>
    <row r="908" spans="1:25" s="17" customFormat="1" ht="25.5" x14ac:dyDescent="0.2">
      <c r="A908" s="151">
        <v>43194</v>
      </c>
      <c r="B908" s="164" t="s">
        <v>2088</v>
      </c>
      <c r="C908" s="152" t="s">
        <v>206</v>
      </c>
      <c r="D908" s="164" t="s">
        <v>1878</v>
      </c>
      <c r="E908" s="164" t="s">
        <v>143</v>
      </c>
      <c r="F908" s="165">
        <v>43168</v>
      </c>
      <c r="G908" s="157">
        <v>2018</v>
      </c>
      <c r="H908" s="151" t="s">
        <v>2424</v>
      </c>
      <c r="I908" s="151" t="str">
        <f t="shared" si="69"/>
        <v>KY</v>
      </c>
      <c r="J908" s="151" t="str">
        <f t="shared" si="67"/>
        <v>LA</v>
      </c>
      <c r="K908" s="156" t="str">
        <f t="shared" si="65"/>
        <v>Midwest, South Central</v>
      </c>
      <c r="L908" s="151" t="str">
        <f>INDEX('State '!$A$1:$C$62,MATCH($I908,'State '!$B:$B,0),3)</f>
        <v>Midwest</v>
      </c>
      <c r="M908" s="151" t="str">
        <f>INDEX('State '!$A$1:$C$62,MATCH($J908,'State '!$B:$B,0),3)</f>
        <v>South Central</v>
      </c>
      <c r="N908" s="151"/>
      <c r="O908" s="158">
        <v>170</v>
      </c>
      <c r="P908" s="158">
        <v>2.4</v>
      </c>
      <c r="Q908" s="158">
        <v>900</v>
      </c>
      <c r="R908" s="157"/>
      <c r="S908" s="151" t="s">
        <v>135</v>
      </c>
      <c r="T908" s="151" t="s">
        <v>381</v>
      </c>
      <c r="U908" s="151" t="s">
        <v>2089</v>
      </c>
      <c r="V908" s="151" t="s">
        <v>2178</v>
      </c>
      <c r="W908" s="150" t="s">
        <v>2448</v>
      </c>
      <c r="X908" s="150"/>
      <c r="Y908" s="150" t="s">
        <v>2510</v>
      </c>
    </row>
    <row r="909" spans="1:25" s="17" customFormat="1" ht="127.5" x14ac:dyDescent="0.2">
      <c r="A909" s="96">
        <v>45321</v>
      </c>
      <c r="B909" s="194" t="s">
        <v>3391</v>
      </c>
      <c r="C909" s="194" t="s">
        <v>3458</v>
      </c>
      <c r="D909" s="194" t="s">
        <v>136</v>
      </c>
      <c r="E909" s="194" t="s">
        <v>143</v>
      </c>
      <c r="F909" s="196">
        <v>45240</v>
      </c>
      <c r="G909" s="61">
        <v>2023</v>
      </c>
      <c r="H909" s="197" t="s">
        <v>6</v>
      </c>
      <c r="I909" s="97" t="str">
        <f>LEFT($H909,2)</f>
        <v>TX</v>
      </c>
      <c r="J909" s="97" t="str">
        <f>RIGHT($H909,2)</f>
        <v>TX</v>
      </c>
      <c r="K909" s="104" t="s">
        <v>2465</v>
      </c>
      <c r="L909" s="97" t="s">
        <v>2465</v>
      </c>
      <c r="M909" s="97" t="s">
        <v>2465</v>
      </c>
      <c r="N909" s="97"/>
      <c r="O909" s="145"/>
      <c r="P909" s="201">
        <v>51</v>
      </c>
      <c r="Q909" s="146">
        <v>1000</v>
      </c>
      <c r="R909" s="98">
        <v>36</v>
      </c>
      <c r="S909" s="197" t="s">
        <v>138</v>
      </c>
      <c r="T909" s="197"/>
      <c r="U909" s="197"/>
      <c r="V909" s="97" t="s">
        <v>2175</v>
      </c>
      <c r="W909" s="79" t="s">
        <v>3459</v>
      </c>
      <c r="X909" s="79" t="s">
        <v>3387</v>
      </c>
      <c r="Y909" s="59" t="s">
        <v>3392</v>
      </c>
    </row>
    <row r="910" spans="1:25" s="17" customFormat="1" x14ac:dyDescent="0.2">
      <c r="A910" s="97">
        <v>44323</v>
      </c>
      <c r="B910" s="194" t="s">
        <v>2276</v>
      </c>
      <c r="C910" s="194" t="s">
        <v>2277</v>
      </c>
      <c r="D910" s="194" t="s">
        <v>136</v>
      </c>
      <c r="E910" s="194" t="s">
        <v>143</v>
      </c>
      <c r="F910" s="196">
        <v>43783</v>
      </c>
      <c r="G910" s="198">
        <v>2019</v>
      </c>
      <c r="H910" s="197" t="s">
        <v>1249</v>
      </c>
      <c r="I910" s="197" t="str">
        <f t="shared" si="69"/>
        <v>IL</v>
      </c>
      <c r="J910" s="197" t="str">
        <f t="shared" si="67"/>
        <v>MO</v>
      </c>
      <c r="K910" s="104" t="str">
        <f t="shared" ref="K910:K975" si="70">IF($L910=$M910,L910,CONCATENATE($L910,", ",IF(ISBLANK(N910),"",CONCATENATE(N910,", ")),$M910))</f>
        <v>Midwest</v>
      </c>
      <c r="L910" s="97" t="str">
        <f>INDEX('State '!$A$1:$C$62,MATCH($I910,'State '!$B:$B,0),3)</f>
        <v>Midwest</v>
      </c>
      <c r="M910" s="97" t="str">
        <f>INDEX('State '!$A$1:$C$62,MATCH($J910,'State '!$B:$B,0),3)</f>
        <v>Midwest</v>
      </c>
      <c r="N910" s="97"/>
      <c r="O910" s="158">
        <v>294</v>
      </c>
      <c r="P910" s="201">
        <v>65</v>
      </c>
      <c r="Q910" s="200">
        <v>400</v>
      </c>
      <c r="R910" s="198">
        <v>24</v>
      </c>
      <c r="S910" s="197" t="s">
        <v>135</v>
      </c>
      <c r="T910" s="197" t="s">
        <v>381</v>
      </c>
      <c r="U910" s="197" t="s">
        <v>2278</v>
      </c>
      <c r="V910" s="97" t="s">
        <v>2178</v>
      </c>
      <c r="W910" s="79"/>
      <c r="X910" s="79"/>
      <c r="Y910" s="195"/>
    </row>
    <row r="911" spans="1:25" s="17" customFormat="1" x14ac:dyDescent="0.2">
      <c r="A911" s="151">
        <v>39990</v>
      </c>
      <c r="B911" s="164" t="s">
        <v>990</v>
      </c>
      <c r="C911" s="79" t="s">
        <v>1991</v>
      </c>
      <c r="D911" s="164" t="s">
        <v>140</v>
      </c>
      <c r="E911" s="164" t="s">
        <v>143</v>
      </c>
      <c r="F911" s="165">
        <v>39050</v>
      </c>
      <c r="G911" s="157">
        <v>2006</v>
      </c>
      <c r="H911" s="151" t="s">
        <v>991</v>
      </c>
      <c r="I911" s="151" t="str">
        <f t="shared" si="69"/>
        <v>OK</v>
      </c>
      <c r="J911" s="151" t="str">
        <f t="shared" si="67"/>
        <v>MO</v>
      </c>
      <c r="K911" s="151" t="str">
        <f t="shared" si="70"/>
        <v>South Central, Midwest</v>
      </c>
      <c r="L911" s="151" t="str">
        <f>INDEX('State '!$A$1:$C$62,MATCH($I911,'State '!$B:$B,0),3)</f>
        <v>South Central</v>
      </c>
      <c r="M911" s="151" t="str">
        <f>INDEX('State '!$A$1:$C$62,MATCH($J911,'State '!$B:$B,0),3)</f>
        <v>Midwest</v>
      </c>
      <c r="N911" s="151"/>
      <c r="O911" s="158">
        <v>1.7</v>
      </c>
      <c r="P911" s="158">
        <v>2</v>
      </c>
      <c r="Q911" s="158">
        <v>25</v>
      </c>
      <c r="R911" s="157" t="s">
        <v>3244</v>
      </c>
      <c r="S911" s="151" t="s">
        <v>135</v>
      </c>
      <c r="T911" s="151" t="s">
        <v>381</v>
      </c>
      <c r="U911" s="151" t="s">
        <v>992</v>
      </c>
      <c r="V911" s="151"/>
      <c r="W911" s="150"/>
      <c r="X911" s="150"/>
      <c r="Y911" s="150"/>
    </row>
    <row r="912" spans="1:25" s="17" customFormat="1" x14ac:dyDescent="0.2">
      <c r="A912" s="151">
        <v>39990</v>
      </c>
      <c r="B912" s="164" t="s">
        <v>1155</v>
      </c>
      <c r="C912" s="79" t="s">
        <v>1991</v>
      </c>
      <c r="D912" s="164" t="s">
        <v>134</v>
      </c>
      <c r="E912" s="164" t="s">
        <v>143</v>
      </c>
      <c r="F912" s="165">
        <v>38261</v>
      </c>
      <c r="G912" s="157">
        <v>2004</v>
      </c>
      <c r="H912" s="151" t="s">
        <v>1156</v>
      </c>
      <c r="I912" s="151" t="str">
        <f t="shared" si="69"/>
        <v>KS</v>
      </c>
      <c r="J912" s="151" t="str">
        <f t="shared" si="67"/>
        <v>MO</v>
      </c>
      <c r="K912" s="151" t="str">
        <f t="shared" si="70"/>
        <v>South Central, Midwest</v>
      </c>
      <c r="L912" s="151" t="str">
        <f>INDEX('State '!$A$1:$C$62,MATCH($I912,'State '!$B:$B,0),3)</f>
        <v>South Central</v>
      </c>
      <c r="M912" s="151" t="str">
        <f>INDEX('State '!$A$1:$C$62,MATCH($J912,'State '!$B:$B,0),3)</f>
        <v>Midwest</v>
      </c>
      <c r="N912" s="151"/>
      <c r="O912" s="158">
        <v>10.5</v>
      </c>
      <c r="P912" s="158">
        <v>15.67</v>
      </c>
      <c r="Q912" s="158">
        <v>66.8</v>
      </c>
      <c r="R912" s="157">
        <v>20</v>
      </c>
      <c r="S912" s="151" t="s">
        <v>135</v>
      </c>
      <c r="T912" s="151" t="s">
        <v>381</v>
      </c>
      <c r="U912" s="151" t="s">
        <v>1157</v>
      </c>
      <c r="V912" s="151"/>
      <c r="W912" s="150"/>
      <c r="X912" s="150"/>
      <c r="Y912" s="150"/>
    </row>
    <row r="913" spans="1:26" s="17" customFormat="1" x14ac:dyDescent="0.2">
      <c r="A913" s="151">
        <v>39990</v>
      </c>
      <c r="B913" s="152" t="s">
        <v>945</v>
      </c>
      <c r="C913" s="79" t="s">
        <v>1991</v>
      </c>
      <c r="D913" s="152" t="s">
        <v>134</v>
      </c>
      <c r="E913" s="153" t="s">
        <v>143</v>
      </c>
      <c r="F913" s="154">
        <v>39326</v>
      </c>
      <c r="G913" s="161">
        <v>2007</v>
      </c>
      <c r="H913" s="151" t="s">
        <v>37</v>
      </c>
      <c r="I913" s="151" t="str">
        <f t="shared" si="69"/>
        <v>OK</v>
      </c>
      <c r="J913" s="151" t="str">
        <f t="shared" ref="J913:J945" si="71">RIGHT($H913,2)</f>
        <v>OK</v>
      </c>
      <c r="K913" s="151" t="str">
        <f t="shared" si="70"/>
        <v>South Central</v>
      </c>
      <c r="L913" s="151" t="str">
        <f>INDEX('State '!$A$1:$C$62,MATCH($I913,'State '!$B:$B,0),3)</f>
        <v>South Central</v>
      </c>
      <c r="M913" s="151" t="str">
        <f>INDEX('State '!$A$1:$C$62,MATCH($J913,'State '!$B:$B,0),3)</f>
        <v>South Central</v>
      </c>
      <c r="N913" s="151"/>
      <c r="O913" s="158">
        <v>11.2</v>
      </c>
      <c r="P913" s="157">
        <v>14.5</v>
      </c>
      <c r="Q913" s="157">
        <v>175</v>
      </c>
      <c r="R913" s="158">
        <v>20</v>
      </c>
      <c r="S913" s="159" t="s">
        <v>135</v>
      </c>
      <c r="T913" s="156" t="s">
        <v>381</v>
      </c>
      <c r="U913" s="160" t="s">
        <v>382</v>
      </c>
      <c r="V913" s="151"/>
      <c r="W913" s="150"/>
      <c r="X913" s="150"/>
      <c r="Y913" s="150"/>
    </row>
    <row r="914" spans="1:26" s="17" customFormat="1" x14ac:dyDescent="0.2">
      <c r="A914" s="151">
        <v>43417</v>
      </c>
      <c r="B914" s="164" t="s">
        <v>2349</v>
      </c>
      <c r="C914" s="152" t="s">
        <v>239</v>
      </c>
      <c r="D914" s="164" t="s">
        <v>140</v>
      </c>
      <c r="E914" s="153" t="s">
        <v>143</v>
      </c>
      <c r="F914" s="165">
        <v>43404</v>
      </c>
      <c r="G914" s="166">
        <v>2018</v>
      </c>
      <c r="H914" s="151" t="s">
        <v>0</v>
      </c>
      <c r="I914" s="151" t="str">
        <f t="shared" si="69"/>
        <v>LA</v>
      </c>
      <c r="J914" s="151" t="str">
        <f t="shared" si="71"/>
        <v>LA</v>
      </c>
      <c r="K914" s="156" t="str">
        <f t="shared" si="70"/>
        <v>South Central</v>
      </c>
      <c r="L914" s="151" t="str">
        <f>INDEX('State '!$A$1:$C$62,MATCH($I914,'State '!$B:$B,0),3)</f>
        <v>South Central</v>
      </c>
      <c r="M914" s="151" t="str">
        <f>INDEX('State '!$A$1:$C$62,MATCH($J914,'State '!$B:$B,0),3)</f>
        <v>South Central</v>
      </c>
      <c r="N914" s="151"/>
      <c r="O914" s="158">
        <v>29.7</v>
      </c>
      <c r="P914" s="158">
        <v>1</v>
      </c>
      <c r="Q914" s="158">
        <v>133.33000000000001</v>
      </c>
      <c r="R914" s="157">
        <v>24</v>
      </c>
      <c r="S914" s="151" t="s">
        <v>138</v>
      </c>
      <c r="T914" s="151" t="s">
        <v>381</v>
      </c>
      <c r="U914" s="151" t="s">
        <v>2350</v>
      </c>
      <c r="V914" s="151" t="s">
        <v>2175</v>
      </c>
      <c r="W914" s="150" t="s">
        <v>2447</v>
      </c>
      <c r="X914" s="150"/>
      <c r="Y914" s="150" t="s">
        <v>2511</v>
      </c>
    </row>
    <row r="915" spans="1:26" s="17" customFormat="1" x14ac:dyDescent="0.2">
      <c r="A915" s="151">
        <v>42604</v>
      </c>
      <c r="B915" s="164" t="s">
        <v>2080</v>
      </c>
      <c r="C915" s="164" t="s">
        <v>283</v>
      </c>
      <c r="D915" s="164" t="s">
        <v>140</v>
      </c>
      <c r="E915" s="164" t="s">
        <v>143</v>
      </c>
      <c r="F915" s="165">
        <v>42517</v>
      </c>
      <c r="G915" s="157">
        <v>2016</v>
      </c>
      <c r="H915" s="151" t="s">
        <v>959</v>
      </c>
      <c r="I915" s="151" t="str">
        <f t="shared" si="69"/>
        <v>VA</v>
      </c>
      <c r="J915" s="151" t="str">
        <f t="shared" si="71"/>
        <v>MD</v>
      </c>
      <c r="K915" s="151" t="str">
        <f t="shared" si="70"/>
        <v>Northeast</v>
      </c>
      <c r="L915" s="151" t="str">
        <f>INDEX('State '!$A$1:$C$62,MATCH($I915,'State '!$B:$B,0),3)</f>
        <v>Northeast</v>
      </c>
      <c r="M915" s="151" t="str">
        <f>INDEX('State '!$A$1:$C$62,MATCH($J915,'State '!$B:$B,0),3)</f>
        <v>Northeast</v>
      </c>
      <c r="N915" s="151"/>
      <c r="O915" s="158">
        <v>31</v>
      </c>
      <c r="P915" s="158"/>
      <c r="Q915" s="158">
        <v>132</v>
      </c>
      <c r="R915" s="157"/>
      <c r="S915" s="151" t="s">
        <v>135</v>
      </c>
      <c r="T915" s="151" t="s">
        <v>381</v>
      </c>
      <c r="U915" s="151" t="s">
        <v>2081</v>
      </c>
      <c r="V915" s="151" t="s">
        <v>2178</v>
      </c>
      <c r="W915" s="150"/>
      <c r="X915" s="150"/>
      <c r="Y915" s="150"/>
    </row>
    <row r="916" spans="1:26" s="17" customFormat="1" ht="25.5" x14ac:dyDescent="0.2">
      <c r="A916" s="97">
        <v>43580</v>
      </c>
      <c r="B916" s="79" t="s">
        <v>2387</v>
      </c>
      <c r="C916" s="80" t="s">
        <v>1875</v>
      </c>
      <c r="D916" s="79" t="s">
        <v>134</v>
      </c>
      <c r="E916" s="102" t="s">
        <v>143</v>
      </c>
      <c r="F916" s="60">
        <v>43557</v>
      </c>
      <c r="G916" s="61">
        <v>2019</v>
      </c>
      <c r="H916" s="97" t="s">
        <v>0</v>
      </c>
      <c r="I916" s="97" t="str">
        <f t="shared" si="69"/>
        <v>LA</v>
      </c>
      <c r="J916" s="97" t="str">
        <f t="shared" si="71"/>
        <v>LA</v>
      </c>
      <c r="K916" s="104" t="str">
        <f t="shared" si="70"/>
        <v>South Central</v>
      </c>
      <c r="L916" s="97" t="str">
        <f>INDEX('State '!$A$1:$C$62,MATCH($I916,'State '!$B:$B,0),3)</f>
        <v>South Central</v>
      </c>
      <c r="M916" s="97" t="str">
        <f>INDEX('State '!$A$1:$C$62,MATCH($J916,'State '!$B:$B,0),3)</f>
        <v>South Central</v>
      </c>
      <c r="N916" s="97"/>
      <c r="O916" s="158">
        <v>33.5</v>
      </c>
      <c r="P916" s="178">
        <v>0.72</v>
      </c>
      <c r="Q916" s="146">
        <v>162</v>
      </c>
      <c r="R916" s="98">
        <v>20</v>
      </c>
      <c r="S916" s="97" t="s">
        <v>135</v>
      </c>
      <c r="T916" s="97" t="s">
        <v>381</v>
      </c>
      <c r="U916" s="97" t="s">
        <v>2403</v>
      </c>
      <c r="V916" s="97" t="s">
        <v>2175</v>
      </c>
      <c r="W916" s="79" t="s">
        <v>2848</v>
      </c>
      <c r="X916" s="79" t="s">
        <v>2826</v>
      </c>
      <c r="Y916" s="195"/>
    </row>
    <row r="917" spans="1:26" s="17" customFormat="1" x14ac:dyDescent="0.2">
      <c r="A917" s="151">
        <v>39990</v>
      </c>
      <c r="B917" s="152" t="s">
        <v>860</v>
      </c>
      <c r="C917" s="152" t="s">
        <v>229</v>
      </c>
      <c r="D917" s="152" t="s">
        <v>134</v>
      </c>
      <c r="E917" s="153" t="s">
        <v>143</v>
      </c>
      <c r="F917" s="154">
        <v>39783</v>
      </c>
      <c r="G917" s="161">
        <v>2008</v>
      </c>
      <c r="H917" s="151" t="s">
        <v>10</v>
      </c>
      <c r="I917" s="151" t="str">
        <f t="shared" si="69"/>
        <v>NY</v>
      </c>
      <c r="J917" s="151" t="str">
        <f t="shared" si="71"/>
        <v>NY</v>
      </c>
      <c r="K917" s="151" t="str">
        <f t="shared" si="70"/>
        <v>Northeast</v>
      </c>
      <c r="L917" s="151" t="str">
        <f>INDEX('State '!$A$1:$C$62,MATCH($I917,'State '!$B:$B,0),3)</f>
        <v>Northeast</v>
      </c>
      <c r="M917" s="151" t="str">
        <f>INDEX('State '!$A$1:$C$62,MATCH($J917,'State '!$B:$B,0),3)</f>
        <v>Northeast</v>
      </c>
      <c r="N917" s="151"/>
      <c r="O917" s="158">
        <v>16</v>
      </c>
      <c r="P917" s="157">
        <v>9</v>
      </c>
      <c r="Q917" s="157">
        <v>400</v>
      </c>
      <c r="R917" s="158">
        <v>24</v>
      </c>
      <c r="S917" s="159" t="s">
        <v>135</v>
      </c>
      <c r="T917" s="156" t="s">
        <v>381</v>
      </c>
      <c r="U917" s="160" t="s">
        <v>861</v>
      </c>
      <c r="V917" s="151"/>
      <c r="W917" s="150"/>
      <c r="X917" s="150"/>
      <c r="Y917" s="150"/>
    </row>
    <row r="918" spans="1:26" s="17" customFormat="1" x14ac:dyDescent="0.2">
      <c r="A918" s="151">
        <v>39990</v>
      </c>
      <c r="B918" s="152" t="s">
        <v>1030</v>
      </c>
      <c r="C918" s="152" t="s">
        <v>229</v>
      </c>
      <c r="D918" s="152" t="s">
        <v>134</v>
      </c>
      <c r="E918" s="153" t="s">
        <v>143</v>
      </c>
      <c r="F918" s="154">
        <v>39063</v>
      </c>
      <c r="G918" s="161">
        <v>2006</v>
      </c>
      <c r="H918" s="151" t="s">
        <v>10</v>
      </c>
      <c r="I918" s="151" t="str">
        <f t="shared" si="69"/>
        <v>NY</v>
      </c>
      <c r="J918" s="151" t="str">
        <f t="shared" si="71"/>
        <v>NY</v>
      </c>
      <c r="K918" s="151" t="str">
        <f t="shared" si="70"/>
        <v>Northeast</v>
      </c>
      <c r="L918" s="151" t="str">
        <f>INDEX('State '!$A$1:$C$62,MATCH($I918,'State '!$B:$B,0),3)</f>
        <v>Northeast</v>
      </c>
      <c r="M918" s="151" t="str">
        <f>INDEX('State '!$A$1:$C$62,MATCH($J918,'State '!$B:$B,0),3)</f>
        <v>Northeast</v>
      </c>
      <c r="N918" s="151"/>
      <c r="O918" s="158">
        <v>10</v>
      </c>
      <c r="P918" s="157">
        <v>6</v>
      </c>
      <c r="Q918" s="157">
        <v>500</v>
      </c>
      <c r="R918" s="158">
        <v>20</v>
      </c>
      <c r="S918" s="159" t="s">
        <v>135</v>
      </c>
      <c r="T918" s="156" t="s">
        <v>381</v>
      </c>
      <c r="U918" s="160" t="s">
        <v>861</v>
      </c>
      <c r="V918" s="151"/>
      <c r="W918" s="150"/>
      <c r="X918" s="150"/>
      <c r="Y918" s="150"/>
    </row>
    <row r="919" spans="1:26" s="17" customFormat="1" x14ac:dyDescent="0.2">
      <c r="A919" s="151">
        <v>41215</v>
      </c>
      <c r="B919" s="152" t="s">
        <v>1728</v>
      </c>
      <c r="C919" s="152" t="s">
        <v>1729</v>
      </c>
      <c r="D919" s="152" t="s">
        <v>134</v>
      </c>
      <c r="E919" s="153" t="s">
        <v>143</v>
      </c>
      <c r="F919" s="154">
        <v>41122</v>
      </c>
      <c r="G919" s="161">
        <v>2012</v>
      </c>
      <c r="H919" s="151" t="s">
        <v>11</v>
      </c>
      <c r="I919" s="151" t="str">
        <f t="shared" si="69"/>
        <v>ND</v>
      </c>
      <c r="J919" s="151" t="str">
        <f t="shared" si="71"/>
        <v>ND</v>
      </c>
      <c r="K919" s="151" t="str">
        <f t="shared" si="70"/>
        <v>Mountain</v>
      </c>
      <c r="L919" s="151" t="str">
        <f>INDEX('State '!$A$1:$C$62,MATCH($I919,'State '!$B:$B,0),3)</f>
        <v>Mountain</v>
      </c>
      <c r="M919" s="151" t="str">
        <f>INDEX('State '!$A$1:$C$62,MATCH($J919,'State '!$B:$B,0),3)</f>
        <v>Mountain</v>
      </c>
      <c r="N919" s="151"/>
      <c r="O919" s="158"/>
      <c r="P919" s="157">
        <v>13</v>
      </c>
      <c r="Q919" s="157">
        <v>146</v>
      </c>
      <c r="R919" s="158"/>
      <c r="S919" s="159" t="s">
        <v>138</v>
      </c>
      <c r="T919" s="156" t="s">
        <v>187</v>
      </c>
      <c r="U919" s="160" t="s">
        <v>382</v>
      </c>
      <c r="V919" s="151"/>
      <c r="W919" s="150"/>
      <c r="X919" s="150"/>
      <c r="Y919" s="150"/>
    </row>
    <row r="920" spans="1:26" s="17" customFormat="1" x14ac:dyDescent="0.2">
      <c r="A920" s="151">
        <v>41215</v>
      </c>
      <c r="B920" s="164" t="s">
        <v>457</v>
      </c>
      <c r="C920" s="164" t="s">
        <v>206</v>
      </c>
      <c r="D920" s="164" t="s">
        <v>140</v>
      </c>
      <c r="E920" s="164" t="s">
        <v>143</v>
      </c>
      <c r="F920" s="165">
        <v>41198</v>
      </c>
      <c r="G920" s="157">
        <v>2012</v>
      </c>
      <c r="H920" s="151" t="s">
        <v>2150</v>
      </c>
      <c r="I920" s="151" t="str">
        <f t="shared" si="69"/>
        <v>NY</v>
      </c>
      <c r="J920" s="151" t="str">
        <f t="shared" si="71"/>
        <v>ON</v>
      </c>
      <c r="K920" s="151" t="str">
        <f t="shared" si="70"/>
        <v>Northeast, Canada</v>
      </c>
      <c r="L920" s="151" t="str">
        <f>INDEX('State '!$A$1:$C$62,MATCH($I920,'State '!$B:$B,0),3)</f>
        <v>Northeast</v>
      </c>
      <c r="M920" s="151" t="str">
        <f>INDEX('State '!$A$1:$C$62,MATCH($J920,'State '!$B:$B,0),3)</f>
        <v>Canada</v>
      </c>
      <c r="N920" s="151"/>
      <c r="O920" s="158">
        <v>60</v>
      </c>
      <c r="P920" s="158"/>
      <c r="Q920" s="158">
        <v>320</v>
      </c>
      <c r="R920" s="157"/>
      <c r="S920" s="151" t="s">
        <v>135</v>
      </c>
      <c r="T920" s="151" t="s">
        <v>458</v>
      </c>
      <c r="U920" s="151" t="s">
        <v>459</v>
      </c>
      <c r="V920" s="151"/>
      <c r="W920" s="150"/>
      <c r="X920" s="150"/>
      <c r="Y920" s="150"/>
    </row>
    <row r="921" spans="1:26" s="17" customFormat="1" x14ac:dyDescent="0.2">
      <c r="A921" s="151">
        <v>39990</v>
      </c>
      <c r="B921" s="164" t="s">
        <v>1769</v>
      </c>
      <c r="C921" s="164" t="s">
        <v>1770</v>
      </c>
      <c r="D921" s="164" t="s">
        <v>140</v>
      </c>
      <c r="E921" s="164" t="s">
        <v>143</v>
      </c>
      <c r="F921" s="165">
        <v>35217</v>
      </c>
      <c r="G921" s="157">
        <v>1996</v>
      </c>
      <c r="H921" s="151" t="s">
        <v>1095</v>
      </c>
      <c r="I921" s="151" t="str">
        <f t="shared" si="69"/>
        <v>GM</v>
      </c>
      <c r="J921" s="151" t="str">
        <f t="shared" si="71"/>
        <v>LA</v>
      </c>
      <c r="K921" s="151" t="str">
        <f t="shared" si="70"/>
        <v>Gulf of Mexico, South Central</v>
      </c>
      <c r="L921" s="151" t="str">
        <f>INDEX('State '!$A$1:$C$62,MATCH($I921,'State '!$B:$B,0),3)</f>
        <v>Gulf of Mexico</v>
      </c>
      <c r="M921" s="151" t="str">
        <f>INDEX('State '!$A$1:$C$62,MATCH($J921,'State '!$B:$B,0),3)</f>
        <v>South Central</v>
      </c>
      <c r="N921" s="151"/>
      <c r="O921" s="158">
        <v>8.9</v>
      </c>
      <c r="P921" s="158">
        <v>15.49</v>
      </c>
      <c r="Q921" s="158">
        <v>75</v>
      </c>
      <c r="R921" s="157">
        <v>20</v>
      </c>
      <c r="S921" s="151" t="s">
        <v>135</v>
      </c>
      <c r="T921" s="151" t="s">
        <v>381</v>
      </c>
      <c r="U921" s="151" t="s">
        <v>1771</v>
      </c>
      <c r="V921" s="151"/>
      <c r="W921" s="168"/>
      <c r="X921" s="156"/>
      <c r="Y921" s="152"/>
    </row>
    <row r="922" spans="1:26" s="17" customFormat="1" x14ac:dyDescent="0.2">
      <c r="A922" s="97">
        <v>43580</v>
      </c>
      <c r="B922" s="79" t="s">
        <v>2416</v>
      </c>
      <c r="C922" s="80" t="s">
        <v>199</v>
      </c>
      <c r="D922" s="79" t="s">
        <v>2417</v>
      </c>
      <c r="E922" s="102" t="s">
        <v>143</v>
      </c>
      <c r="F922" s="60">
        <v>43546</v>
      </c>
      <c r="G922" s="61">
        <v>2019</v>
      </c>
      <c r="H922" s="97" t="s">
        <v>2205</v>
      </c>
      <c r="I922" s="97" t="str">
        <f t="shared" si="69"/>
        <v>LA</v>
      </c>
      <c r="J922" s="97" t="str">
        <f t="shared" si="71"/>
        <v>TX</v>
      </c>
      <c r="K922" s="104" t="str">
        <f t="shared" si="70"/>
        <v>South Central</v>
      </c>
      <c r="L922" s="97" t="str">
        <f>INDEX('State '!$A$1:$C$62,MATCH($I922,'State '!$B:$B,0),3)</f>
        <v>South Central</v>
      </c>
      <c r="M922" s="97" t="str">
        <f>INDEX('State '!$A$1:$C$62,MATCH($J922,'State '!$B:$B,0),3)</f>
        <v>South Central</v>
      </c>
      <c r="N922" s="97"/>
      <c r="O922" s="158">
        <v>200</v>
      </c>
      <c r="P922" s="178"/>
      <c r="Q922" s="146">
        <v>500</v>
      </c>
      <c r="R922" s="98"/>
      <c r="S922" s="97" t="s">
        <v>135</v>
      </c>
      <c r="T922" s="97" t="s">
        <v>381</v>
      </c>
      <c r="U922" s="97" t="s">
        <v>2759</v>
      </c>
      <c r="V922" s="97" t="s">
        <v>2178</v>
      </c>
      <c r="W922" s="79" t="s">
        <v>2850</v>
      </c>
      <c r="X922" s="79" t="s">
        <v>2827</v>
      </c>
      <c r="Y922" s="148" t="s">
        <v>2849</v>
      </c>
    </row>
    <row r="923" spans="1:26" s="17" customFormat="1" x14ac:dyDescent="0.2">
      <c r="A923" s="151">
        <v>42612</v>
      </c>
      <c r="B923" s="164" t="s">
        <v>2124</v>
      </c>
      <c r="C923" s="164" t="s">
        <v>1725</v>
      </c>
      <c r="D923" s="164" t="s">
        <v>140</v>
      </c>
      <c r="E923" s="164" t="s">
        <v>143</v>
      </c>
      <c r="F923" s="165">
        <v>42299</v>
      </c>
      <c r="G923" s="157">
        <v>2015</v>
      </c>
      <c r="H923" s="151" t="s">
        <v>1944</v>
      </c>
      <c r="I923" s="151" t="str">
        <f t="shared" si="69"/>
        <v>OH</v>
      </c>
      <c r="J923" s="151" t="str">
        <f t="shared" si="71"/>
        <v>IN</v>
      </c>
      <c r="K923" s="151" t="str">
        <f t="shared" si="70"/>
        <v>Northeast, Midwest</v>
      </c>
      <c r="L923" s="151" t="str">
        <f>INDEX('State '!$A$1:$C$62,MATCH($I923,'State '!$B:$B,0),3)</f>
        <v>Northeast</v>
      </c>
      <c r="M923" s="151" t="str">
        <f>INDEX('State '!$A$1:$C$62,MATCH($J923,'State '!$B:$B,0),3)</f>
        <v>Midwest</v>
      </c>
      <c r="N923" s="151"/>
      <c r="O923" s="158">
        <v>183</v>
      </c>
      <c r="P923" s="158"/>
      <c r="Q923" s="158">
        <v>134</v>
      </c>
      <c r="R923" s="157"/>
      <c r="S923" s="151" t="s">
        <v>135</v>
      </c>
      <c r="T923" s="151" t="s">
        <v>381</v>
      </c>
      <c r="U923" s="151" t="s">
        <v>2125</v>
      </c>
      <c r="V923" s="151" t="s">
        <v>2178</v>
      </c>
      <c r="W923" s="150"/>
      <c r="X923" s="150"/>
      <c r="Y923" s="150"/>
    </row>
    <row r="924" spans="1:26" s="17" customFormat="1" x14ac:dyDescent="0.2">
      <c r="A924" s="151">
        <v>41120</v>
      </c>
      <c r="B924" s="164" t="s">
        <v>470</v>
      </c>
      <c r="C924" s="164" t="s">
        <v>1721</v>
      </c>
      <c r="D924" s="164" t="s">
        <v>136</v>
      </c>
      <c r="E924" s="164" t="s">
        <v>143</v>
      </c>
      <c r="F924" s="165">
        <v>41109</v>
      </c>
      <c r="G924" s="157">
        <v>2012</v>
      </c>
      <c r="H924" s="151" t="s">
        <v>438</v>
      </c>
      <c r="I924" s="151" t="str">
        <f t="shared" si="69"/>
        <v>WV</v>
      </c>
      <c r="J924" s="151" t="str">
        <f t="shared" si="71"/>
        <v>PA</v>
      </c>
      <c r="K924" s="151" t="str">
        <f t="shared" si="70"/>
        <v>Northeast</v>
      </c>
      <c r="L924" s="151" t="str">
        <f>INDEX('State '!$A$1:$C$62,MATCH($I924,'State '!$B:$B,0),3)</f>
        <v>Northeast</v>
      </c>
      <c r="M924" s="151" t="str">
        <f>INDEX('State '!$A$1:$C$62,MATCH($J924,'State '!$B:$B,0),3)</f>
        <v>Northeast</v>
      </c>
      <c r="N924" s="151"/>
      <c r="O924" s="158">
        <v>272</v>
      </c>
      <c r="P924" s="158">
        <v>50</v>
      </c>
      <c r="Q924" s="158">
        <v>313.56</v>
      </c>
      <c r="R924" s="157" t="s">
        <v>3215</v>
      </c>
      <c r="S924" s="151" t="s">
        <v>135</v>
      </c>
      <c r="T924" s="151" t="s">
        <v>381</v>
      </c>
      <c r="U924" s="151" t="s">
        <v>1791</v>
      </c>
      <c r="V924" s="151"/>
      <c r="W924" s="150"/>
      <c r="X924" s="150"/>
      <c r="Y924" s="150"/>
    </row>
    <row r="925" spans="1:26" s="222" customFormat="1" ht="51" x14ac:dyDescent="0.2">
      <c r="A925" s="96">
        <v>45656</v>
      </c>
      <c r="B925" s="80" t="s">
        <v>1925</v>
      </c>
      <c r="C925" s="80" t="s">
        <v>3128</v>
      </c>
      <c r="D925" s="80" t="s">
        <v>140</v>
      </c>
      <c r="E925" s="102" t="s">
        <v>2374</v>
      </c>
      <c r="F925" s="62"/>
      <c r="G925" s="110"/>
      <c r="H925" s="97" t="s">
        <v>471</v>
      </c>
      <c r="I925" s="97" t="str">
        <f>LEFT($H925,2)</f>
        <v>PA</v>
      </c>
      <c r="J925" s="97" t="str">
        <f>RIGHT($H925,2)</f>
        <v>WV</v>
      </c>
      <c r="K925" s="104" t="str">
        <f>IF($L925=$M925,L925,CONCATENATE($L925,", ",IF(ISBLANK(N925),"",CONCATENATE(N925,", ")),$M925))</f>
        <v>Northeast</v>
      </c>
      <c r="L925" s="97" t="str">
        <f>INDEX('State '!$A$1:$C$62,MATCH($I925,'State '!$B:$B,0),3)</f>
        <v>Northeast</v>
      </c>
      <c r="M925" s="97" t="str">
        <f>INDEX('State '!$A$1:$C$62,MATCH($J925,'State '!$B:$B,0),3)</f>
        <v>Northeast</v>
      </c>
      <c r="N925" s="97"/>
      <c r="O925" s="158">
        <v>500</v>
      </c>
      <c r="P925" s="61">
        <v>38</v>
      </c>
      <c r="Q925" s="108">
        <v>1500</v>
      </c>
      <c r="R925" s="63" t="s">
        <v>535</v>
      </c>
      <c r="S925" s="103" t="s">
        <v>135</v>
      </c>
      <c r="T925" s="104" t="s">
        <v>381</v>
      </c>
      <c r="U925" s="105" t="s">
        <v>2057</v>
      </c>
      <c r="V925" s="97" t="s">
        <v>2178</v>
      </c>
      <c r="W925" s="79" t="s">
        <v>3453</v>
      </c>
      <c r="X925" s="79"/>
      <c r="Y925" s="207" t="s">
        <v>3642</v>
      </c>
      <c r="Z925" s="15"/>
    </row>
    <row r="926" spans="1:26" s="17" customFormat="1" x14ac:dyDescent="0.2">
      <c r="A926" s="151">
        <v>42978</v>
      </c>
      <c r="B926" s="164" t="s">
        <v>2043</v>
      </c>
      <c r="C926" s="152" t="s">
        <v>206</v>
      </c>
      <c r="D926" s="164" t="s">
        <v>1878</v>
      </c>
      <c r="E926" s="153" t="s">
        <v>143</v>
      </c>
      <c r="F926" s="165">
        <v>42977</v>
      </c>
      <c r="G926" s="157">
        <v>2017</v>
      </c>
      <c r="H926" s="151" t="s">
        <v>7</v>
      </c>
      <c r="I926" s="151" t="str">
        <f t="shared" si="69"/>
        <v>PA</v>
      </c>
      <c r="J926" s="151" t="str">
        <f t="shared" si="71"/>
        <v>PA</v>
      </c>
      <c r="K926" s="156" t="str">
        <f t="shared" si="70"/>
        <v>Northeast</v>
      </c>
      <c r="L926" s="151" t="str">
        <f>INDEX('State '!$A$1:$C$62,MATCH($I926,'State '!$B:$B,0),3)</f>
        <v>Northeast</v>
      </c>
      <c r="M926" s="151" t="str">
        <f>INDEX('State '!$A$1:$C$62,MATCH($J926,'State '!$B:$B,0),3)</f>
        <v>Northeast</v>
      </c>
      <c r="N926" s="151"/>
      <c r="O926" s="158">
        <v>156.4</v>
      </c>
      <c r="P926" s="158">
        <v>8</v>
      </c>
      <c r="Q926" s="158">
        <v>145</v>
      </c>
      <c r="R926" s="157">
        <v>36</v>
      </c>
      <c r="S926" s="151" t="s">
        <v>135</v>
      </c>
      <c r="T926" s="151" t="s">
        <v>381</v>
      </c>
      <c r="U926" s="151" t="s">
        <v>2044</v>
      </c>
      <c r="V926" s="151" t="s">
        <v>2175</v>
      </c>
      <c r="W926" s="150"/>
      <c r="X926" s="150"/>
      <c r="Y926" s="150"/>
    </row>
    <row r="927" spans="1:26" s="17" customFormat="1" x14ac:dyDescent="0.2">
      <c r="A927" s="151">
        <v>39990</v>
      </c>
      <c r="B927" s="164" t="s">
        <v>1630</v>
      </c>
      <c r="C927" s="164" t="s">
        <v>206</v>
      </c>
      <c r="D927" s="164" t="s">
        <v>136</v>
      </c>
      <c r="E927" s="164" t="s">
        <v>143</v>
      </c>
      <c r="F927" s="165">
        <v>35900</v>
      </c>
      <c r="G927" s="157">
        <v>1998</v>
      </c>
      <c r="H927" s="151" t="s">
        <v>52</v>
      </c>
      <c r="I927" s="151" t="str">
        <f t="shared" si="69"/>
        <v>TN</v>
      </c>
      <c r="J927" s="151" t="str">
        <f t="shared" si="71"/>
        <v>TN</v>
      </c>
      <c r="K927" s="151" t="str">
        <f t="shared" si="70"/>
        <v>Midwest</v>
      </c>
      <c r="L927" s="151" t="str">
        <f>INDEX('State '!$A$1:$C$62,MATCH($I927,'State '!$B:$B,0),3)</f>
        <v>Midwest</v>
      </c>
      <c r="M927" s="151" t="str">
        <f>INDEX('State '!$A$1:$C$62,MATCH($J927,'State '!$B:$B,0),3)</f>
        <v>Midwest</v>
      </c>
      <c r="N927" s="151"/>
      <c r="O927" s="158">
        <v>10</v>
      </c>
      <c r="P927" s="158">
        <v>28</v>
      </c>
      <c r="Q927" s="158">
        <v>10</v>
      </c>
      <c r="R927" s="157">
        <v>8</v>
      </c>
      <c r="S927" s="151" t="s">
        <v>138</v>
      </c>
      <c r="T927" s="151" t="s">
        <v>187</v>
      </c>
      <c r="U927" s="151" t="s">
        <v>382</v>
      </c>
      <c r="V927" s="151"/>
      <c r="W927" s="150"/>
      <c r="X927" s="150"/>
      <c r="Y927" s="150"/>
    </row>
    <row r="928" spans="1:26" s="17" customFormat="1" x14ac:dyDescent="0.2">
      <c r="A928" s="97">
        <v>43691</v>
      </c>
      <c r="B928" s="79" t="s">
        <v>2526</v>
      </c>
      <c r="C928" s="80" t="s">
        <v>2527</v>
      </c>
      <c r="D928" s="79" t="s">
        <v>140</v>
      </c>
      <c r="E928" s="102" t="s">
        <v>2374</v>
      </c>
      <c r="F928" s="60"/>
      <c r="G928" s="98"/>
      <c r="H928" s="97" t="s">
        <v>1929</v>
      </c>
      <c r="I928" s="97" t="str">
        <f t="shared" si="69"/>
        <v>PA</v>
      </c>
      <c r="J928" s="97" t="str">
        <f t="shared" si="71"/>
        <v>OH</v>
      </c>
      <c r="K928" s="104" t="str">
        <f t="shared" si="70"/>
        <v>Northeast</v>
      </c>
      <c r="L928" s="97" t="str">
        <f>INDEX('State '!$A$1:$C$62,MATCH($I928,'State '!$B:$B,0),3)</f>
        <v>Northeast</v>
      </c>
      <c r="M928" s="97" t="str">
        <f>INDEX('State '!$A$1:$C$62,MATCH($J928,'State '!$B:$B,0),3)</f>
        <v>Northeast</v>
      </c>
      <c r="N928" s="97"/>
      <c r="O928" s="158">
        <v>49.877000000000002</v>
      </c>
      <c r="P928" s="178">
        <f>1.7+3.2</f>
        <v>4.9000000000000004</v>
      </c>
      <c r="Q928" s="146">
        <v>120</v>
      </c>
      <c r="R928" s="98" t="s">
        <v>1264</v>
      </c>
      <c r="S928" s="97" t="s">
        <v>135</v>
      </c>
      <c r="T928" s="97" t="s">
        <v>381</v>
      </c>
      <c r="U928" s="97" t="s">
        <v>2528</v>
      </c>
      <c r="V928" s="97" t="s">
        <v>2178</v>
      </c>
      <c r="W928" s="79" t="s">
        <v>2529</v>
      </c>
      <c r="X928" s="79"/>
      <c r="Y928" s="195"/>
    </row>
    <row r="929" spans="1:25" s="17" customFormat="1" x14ac:dyDescent="0.2">
      <c r="A929" s="151">
        <v>43124</v>
      </c>
      <c r="B929" s="152" t="s">
        <v>2201</v>
      </c>
      <c r="C929" s="152" t="s">
        <v>218</v>
      </c>
      <c r="D929" s="152" t="s">
        <v>140</v>
      </c>
      <c r="E929" s="153" t="s">
        <v>143</v>
      </c>
      <c r="F929" s="165">
        <v>42901</v>
      </c>
      <c r="G929" s="157">
        <v>2017</v>
      </c>
      <c r="H929" s="151" t="s">
        <v>55</v>
      </c>
      <c r="I929" s="151" t="str">
        <f t="shared" si="69"/>
        <v>DE</v>
      </c>
      <c r="J929" s="151" t="str">
        <f t="shared" si="71"/>
        <v>DE</v>
      </c>
      <c r="K929" s="156" t="str">
        <f t="shared" si="70"/>
        <v>Northeast</v>
      </c>
      <c r="L929" s="151" t="str">
        <f>INDEX('State '!$A$1:$C$62,MATCH($I929,'State '!$B:$B,0),3)</f>
        <v>Northeast</v>
      </c>
      <c r="M929" s="151" t="str">
        <f>INDEX('State '!$A$1:$C$62,MATCH($J929,'State '!$B:$B,0),3)</f>
        <v>Northeast</v>
      </c>
      <c r="N929" s="151"/>
      <c r="O929" s="158">
        <v>32</v>
      </c>
      <c r="P929" s="158">
        <v>10</v>
      </c>
      <c r="Q929" s="157"/>
      <c r="R929" s="157">
        <v>16</v>
      </c>
      <c r="S929" s="159" t="s">
        <v>135</v>
      </c>
      <c r="T929" s="156" t="s">
        <v>381</v>
      </c>
      <c r="U929" s="151" t="s">
        <v>2200</v>
      </c>
      <c r="V929" s="151" t="s">
        <v>2175</v>
      </c>
      <c r="W929" s="150"/>
      <c r="X929" s="150"/>
      <c r="Y929" s="150"/>
    </row>
    <row r="930" spans="1:25" s="17" customFormat="1" x14ac:dyDescent="0.2">
      <c r="A930" s="151">
        <v>40367</v>
      </c>
      <c r="B930" s="164" t="s">
        <v>585</v>
      </c>
      <c r="C930" s="164" t="s">
        <v>253</v>
      </c>
      <c r="D930" s="164" t="s">
        <v>136</v>
      </c>
      <c r="E930" s="164" t="s">
        <v>143</v>
      </c>
      <c r="F930" s="165">
        <v>40186</v>
      </c>
      <c r="G930" s="157">
        <v>2010</v>
      </c>
      <c r="H930" s="151" t="s">
        <v>7</v>
      </c>
      <c r="I930" s="151" t="str">
        <f t="shared" si="69"/>
        <v>PA</v>
      </c>
      <c r="J930" s="151" t="str">
        <f t="shared" si="71"/>
        <v>PA</v>
      </c>
      <c r="K930" s="151" t="str">
        <f t="shared" si="70"/>
        <v>Northeast</v>
      </c>
      <c r="L930" s="151" t="str">
        <f>INDEX('State '!$A$1:$C$62,MATCH($I930,'State '!$B:$B,0),3)</f>
        <v>Northeast</v>
      </c>
      <c r="M930" s="151" t="str">
        <f>INDEX('State '!$A$1:$C$62,MATCH($J930,'State '!$B:$B,0),3)</f>
        <v>Northeast</v>
      </c>
      <c r="N930" s="151"/>
      <c r="O930" s="158">
        <v>7.1</v>
      </c>
      <c r="P930" s="158">
        <v>8</v>
      </c>
      <c r="Q930" s="158">
        <v>11.2</v>
      </c>
      <c r="R930" s="157">
        <v>6</v>
      </c>
      <c r="S930" s="151" t="s">
        <v>135</v>
      </c>
      <c r="T930" s="151" t="s">
        <v>381</v>
      </c>
      <c r="U930" s="151" t="s">
        <v>586</v>
      </c>
      <c r="V930" s="151"/>
      <c r="W930" s="150"/>
      <c r="X930" s="150"/>
      <c r="Y930" s="150"/>
    </row>
    <row r="931" spans="1:25" s="17" customFormat="1" x14ac:dyDescent="0.2">
      <c r="A931" s="151">
        <v>39990</v>
      </c>
      <c r="B931" s="164" t="s">
        <v>1851</v>
      </c>
      <c r="C931" s="164" t="s">
        <v>290</v>
      </c>
      <c r="D931" s="164" t="s">
        <v>140</v>
      </c>
      <c r="E931" s="164" t="s">
        <v>143</v>
      </c>
      <c r="F931" s="165">
        <v>39753</v>
      </c>
      <c r="G931" s="157">
        <v>2008</v>
      </c>
      <c r="H931" s="151" t="s">
        <v>827</v>
      </c>
      <c r="I931" s="151" t="str">
        <f t="shared" si="69"/>
        <v>ON</v>
      </c>
      <c r="J931" s="151" t="str">
        <f t="shared" si="71"/>
        <v>NY</v>
      </c>
      <c r="K931" s="151" t="str">
        <f t="shared" si="70"/>
        <v>Canada, Northeast</v>
      </c>
      <c r="L931" s="151" t="str">
        <f>INDEX('State '!$A$1:$C$62,MATCH($I931,'State '!$B:$B,0),3)</f>
        <v>Canada</v>
      </c>
      <c r="M931" s="151" t="str">
        <f>INDEX('State '!$A$1:$C$62,MATCH($J931,'State '!$B:$B,0),3)</f>
        <v>Northeast</v>
      </c>
      <c r="N931" s="151"/>
      <c r="O931" s="158">
        <v>30</v>
      </c>
      <c r="P931" s="158"/>
      <c r="Q931" s="158">
        <v>130</v>
      </c>
      <c r="R931" s="157"/>
      <c r="S931" s="151" t="s">
        <v>135</v>
      </c>
      <c r="T931" s="151" t="s">
        <v>813</v>
      </c>
      <c r="U931" s="151" t="s">
        <v>382</v>
      </c>
      <c r="V931" s="151"/>
      <c r="W931" s="150"/>
      <c r="X931" s="150"/>
      <c r="Y931" s="150"/>
    </row>
    <row r="932" spans="1:25" s="17" customFormat="1" x14ac:dyDescent="0.2">
      <c r="A932" s="151">
        <v>39990</v>
      </c>
      <c r="B932" s="164" t="s">
        <v>1852</v>
      </c>
      <c r="C932" s="164" t="s">
        <v>290</v>
      </c>
      <c r="D932" s="164" t="s">
        <v>140</v>
      </c>
      <c r="E932" s="164" t="s">
        <v>143</v>
      </c>
      <c r="F932" s="165">
        <v>39753</v>
      </c>
      <c r="G932" s="157">
        <v>2008</v>
      </c>
      <c r="H932" s="151" t="s">
        <v>845</v>
      </c>
      <c r="I932" s="151" t="str">
        <f t="shared" si="69"/>
        <v>QU</v>
      </c>
      <c r="J932" s="151" t="str">
        <f t="shared" si="71"/>
        <v>VT</v>
      </c>
      <c r="K932" s="151" t="str">
        <f t="shared" si="70"/>
        <v>Canada, Northeast</v>
      </c>
      <c r="L932" s="151" t="str">
        <f>INDEX('State '!$A$1:$C$62,MATCH($I932,'State '!$B:$B,0),3)</f>
        <v>Canada</v>
      </c>
      <c r="M932" s="151" t="str">
        <f>INDEX('State '!$A$1:$C$62,MATCH($J932,'State '!$B:$B,0),3)</f>
        <v>Northeast</v>
      </c>
      <c r="N932" s="151"/>
      <c r="O932" s="158">
        <v>15</v>
      </c>
      <c r="P932" s="158">
        <v>4.0999999999999996</v>
      </c>
      <c r="Q932" s="158">
        <v>10</v>
      </c>
      <c r="R932" s="157">
        <v>12</v>
      </c>
      <c r="S932" s="151" t="s">
        <v>135</v>
      </c>
      <c r="T932" s="151" t="s">
        <v>813</v>
      </c>
      <c r="U932" s="151" t="s">
        <v>382</v>
      </c>
      <c r="V932" s="151"/>
      <c r="W932" s="150"/>
      <c r="X932" s="150"/>
      <c r="Y932" s="150"/>
    </row>
    <row r="933" spans="1:25" s="17" customFormat="1" x14ac:dyDescent="0.2">
      <c r="A933" s="151">
        <v>39990</v>
      </c>
      <c r="B933" s="164" t="s">
        <v>1853</v>
      </c>
      <c r="C933" s="164" t="s">
        <v>290</v>
      </c>
      <c r="D933" s="164" t="s">
        <v>140</v>
      </c>
      <c r="E933" s="164" t="s">
        <v>143</v>
      </c>
      <c r="F933" s="165">
        <v>35735</v>
      </c>
      <c r="G933" s="157">
        <v>1997</v>
      </c>
      <c r="H933" s="151" t="s">
        <v>827</v>
      </c>
      <c r="I933" s="151" t="str">
        <f t="shared" si="69"/>
        <v>ON</v>
      </c>
      <c r="J933" s="151" t="str">
        <f t="shared" si="71"/>
        <v>NY</v>
      </c>
      <c r="K933" s="151" t="str">
        <f t="shared" si="70"/>
        <v>Canada, Northeast</v>
      </c>
      <c r="L933" s="151" t="str">
        <f>INDEX('State '!$A$1:$C$62,MATCH($I933,'State '!$B:$B,0),3)</f>
        <v>Canada</v>
      </c>
      <c r="M933" s="151" t="str">
        <f>INDEX('State '!$A$1:$C$62,MATCH($J933,'State '!$B:$B,0),3)</f>
        <v>Northeast</v>
      </c>
      <c r="N933" s="151"/>
      <c r="O933" s="158"/>
      <c r="P933" s="158"/>
      <c r="Q933" s="158">
        <v>48</v>
      </c>
      <c r="R933" s="157">
        <v>20</v>
      </c>
      <c r="S933" s="151" t="s">
        <v>135</v>
      </c>
      <c r="T933" s="151" t="s">
        <v>813</v>
      </c>
      <c r="U933" s="151" t="s">
        <v>382</v>
      </c>
      <c r="V933" s="151"/>
      <c r="W933" s="150"/>
      <c r="X933" s="150"/>
      <c r="Y933" s="150"/>
    </row>
    <row r="934" spans="1:25" s="17" customFormat="1" x14ac:dyDescent="0.2">
      <c r="A934" s="151">
        <v>39990</v>
      </c>
      <c r="B934" s="152" t="s">
        <v>1854</v>
      </c>
      <c r="C934" s="152" t="s">
        <v>290</v>
      </c>
      <c r="D934" s="152" t="s">
        <v>140</v>
      </c>
      <c r="E934" s="164" t="s">
        <v>143</v>
      </c>
      <c r="F934" s="165">
        <v>35735</v>
      </c>
      <c r="G934" s="157">
        <v>1997</v>
      </c>
      <c r="H934" s="151" t="s">
        <v>1652</v>
      </c>
      <c r="I934" s="151" t="str">
        <f t="shared" si="69"/>
        <v>QU</v>
      </c>
      <c r="J934" s="151" t="str">
        <f t="shared" si="71"/>
        <v>NY</v>
      </c>
      <c r="K934" s="151" t="str">
        <f t="shared" si="70"/>
        <v>Canada, Northeast</v>
      </c>
      <c r="L934" s="151" t="str">
        <f>INDEX('State '!$A$1:$C$62,MATCH($I934,'State '!$B:$B,0),3)</f>
        <v>Canada</v>
      </c>
      <c r="M934" s="151" t="str">
        <f>INDEX('State '!$A$1:$C$62,MATCH($J934,'State '!$B:$B,0),3)</f>
        <v>Northeast</v>
      </c>
      <c r="N934" s="151"/>
      <c r="O934" s="158"/>
      <c r="P934" s="158"/>
      <c r="Q934" s="157">
        <v>24.9</v>
      </c>
      <c r="R934" s="157">
        <v>24</v>
      </c>
      <c r="S934" s="151" t="s">
        <v>135</v>
      </c>
      <c r="T934" s="151" t="s">
        <v>813</v>
      </c>
      <c r="U934" s="151" t="s">
        <v>382</v>
      </c>
      <c r="V934" s="151"/>
      <c r="W934" s="150"/>
      <c r="X934" s="150"/>
      <c r="Y934" s="150"/>
    </row>
    <row r="935" spans="1:25" s="17" customFormat="1" x14ac:dyDescent="0.2">
      <c r="A935" s="151">
        <v>39990</v>
      </c>
      <c r="B935" s="164" t="s">
        <v>1855</v>
      </c>
      <c r="C935" s="164" t="s">
        <v>290</v>
      </c>
      <c r="D935" s="164" t="s">
        <v>140</v>
      </c>
      <c r="E935" s="164" t="s">
        <v>143</v>
      </c>
      <c r="F935" s="165">
        <v>35735</v>
      </c>
      <c r="G935" s="157">
        <v>1997</v>
      </c>
      <c r="H935" s="151" t="s">
        <v>1652</v>
      </c>
      <c r="I935" s="151" t="str">
        <f t="shared" si="69"/>
        <v>QU</v>
      </c>
      <c r="J935" s="151" t="str">
        <f t="shared" si="71"/>
        <v>NY</v>
      </c>
      <c r="K935" s="151" t="str">
        <f t="shared" si="70"/>
        <v>Canada, Northeast</v>
      </c>
      <c r="L935" s="151" t="str">
        <f>INDEX('State '!$A$1:$C$62,MATCH($I935,'State '!$B:$B,0),3)</f>
        <v>Canada</v>
      </c>
      <c r="M935" s="151" t="str">
        <f>INDEX('State '!$A$1:$C$62,MATCH($J935,'State '!$B:$B,0),3)</f>
        <v>Northeast</v>
      </c>
      <c r="N935" s="151"/>
      <c r="O935" s="158"/>
      <c r="P935" s="158"/>
      <c r="Q935" s="158">
        <v>39.1</v>
      </c>
      <c r="R935" s="157">
        <v>24</v>
      </c>
      <c r="S935" s="151" t="s">
        <v>135</v>
      </c>
      <c r="T935" s="151" t="s">
        <v>813</v>
      </c>
      <c r="U935" s="151" t="s">
        <v>382</v>
      </c>
      <c r="V935" s="151"/>
      <c r="W935" s="150"/>
      <c r="X935" s="150"/>
      <c r="Y935" s="150"/>
    </row>
    <row r="936" spans="1:25" s="17" customFormat="1" x14ac:dyDescent="0.2">
      <c r="A936" s="151">
        <v>39990</v>
      </c>
      <c r="B936" s="164" t="s">
        <v>1856</v>
      </c>
      <c r="C936" s="164" t="s">
        <v>290</v>
      </c>
      <c r="D936" s="164" t="s">
        <v>140</v>
      </c>
      <c r="E936" s="164" t="s">
        <v>143</v>
      </c>
      <c r="F936" s="165">
        <v>35735</v>
      </c>
      <c r="G936" s="157">
        <v>1997</v>
      </c>
      <c r="H936" s="151" t="s">
        <v>1648</v>
      </c>
      <c r="I936" s="151" t="str">
        <f t="shared" si="69"/>
        <v>SK</v>
      </c>
      <c r="J936" s="151" t="str">
        <f t="shared" si="71"/>
        <v>MN</v>
      </c>
      <c r="K936" s="151" t="str">
        <f t="shared" si="70"/>
        <v>Canada, Midwest</v>
      </c>
      <c r="L936" s="151" t="str">
        <f>INDEX('State '!$A$1:$C$62,MATCH($I936,'State '!$B:$B,0),3)</f>
        <v>Canada</v>
      </c>
      <c r="M936" s="151" t="str">
        <f>INDEX('State '!$A$1:$C$62,MATCH($J936,'State '!$B:$B,0),3)</f>
        <v>Midwest</v>
      </c>
      <c r="N936" s="151"/>
      <c r="O936" s="158"/>
      <c r="P936" s="158"/>
      <c r="Q936" s="158">
        <v>56.4</v>
      </c>
      <c r="R936" s="157"/>
      <c r="S936" s="151" t="s">
        <v>135</v>
      </c>
      <c r="T936" s="151" t="s">
        <v>813</v>
      </c>
      <c r="U936" s="151" t="s">
        <v>382</v>
      </c>
      <c r="V936" s="151"/>
      <c r="W936" s="150"/>
      <c r="X936" s="150"/>
      <c r="Y936" s="150"/>
    </row>
    <row r="937" spans="1:25" s="17" customFormat="1" x14ac:dyDescent="0.2">
      <c r="A937" s="151">
        <v>40633</v>
      </c>
      <c r="B937" s="164" t="s">
        <v>593</v>
      </c>
      <c r="C937" s="164" t="s">
        <v>255</v>
      </c>
      <c r="D937" s="164" t="s">
        <v>136</v>
      </c>
      <c r="E937" s="164" t="s">
        <v>143</v>
      </c>
      <c r="F937" s="165">
        <v>40497</v>
      </c>
      <c r="G937" s="157">
        <v>2010</v>
      </c>
      <c r="H937" s="151" t="s">
        <v>18</v>
      </c>
      <c r="I937" s="151" t="str">
        <f t="shared" si="69"/>
        <v>FL</v>
      </c>
      <c r="J937" s="151" t="str">
        <f t="shared" si="71"/>
        <v>FL</v>
      </c>
      <c r="K937" s="151" t="str">
        <f t="shared" si="70"/>
        <v>Southeast</v>
      </c>
      <c r="L937" s="151" t="str">
        <f>INDEX('State '!$A$1:$C$62,MATCH($I937,'State '!$B:$B,0),3)</f>
        <v>Southeast</v>
      </c>
      <c r="M937" s="151" t="str">
        <f>INDEX('State '!$A$1:$C$62,MATCH($J937,'State '!$B:$B,0),3)</f>
        <v>Southeast</v>
      </c>
      <c r="N937" s="151"/>
      <c r="O937" s="158">
        <v>75</v>
      </c>
      <c r="P937" s="158">
        <v>50</v>
      </c>
      <c r="Q937" s="158">
        <v>100</v>
      </c>
      <c r="R937" s="157" t="s">
        <v>1264</v>
      </c>
      <c r="S937" s="151" t="s">
        <v>138</v>
      </c>
      <c r="T937" s="151" t="s">
        <v>187</v>
      </c>
      <c r="U937" s="151" t="s">
        <v>382</v>
      </c>
      <c r="V937" s="151"/>
      <c r="W937" s="150"/>
      <c r="X937" s="150"/>
      <c r="Y937" s="150"/>
    </row>
    <row r="938" spans="1:25" s="17" customFormat="1" x14ac:dyDescent="0.2">
      <c r="A938" s="151">
        <v>40785</v>
      </c>
      <c r="B938" s="152" t="s">
        <v>534</v>
      </c>
      <c r="C938" s="152" t="s">
        <v>199</v>
      </c>
      <c r="D938" s="152" t="s">
        <v>140</v>
      </c>
      <c r="E938" s="153" t="s">
        <v>143</v>
      </c>
      <c r="F938" s="154">
        <v>40781</v>
      </c>
      <c r="G938" s="161">
        <v>2011</v>
      </c>
      <c r="H938" s="151" t="s">
        <v>7</v>
      </c>
      <c r="I938" s="151" t="str">
        <f t="shared" si="69"/>
        <v>PA</v>
      </c>
      <c r="J938" s="151" t="str">
        <f t="shared" si="71"/>
        <v>PA</v>
      </c>
      <c r="K938" s="151" t="str">
        <f t="shared" si="70"/>
        <v>Northeast</v>
      </c>
      <c r="L938" s="151" t="str">
        <f>INDEX('State '!$A$1:$C$62,MATCH($I938,'State '!$B:$B,0),3)</f>
        <v>Northeast</v>
      </c>
      <c r="M938" s="151" t="str">
        <f>INDEX('State '!$A$1:$C$62,MATCH($J938,'State '!$B:$B,0),3)</f>
        <v>Northeast</v>
      </c>
      <c r="N938" s="151"/>
      <c r="O938" s="158">
        <v>472</v>
      </c>
      <c r="P938" s="157">
        <v>38.6</v>
      </c>
      <c r="Q938" s="157">
        <v>455</v>
      </c>
      <c r="R938" s="158" t="s">
        <v>535</v>
      </c>
      <c r="S938" s="159" t="s">
        <v>135</v>
      </c>
      <c r="T938" s="156" t="s">
        <v>381</v>
      </c>
      <c r="U938" s="160" t="s">
        <v>536</v>
      </c>
      <c r="V938" s="151"/>
      <c r="W938" s="150"/>
      <c r="X938" s="150"/>
      <c r="Y938" s="150"/>
    </row>
    <row r="939" spans="1:25" s="17" customFormat="1" x14ac:dyDescent="0.2">
      <c r="A939" s="151">
        <v>39990</v>
      </c>
      <c r="B939" s="152" t="s">
        <v>1628</v>
      </c>
      <c r="C939" s="152" t="s">
        <v>206</v>
      </c>
      <c r="D939" s="152" t="s">
        <v>140</v>
      </c>
      <c r="E939" s="164" t="s">
        <v>143</v>
      </c>
      <c r="F939" s="165">
        <v>36119</v>
      </c>
      <c r="G939" s="157">
        <v>1998</v>
      </c>
      <c r="H939" s="151" t="s">
        <v>36</v>
      </c>
      <c r="I939" s="151" t="str">
        <f t="shared" si="69"/>
        <v>MA</v>
      </c>
      <c r="J939" s="151" t="str">
        <f t="shared" si="71"/>
        <v>MA</v>
      </c>
      <c r="K939" s="151" t="str">
        <f t="shared" si="70"/>
        <v>Northeast</v>
      </c>
      <c r="L939" s="151" t="str">
        <f>INDEX('State '!$A$1:$C$62,MATCH($I939,'State '!$B:$B,0),3)</f>
        <v>Northeast</v>
      </c>
      <c r="M939" s="151" t="str">
        <f>INDEX('State '!$A$1:$C$62,MATCH($J939,'State '!$B:$B,0),3)</f>
        <v>Northeast</v>
      </c>
      <c r="N939" s="151"/>
      <c r="O939" s="158">
        <v>33.44</v>
      </c>
      <c r="P939" s="158">
        <v>7.54</v>
      </c>
      <c r="Q939" s="157">
        <v>55</v>
      </c>
      <c r="R939" s="157">
        <v>20</v>
      </c>
      <c r="S939" s="151" t="s">
        <v>135</v>
      </c>
      <c r="T939" s="151" t="s">
        <v>381</v>
      </c>
      <c r="U939" s="151" t="s">
        <v>1629</v>
      </c>
      <c r="V939" s="151"/>
      <c r="W939" s="150"/>
      <c r="X939" s="150"/>
      <c r="Y939" s="150"/>
    </row>
    <row r="940" spans="1:25" s="17" customFormat="1" x14ac:dyDescent="0.2">
      <c r="A940" s="151">
        <v>39990</v>
      </c>
      <c r="B940" s="164" t="s">
        <v>1185</v>
      </c>
      <c r="C940" s="164" t="s">
        <v>206</v>
      </c>
      <c r="D940" s="164" t="s">
        <v>140</v>
      </c>
      <c r="E940" s="164" t="s">
        <v>143</v>
      </c>
      <c r="F940" s="165">
        <v>37756</v>
      </c>
      <c r="G940" s="157">
        <v>2003</v>
      </c>
      <c r="H940" s="151" t="s">
        <v>388</v>
      </c>
      <c r="I940" s="151" t="str">
        <f t="shared" si="69"/>
        <v>PA</v>
      </c>
      <c r="J940" s="151" t="str">
        <f t="shared" si="71"/>
        <v>NY</v>
      </c>
      <c r="K940" s="151" t="str">
        <f t="shared" si="70"/>
        <v>Northeast</v>
      </c>
      <c r="L940" s="151" t="str">
        <f>INDEX('State '!$A$1:$C$62,MATCH($I940,'State '!$B:$B,0),3)</f>
        <v>Northeast</v>
      </c>
      <c r="M940" s="151" t="str">
        <f>INDEX('State '!$A$1:$C$62,MATCH($J940,'State '!$B:$B,0),3)</f>
        <v>Northeast</v>
      </c>
      <c r="N940" s="151"/>
      <c r="O940" s="158">
        <v>9.6999999999999993</v>
      </c>
      <c r="P940" s="158"/>
      <c r="Q940" s="158">
        <v>150</v>
      </c>
      <c r="R940" s="157"/>
      <c r="S940" s="151" t="s">
        <v>135</v>
      </c>
      <c r="T940" s="151" t="s">
        <v>381</v>
      </c>
      <c r="U940" s="151" t="s">
        <v>1186</v>
      </c>
      <c r="V940" s="151"/>
      <c r="W940" s="150"/>
      <c r="X940" s="150"/>
      <c r="Y940" s="150"/>
    </row>
    <row r="941" spans="1:25" s="17" customFormat="1" x14ac:dyDescent="0.2">
      <c r="A941" s="151">
        <v>40367</v>
      </c>
      <c r="B941" s="152" t="s">
        <v>655</v>
      </c>
      <c r="C941" s="152" t="s">
        <v>206</v>
      </c>
      <c r="D941" s="152" t="s">
        <v>134</v>
      </c>
      <c r="E941" s="153" t="s">
        <v>143</v>
      </c>
      <c r="F941" s="154">
        <v>39965</v>
      </c>
      <c r="G941" s="161">
        <v>2009</v>
      </c>
      <c r="H941" s="151" t="s">
        <v>429</v>
      </c>
      <c r="I941" s="151" t="str">
        <f t="shared" si="69"/>
        <v>TX</v>
      </c>
      <c r="J941" s="151" t="str">
        <f t="shared" si="71"/>
        <v>LA</v>
      </c>
      <c r="K941" s="151" t="str">
        <f t="shared" si="70"/>
        <v>South Central</v>
      </c>
      <c r="L941" s="151" t="str">
        <f>INDEX('State '!$A$1:$C$62,MATCH($I941,'State '!$B:$B,0),3)</f>
        <v>South Central</v>
      </c>
      <c r="M941" s="151" t="str">
        <f>INDEX('State '!$A$1:$C$62,MATCH($J941,'State '!$B:$B,0),3)</f>
        <v>South Central</v>
      </c>
      <c r="N941" s="151"/>
      <c r="O941" s="158">
        <v>42</v>
      </c>
      <c r="P941" s="157">
        <v>1.1000000000000001</v>
      </c>
      <c r="Q941" s="157">
        <v>100</v>
      </c>
      <c r="R941" s="158">
        <v>12</v>
      </c>
      <c r="S941" s="159" t="s">
        <v>135</v>
      </c>
      <c r="T941" s="156" t="s">
        <v>381</v>
      </c>
      <c r="U941" s="160" t="s">
        <v>656</v>
      </c>
      <c r="V941" s="151"/>
      <c r="W941" s="150"/>
      <c r="X941" s="150"/>
      <c r="Y941" s="150"/>
    </row>
    <row r="942" spans="1:25" s="17" customFormat="1" x14ac:dyDescent="0.2">
      <c r="A942" s="151">
        <v>40381</v>
      </c>
      <c r="B942" s="152" t="s">
        <v>1379</v>
      </c>
      <c r="C942" s="152" t="s">
        <v>206</v>
      </c>
      <c r="D942" s="152" t="s">
        <v>140</v>
      </c>
      <c r="E942" s="153" t="s">
        <v>143</v>
      </c>
      <c r="F942" s="154">
        <v>40116</v>
      </c>
      <c r="G942" s="161">
        <v>2009</v>
      </c>
      <c r="H942" s="151" t="s">
        <v>38</v>
      </c>
      <c r="I942" s="151" t="str">
        <f t="shared" si="69"/>
        <v>NH</v>
      </c>
      <c r="J942" s="151" t="str">
        <f t="shared" si="71"/>
        <v>NH</v>
      </c>
      <c r="K942" s="151" t="str">
        <f t="shared" si="70"/>
        <v>Northeast</v>
      </c>
      <c r="L942" s="151" t="str">
        <f>INDEX('State '!$A$1:$C$62,MATCH($I942,'State '!$B:$B,0),3)</f>
        <v>Northeast</v>
      </c>
      <c r="M942" s="151" t="str">
        <f>INDEX('State '!$A$1:$C$62,MATCH($J942,'State '!$B:$B,0),3)</f>
        <v>Northeast</v>
      </c>
      <c r="N942" s="151"/>
      <c r="O942" s="158">
        <v>20.399999999999999</v>
      </c>
      <c r="P942" s="157"/>
      <c r="Q942" s="157">
        <v>30</v>
      </c>
      <c r="R942" s="158"/>
      <c r="S942" s="159" t="s">
        <v>135</v>
      </c>
      <c r="T942" s="156" t="s">
        <v>381</v>
      </c>
      <c r="U942" s="160" t="s">
        <v>654</v>
      </c>
      <c r="V942" s="151"/>
      <c r="W942" s="150"/>
      <c r="X942" s="150"/>
      <c r="Y942" s="150"/>
    </row>
    <row r="943" spans="1:25" s="17" customFormat="1" x14ac:dyDescent="0.2">
      <c r="A943" s="151">
        <v>39990</v>
      </c>
      <c r="B943" s="164" t="s">
        <v>1379</v>
      </c>
      <c r="C943" s="164" t="s">
        <v>206</v>
      </c>
      <c r="D943" s="164" t="s">
        <v>134</v>
      </c>
      <c r="E943" s="164" t="s">
        <v>143</v>
      </c>
      <c r="F943" s="165">
        <v>37118</v>
      </c>
      <c r="G943" s="157">
        <v>2001</v>
      </c>
      <c r="H943" s="151" t="s">
        <v>1380</v>
      </c>
      <c r="I943" s="151" t="str">
        <f t="shared" si="69"/>
        <v>MA</v>
      </c>
      <c r="J943" s="151" t="str">
        <f t="shared" si="71"/>
        <v>NH</v>
      </c>
      <c r="K943" s="151" t="str">
        <f t="shared" si="70"/>
        <v>Northeast</v>
      </c>
      <c r="L943" s="151" t="str">
        <f>INDEX('State '!$A$1:$C$62,MATCH($I943,'State '!$B:$B,0),3)</f>
        <v>Northeast</v>
      </c>
      <c r="M943" s="151" t="str">
        <f>INDEX('State '!$A$1:$C$62,MATCH($J943,'State '!$B:$B,0),3)</f>
        <v>Northeast</v>
      </c>
      <c r="N943" s="151"/>
      <c r="O943" s="158">
        <v>32.4</v>
      </c>
      <c r="P943" s="158">
        <v>19.3</v>
      </c>
      <c r="Q943" s="158">
        <v>126</v>
      </c>
      <c r="R943" s="157">
        <v>20</v>
      </c>
      <c r="S943" s="151" t="s">
        <v>135</v>
      </c>
      <c r="T943" s="151" t="s">
        <v>381</v>
      </c>
      <c r="U943" s="151" t="s">
        <v>1381</v>
      </c>
      <c r="V943" s="151"/>
      <c r="W943" s="150"/>
      <c r="X943" s="150"/>
      <c r="Y943" s="150"/>
    </row>
    <row r="944" spans="1:25" s="17" customFormat="1" x14ac:dyDescent="0.2">
      <c r="A944" s="151">
        <v>39990</v>
      </c>
      <c r="B944" s="152" t="s">
        <v>972</v>
      </c>
      <c r="C944" s="152" t="s">
        <v>206</v>
      </c>
      <c r="D944" s="152" t="s">
        <v>136</v>
      </c>
      <c r="E944" s="153" t="s">
        <v>143</v>
      </c>
      <c r="F944" s="154">
        <v>39264</v>
      </c>
      <c r="G944" s="161">
        <v>2007</v>
      </c>
      <c r="H944" s="151" t="s">
        <v>47</v>
      </c>
      <c r="I944" s="151" t="str">
        <f t="shared" si="69"/>
        <v>GM</v>
      </c>
      <c r="J944" s="151" t="str">
        <f t="shared" si="71"/>
        <v>GM</v>
      </c>
      <c r="K944" s="151" t="str">
        <f t="shared" si="70"/>
        <v>Gulf of Mexico</v>
      </c>
      <c r="L944" s="151" t="str">
        <f>INDEX('State '!$A$1:$C$62,MATCH($I944,'State '!$B:$B,0),3)</f>
        <v>Gulf of Mexico</v>
      </c>
      <c r="M944" s="151" t="str">
        <f>INDEX('State '!$A$1:$C$62,MATCH($J944,'State '!$B:$B,0),3)</f>
        <v>Gulf of Mexico</v>
      </c>
      <c r="N944" s="151"/>
      <c r="O944" s="158">
        <v>40</v>
      </c>
      <c r="P944" s="157">
        <v>1</v>
      </c>
      <c r="Q944" s="157">
        <v>1000</v>
      </c>
      <c r="R944" s="158" t="s">
        <v>1264</v>
      </c>
      <c r="S944" s="159" t="s">
        <v>135</v>
      </c>
      <c r="T944" s="156" t="s">
        <v>973</v>
      </c>
      <c r="U944" s="160" t="s">
        <v>974</v>
      </c>
      <c r="V944" s="151"/>
      <c r="W944" s="150"/>
      <c r="X944" s="150"/>
      <c r="Y944" s="150"/>
    </row>
    <row r="945" spans="1:28" x14ac:dyDescent="0.2">
      <c r="A945" s="151">
        <v>39990</v>
      </c>
      <c r="B945" s="164" t="s">
        <v>1384</v>
      </c>
      <c r="C945" s="164" t="s">
        <v>206</v>
      </c>
      <c r="D945" s="164" t="s">
        <v>140</v>
      </c>
      <c r="E945" s="164" t="s">
        <v>143</v>
      </c>
      <c r="F945" s="165">
        <v>37012</v>
      </c>
      <c r="G945" s="157">
        <v>2001</v>
      </c>
      <c r="H945" s="151" t="s">
        <v>1385</v>
      </c>
      <c r="I945" s="151" t="str">
        <f t="shared" si="69"/>
        <v>MA</v>
      </c>
      <c r="J945" s="151" t="str">
        <f t="shared" si="71"/>
        <v>CT</v>
      </c>
      <c r="K945" s="151" t="str">
        <f t="shared" si="70"/>
        <v>Northeast</v>
      </c>
      <c r="L945" s="151" t="str">
        <f>INDEX('State '!$A$1:$C$62,MATCH($I945,'State '!$B:$B,0),3)</f>
        <v>Northeast</v>
      </c>
      <c r="M945" s="151" t="str">
        <f>INDEX('State '!$A$1:$C$62,MATCH($J945,'State '!$B:$B,0),3)</f>
        <v>Northeast</v>
      </c>
      <c r="N945" s="151"/>
      <c r="O945" s="158">
        <v>28.1</v>
      </c>
      <c r="P945" s="158"/>
      <c r="Q945" s="158">
        <v>288</v>
      </c>
      <c r="R945" s="157"/>
      <c r="S945" s="151" t="s">
        <v>135</v>
      </c>
      <c r="T945" s="151" t="s">
        <v>381</v>
      </c>
      <c r="U945" s="151" t="s">
        <v>1386</v>
      </c>
      <c r="V945" s="151"/>
      <c r="W945" s="150"/>
      <c r="X945" s="150"/>
      <c r="Y945" s="150"/>
      <c r="Z945" s="17"/>
      <c r="AA945" s="17"/>
      <c r="AB945" s="17"/>
    </row>
    <row r="946" spans="1:28" x14ac:dyDescent="0.2">
      <c r="A946" s="151">
        <v>39990</v>
      </c>
      <c r="B946" s="164" t="s">
        <v>1495</v>
      </c>
      <c r="C946" s="164" t="s">
        <v>206</v>
      </c>
      <c r="D946" s="164" t="s">
        <v>134</v>
      </c>
      <c r="E946" s="164" t="s">
        <v>143</v>
      </c>
      <c r="F946" s="165">
        <v>36495</v>
      </c>
      <c r="G946" s="157">
        <v>1999</v>
      </c>
      <c r="H946" s="151" t="s">
        <v>14</v>
      </c>
      <c r="I946" s="151" t="str">
        <f t="shared" si="69"/>
        <v>MS</v>
      </c>
      <c r="J946" s="151" t="str">
        <f t="shared" ref="J946:J956" si="72">RIGHT($H946,2)</f>
        <v>MS</v>
      </c>
      <c r="K946" s="151" t="str">
        <f t="shared" si="70"/>
        <v>South Central</v>
      </c>
      <c r="L946" s="151" t="str">
        <f>INDEX('State '!$A$1:$C$62,MATCH($I946,'State '!$B:$B,0),3)</f>
        <v>South Central</v>
      </c>
      <c r="M946" s="151" t="str">
        <f>INDEX('State '!$A$1:$C$62,MATCH($J946,'State '!$B:$B,0),3)</f>
        <v>South Central</v>
      </c>
      <c r="N946" s="151"/>
      <c r="O946" s="158">
        <v>0.23</v>
      </c>
      <c r="P946" s="158">
        <v>3</v>
      </c>
      <c r="Q946" s="158">
        <v>216</v>
      </c>
      <c r="R946" s="157"/>
      <c r="S946" s="151" t="s">
        <v>135</v>
      </c>
      <c r="T946" s="151" t="s">
        <v>381</v>
      </c>
      <c r="U946" s="151" t="s">
        <v>1496</v>
      </c>
      <c r="V946" s="151"/>
      <c r="W946" s="150"/>
      <c r="X946" s="150"/>
      <c r="Y946" s="150"/>
      <c r="Z946" s="17"/>
      <c r="AA946" s="17"/>
      <c r="AB946" s="17"/>
    </row>
    <row r="947" spans="1:28" x14ac:dyDescent="0.2">
      <c r="A947" s="151">
        <v>39990</v>
      </c>
      <c r="B947" s="164" t="s">
        <v>1497</v>
      </c>
      <c r="C947" s="164" t="s">
        <v>206</v>
      </c>
      <c r="D947" s="164" t="s">
        <v>140</v>
      </c>
      <c r="E947" s="164" t="s">
        <v>143</v>
      </c>
      <c r="F947" s="165">
        <v>36418</v>
      </c>
      <c r="G947" s="157">
        <v>1999</v>
      </c>
      <c r="H947" s="151" t="s">
        <v>408</v>
      </c>
      <c r="I947" s="151" t="str">
        <f t="shared" si="69"/>
        <v>TX</v>
      </c>
      <c r="J947" s="151" t="str">
        <f t="shared" si="72"/>
        <v>MX</v>
      </c>
      <c r="K947" s="151" t="str">
        <f t="shared" si="70"/>
        <v>South Central, Mexico</v>
      </c>
      <c r="L947" s="151" t="str">
        <f>INDEX('State '!$A$1:$C$62,MATCH($I947,'State '!$B:$B,0),3)</f>
        <v>South Central</v>
      </c>
      <c r="M947" s="151" t="str">
        <f>INDEX('State '!$A$1:$C$62,MATCH($J947,'State '!$B:$B,0),3)</f>
        <v>Mexico</v>
      </c>
      <c r="N947" s="151"/>
      <c r="O947" s="158">
        <v>15</v>
      </c>
      <c r="P947" s="158">
        <v>9.5</v>
      </c>
      <c r="Q947" s="158">
        <v>215</v>
      </c>
      <c r="R947" s="157">
        <v>24</v>
      </c>
      <c r="S947" s="151" t="s">
        <v>135</v>
      </c>
      <c r="T947" s="151" t="s">
        <v>381</v>
      </c>
      <c r="U947" s="151" t="s">
        <v>1498</v>
      </c>
      <c r="V947" s="151"/>
      <c r="W947" s="150"/>
      <c r="X947" s="150"/>
      <c r="Y947" s="150"/>
      <c r="Z947" s="17"/>
      <c r="AA947" s="17"/>
      <c r="AB947" s="17"/>
    </row>
    <row r="948" spans="1:28" x14ac:dyDescent="0.2">
      <c r="A948" s="151">
        <v>39990</v>
      </c>
      <c r="B948" s="164" t="s">
        <v>1322</v>
      </c>
      <c r="C948" s="164" t="s">
        <v>206</v>
      </c>
      <c r="D948" s="164" t="s">
        <v>134</v>
      </c>
      <c r="E948" s="164" t="s">
        <v>143</v>
      </c>
      <c r="F948" s="165">
        <v>37500</v>
      </c>
      <c r="G948" s="157">
        <v>2002</v>
      </c>
      <c r="H948" s="151" t="s">
        <v>51</v>
      </c>
      <c r="I948" s="151" t="str">
        <f t="shared" si="69"/>
        <v>RI</v>
      </c>
      <c r="J948" s="151" t="str">
        <f t="shared" si="72"/>
        <v>RI</v>
      </c>
      <c r="K948" s="151" t="str">
        <f t="shared" si="70"/>
        <v>Northeast</v>
      </c>
      <c r="L948" s="151" t="str">
        <f>INDEX('State '!$A$1:$C$62,MATCH($I948,'State '!$B:$B,0),3)</f>
        <v>Northeast</v>
      </c>
      <c r="M948" s="151" t="str">
        <f>INDEX('State '!$A$1:$C$62,MATCH($J948,'State '!$B:$B,0),3)</f>
        <v>Northeast</v>
      </c>
      <c r="N948" s="151"/>
      <c r="O948" s="158">
        <v>14.1</v>
      </c>
      <c r="P948" s="158"/>
      <c r="Q948" s="158">
        <v>100</v>
      </c>
      <c r="R948" s="157">
        <v>12</v>
      </c>
      <c r="S948" s="151" t="s">
        <v>135</v>
      </c>
      <c r="T948" s="151" t="s">
        <v>381</v>
      </c>
      <c r="U948" s="151" t="s">
        <v>1323</v>
      </c>
      <c r="V948" s="151"/>
      <c r="W948" s="150"/>
      <c r="X948" s="150"/>
      <c r="Y948" s="150"/>
      <c r="Z948" s="17"/>
      <c r="AA948" s="17"/>
      <c r="AB948" s="17"/>
    </row>
    <row r="949" spans="1:28" x14ac:dyDescent="0.2">
      <c r="A949" s="151">
        <v>39990</v>
      </c>
      <c r="B949" s="164" t="s">
        <v>1623</v>
      </c>
      <c r="C949" s="164" t="s">
        <v>206</v>
      </c>
      <c r="D949" s="164" t="s">
        <v>140</v>
      </c>
      <c r="E949" s="164" t="s">
        <v>143</v>
      </c>
      <c r="F949" s="165">
        <v>35977</v>
      </c>
      <c r="G949" s="157">
        <v>1998</v>
      </c>
      <c r="H949" s="151" t="s">
        <v>1095</v>
      </c>
      <c r="I949" s="151" t="str">
        <f t="shared" si="69"/>
        <v>GM</v>
      </c>
      <c r="J949" s="151" t="str">
        <f t="shared" si="72"/>
        <v>LA</v>
      </c>
      <c r="K949" s="151" t="str">
        <f t="shared" si="70"/>
        <v>Gulf of Mexico, South Central</v>
      </c>
      <c r="L949" s="151" t="str">
        <f>INDEX('State '!$A$1:$C$62,MATCH($I949,'State '!$B:$B,0),3)</f>
        <v>Gulf of Mexico</v>
      </c>
      <c r="M949" s="151" t="str">
        <f>INDEX('State '!$A$1:$C$62,MATCH($J949,'State '!$B:$B,0),3)</f>
        <v>South Central</v>
      </c>
      <c r="N949" s="151"/>
      <c r="O949" s="158">
        <v>0.12</v>
      </c>
      <c r="P949" s="158"/>
      <c r="Q949" s="158">
        <v>400</v>
      </c>
      <c r="R949" s="157" t="s">
        <v>3245</v>
      </c>
      <c r="S949" s="151" t="s">
        <v>135</v>
      </c>
      <c r="T949" s="151" t="s">
        <v>381</v>
      </c>
      <c r="U949" s="151" t="s">
        <v>1624</v>
      </c>
      <c r="V949" s="151"/>
      <c r="W949" s="150"/>
      <c r="X949" s="150"/>
      <c r="Y949" s="150"/>
      <c r="Z949" s="17"/>
      <c r="AA949" s="17"/>
      <c r="AB949" s="17"/>
    </row>
    <row r="950" spans="1:28" x14ac:dyDescent="0.2">
      <c r="A950" s="151">
        <v>39990</v>
      </c>
      <c r="B950" s="164" t="s">
        <v>1187</v>
      </c>
      <c r="C950" s="164" t="s">
        <v>206</v>
      </c>
      <c r="D950" s="164" t="s">
        <v>140</v>
      </c>
      <c r="E950" s="164" t="s">
        <v>143</v>
      </c>
      <c r="F950" s="165">
        <v>37803</v>
      </c>
      <c r="G950" s="157">
        <v>2003</v>
      </c>
      <c r="H950" s="151" t="s">
        <v>408</v>
      </c>
      <c r="I950" s="151" t="str">
        <f t="shared" si="69"/>
        <v>TX</v>
      </c>
      <c r="J950" s="151" t="str">
        <f t="shared" si="72"/>
        <v>MX</v>
      </c>
      <c r="K950" s="151" t="str">
        <f t="shared" si="70"/>
        <v>South Central, Mexico</v>
      </c>
      <c r="L950" s="151" t="str">
        <f>INDEX('State '!$A$1:$C$62,MATCH($I950,'State '!$B:$B,0),3)</f>
        <v>South Central</v>
      </c>
      <c r="M950" s="151" t="str">
        <f>INDEX('State '!$A$1:$C$62,MATCH($J950,'State '!$B:$B,0),3)</f>
        <v>Mexico</v>
      </c>
      <c r="N950" s="151"/>
      <c r="O950" s="158">
        <v>39.799999999999997</v>
      </c>
      <c r="P950" s="158">
        <v>9.3000000000000007</v>
      </c>
      <c r="Q950" s="158">
        <v>312</v>
      </c>
      <c r="R950" s="157" t="s">
        <v>1822</v>
      </c>
      <c r="S950" s="151" t="s">
        <v>135</v>
      </c>
      <c r="T950" s="151" t="s">
        <v>381</v>
      </c>
      <c r="U950" s="151" t="s">
        <v>1188</v>
      </c>
      <c r="V950" s="151"/>
      <c r="W950" s="150"/>
      <c r="X950" s="150"/>
      <c r="Y950" s="150"/>
      <c r="Z950" s="17"/>
      <c r="AA950" s="17"/>
      <c r="AB950" s="17"/>
    </row>
    <row r="951" spans="1:28" x14ac:dyDescent="0.2">
      <c r="A951" s="151">
        <v>39990</v>
      </c>
      <c r="B951" s="152" t="s">
        <v>1326</v>
      </c>
      <c r="C951" s="152" t="s">
        <v>206</v>
      </c>
      <c r="D951" s="152" t="s">
        <v>134</v>
      </c>
      <c r="E951" s="164" t="s">
        <v>143</v>
      </c>
      <c r="F951" s="165">
        <v>37430</v>
      </c>
      <c r="G951" s="157">
        <v>2002</v>
      </c>
      <c r="H951" s="151" t="s">
        <v>1327</v>
      </c>
      <c r="I951" s="151" t="str">
        <f t="shared" si="69"/>
        <v>NY</v>
      </c>
      <c r="J951" s="151" t="str">
        <f t="shared" si="72"/>
        <v>PA</v>
      </c>
      <c r="K951" s="151" t="str">
        <f t="shared" si="70"/>
        <v>Northeast</v>
      </c>
      <c r="L951" s="151" t="str">
        <f>INDEX('State '!$A$1:$C$62,MATCH($I951,'State '!$B:$B,0),3)</f>
        <v>Northeast</v>
      </c>
      <c r="M951" s="151" t="str">
        <f>INDEX('State '!$A$1:$C$62,MATCH($J951,'State '!$B:$B,0),3)</f>
        <v>Northeast</v>
      </c>
      <c r="N951" s="151"/>
      <c r="O951" s="158">
        <v>86.5</v>
      </c>
      <c r="P951" s="158">
        <v>24</v>
      </c>
      <c r="Q951" s="157">
        <v>487</v>
      </c>
      <c r="R951" s="157" t="s">
        <v>1822</v>
      </c>
      <c r="S951" s="151" t="s">
        <v>135</v>
      </c>
      <c r="T951" s="151" t="s">
        <v>381</v>
      </c>
      <c r="U951" s="151" t="s">
        <v>1328</v>
      </c>
      <c r="V951" s="151"/>
      <c r="W951" s="150"/>
      <c r="X951" s="150"/>
      <c r="Y951" s="150"/>
      <c r="Z951" s="17"/>
      <c r="AA951" s="17"/>
      <c r="AB951" s="17"/>
    </row>
    <row r="952" spans="1:28" x14ac:dyDescent="0.2">
      <c r="A952" s="151">
        <v>39990</v>
      </c>
      <c r="B952" s="152" t="s">
        <v>1079</v>
      </c>
      <c r="C952" s="152" t="s">
        <v>206</v>
      </c>
      <c r="D952" s="152" t="s">
        <v>134</v>
      </c>
      <c r="E952" s="153" t="s">
        <v>143</v>
      </c>
      <c r="F952" s="154">
        <v>38632</v>
      </c>
      <c r="G952" s="161">
        <v>2005</v>
      </c>
      <c r="H952" s="151" t="s">
        <v>36</v>
      </c>
      <c r="I952" s="151" t="str">
        <f t="shared" si="69"/>
        <v>MA</v>
      </c>
      <c r="J952" s="151" t="str">
        <f t="shared" si="72"/>
        <v>MA</v>
      </c>
      <c r="K952" s="151" t="str">
        <f t="shared" si="70"/>
        <v>Northeast</v>
      </c>
      <c r="L952" s="151" t="str">
        <f>INDEX('State '!$A$1:$C$62,MATCH($I952,'State '!$B:$B,0),3)</f>
        <v>Northeast</v>
      </c>
      <c r="M952" s="151" t="str">
        <f>INDEX('State '!$A$1:$C$62,MATCH($J952,'State '!$B:$B,0),3)</f>
        <v>Northeast</v>
      </c>
      <c r="N952" s="151"/>
      <c r="O952" s="158">
        <v>7.7</v>
      </c>
      <c r="P952" s="157">
        <v>5.31</v>
      </c>
      <c r="Q952" s="157">
        <v>25</v>
      </c>
      <c r="R952" s="158">
        <v>8</v>
      </c>
      <c r="S952" s="159" t="s">
        <v>135</v>
      </c>
      <c r="T952" s="156" t="s">
        <v>381</v>
      </c>
      <c r="U952" s="160" t="s">
        <v>1080</v>
      </c>
      <c r="V952" s="151"/>
      <c r="W952" s="150"/>
      <c r="X952" s="150"/>
      <c r="Y952" s="150"/>
      <c r="Z952" s="17"/>
      <c r="AA952" s="17"/>
      <c r="AB952" s="17"/>
    </row>
    <row r="953" spans="1:28" x14ac:dyDescent="0.2">
      <c r="A953" s="151">
        <v>39990</v>
      </c>
      <c r="B953" s="164" t="s">
        <v>1351</v>
      </c>
      <c r="C953" s="164" t="s">
        <v>206</v>
      </c>
      <c r="D953" s="164" t="s">
        <v>136</v>
      </c>
      <c r="E953" s="164" t="s">
        <v>143</v>
      </c>
      <c r="F953" s="165">
        <v>37043</v>
      </c>
      <c r="G953" s="157">
        <v>2001</v>
      </c>
      <c r="H953" s="151" t="s">
        <v>47</v>
      </c>
      <c r="I953" s="151" t="str">
        <f t="shared" si="69"/>
        <v>GM</v>
      </c>
      <c r="J953" s="151" t="str">
        <f t="shared" si="72"/>
        <v>GM</v>
      </c>
      <c r="K953" s="151" t="str">
        <f t="shared" si="70"/>
        <v>Gulf of Mexico</v>
      </c>
      <c r="L953" s="151" t="str">
        <f>INDEX('State '!$A$1:$C$62,MATCH($I953,'State '!$B:$B,0),3)</f>
        <v>Gulf of Mexico</v>
      </c>
      <c r="M953" s="151" t="str">
        <f>INDEX('State '!$A$1:$C$62,MATCH($J953,'State '!$B:$B,0),3)</f>
        <v>Gulf of Mexico</v>
      </c>
      <c r="N953" s="151"/>
      <c r="O953" s="158">
        <v>15</v>
      </c>
      <c r="P953" s="158">
        <v>17.8</v>
      </c>
      <c r="Q953" s="158">
        <v>400</v>
      </c>
      <c r="R953" s="157">
        <v>20</v>
      </c>
      <c r="S953" s="151" t="s">
        <v>135</v>
      </c>
      <c r="T953" s="151" t="s">
        <v>381</v>
      </c>
      <c r="U953" s="151" t="s">
        <v>1352</v>
      </c>
      <c r="V953" s="151"/>
      <c r="W953" s="150"/>
      <c r="X953" s="150"/>
      <c r="Y953" s="150"/>
      <c r="Z953" s="17"/>
      <c r="AA953" s="17"/>
      <c r="AB953" s="17"/>
    </row>
    <row r="954" spans="1:28" x14ac:dyDescent="0.2">
      <c r="A954" s="151">
        <v>39990</v>
      </c>
      <c r="B954" s="152" t="s">
        <v>898</v>
      </c>
      <c r="C954" s="152" t="s">
        <v>206</v>
      </c>
      <c r="D954" s="152" t="s">
        <v>140</v>
      </c>
      <c r="E954" s="153" t="s">
        <v>143</v>
      </c>
      <c r="F954" s="154">
        <v>39339</v>
      </c>
      <c r="G954" s="161">
        <v>2007</v>
      </c>
      <c r="H954" s="151" t="s">
        <v>47</v>
      </c>
      <c r="I954" s="151" t="str">
        <f t="shared" si="69"/>
        <v>GM</v>
      </c>
      <c r="J954" s="151" t="str">
        <f t="shared" si="72"/>
        <v>GM</v>
      </c>
      <c r="K954" s="151" t="str">
        <f t="shared" si="70"/>
        <v>Gulf of Mexico</v>
      </c>
      <c r="L954" s="151" t="str">
        <f>INDEX('State '!$A$1:$C$62,MATCH($I954,'State '!$B:$B,0),3)</f>
        <v>Gulf of Mexico</v>
      </c>
      <c r="M954" s="151" t="str">
        <f>INDEX('State '!$A$1:$C$62,MATCH($J954,'State '!$B:$B,0),3)</f>
        <v>Gulf of Mexico</v>
      </c>
      <c r="N954" s="151"/>
      <c r="O954" s="158">
        <v>22</v>
      </c>
      <c r="P954" s="157">
        <v>6.23</v>
      </c>
      <c r="Q954" s="157">
        <v>200</v>
      </c>
      <c r="R954" s="158">
        <v>24</v>
      </c>
      <c r="S954" s="159" t="s">
        <v>135</v>
      </c>
      <c r="T954" s="156" t="s">
        <v>381</v>
      </c>
      <c r="U954" s="160" t="s">
        <v>899</v>
      </c>
      <c r="V954" s="151"/>
      <c r="W954" s="150"/>
      <c r="X954" s="150"/>
      <c r="Y954" s="150"/>
      <c r="Z954" s="17"/>
      <c r="AA954" s="17"/>
      <c r="AB954" s="17"/>
    </row>
    <row r="955" spans="1:28" ht="25.5" x14ac:dyDescent="0.2">
      <c r="A955" s="97">
        <v>43423</v>
      </c>
      <c r="B955" s="80" t="s">
        <v>2445</v>
      </c>
      <c r="C955" s="80" t="s">
        <v>206</v>
      </c>
      <c r="D955" s="80" t="s">
        <v>141</v>
      </c>
      <c r="E955" s="102" t="s">
        <v>2374</v>
      </c>
      <c r="F955" s="60"/>
      <c r="G955" s="98"/>
      <c r="H955" s="97" t="s">
        <v>2195</v>
      </c>
      <c r="I955" s="97" t="str">
        <f t="shared" si="69"/>
        <v>OH</v>
      </c>
      <c r="J955" s="97" t="str">
        <f t="shared" si="72"/>
        <v>LA</v>
      </c>
      <c r="K955" s="104" t="str">
        <f t="shared" si="70"/>
        <v>Northeast, Midwest, South Central</v>
      </c>
      <c r="L955" s="97" t="str">
        <f>INDEX('State '!$A$1:$C$62,MATCH($I955,'State '!$B:$B,0),3)</f>
        <v>Northeast</v>
      </c>
      <c r="M955" s="97" t="str">
        <f>INDEX('State '!$A$1:$C$62,MATCH($J955,'State '!$B:$B,0),3)</f>
        <v>South Central</v>
      </c>
      <c r="N955" s="97" t="s">
        <v>9</v>
      </c>
      <c r="O955" s="158">
        <v>412</v>
      </c>
      <c r="P955" s="178">
        <f>-964+7.6</f>
        <v>-956.4</v>
      </c>
      <c r="Q955" s="108"/>
      <c r="R955" s="100"/>
      <c r="S955" s="101" t="s">
        <v>135</v>
      </c>
      <c r="T955" s="97" t="s">
        <v>381</v>
      </c>
      <c r="U955" s="97" t="s">
        <v>2000</v>
      </c>
      <c r="V955" s="97" t="s">
        <v>2178</v>
      </c>
      <c r="W955" s="79"/>
      <c r="X955" s="79"/>
      <c r="Y955" s="195"/>
      <c r="Z955" s="17"/>
      <c r="AA955" s="17"/>
      <c r="AB955" s="17"/>
    </row>
    <row r="956" spans="1:28" ht="63.75" x14ac:dyDescent="0.2">
      <c r="A956" s="97">
        <v>45686</v>
      </c>
      <c r="B956" s="80" t="s">
        <v>3659</v>
      </c>
      <c r="C956" s="80" t="s">
        <v>288</v>
      </c>
      <c r="D956" s="80" t="s">
        <v>140</v>
      </c>
      <c r="E956" s="102" t="s">
        <v>143</v>
      </c>
      <c r="F956" s="60">
        <v>45550</v>
      </c>
      <c r="G956" s="98">
        <v>2024</v>
      </c>
      <c r="H956" s="97" t="s">
        <v>0</v>
      </c>
      <c r="I956" s="97" t="str">
        <f t="shared" si="69"/>
        <v>LA</v>
      </c>
      <c r="J956" s="97" t="str">
        <f t="shared" si="72"/>
        <v>LA</v>
      </c>
      <c r="K956" s="104" t="str">
        <f t="shared" si="70"/>
        <v>South Central</v>
      </c>
      <c r="L956" s="97" t="str">
        <f>INDEX('State '!$A$1:$C$62,MATCH($I956,'State '!$B:$B,0),3)</f>
        <v>South Central</v>
      </c>
      <c r="M956" s="97" t="str">
        <f>INDEX('State '!$A$1:$C$62,MATCH($J956,'State '!$B:$B,0),3)</f>
        <v>South Central</v>
      </c>
      <c r="N956" s="97"/>
      <c r="O956" s="158"/>
      <c r="P956" s="178"/>
      <c r="Q956" s="108">
        <v>100</v>
      </c>
      <c r="R956" s="100"/>
      <c r="S956" s="101" t="s">
        <v>135</v>
      </c>
      <c r="T956" s="97" t="s">
        <v>381</v>
      </c>
      <c r="U956" s="97" t="s">
        <v>3660</v>
      </c>
      <c r="V956" s="97" t="s">
        <v>2175</v>
      </c>
      <c r="W956" s="79" t="s">
        <v>3661</v>
      </c>
      <c r="X956" s="79"/>
      <c r="Y956" s="195"/>
      <c r="Z956" s="17"/>
      <c r="AA956" s="17"/>
      <c r="AB956" s="17"/>
    </row>
    <row r="957" spans="1:28" x14ac:dyDescent="0.2">
      <c r="A957" s="151">
        <v>43124</v>
      </c>
      <c r="B957" s="152" t="s">
        <v>2203</v>
      </c>
      <c r="C957" s="152" t="s">
        <v>218</v>
      </c>
      <c r="D957" s="152" t="s">
        <v>140</v>
      </c>
      <c r="E957" s="153" t="s">
        <v>143</v>
      </c>
      <c r="F957" s="165">
        <v>42552</v>
      </c>
      <c r="G957" s="157">
        <v>2016</v>
      </c>
      <c r="H957" s="151" t="s">
        <v>7</v>
      </c>
      <c r="I957" s="151" t="str">
        <f t="shared" si="69"/>
        <v>PA</v>
      </c>
      <c r="J957" s="151" t="s">
        <v>55</v>
      </c>
      <c r="K957" s="151" t="str">
        <f t="shared" si="70"/>
        <v>Northeast</v>
      </c>
      <c r="L957" s="151" t="str">
        <f>INDEX('State '!$A$1:$C$62,MATCH($I957,'State '!$B:$B,0),3)</f>
        <v>Northeast</v>
      </c>
      <c r="M957" s="151" t="str">
        <f>INDEX('State '!$A$1:$C$62,MATCH($J957,'State '!$B:$B,0),3)</f>
        <v>Northeast</v>
      </c>
      <c r="N957" s="151"/>
      <c r="O957" s="158">
        <v>1.3</v>
      </c>
      <c r="P957" s="158">
        <v>8</v>
      </c>
      <c r="Q957" s="157">
        <v>53</v>
      </c>
      <c r="R957" s="157">
        <v>16</v>
      </c>
      <c r="S957" s="151" t="s">
        <v>135</v>
      </c>
      <c r="T957" s="151" t="s">
        <v>381</v>
      </c>
      <c r="U957" s="151" t="s">
        <v>2372</v>
      </c>
      <c r="V957" s="151" t="s">
        <v>2178</v>
      </c>
      <c r="W957" s="150"/>
      <c r="X957" s="150"/>
      <c r="Y957" s="150"/>
      <c r="Z957" s="17"/>
      <c r="AA957" s="17"/>
      <c r="AB957" s="17"/>
    </row>
    <row r="958" spans="1:28" x14ac:dyDescent="0.2">
      <c r="A958" s="151">
        <v>42613</v>
      </c>
      <c r="B958" s="152" t="s">
        <v>2203</v>
      </c>
      <c r="C958" s="152" t="s">
        <v>218</v>
      </c>
      <c r="D958" s="152" t="s">
        <v>140</v>
      </c>
      <c r="E958" s="153" t="s">
        <v>137</v>
      </c>
      <c r="F958" s="165"/>
      <c r="G958" s="157">
        <v>2016</v>
      </c>
      <c r="H958" s="151" t="s">
        <v>7</v>
      </c>
      <c r="I958" s="151" t="str">
        <f t="shared" si="69"/>
        <v>PA</v>
      </c>
      <c r="J958" s="151" t="str">
        <f t="shared" ref="J958:J989" si="73">RIGHT($H958,2)</f>
        <v>PA</v>
      </c>
      <c r="K958" s="151" t="str">
        <f t="shared" si="70"/>
        <v>Northeast</v>
      </c>
      <c r="L958" s="151" t="str">
        <f>INDEX('State '!$A$1:$C$62,MATCH($I958,'State '!$B:$B,0),3)</f>
        <v>Northeast</v>
      </c>
      <c r="M958" s="151" t="str">
        <f>INDEX('State '!$A$1:$C$62,MATCH($J958,'State '!$B:$B,0),3)</f>
        <v>Northeast</v>
      </c>
      <c r="N958" s="151"/>
      <c r="O958" s="158">
        <v>1.3</v>
      </c>
      <c r="P958" s="158">
        <v>8</v>
      </c>
      <c r="Q958" s="157">
        <v>160</v>
      </c>
      <c r="R958" s="157">
        <v>16</v>
      </c>
      <c r="S958" s="151" t="s">
        <v>135</v>
      </c>
      <c r="T958" s="151" t="s">
        <v>381</v>
      </c>
      <c r="U958" s="151" t="s">
        <v>2204</v>
      </c>
      <c r="V958" s="151" t="s">
        <v>2175</v>
      </c>
      <c r="W958" s="150"/>
      <c r="X958" s="150"/>
      <c r="Y958" s="150"/>
      <c r="Z958" s="17"/>
      <c r="AA958" s="17"/>
      <c r="AB958" s="17"/>
    </row>
    <row r="959" spans="1:28" x14ac:dyDescent="0.2">
      <c r="A959" s="151">
        <v>39990</v>
      </c>
      <c r="B959" s="164" t="s">
        <v>828</v>
      </c>
      <c r="C959" s="164" t="s">
        <v>199</v>
      </c>
      <c r="D959" s="164" t="s">
        <v>134</v>
      </c>
      <c r="E959" s="164" t="s">
        <v>143</v>
      </c>
      <c r="F959" s="165">
        <v>39596</v>
      </c>
      <c r="G959" s="157">
        <v>2008</v>
      </c>
      <c r="H959" s="151" t="s">
        <v>6</v>
      </c>
      <c r="I959" s="151" t="str">
        <f t="shared" ref="I959:I1023" si="74">LEFT($H959,2)</f>
        <v>TX</v>
      </c>
      <c r="J959" s="151" t="str">
        <f t="shared" si="73"/>
        <v>TX</v>
      </c>
      <c r="K959" s="151" t="str">
        <f t="shared" si="70"/>
        <v>South Central</v>
      </c>
      <c r="L959" s="151" t="str">
        <f>INDEX('State '!$A$1:$C$62,MATCH($I959,'State '!$B:$B,0),3)</f>
        <v>South Central</v>
      </c>
      <c r="M959" s="151" t="str">
        <f>INDEX('State '!$A$1:$C$62,MATCH($J959,'State '!$B:$B,0),3)</f>
        <v>South Central</v>
      </c>
      <c r="N959" s="151"/>
      <c r="O959" s="158">
        <v>16.5</v>
      </c>
      <c r="P959" s="158">
        <v>3.79</v>
      </c>
      <c r="Q959" s="158">
        <v>360</v>
      </c>
      <c r="R959" s="157">
        <v>20</v>
      </c>
      <c r="S959" s="151" t="s">
        <v>135</v>
      </c>
      <c r="T959" s="151" t="s">
        <v>381</v>
      </c>
      <c r="U959" s="151" t="s">
        <v>829</v>
      </c>
      <c r="V959" s="151"/>
      <c r="W959" s="150"/>
      <c r="X959" s="150"/>
      <c r="Y959" s="150"/>
      <c r="Z959" s="17"/>
      <c r="AA959" s="17"/>
      <c r="AB959" s="17"/>
    </row>
    <row r="960" spans="1:28" x14ac:dyDescent="0.2">
      <c r="A960" s="151">
        <v>39990</v>
      </c>
      <c r="B960" s="164" t="s">
        <v>1501</v>
      </c>
      <c r="C960" s="164" t="s">
        <v>199</v>
      </c>
      <c r="D960" s="164" t="s">
        <v>140</v>
      </c>
      <c r="E960" s="164" t="s">
        <v>143</v>
      </c>
      <c r="F960" s="165">
        <v>36465</v>
      </c>
      <c r="G960" s="157">
        <v>1999</v>
      </c>
      <c r="H960" s="151" t="s">
        <v>7</v>
      </c>
      <c r="I960" s="151" t="str">
        <f t="shared" si="74"/>
        <v>PA</v>
      </c>
      <c r="J960" s="151" t="str">
        <f t="shared" si="73"/>
        <v>PA</v>
      </c>
      <c r="K960" s="151" t="str">
        <f t="shared" si="70"/>
        <v>Northeast</v>
      </c>
      <c r="L960" s="151" t="str">
        <f>INDEX('State '!$A$1:$C$62,MATCH($I960,'State '!$B:$B,0),3)</f>
        <v>Northeast</v>
      </c>
      <c r="M960" s="151" t="str">
        <f>INDEX('State '!$A$1:$C$62,MATCH($J960,'State '!$B:$B,0),3)</f>
        <v>Northeast</v>
      </c>
      <c r="N960" s="151"/>
      <c r="O960" s="158">
        <v>10.9</v>
      </c>
      <c r="P960" s="158">
        <v>8.06</v>
      </c>
      <c r="Q960" s="158">
        <v>49</v>
      </c>
      <c r="R960" s="157">
        <v>36</v>
      </c>
      <c r="S960" s="151" t="s">
        <v>135</v>
      </c>
      <c r="T960" s="151" t="s">
        <v>381</v>
      </c>
      <c r="U960" s="151" t="s">
        <v>1502</v>
      </c>
      <c r="V960" s="151"/>
      <c r="W960" s="150"/>
      <c r="X960" s="150"/>
      <c r="Y960" s="150"/>
      <c r="Z960" s="17"/>
      <c r="AA960" s="17"/>
      <c r="AB960" s="17"/>
    </row>
    <row r="961" spans="1:28" x14ac:dyDescent="0.2">
      <c r="A961" s="151">
        <v>39990</v>
      </c>
      <c r="B961" s="164" t="s">
        <v>1655</v>
      </c>
      <c r="C961" s="164" t="s">
        <v>199</v>
      </c>
      <c r="D961" s="164" t="s">
        <v>140</v>
      </c>
      <c r="E961" s="164" t="s">
        <v>143</v>
      </c>
      <c r="F961" s="165">
        <v>35735</v>
      </c>
      <c r="G961" s="157">
        <v>1997</v>
      </c>
      <c r="H961" s="151" t="s">
        <v>7</v>
      </c>
      <c r="I961" s="151" t="str">
        <f t="shared" si="74"/>
        <v>PA</v>
      </c>
      <c r="J961" s="151" t="str">
        <f t="shared" si="73"/>
        <v>PA</v>
      </c>
      <c r="K961" s="151" t="str">
        <f t="shared" si="70"/>
        <v>Northeast</v>
      </c>
      <c r="L961" s="151" t="str">
        <f>INDEX('State '!$A$1:$C$62,MATCH($I961,'State '!$B:$B,0),3)</f>
        <v>Northeast</v>
      </c>
      <c r="M961" s="151" t="str">
        <f>INDEX('State '!$A$1:$C$62,MATCH($J961,'State '!$B:$B,0),3)</f>
        <v>Northeast</v>
      </c>
      <c r="N961" s="151"/>
      <c r="O961" s="158">
        <v>63.1</v>
      </c>
      <c r="P961" s="158">
        <v>26</v>
      </c>
      <c r="Q961" s="158">
        <v>142</v>
      </c>
      <c r="R961" s="157" t="s">
        <v>384</v>
      </c>
      <c r="S961" s="151" t="s">
        <v>135</v>
      </c>
      <c r="T961" s="151" t="s">
        <v>381</v>
      </c>
      <c r="U961" s="151" t="s">
        <v>1656</v>
      </c>
      <c r="V961" s="151"/>
      <c r="W961" s="150"/>
      <c r="X961" s="150"/>
      <c r="Y961" s="150"/>
      <c r="Z961" s="17"/>
      <c r="AA961" s="17"/>
      <c r="AB961" s="17"/>
    </row>
    <row r="962" spans="1:28" x14ac:dyDescent="0.2">
      <c r="A962" s="151">
        <v>39990</v>
      </c>
      <c r="B962" s="164" t="s">
        <v>1132</v>
      </c>
      <c r="C962" s="164" t="s">
        <v>199</v>
      </c>
      <c r="D962" s="164" t="s">
        <v>140</v>
      </c>
      <c r="E962" s="164" t="s">
        <v>143</v>
      </c>
      <c r="F962" s="165">
        <v>38292</v>
      </c>
      <c r="G962" s="157">
        <v>2004</v>
      </c>
      <c r="H962" s="151" t="s">
        <v>7</v>
      </c>
      <c r="I962" s="151" t="str">
        <f t="shared" si="74"/>
        <v>PA</v>
      </c>
      <c r="J962" s="151" t="str">
        <f t="shared" si="73"/>
        <v>PA</v>
      </c>
      <c r="K962" s="151" t="str">
        <f t="shared" si="70"/>
        <v>Northeast</v>
      </c>
      <c r="L962" s="151" t="str">
        <f>INDEX('State '!$A$1:$C$62,MATCH($I962,'State '!$B:$B,0),3)</f>
        <v>Northeast</v>
      </c>
      <c r="M962" s="151" t="str">
        <f>INDEX('State '!$A$1:$C$62,MATCH($J962,'State '!$B:$B,0),3)</f>
        <v>Northeast</v>
      </c>
      <c r="N962" s="151"/>
      <c r="O962" s="158">
        <v>82.85</v>
      </c>
      <c r="P962" s="158">
        <v>35</v>
      </c>
      <c r="Q962" s="158">
        <v>217</v>
      </c>
      <c r="R962" s="157">
        <v>36</v>
      </c>
      <c r="S962" s="151" t="s">
        <v>135</v>
      </c>
      <c r="T962" s="151" t="s">
        <v>381</v>
      </c>
      <c r="U962" s="151" t="s">
        <v>1133</v>
      </c>
      <c r="V962" s="151"/>
      <c r="W962" s="150"/>
      <c r="X962" s="150"/>
      <c r="Y962" s="150"/>
      <c r="Z962" s="17"/>
      <c r="AA962" s="17"/>
      <c r="AB962" s="17"/>
    </row>
    <row r="963" spans="1:28" x14ac:dyDescent="0.2">
      <c r="A963" s="151">
        <v>39990</v>
      </c>
      <c r="B963" s="164" t="s">
        <v>1772</v>
      </c>
      <c r="C963" s="164" t="s">
        <v>199</v>
      </c>
      <c r="D963" s="164" t="s">
        <v>134</v>
      </c>
      <c r="E963" s="164" t="s">
        <v>143</v>
      </c>
      <c r="F963" s="165">
        <v>35370</v>
      </c>
      <c r="G963" s="157">
        <v>1996</v>
      </c>
      <c r="H963" s="151" t="s">
        <v>7</v>
      </c>
      <c r="I963" s="151" t="str">
        <f t="shared" si="74"/>
        <v>PA</v>
      </c>
      <c r="J963" s="151" t="str">
        <f t="shared" si="73"/>
        <v>PA</v>
      </c>
      <c r="K963" s="151" t="str">
        <f t="shared" si="70"/>
        <v>Northeast</v>
      </c>
      <c r="L963" s="151" t="str">
        <f>INDEX('State '!$A$1:$C$62,MATCH($I963,'State '!$B:$B,0),3)</f>
        <v>Northeast</v>
      </c>
      <c r="M963" s="151" t="str">
        <f>INDEX('State '!$A$1:$C$62,MATCH($J963,'State '!$B:$B,0),3)</f>
        <v>Northeast</v>
      </c>
      <c r="N963" s="151"/>
      <c r="O963" s="158">
        <v>8.1999999999999993</v>
      </c>
      <c r="P963" s="158">
        <v>2.39</v>
      </c>
      <c r="Q963" s="158">
        <v>11.6</v>
      </c>
      <c r="R963" s="157">
        <v>36</v>
      </c>
      <c r="S963" s="151" t="s">
        <v>135</v>
      </c>
      <c r="T963" s="151" t="s">
        <v>381</v>
      </c>
      <c r="U963" s="151" t="s">
        <v>1773</v>
      </c>
      <c r="V963" s="151"/>
      <c r="W963" s="150"/>
      <c r="X963" s="150"/>
      <c r="Y963" s="150"/>
      <c r="Z963" s="17"/>
      <c r="AA963" s="17"/>
      <c r="AB963" s="17"/>
    </row>
    <row r="964" spans="1:28" x14ac:dyDescent="0.2">
      <c r="A964" s="151">
        <v>39990</v>
      </c>
      <c r="B964" s="164" t="s">
        <v>1330</v>
      </c>
      <c r="C964" s="164" t="s">
        <v>199</v>
      </c>
      <c r="D964" s="164" t="s">
        <v>134</v>
      </c>
      <c r="E964" s="164" t="s">
        <v>143</v>
      </c>
      <c r="F964" s="165">
        <v>37591</v>
      </c>
      <c r="G964" s="157">
        <v>2002</v>
      </c>
      <c r="H964" s="151" t="s">
        <v>20</v>
      </c>
      <c r="I964" s="151" t="str">
        <f t="shared" si="74"/>
        <v>NJ</v>
      </c>
      <c r="J964" s="151" t="str">
        <f t="shared" si="73"/>
        <v>NJ</v>
      </c>
      <c r="K964" s="151" t="str">
        <f t="shared" si="70"/>
        <v>Northeast</v>
      </c>
      <c r="L964" s="151" t="str">
        <f>INDEX('State '!$A$1:$C$62,MATCH($I964,'State '!$B:$B,0),3)</f>
        <v>Northeast</v>
      </c>
      <c r="M964" s="151" t="str">
        <f>INDEX('State '!$A$1:$C$62,MATCH($J964,'State '!$B:$B,0),3)</f>
        <v>Northeast</v>
      </c>
      <c r="N964" s="151"/>
      <c r="O964" s="158">
        <v>28</v>
      </c>
      <c r="P964" s="158">
        <v>13</v>
      </c>
      <c r="Q964" s="158">
        <v>25</v>
      </c>
      <c r="R964" s="157">
        <v>36</v>
      </c>
      <c r="S964" s="151" t="s">
        <v>135</v>
      </c>
      <c r="T964" s="151" t="s">
        <v>381</v>
      </c>
      <c r="U964" s="151" t="s">
        <v>1331</v>
      </c>
      <c r="V964" s="151"/>
      <c r="W964" s="150"/>
      <c r="X964" s="150"/>
      <c r="Y964" s="150"/>
      <c r="Z964" s="17"/>
      <c r="AA964" s="17"/>
      <c r="AB964" s="17"/>
    </row>
    <row r="965" spans="1:28" x14ac:dyDescent="0.2">
      <c r="A965" s="151">
        <v>39990</v>
      </c>
      <c r="B965" s="164" t="s">
        <v>1318</v>
      </c>
      <c r="C965" s="164" t="s">
        <v>199</v>
      </c>
      <c r="D965" s="164" t="s">
        <v>134</v>
      </c>
      <c r="E965" s="164" t="s">
        <v>143</v>
      </c>
      <c r="F965" s="165">
        <v>37591</v>
      </c>
      <c r="G965" s="157">
        <v>2002</v>
      </c>
      <c r="H965" s="151" t="s">
        <v>8</v>
      </c>
      <c r="I965" s="151" t="str">
        <f t="shared" si="74"/>
        <v>OH</v>
      </c>
      <c r="J965" s="151" t="str">
        <f t="shared" si="73"/>
        <v>OH</v>
      </c>
      <c r="K965" s="151" t="str">
        <f t="shared" si="70"/>
        <v>Northeast</v>
      </c>
      <c r="L965" s="151" t="str">
        <f>INDEX('State '!$A$1:$C$62,MATCH($I965,'State '!$B:$B,0),3)</f>
        <v>Northeast</v>
      </c>
      <c r="M965" s="151" t="str">
        <f>INDEX('State '!$A$1:$C$62,MATCH($J965,'State '!$B:$B,0),3)</f>
        <v>Northeast</v>
      </c>
      <c r="N965" s="151"/>
      <c r="O965" s="158">
        <v>15</v>
      </c>
      <c r="P965" s="158">
        <v>9.6</v>
      </c>
      <c r="Q965" s="158">
        <v>289</v>
      </c>
      <c r="R965" s="157">
        <v>24</v>
      </c>
      <c r="S965" s="151" t="s">
        <v>135</v>
      </c>
      <c r="T965" s="151" t="s">
        <v>381</v>
      </c>
      <c r="U965" s="151" t="s">
        <v>1319</v>
      </c>
      <c r="V965" s="151"/>
      <c r="W965" s="150"/>
      <c r="X965" s="150"/>
      <c r="Y965" s="150"/>
      <c r="Z965" s="17"/>
      <c r="AA965" s="17"/>
      <c r="AB965" s="17"/>
    </row>
    <row r="966" spans="1:28" x14ac:dyDescent="0.2">
      <c r="A966" s="151">
        <v>39990</v>
      </c>
      <c r="B966" s="164" t="s">
        <v>1449</v>
      </c>
      <c r="C966" s="164" t="s">
        <v>199</v>
      </c>
      <c r="D966" s="164" t="s">
        <v>134</v>
      </c>
      <c r="E966" s="164" t="s">
        <v>143</v>
      </c>
      <c r="F966" s="165">
        <v>36770</v>
      </c>
      <c r="G966" s="157">
        <v>2000</v>
      </c>
      <c r="H966" s="151" t="s">
        <v>7</v>
      </c>
      <c r="I966" s="151" t="str">
        <f t="shared" si="74"/>
        <v>PA</v>
      </c>
      <c r="J966" s="151" t="str">
        <f t="shared" si="73"/>
        <v>PA</v>
      </c>
      <c r="K966" s="151" t="str">
        <f t="shared" si="70"/>
        <v>Northeast</v>
      </c>
      <c r="L966" s="151" t="str">
        <f>INDEX('State '!$A$1:$C$62,MATCH($I966,'State '!$B:$B,0),3)</f>
        <v>Northeast</v>
      </c>
      <c r="M966" s="151" t="str">
        <f>INDEX('State '!$A$1:$C$62,MATCH($J966,'State '!$B:$B,0),3)</f>
        <v>Northeast</v>
      </c>
      <c r="N966" s="151"/>
      <c r="O966" s="158">
        <v>5.7</v>
      </c>
      <c r="P966" s="158">
        <v>3.6</v>
      </c>
      <c r="Q966" s="158">
        <v>117</v>
      </c>
      <c r="R966" s="157">
        <v>16</v>
      </c>
      <c r="S966" s="151" t="s">
        <v>135</v>
      </c>
      <c r="T966" s="151" t="s">
        <v>381</v>
      </c>
      <c r="U966" s="151" t="s">
        <v>1450</v>
      </c>
      <c r="V966" s="151"/>
      <c r="W966" s="150"/>
      <c r="X966" s="150"/>
      <c r="Y966" s="150"/>
      <c r="Z966" s="17"/>
      <c r="AA966" s="17"/>
      <c r="AB966" s="17"/>
    </row>
    <row r="967" spans="1:28" x14ac:dyDescent="0.2">
      <c r="A967" s="151">
        <v>39990</v>
      </c>
      <c r="B967" s="164" t="s">
        <v>1776</v>
      </c>
      <c r="C967" s="164" t="s">
        <v>199</v>
      </c>
      <c r="D967" s="164" t="s">
        <v>140</v>
      </c>
      <c r="E967" s="164" t="s">
        <v>143</v>
      </c>
      <c r="F967" s="165">
        <v>35370</v>
      </c>
      <c r="G967" s="157">
        <v>1996</v>
      </c>
      <c r="H967" s="151" t="s">
        <v>842</v>
      </c>
      <c r="I967" s="151" t="str">
        <f t="shared" si="74"/>
        <v>OH</v>
      </c>
      <c r="J967" s="151" t="str">
        <f t="shared" si="73"/>
        <v>NJ</v>
      </c>
      <c r="K967" s="151" t="str">
        <f t="shared" si="70"/>
        <v>Northeast</v>
      </c>
      <c r="L967" s="151" t="str">
        <f>INDEX('State '!$A$1:$C$62,MATCH($I967,'State '!$B:$B,0),3)</f>
        <v>Northeast</v>
      </c>
      <c r="M967" s="151" t="str">
        <f>INDEX('State '!$A$1:$C$62,MATCH($J967,'State '!$B:$B,0),3)</f>
        <v>Northeast</v>
      </c>
      <c r="N967" s="151"/>
      <c r="O967" s="158">
        <v>34.72</v>
      </c>
      <c r="P967" s="158"/>
      <c r="Q967" s="158">
        <v>25</v>
      </c>
      <c r="R967" s="157"/>
      <c r="S967" s="151" t="s">
        <v>135</v>
      </c>
      <c r="T967" s="151" t="s">
        <v>381</v>
      </c>
      <c r="U967" s="151" t="s">
        <v>1777</v>
      </c>
      <c r="V967" s="151"/>
      <c r="W967" s="150"/>
      <c r="X967" s="150"/>
      <c r="Y967" s="150"/>
      <c r="Z967" s="17"/>
      <c r="AA967" s="17"/>
      <c r="AB967" s="17"/>
    </row>
    <row r="968" spans="1:28" x14ac:dyDescent="0.2">
      <c r="A968" s="151">
        <v>39990</v>
      </c>
      <c r="B968" s="164" t="s">
        <v>1626</v>
      </c>
      <c r="C968" s="164" t="s">
        <v>199</v>
      </c>
      <c r="D968" s="164" t="s">
        <v>140</v>
      </c>
      <c r="E968" s="164" t="s">
        <v>143</v>
      </c>
      <c r="F968" s="165">
        <v>36159</v>
      </c>
      <c r="G968" s="157">
        <v>1998</v>
      </c>
      <c r="H968" s="151" t="s">
        <v>800</v>
      </c>
      <c r="I968" s="151" t="str">
        <f t="shared" si="74"/>
        <v>IN</v>
      </c>
      <c r="J968" s="151" t="str">
        <f t="shared" si="73"/>
        <v>OH</v>
      </c>
      <c r="K968" s="151" t="str">
        <f t="shared" si="70"/>
        <v>Midwest, Northeast</v>
      </c>
      <c r="L968" s="151" t="str">
        <f>INDEX('State '!$A$1:$C$62,MATCH($I968,'State '!$B:$B,0),3)</f>
        <v>Midwest</v>
      </c>
      <c r="M968" s="151" t="str">
        <f>INDEX('State '!$A$1:$C$62,MATCH($J968,'State '!$B:$B,0),3)</f>
        <v>Northeast</v>
      </c>
      <c r="N968" s="151"/>
      <c r="O968" s="158">
        <v>31.3</v>
      </c>
      <c r="P968" s="158">
        <v>114</v>
      </c>
      <c r="Q968" s="158">
        <v>305</v>
      </c>
      <c r="R968" s="157">
        <v>36</v>
      </c>
      <c r="S968" s="151" t="s">
        <v>135</v>
      </c>
      <c r="T968" s="151" t="s">
        <v>381</v>
      </c>
      <c r="U968" s="151" t="s">
        <v>1627</v>
      </c>
      <c r="V968" s="151"/>
      <c r="W968" s="150"/>
      <c r="X968" s="150"/>
      <c r="Y968" s="150"/>
      <c r="Z968" s="17"/>
      <c r="AA968" s="17"/>
      <c r="AB968" s="17"/>
    </row>
    <row r="969" spans="1:28" x14ac:dyDescent="0.2">
      <c r="A969" s="151">
        <v>39990</v>
      </c>
      <c r="B969" s="152" t="s">
        <v>1347</v>
      </c>
      <c r="C969" s="152" t="s">
        <v>199</v>
      </c>
      <c r="D969" s="152" t="s">
        <v>134</v>
      </c>
      <c r="E969" s="164" t="s">
        <v>143</v>
      </c>
      <c r="F969" s="165">
        <v>37164</v>
      </c>
      <c r="G969" s="157">
        <v>2001</v>
      </c>
      <c r="H969" s="151" t="s">
        <v>7</v>
      </c>
      <c r="I969" s="151" t="str">
        <f t="shared" si="74"/>
        <v>PA</v>
      </c>
      <c r="J969" s="151" t="str">
        <f t="shared" si="73"/>
        <v>PA</v>
      </c>
      <c r="K969" s="151" t="str">
        <f t="shared" si="70"/>
        <v>Northeast</v>
      </c>
      <c r="L969" s="151" t="str">
        <f>INDEX('State '!$A$1:$C$62,MATCH($I969,'State '!$B:$B,0),3)</f>
        <v>Northeast</v>
      </c>
      <c r="M969" s="151" t="str">
        <f>INDEX('State '!$A$1:$C$62,MATCH($J969,'State '!$B:$B,0),3)</f>
        <v>Northeast</v>
      </c>
      <c r="N969" s="151"/>
      <c r="O969" s="158">
        <v>21.5</v>
      </c>
      <c r="P969" s="158">
        <v>5</v>
      </c>
      <c r="Q969" s="157">
        <v>82</v>
      </c>
      <c r="R969" s="157">
        <v>12</v>
      </c>
      <c r="S969" s="151" t="s">
        <v>135</v>
      </c>
      <c r="T969" s="151" t="s">
        <v>381</v>
      </c>
      <c r="U969" s="151" t="s">
        <v>1348</v>
      </c>
      <c r="V969" s="151"/>
      <c r="W969" s="150"/>
      <c r="X969" s="150"/>
      <c r="Y969" s="150"/>
      <c r="Z969" s="17"/>
      <c r="AA969" s="17"/>
      <c r="AB969" s="17"/>
    </row>
    <row r="970" spans="1:28" x14ac:dyDescent="0.2">
      <c r="A970" s="151">
        <v>39990</v>
      </c>
      <c r="B970" s="164" t="s">
        <v>1657</v>
      </c>
      <c r="C970" s="164" t="s">
        <v>199</v>
      </c>
      <c r="D970" s="164" t="s">
        <v>140</v>
      </c>
      <c r="E970" s="164" t="s">
        <v>143</v>
      </c>
      <c r="F970" s="165">
        <v>35779</v>
      </c>
      <c r="G970" s="157">
        <v>1997</v>
      </c>
      <c r="H970" s="151" t="s">
        <v>7</v>
      </c>
      <c r="I970" s="151" t="str">
        <f t="shared" si="74"/>
        <v>PA</v>
      </c>
      <c r="J970" s="151" t="str">
        <f t="shared" si="73"/>
        <v>PA</v>
      </c>
      <c r="K970" s="151" t="str">
        <f t="shared" si="70"/>
        <v>Northeast</v>
      </c>
      <c r="L970" s="151" t="str">
        <f>INDEX('State '!$A$1:$C$62,MATCH($I970,'State '!$B:$B,0),3)</f>
        <v>Northeast</v>
      </c>
      <c r="M970" s="151" t="str">
        <f>INDEX('State '!$A$1:$C$62,MATCH($J970,'State '!$B:$B,0),3)</f>
        <v>Northeast</v>
      </c>
      <c r="N970" s="151"/>
      <c r="O970" s="158">
        <v>12.8</v>
      </c>
      <c r="P970" s="158">
        <v>23</v>
      </c>
      <c r="Q970" s="158">
        <v>128</v>
      </c>
      <c r="R970" s="157">
        <v>20</v>
      </c>
      <c r="S970" s="151" t="s">
        <v>135</v>
      </c>
      <c r="T970" s="151" t="s">
        <v>381</v>
      </c>
      <c r="U970" s="151" t="s">
        <v>1658</v>
      </c>
      <c r="V970" s="151"/>
      <c r="W970" s="150"/>
      <c r="X970" s="150"/>
      <c r="Y970" s="150"/>
      <c r="Z970" s="17"/>
      <c r="AA970" s="17"/>
      <c r="AB970" s="17"/>
    </row>
    <row r="971" spans="1:28" x14ac:dyDescent="0.2">
      <c r="A971" s="151">
        <v>39990</v>
      </c>
      <c r="B971" s="164" t="s">
        <v>1129</v>
      </c>
      <c r="C971" s="164" t="s">
        <v>199</v>
      </c>
      <c r="D971" s="164" t="s">
        <v>140</v>
      </c>
      <c r="E971" s="164" t="s">
        <v>143</v>
      </c>
      <c r="F971" s="165">
        <v>38292</v>
      </c>
      <c r="G971" s="157">
        <v>2004</v>
      </c>
      <c r="H971" s="151" t="s">
        <v>1130</v>
      </c>
      <c r="I971" s="151" t="str">
        <f t="shared" si="74"/>
        <v>TN</v>
      </c>
      <c r="J971" s="151" t="str">
        <f t="shared" si="73"/>
        <v>AL</v>
      </c>
      <c r="K971" s="151" t="str">
        <f t="shared" si="70"/>
        <v>Midwest, South Central</v>
      </c>
      <c r="L971" s="151" t="str">
        <f>INDEX('State '!$A$1:$C$62,MATCH($I971,'State '!$B:$B,0),3)</f>
        <v>Midwest</v>
      </c>
      <c r="M971" s="151" t="str">
        <f>INDEX('State '!$A$1:$C$62,MATCH($J971,'State '!$B:$B,0),3)</f>
        <v>South Central</v>
      </c>
      <c r="N971" s="151"/>
      <c r="O971" s="158">
        <v>27</v>
      </c>
      <c r="P971" s="158">
        <v>6.8</v>
      </c>
      <c r="Q971" s="158">
        <v>57</v>
      </c>
      <c r="R971" s="157">
        <v>36</v>
      </c>
      <c r="S971" s="151" t="s">
        <v>135</v>
      </c>
      <c r="T971" s="151" t="s">
        <v>381</v>
      </c>
      <c r="U971" s="151" t="s">
        <v>1131</v>
      </c>
      <c r="V971" s="151"/>
      <c r="W971" s="150"/>
      <c r="X971" s="150"/>
      <c r="Y971" s="150"/>
      <c r="Z971" s="17"/>
      <c r="AA971" s="17"/>
      <c r="AB971" s="17"/>
    </row>
    <row r="972" spans="1:28" x14ac:dyDescent="0.2">
      <c r="A972" s="151">
        <v>40248</v>
      </c>
      <c r="B972" s="164" t="s">
        <v>642</v>
      </c>
      <c r="C972" s="164" t="s">
        <v>199</v>
      </c>
      <c r="D972" s="164" t="s">
        <v>140</v>
      </c>
      <c r="E972" s="164" t="s">
        <v>143</v>
      </c>
      <c r="F972" s="165">
        <v>40112</v>
      </c>
      <c r="G972" s="157">
        <v>2009</v>
      </c>
      <c r="H972" s="151" t="s">
        <v>643</v>
      </c>
      <c r="I972" s="151" t="str">
        <f t="shared" si="74"/>
        <v>OH</v>
      </c>
      <c r="J972" s="151" t="str">
        <f t="shared" si="73"/>
        <v>PA</v>
      </c>
      <c r="K972" s="151" t="str">
        <f t="shared" si="70"/>
        <v>Northeast</v>
      </c>
      <c r="L972" s="151" t="str">
        <f>INDEX('State '!$A$1:$C$62,MATCH($I972,'State '!$B:$B,0),3)</f>
        <v>Northeast</v>
      </c>
      <c r="M972" s="151" t="str">
        <f>INDEX('State '!$A$1:$C$62,MATCH($J972,'State '!$B:$B,0),3)</f>
        <v>Northeast</v>
      </c>
      <c r="N972" s="151"/>
      <c r="O972" s="158">
        <v>44.7</v>
      </c>
      <c r="P972" s="158"/>
      <c r="Q972" s="158">
        <v>150</v>
      </c>
      <c r="R972" s="157"/>
      <c r="S972" s="151" t="s">
        <v>135</v>
      </c>
      <c r="T972" s="151" t="s">
        <v>381</v>
      </c>
      <c r="U972" s="151" t="s">
        <v>644</v>
      </c>
      <c r="V972" s="151"/>
      <c r="W972" s="150"/>
      <c r="X972" s="150"/>
      <c r="Y972" s="150"/>
      <c r="Z972" s="17"/>
      <c r="AA972" s="17"/>
      <c r="AB972" s="17"/>
    </row>
    <row r="973" spans="1:28" x14ac:dyDescent="0.2">
      <c r="A973" s="151">
        <v>42613</v>
      </c>
      <c r="B973" s="152" t="s">
        <v>2202</v>
      </c>
      <c r="C973" s="152" t="s">
        <v>218</v>
      </c>
      <c r="D973" s="152"/>
      <c r="E973" s="153" t="s">
        <v>143</v>
      </c>
      <c r="F973" s="165">
        <v>41974</v>
      </c>
      <c r="G973" s="157">
        <v>2014</v>
      </c>
      <c r="H973" s="151" t="s">
        <v>7</v>
      </c>
      <c r="I973" s="151" t="str">
        <f t="shared" si="74"/>
        <v>PA</v>
      </c>
      <c r="J973" s="151" t="str">
        <f t="shared" si="73"/>
        <v>PA</v>
      </c>
      <c r="K973" s="151" t="str">
        <f t="shared" si="70"/>
        <v>Northeast</v>
      </c>
      <c r="L973" s="151" t="str">
        <f>INDEX('State '!$A$1:$C$62,MATCH($I973,'State '!$B:$B,0),3)</f>
        <v>Northeast</v>
      </c>
      <c r="M973" s="151" t="str">
        <f>INDEX('State '!$A$1:$C$62,MATCH($J973,'State '!$B:$B,0),3)</f>
        <v>Northeast</v>
      </c>
      <c r="N973" s="151"/>
      <c r="O973" s="158">
        <v>0.28999999999999998</v>
      </c>
      <c r="P973" s="158">
        <v>8</v>
      </c>
      <c r="Q973" s="157">
        <v>57</v>
      </c>
      <c r="R973" s="157">
        <v>16</v>
      </c>
      <c r="S973" s="159" t="s">
        <v>135</v>
      </c>
      <c r="T973" s="156" t="s">
        <v>381</v>
      </c>
      <c r="U973" s="151"/>
      <c r="V973" s="151"/>
      <c r="W973" s="150"/>
      <c r="X973" s="150"/>
      <c r="Y973" s="150"/>
      <c r="Z973" s="17"/>
      <c r="AA973" s="17"/>
      <c r="AB973" s="17"/>
    </row>
    <row r="974" spans="1:28" x14ac:dyDescent="0.2">
      <c r="A974" s="151">
        <v>41215</v>
      </c>
      <c r="B974" s="152" t="s">
        <v>446</v>
      </c>
      <c r="C974" s="152" t="s">
        <v>199</v>
      </c>
      <c r="D974" s="152" t="s">
        <v>140</v>
      </c>
      <c r="E974" s="153" t="s">
        <v>143</v>
      </c>
      <c r="F974" s="154">
        <v>41213</v>
      </c>
      <c r="G974" s="161">
        <v>2012</v>
      </c>
      <c r="H974" s="151" t="s">
        <v>438</v>
      </c>
      <c r="I974" s="151" t="str">
        <f t="shared" si="74"/>
        <v>WV</v>
      </c>
      <c r="J974" s="151" t="str">
        <f t="shared" si="73"/>
        <v>PA</v>
      </c>
      <c r="K974" s="151" t="str">
        <f t="shared" si="70"/>
        <v>Northeast</v>
      </c>
      <c r="L974" s="151" t="str">
        <f>INDEX('State '!$A$1:$C$62,MATCH($I974,'State '!$B:$B,0),3)</f>
        <v>Northeast</v>
      </c>
      <c r="M974" s="151" t="str">
        <f>INDEX('State '!$A$1:$C$62,MATCH($J974,'State '!$B:$B,0),3)</f>
        <v>Northeast</v>
      </c>
      <c r="N974" s="151"/>
      <c r="O974" s="158">
        <v>197</v>
      </c>
      <c r="P974" s="157">
        <v>17.3</v>
      </c>
      <c r="Q974" s="157">
        <v>200</v>
      </c>
      <c r="R974" s="158">
        <v>36</v>
      </c>
      <c r="S974" s="159" t="s">
        <v>135</v>
      </c>
      <c r="T974" s="156" t="s">
        <v>381</v>
      </c>
      <c r="U974" s="160" t="s">
        <v>447</v>
      </c>
      <c r="V974" s="151"/>
      <c r="W974" s="150"/>
      <c r="X974" s="150"/>
      <c r="Y974" s="150"/>
      <c r="Z974" s="17"/>
      <c r="AA974" s="17"/>
      <c r="AB974" s="17"/>
    </row>
    <row r="975" spans="1:28" x14ac:dyDescent="0.2">
      <c r="A975" s="151">
        <v>41676</v>
      </c>
      <c r="B975" s="164" t="s">
        <v>394</v>
      </c>
      <c r="C975" s="164" t="s">
        <v>199</v>
      </c>
      <c r="D975" s="164" t="s">
        <v>140</v>
      </c>
      <c r="E975" s="164" t="s">
        <v>143</v>
      </c>
      <c r="F975" s="165">
        <v>41950</v>
      </c>
      <c r="G975" s="157">
        <v>2014</v>
      </c>
      <c r="H975" s="151" t="s">
        <v>399</v>
      </c>
      <c r="I975" s="151" t="str">
        <f t="shared" si="74"/>
        <v>PA</v>
      </c>
      <c r="J975" s="151" t="str">
        <f t="shared" si="73"/>
        <v>NJ</v>
      </c>
      <c r="K975" s="151" t="str">
        <f t="shared" si="70"/>
        <v>Northeast</v>
      </c>
      <c r="L975" s="151" t="str">
        <f>INDEX('State '!$A$1:$C$62,MATCH($I975,'State '!$B:$B,0),3)</f>
        <v>Northeast</v>
      </c>
      <c r="M975" s="151" t="str">
        <f>INDEX('State '!$A$1:$C$62,MATCH($J975,'State '!$B:$B,0),3)</f>
        <v>Northeast</v>
      </c>
      <c r="N975" s="151"/>
      <c r="O975" s="158">
        <v>500</v>
      </c>
      <c r="P975" s="158">
        <v>33.5</v>
      </c>
      <c r="Q975" s="158">
        <v>600</v>
      </c>
      <c r="R975" s="157">
        <v>36</v>
      </c>
      <c r="S975" s="151" t="s">
        <v>135</v>
      </c>
      <c r="T975" s="151" t="s">
        <v>381</v>
      </c>
      <c r="U975" s="151" t="s">
        <v>1882</v>
      </c>
      <c r="V975" s="151"/>
      <c r="W975" s="150"/>
      <c r="X975" s="150"/>
      <c r="Y975" s="150"/>
      <c r="Z975" s="17"/>
      <c r="AA975" s="17"/>
      <c r="AB975" s="17"/>
    </row>
    <row r="976" spans="1:28" ht="25.5" x14ac:dyDescent="0.2">
      <c r="A976" s="151">
        <v>39990</v>
      </c>
      <c r="B976" s="164" t="s">
        <v>1335</v>
      </c>
      <c r="C976" s="164" t="s">
        <v>199</v>
      </c>
      <c r="D976" s="164" t="s">
        <v>140</v>
      </c>
      <c r="E976" s="164" t="s">
        <v>143</v>
      </c>
      <c r="F976" s="165">
        <v>37591</v>
      </c>
      <c r="G976" s="157">
        <v>2002</v>
      </c>
      <c r="H976" s="151" t="s">
        <v>1336</v>
      </c>
      <c r="I976" s="151" t="str">
        <f t="shared" si="74"/>
        <v>WV</v>
      </c>
      <c r="J976" s="151" t="str">
        <f t="shared" si="73"/>
        <v>NJ</v>
      </c>
      <c r="K976" s="151" t="str">
        <f t="shared" ref="K976:K1040" si="75">IF($L976=$M976,L976,CONCATENATE($L976,", ",IF(ISBLANK(N976),"",CONCATENATE(N976,", ")),$M976))</f>
        <v>Northeast</v>
      </c>
      <c r="L976" s="151" t="str">
        <f>INDEX('State '!$A$1:$C$62,MATCH($I976,'State '!$B:$B,0),3)</f>
        <v>Northeast</v>
      </c>
      <c r="M976" s="151" t="str">
        <f>INDEX('State '!$A$1:$C$62,MATCH($J976,'State '!$B:$B,0),3)</f>
        <v>Northeast</v>
      </c>
      <c r="N976" s="151"/>
      <c r="O976" s="158">
        <v>75.23</v>
      </c>
      <c r="P976" s="158">
        <v>36</v>
      </c>
      <c r="Q976" s="158">
        <v>100</v>
      </c>
      <c r="R976" s="157">
        <v>36</v>
      </c>
      <c r="S976" s="151" t="s">
        <v>135</v>
      </c>
      <c r="T976" s="151" t="s">
        <v>381</v>
      </c>
      <c r="U976" s="151" t="s">
        <v>1337</v>
      </c>
      <c r="V976" s="151"/>
      <c r="W976" s="150"/>
      <c r="X976" s="150"/>
      <c r="Y976" s="150"/>
      <c r="Z976" s="17"/>
      <c r="AA976" s="17"/>
      <c r="AB976" s="17"/>
    </row>
    <row r="977" spans="1:28" x14ac:dyDescent="0.2">
      <c r="A977" s="151">
        <v>39990</v>
      </c>
      <c r="B977" s="152" t="s">
        <v>892</v>
      </c>
      <c r="C977" s="152" t="s">
        <v>199</v>
      </c>
      <c r="D977" s="152" t="s">
        <v>140</v>
      </c>
      <c r="E977" s="153" t="s">
        <v>143</v>
      </c>
      <c r="F977" s="154">
        <v>39416</v>
      </c>
      <c r="G977" s="161">
        <v>2007</v>
      </c>
      <c r="H977" s="151" t="s">
        <v>893</v>
      </c>
      <c r="I977" s="151" t="str">
        <f t="shared" si="74"/>
        <v>PA</v>
      </c>
      <c r="J977" s="151" t="str">
        <f t="shared" si="73"/>
        <v>NJ</v>
      </c>
      <c r="K977" s="151" t="str">
        <f t="shared" si="75"/>
        <v>Northeast</v>
      </c>
      <c r="L977" s="151" t="str">
        <f>INDEX('State '!$A$1:$C$62,MATCH($I977,'State '!$B:$B,0),3)</f>
        <v>Northeast</v>
      </c>
      <c r="M977" s="151" t="str">
        <f>INDEX('State '!$A$1:$C$62,MATCH($J977,'State '!$B:$B,0),3)</f>
        <v>Northeast</v>
      </c>
      <c r="N977" s="151"/>
      <c r="O977" s="158">
        <v>116.7</v>
      </c>
      <c r="P977" s="157">
        <v>21.64</v>
      </c>
      <c r="Q977" s="157">
        <v>150</v>
      </c>
      <c r="R977" s="158">
        <v>36</v>
      </c>
      <c r="S977" s="159" t="s">
        <v>135</v>
      </c>
      <c r="T977" s="156" t="s">
        <v>381</v>
      </c>
      <c r="U977" s="160" t="s">
        <v>843</v>
      </c>
      <c r="V977" s="151"/>
      <c r="W977" s="150"/>
      <c r="X977" s="150"/>
      <c r="Y977" s="150"/>
      <c r="Z977" s="17"/>
      <c r="AA977" s="17"/>
      <c r="AB977" s="17"/>
    </row>
    <row r="978" spans="1:28" x14ac:dyDescent="0.2">
      <c r="A978" s="151">
        <v>39990</v>
      </c>
      <c r="B978" s="164" t="s">
        <v>841</v>
      </c>
      <c r="C978" s="164" t="s">
        <v>199</v>
      </c>
      <c r="D978" s="164" t="s">
        <v>140</v>
      </c>
      <c r="E978" s="164" t="s">
        <v>143</v>
      </c>
      <c r="F978" s="165">
        <v>39753</v>
      </c>
      <c r="G978" s="157">
        <v>2008</v>
      </c>
      <c r="H978" s="151" t="s">
        <v>842</v>
      </c>
      <c r="I978" s="151" t="str">
        <f t="shared" si="74"/>
        <v>OH</v>
      </c>
      <c r="J978" s="151" t="str">
        <f t="shared" si="73"/>
        <v>NJ</v>
      </c>
      <c r="K978" s="151" t="str">
        <f t="shared" si="75"/>
        <v>Northeast</v>
      </c>
      <c r="L978" s="151" t="str">
        <f>INDEX('State '!$A$1:$C$62,MATCH($I978,'State '!$B:$B,0),3)</f>
        <v>Northeast</v>
      </c>
      <c r="M978" s="151" t="str">
        <f>INDEX('State '!$A$1:$C$62,MATCH($J978,'State '!$B:$B,0),3)</f>
        <v>Northeast</v>
      </c>
      <c r="N978" s="151"/>
      <c r="O978" s="158">
        <v>53.6</v>
      </c>
      <c r="P978" s="158">
        <v>10.27</v>
      </c>
      <c r="Q978" s="158">
        <v>150</v>
      </c>
      <c r="R978" s="157">
        <v>36</v>
      </c>
      <c r="S978" s="151" t="s">
        <v>135</v>
      </c>
      <c r="T978" s="151" t="s">
        <v>381</v>
      </c>
      <c r="U978" s="151" t="s">
        <v>843</v>
      </c>
      <c r="V978" s="151"/>
      <c r="W978" s="150"/>
      <c r="X978" s="150"/>
      <c r="Y978" s="150"/>
      <c r="Z978" s="17"/>
      <c r="AA978" s="17"/>
      <c r="AB978" s="17"/>
    </row>
    <row r="979" spans="1:28" x14ac:dyDescent="0.2">
      <c r="A979" s="151">
        <v>39990</v>
      </c>
      <c r="B979" s="164" t="s">
        <v>1471</v>
      </c>
      <c r="C979" s="164" t="s">
        <v>199</v>
      </c>
      <c r="D979" s="164" t="s">
        <v>134</v>
      </c>
      <c r="E979" s="164" t="s">
        <v>143</v>
      </c>
      <c r="F979" s="165">
        <v>36708</v>
      </c>
      <c r="G979" s="157">
        <v>2000</v>
      </c>
      <c r="H979" s="151" t="s">
        <v>609</v>
      </c>
      <c r="I979" s="151" t="str">
        <f t="shared" si="74"/>
        <v>IL</v>
      </c>
      <c r="J979" s="151" t="str">
        <f t="shared" si="73"/>
        <v>IN</v>
      </c>
      <c r="K979" s="151" t="str">
        <f t="shared" si="75"/>
        <v>Midwest</v>
      </c>
      <c r="L979" s="151" t="str">
        <f>INDEX('State '!$A$1:$C$62,MATCH($I979,'State '!$B:$B,0),3)</f>
        <v>Midwest</v>
      </c>
      <c r="M979" s="151" t="str">
        <f>INDEX('State '!$A$1:$C$62,MATCH($J979,'State '!$B:$B,0),3)</f>
        <v>Midwest</v>
      </c>
      <c r="N979" s="151"/>
      <c r="O979" s="158">
        <v>13</v>
      </c>
      <c r="P979" s="158">
        <v>14</v>
      </c>
      <c r="Q979" s="158">
        <v>200</v>
      </c>
      <c r="R979" s="157">
        <v>16</v>
      </c>
      <c r="S979" s="151" t="s">
        <v>135</v>
      </c>
      <c r="T979" s="151" t="s">
        <v>381</v>
      </c>
      <c r="U979" s="151" t="s">
        <v>1472</v>
      </c>
      <c r="V979" s="151"/>
      <c r="W979" s="150"/>
      <c r="X979" s="150"/>
      <c r="Y979" s="150"/>
      <c r="Z979" s="17"/>
      <c r="AA979" s="17"/>
      <c r="AB979" s="17"/>
    </row>
    <row r="980" spans="1:28" x14ac:dyDescent="0.2">
      <c r="A980" s="151">
        <v>39990</v>
      </c>
      <c r="B980" s="164" t="s">
        <v>1669</v>
      </c>
      <c r="C980" s="164" t="s">
        <v>199</v>
      </c>
      <c r="D980" s="164" t="s">
        <v>140</v>
      </c>
      <c r="E980" s="164" t="s">
        <v>143</v>
      </c>
      <c r="F980" s="165">
        <v>35718</v>
      </c>
      <c r="G980" s="157">
        <v>1997</v>
      </c>
      <c r="H980" s="151" t="s">
        <v>7</v>
      </c>
      <c r="I980" s="151" t="str">
        <f t="shared" si="74"/>
        <v>PA</v>
      </c>
      <c r="J980" s="151" t="str">
        <f t="shared" si="73"/>
        <v>PA</v>
      </c>
      <c r="K980" s="151" t="str">
        <f t="shared" si="75"/>
        <v>Northeast</v>
      </c>
      <c r="L980" s="151" t="str">
        <f>INDEX('State '!$A$1:$C$62,MATCH($I980,'State '!$B:$B,0),3)</f>
        <v>Northeast</v>
      </c>
      <c r="M980" s="151" t="str">
        <f>INDEX('State '!$A$1:$C$62,MATCH($J980,'State '!$B:$B,0),3)</f>
        <v>Northeast</v>
      </c>
      <c r="N980" s="151"/>
      <c r="O980" s="158"/>
      <c r="P980" s="158">
        <v>10</v>
      </c>
      <c r="Q980" s="158">
        <v>20</v>
      </c>
      <c r="R980" s="157">
        <v>36</v>
      </c>
      <c r="S980" s="151" t="s">
        <v>135</v>
      </c>
      <c r="T980" s="151" t="s">
        <v>381</v>
      </c>
      <c r="U980" s="151" t="s">
        <v>1670</v>
      </c>
      <c r="V980" s="151"/>
      <c r="W980" s="150"/>
      <c r="X980" s="150"/>
      <c r="Y980" s="150"/>
      <c r="Z980" s="17"/>
      <c r="AA980" s="17"/>
      <c r="AB980" s="17"/>
    </row>
    <row r="981" spans="1:28" x14ac:dyDescent="0.2">
      <c r="A981" s="97">
        <v>43620</v>
      </c>
      <c r="B981" s="80" t="s">
        <v>2534</v>
      </c>
      <c r="C981" s="80" t="s">
        <v>199</v>
      </c>
      <c r="D981" s="80" t="s">
        <v>140</v>
      </c>
      <c r="E981" s="102" t="s">
        <v>143</v>
      </c>
      <c r="F981" s="60">
        <v>43616</v>
      </c>
      <c r="G981" s="98">
        <v>2019</v>
      </c>
      <c r="H981" s="97" t="s">
        <v>2205</v>
      </c>
      <c r="I981" s="97" t="str">
        <f t="shared" si="74"/>
        <v>LA</v>
      </c>
      <c r="J981" s="97" t="str">
        <f t="shared" si="73"/>
        <v>TX</v>
      </c>
      <c r="K981" s="104" t="str">
        <f t="shared" si="75"/>
        <v>South Central</v>
      </c>
      <c r="L981" s="97" t="str">
        <f>INDEX('State '!$A$1:$C$62,MATCH($I981,'State '!$B:$B,0),3)</f>
        <v>South Central</v>
      </c>
      <c r="M981" s="97" t="str">
        <f>INDEX('State '!$A$1:$C$62,MATCH($J981,'State '!$B:$B,0),3)</f>
        <v>South Central</v>
      </c>
      <c r="N981" s="97"/>
      <c r="O981" s="158">
        <v>16.5</v>
      </c>
      <c r="P981" s="178"/>
      <c r="Q981" s="108">
        <v>157.5</v>
      </c>
      <c r="R981" s="100"/>
      <c r="S981" s="101" t="s">
        <v>135</v>
      </c>
      <c r="T981" s="97" t="s">
        <v>381</v>
      </c>
      <c r="U981" s="97" t="s">
        <v>2535</v>
      </c>
      <c r="V981" s="97" t="s">
        <v>2178</v>
      </c>
      <c r="W981" s="79" t="s">
        <v>2536</v>
      </c>
      <c r="X981" s="79"/>
      <c r="Y981" s="195"/>
      <c r="Z981" s="17"/>
      <c r="AA981" s="17"/>
      <c r="AB981" s="17"/>
    </row>
    <row r="982" spans="1:28" ht="51" x14ac:dyDescent="0.2">
      <c r="A982" s="151">
        <v>43291</v>
      </c>
      <c r="B982" s="164" t="s">
        <v>2364</v>
      </c>
      <c r="C982" s="152" t="s">
        <v>206</v>
      </c>
      <c r="D982" s="164" t="s">
        <v>140</v>
      </c>
      <c r="E982" s="164" t="s">
        <v>143</v>
      </c>
      <c r="F982" s="165">
        <v>43286</v>
      </c>
      <c r="G982" s="157">
        <v>2018</v>
      </c>
      <c r="H982" s="151" t="s">
        <v>2322</v>
      </c>
      <c r="I982" s="151" t="str">
        <f t="shared" si="74"/>
        <v>TX</v>
      </c>
      <c r="J982" s="151" t="str">
        <f t="shared" si="73"/>
        <v>MX</v>
      </c>
      <c r="K982" s="156" t="str">
        <f t="shared" si="75"/>
        <v>South Central, Mexico</v>
      </c>
      <c r="L982" s="151" t="str">
        <f>INDEX('State '!$A$1:$C$62,MATCH($I982,'State '!$B:$B,0),3)</f>
        <v>South Central</v>
      </c>
      <c r="M982" s="151" t="str">
        <f>INDEX('State '!$A$1:$C$62,MATCH($J982,'State '!$B:$B,0),3)</f>
        <v>Mexico</v>
      </c>
      <c r="N982" s="151"/>
      <c r="O982" s="158"/>
      <c r="P982" s="158">
        <f>486/5280</f>
        <v>9.2045454545454541E-2</v>
      </c>
      <c r="Q982" s="158">
        <v>383</v>
      </c>
      <c r="R982" s="157">
        <v>24</v>
      </c>
      <c r="S982" s="151" t="s">
        <v>135</v>
      </c>
      <c r="T982" s="156" t="s">
        <v>381</v>
      </c>
      <c r="U982" s="151" t="s">
        <v>2457</v>
      </c>
      <c r="V982" s="151" t="s">
        <v>2178</v>
      </c>
      <c r="W982" s="150" t="s">
        <v>2570</v>
      </c>
      <c r="X982" s="150"/>
      <c r="Y982" s="150"/>
      <c r="Z982" s="17"/>
      <c r="AA982" s="17"/>
      <c r="AB982" s="17"/>
    </row>
    <row r="983" spans="1:28" x14ac:dyDescent="0.2">
      <c r="A983" s="151">
        <v>39990</v>
      </c>
      <c r="B983" s="164" t="s">
        <v>814</v>
      </c>
      <c r="C983" s="164" t="s">
        <v>1939</v>
      </c>
      <c r="D983" s="164" t="s">
        <v>136</v>
      </c>
      <c r="E983" s="164" t="s">
        <v>143</v>
      </c>
      <c r="F983" s="165">
        <v>39806</v>
      </c>
      <c r="G983" s="157">
        <v>2008</v>
      </c>
      <c r="H983" s="151" t="s">
        <v>32</v>
      </c>
      <c r="I983" s="151" t="str">
        <f t="shared" si="74"/>
        <v>AR</v>
      </c>
      <c r="J983" s="151" t="str">
        <f t="shared" si="73"/>
        <v>AR</v>
      </c>
      <c r="K983" s="151" t="str">
        <f t="shared" si="75"/>
        <v>South Central</v>
      </c>
      <c r="L983" s="151" t="str">
        <f>INDEX('State '!$A$1:$C$62,MATCH($I983,'State '!$B:$B,0),3)</f>
        <v>South Central</v>
      </c>
      <c r="M983" s="151" t="str">
        <f>INDEX('State '!$A$1:$C$62,MATCH($J983,'State '!$B:$B,0),3)</f>
        <v>South Central</v>
      </c>
      <c r="N983" s="151"/>
      <c r="O983" s="158">
        <v>205</v>
      </c>
      <c r="P983" s="158">
        <v>66</v>
      </c>
      <c r="Q983" s="158">
        <v>967</v>
      </c>
      <c r="R983" s="157" t="s">
        <v>3246</v>
      </c>
      <c r="S983" s="151" t="s">
        <v>135</v>
      </c>
      <c r="T983" s="151" t="s">
        <v>381</v>
      </c>
      <c r="U983" s="151" t="s">
        <v>624</v>
      </c>
      <c r="V983" s="151"/>
      <c r="W983" s="150"/>
      <c r="X983" s="150"/>
      <c r="Y983" s="150"/>
      <c r="Z983" s="17"/>
      <c r="AA983" s="17"/>
      <c r="AB983" s="17"/>
    </row>
    <row r="984" spans="1:28" x14ac:dyDescent="0.2">
      <c r="A984" s="151">
        <v>40367</v>
      </c>
      <c r="B984" s="164" t="s">
        <v>623</v>
      </c>
      <c r="C984" s="164" t="s">
        <v>1939</v>
      </c>
      <c r="D984" s="164" t="s">
        <v>136</v>
      </c>
      <c r="E984" s="164" t="s">
        <v>143</v>
      </c>
      <c r="F984" s="165">
        <v>39899</v>
      </c>
      <c r="G984" s="157">
        <v>2009</v>
      </c>
      <c r="H984" s="151" t="s">
        <v>587</v>
      </c>
      <c r="I984" s="151" t="str">
        <f t="shared" si="74"/>
        <v>AR</v>
      </c>
      <c r="J984" s="151" t="str">
        <f t="shared" si="73"/>
        <v>MS</v>
      </c>
      <c r="K984" s="151" t="str">
        <f t="shared" si="75"/>
        <v>South Central</v>
      </c>
      <c r="L984" s="151" t="str">
        <f>INDEX('State '!$A$1:$C$62,MATCH($I984,'State '!$B:$B,0),3)</f>
        <v>South Central</v>
      </c>
      <c r="M984" s="151" t="str">
        <f>INDEX('State '!$A$1:$C$62,MATCH($J984,'State '!$B:$B,0),3)</f>
        <v>South Central</v>
      </c>
      <c r="N984" s="151"/>
      <c r="O984" s="158">
        <v>670.9</v>
      </c>
      <c r="P984" s="158">
        <v>166.2</v>
      </c>
      <c r="Q984" s="158">
        <v>967</v>
      </c>
      <c r="R984" s="157">
        <v>36</v>
      </c>
      <c r="S984" s="151" t="s">
        <v>135</v>
      </c>
      <c r="T984" s="151" t="s">
        <v>381</v>
      </c>
      <c r="U984" s="151" t="s">
        <v>624</v>
      </c>
      <c r="V984" s="151"/>
      <c r="W984" s="150"/>
      <c r="X984" s="150"/>
      <c r="Y984" s="150"/>
      <c r="Z984" s="17"/>
      <c r="AA984" s="17"/>
      <c r="AB984" s="17"/>
    </row>
    <row r="985" spans="1:28" x14ac:dyDescent="0.2">
      <c r="A985" s="151">
        <v>40367</v>
      </c>
      <c r="B985" s="152" t="s">
        <v>557</v>
      </c>
      <c r="C985" s="152" t="s">
        <v>1939</v>
      </c>
      <c r="D985" s="152" t="s">
        <v>136</v>
      </c>
      <c r="E985" s="153" t="s">
        <v>143</v>
      </c>
      <c r="F985" s="154">
        <v>40201</v>
      </c>
      <c r="G985" s="161">
        <v>2010</v>
      </c>
      <c r="H985" s="151" t="s">
        <v>32</v>
      </c>
      <c r="I985" s="151" t="str">
        <f t="shared" si="74"/>
        <v>AR</v>
      </c>
      <c r="J985" s="151" t="str">
        <f t="shared" si="73"/>
        <v>AR</v>
      </c>
      <c r="K985" s="151" t="str">
        <f t="shared" si="75"/>
        <v>South Central</v>
      </c>
      <c r="L985" s="151" t="str">
        <f>INDEX('State '!$A$1:$C$62,MATCH($I985,'State '!$B:$B,0),3)</f>
        <v>South Central</v>
      </c>
      <c r="M985" s="151" t="str">
        <f>INDEX('State '!$A$1:$C$62,MATCH($J985,'State '!$B:$B,0),3)</f>
        <v>South Central</v>
      </c>
      <c r="N985" s="151"/>
      <c r="O985" s="158">
        <v>162</v>
      </c>
      <c r="P985" s="157"/>
      <c r="Q985" s="157">
        <v>333</v>
      </c>
      <c r="R985" s="158"/>
      <c r="S985" s="159" t="s">
        <v>135</v>
      </c>
      <c r="T985" s="156" t="s">
        <v>381</v>
      </c>
      <c r="U985" s="160" t="s">
        <v>548</v>
      </c>
      <c r="V985" s="151"/>
      <c r="W985" s="150"/>
      <c r="X985" s="150"/>
      <c r="Y985" s="150"/>
      <c r="Z985" s="17"/>
      <c r="AA985" s="17"/>
      <c r="AB985" s="17"/>
    </row>
    <row r="986" spans="1:28" x14ac:dyDescent="0.2">
      <c r="A986" s="151">
        <v>40367</v>
      </c>
      <c r="B986" s="152" t="s">
        <v>625</v>
      </c>
      <c r="C986" s="152" t="s">
        <v>1939</v>
      </c>
      <c r="D986" s="152" t="s">
        <v>136</v>
      </c>
      <c r="E986" s="153" t="s">
        <v>143</v>
      </c>
      <c r="F986" s="154">
        <v>39899</v>
      </c>
      <c r="G986" s="161">
        <v>2009</v>
      </c>
      <c r="H986" s="151" t="s">
        <v>14</v>
      </c>
      <c r="I986" s="151" t="str">
        <f t="shared" si="74"/>
        <v>MS</v>
      </c>
      <c r="J986" s="151" t="str">
        <f t="shared" si="73"/>
        <v>MS</v>
      </c>
      <c r="K986" s="151" t="str">
        <f t="shared" si="75"/>
        <v>South Central</v>
      </c>
      <c r="L986" s="151" t="str">
        <f>INDEX('State '!$A$1:$C$62,MATCH($I986,'State '!$B:$B,0),3)</f>
        <v>South Central</v>
      </c>
      <c r="M986" s="151" t="str">
        <f>INDEX('State '!$A$1:$C$62,MATCH($J986,'State '!$B:$B,0),3)</f>
        <v>South Central</v>
      </c>
      <c r="N986" s="151"/>
      <c r="O986" s="158">
        <v>373.4</v>
      </c>
      <c r="P986" s="157">
        <v>96.4</v>
      </c>
      <c r="Q986" s="157">
        <v>768</v>
      </c>
      <c r="R986" s="158">
        <v>36</v>
      </c>
      <c r="S986" s="159" t="s">
        <v>135</v>
      </c>
      <c r="T986" s="156" t="s">
        <v>381</v>
      </c>
      <c r="U986" s="160" t="s">
        <v>624</v>
      </c>
      <c r="V986" s="151"/>
      <c r="W986" s="150"/>
      <c r="X986" s="150"/>
      <c r="Y986" s="150"/>
      <c r="Z986" s="17"/>
      <c r="AA986" s="17"/>
      <c r="AB986" s="17"/>
    </row>
    <row r="987" spans="1:28" x14ac:dyDescent="0.2">
      <c r="A987" s="151">
        <v>40367</v>
      </c>
      <c r="B987" s="152" t="s">
        <v>1849</v>
      </c>
      <c r="C987" s="152" t="s">
        <v>1939</v>
      </c>
      <c r="D987" s="152" t="s">
        <v>140</v>
      </c>
      <c r="E987" s="153" t="s">
        <v>143</v>
      </c>
      <c r="F987" s="154">
        <v>40181</v>
      </c>
      <c r="G987" s="161">
        <v>2010</v>
      </c>
      <c r="H987" s="151" t="s">
        <v>14</v>
      </c>
      <c r="I987" s="151" t="str">
        <f t="shared" si="74"/>
        <v>MS</v>
      </c>
      <c r="J987" s="151" t="str">
        <f t="shared" si="73"/>
        <v>MS</v>
      </c>
      <c r="K987" s="151" t="str">
        <f t="shared" si="75"/>
        <v>South Central</v>
      </c>
      <c r="L987" s="151" t="str">
        <f>INDEX('State '!$A$1:$C$62,MATCH($I987,'State '!$B:$B,0),3)</f>
        <v>South Central</v>
      </c>
      <c r="M987" s="151" t="str">
        <f>INDEX('State '!$A$1:$C$62,MATCH($J987,'State '!$B:$B,0),3)</f>
        <v>South Central</v>
      </c>
      <c r="N987" s="151"/>
      <c r="O987" s="158">
        <v>162</v>
      </c>
      <c r="P987" s="157"/>
      <c r="Q987" s="157">
        <v>232</v>
      </c>
      <c r="R987" s="158"/>
      <c r="S987" s="159" t="s">
        <v>135</v>
      </c>
      <c r="T987" s="156" t="s">
        <v>381</v>
      </c>
      <c r="U987" s="160" t="s">
        <v>548</v>
      </c>
      <c r="V987" s="151"/>
      <c r="W987" s="150"/>
      <c r="X987" s="150"/>
      <c r="Y987" s="150"/>
      <c r="Z987" s="17"/>
      <c r="AA987" s="17"/>
      <c r="AB987" s="17"/>
    </row>
    <row r="988" spans="1:28" x14ac:dyDescent="0.2">
      <c r="A988" s="151">
        <v>39990</v>
      </c>
      <c r="B988" s="164" t="s">
        <v>1850</v>
      </c>
      <c r="C988" s="164" t="s">
        <v>1939</v>
      </c>
      <c r="D988" s="164" t="s">
        <v>140</v>
      </c>
      <c r="E988" s="164" t="s">
        <v>143</v>
      </c>
      <c r="F988" s="165">
        <v>36100</v>
      </c>
      <c r="G988" s="157">
        <v>1998</v>
      </c>
      <c r="H988" s="151" t="s">
        <v>0</v>
      </c>
      <c r="I988" s="151" t="str">
        <f t="shared" si="74"/>
        <v>LA</v>
      </c>
      <c r="J988" s="151" t="str">
        <f t="shared" si="73"/>
        <v>LA</v>
      </c>
      <c r="K988" s="151" t="str">
        <f t="shared" si="75"/>
        <v>South Central</v>
      </c>
      <c r="L988" s="151" t="str">
        <f>INDEX('State '!$A$1:$C$62,MATCH($I988,'State '!$B:$B,0),3)</f>
        <v>South Central</v>
      </c>
      <c r="M988" s="151" t="str">
        <f>INDEX('State '!$A$1:$C$62,MATCH($J988,'State '!$B:$B,0),3)</f>
        <v>South Central</v>
      </c>
      <c r="N988" s="151"/>
      <c r="O988" s="158">
        <v>5.98</v>
      </c>
      <c r="P988" s="158"/>
      <c r="Q988" s="158">
        <v>115</v>
      </c>
      <c r="R988" s="157">
        <v>20</v>
      </c>
      <c r="S988" s="151" t="s">
        <v>135</v>
      </c>
      <c r="T988" s="151" t="s">
        <v>381</v>
      </c>
      <c r="U988" s="151" t="s">
        <v>1581</v>
      </c>
      <c r="V988" s="151"/>
      <c r="W988" s="150"/>
      <c r="X988" s="150"/>
      <c r="Y988" s="150"/>
      <c r="Z988" s="17"/>
      <c r="AA988" s="17"/>
      <c r="AB988" s="17"/>
    </row>
    <row r="989" spans="1:28" x14ac:dyDescent="0.2">
      <c r="A989" s="151">
        <v>40367</v>
      </c>
      <c r="B989" s="164" t="s">
        <v>667</v>
      </c>
      <c r="C989" s="164" t="s">
        <v>1939</v>
      </c>
      <c r="D989" s="164" t="s">
        <v>134</v>
      </c>
      <c r="E989" s="164" t="s">
        <v>143</v>
      </c>
      <c r="F989" s="165">
        <v>40087</v>
      </c>
      <c r="G989" s="157">
        <v>2009</v>
      </c>
      <c r="H989" s="151" t="s">
        <v>23</v>
      </c>
      <c r="I989" s="151" t="str">
        <f t="shared" si="74"/>
        <v>KY</v>
      </c>
      <c r="J989" s="151" t="str">
        <f t="shared" si="73"/>
        <v>KY</v>
      </c>
      <c r="K989" s="151" t="str">
        <f t="shared" si="75"/>
        <v>Midwest</v>
      </c>
      <c r="L989" s="151" t="str">
        <f>INDEX('State '!$A$1:$C$62,MATCH($I989,'State '!$B:$B,0),3)</f>
        <v>Midwest</v>
      </c>
      <c r="M989" s="151" t="str">
        <f>INDEX('State '!$A$1:$C$62,MATCH($J989,'State '!$B:$B,0),3)</f>
        <v>Midwest</v>
      </c>
      <c r="N989" s="151"/>
      <c r="O989" s="158">
        <v>6.3</v>
      </c>
      <c r="P989" s="158">
        <v>11</v>
      </c>
      <c r="Q989" s="158">
        <v>92</v>
      </c>
      <c r="R989" s="157">
        <v>30</v>
      </c>
      <c r="S989" s="151" t="s">
        <v>135</v>
      </c>
      <c r="T989" s="151" t="s">
        <v>381</v>
      </c>
      <c r="U989" s="151" t="s">
        <v>668</v>
      </c>
      <c r="V989" s="151"/>
      <c r="W989" s="150"/>
      <c r="X989" s="150"/>
      <c r="Y989" s="150"/>
      <c r="Z989" s="17"/>
      <c r="AA989" s="17"/>
      <c r="AB989" s="17"/>
    </row>
    <row r="990" spans="1:28" x14ac:dyDescent="0.2">
      <c r="A990" s="151">
        <v>39990</v>
      </c>
      <c r="B990" s="164" t="s">
        <v>1005</v>
      </c>
      <c r="C990" s="164" t="s">
        <v>1939</v>
      </c>
      <c r="D990" s="164" t="s">
        <v>140</v>
      </c>
      <c r="E990" s="164" t="s">
        <v>143</v>
      </c>
      <c r="F990" s="165">
        <v>39071</v>
      </c>
      <c r="G990" s="157">
        <v>2006</v>
      </c>
      <c r="H990" s="151" t="s">
        <v>23</v>
      </c>
      <c r="I990" s="151" t="str">
        <f t="shared" si="74"/>
        <v>KY</v>
      </c>
      <c r="J990" s="151" t="str">
        <f t="shared" ref="J990:J1022" si="76">RIGHT($H990,2)</f>
        <v>KY</v>
      </c>
      <c r="K990" s="151" t="str">
        <f t="shared" si="75"/>
        <v>Midwest</v>
      </c>
      <c r="L990" s="151" t="str">
        <f>INDEX('State '!$A$1:$C$62,MATCH($I990,'State '!$B:$B,0),3)</f>
        <v>Midwest</v>
      </c>
      <c r="M990" s="151" t="str">
        <f>INDEX('State '!$A$1:$C$62,MATCH($J990,'State '!$B:$B,0),3)</f>
        <v>Midwest</v>
      </c>
      <c r="N990" s="151"/>
      <c r="O990" s="158">
        <v>14.17</v>
      </c>
      <c r="P990" s="158">
        <v>27.5</v>
      </c>
      <c r="Q990" s="158">
        <v>80</v>
      </c>
      <c r="R990" s="157" t="s">
        <v>3247</v>
      </c>
      <c r="S990" s="151" t="s">
        <v>135</v>
      </c>
      <c r="T990" s="151" t="s">
        <v>381</v>
      </c>
      <c r="U990" s="151" t="s">
        <v>1006</v>
      </c>
      <c r="V990" s="151"/>
      <c r="W990" s="150"/>
      <c r="X990" s="150"/>
      <c r="Y990" s="150"/>
      <c r="Z990" s="17"/>
      <c r="AA990" s="17"/>
      <c r="AB990" s="17"/>
    </row>
    <row r="991" spans="1:28" ht="63.75" x14ac:dyDescent="0.2">
      <c r="A991" s="96">
        <v>45576</v>
      </c>
      <c r="B991" s="79" t="s">
        <v>3131</v>
      </c>
      <c r="C991" s="79" t="s">
        <v>207</v>
      </c>
      <c r="D991" s="79" t="s">
        <v>134</v>
      </c>
      <c r="E991" s="79" t="s">
        <v>3474</v>
      </c>
      <c r="F991" s="60">
        <v>45551</v>
      </c>
      <c r="G991" s="61">
        <v>2024</v>
      </c>
      <c r="H991" s="97" t="s">
        <v>28</v>
      </c>
      <c r="I991" s="97" t="str">
        <f>LEFT($H991,2)</f>
        <v>IL</v>
      </c>
      <c r="J991" s="97" t="str">
        <f>RIGHT($H991,2)</f>
        <v>IL</v>
      </c>
      <c r="K991" s="104" t="s">
        <v>9</v>
      </c>
      <c r="L991" s="97" t="s">
        <v>9</v>
      </c>
      <c r="M991" s="97" t="s">
        <v>9</v>
      </c>
      <c r="N991" s="97"/>
      <c r="O991" s="158">
        <v>27.7</v>
      </c>
      <c r="P991" s="158">
        <v>2.85</v>
      </c>
      <c r="Q991" s="146">
        <v>210</v>
      </c>
      <c r="R991" s="98">
        <v>20</v>
      </c>
      <c r="S991" s="97" t="s">
        <v>135</v>
      </c>
      <c r="T991" s="97" t="s">
        <v>381</v>
      </c>
      <c r="U991" s="97" t="s">
        <v>3132</v>
      </c>
      <c r="V991" s="97" t="s">
        <v>2175</v>
      </c>
      <c r="W991" s="79" t="s">
        <v>3512</v>
      </c>
      <c r="X991" s="79" t="s">
        <v>2828</v>
      </c>
      <c r="Y991" s="147"/>
      <c r="AA991" s="17"/>
      <c r="AB991" s="17"/>
    </row>
    <row r="992" spans="1:28" x14ac:dyDescent="0.2">
      <c r="A992" s="151">
        <v>41614</v>
      </c>
      <c r="B992" s="164" t="s">
        <v>416</v>
      </c>
      <c r="C992" s="164" t="s">
        <v>223</v>
      </c>
      <c r="D992" s="164" t="s">
        <v>140</v>
      </c>
      <c r="E992" s="164" t="s">
        <v>143</v>
      </c>
      <c r="F992" s="165">
        <v>41550</v>
      </c>
      <c r="G992" s="157">
        <v>2013</v>
      </c>
      <c r="H992" s="151" t="s">
        <v>7</v>
      </c>
      <c r="I992" s="151" t="str">
        <f t="shared" si="74"/>
        <v>PA</v>
      </c>
      <c r="J992" s="151" t="str">
        <f t="shared" si="76"/>
        <v>PA</v>
      </c>
      <c r="K992" s="151" t="str">
        <f t="shared" si="75"/>
        <v>Northeast</v>
      </c>
      <c r="L992" s="151" t="str">
        <f>INDEX('State '!$A$1:$C$62,MATCH($I992,'State '!$B:$B,0),3)</f>
        <v>Northeast</v>
      </c>
      <c r="M992" s="151" t="str">
        <f>INDEX('State '!$A$1:$C$62,MATCH($J992,'State '!$B:$B,0),3)</f>
        <v>Northeast</v>
      </c>
      <c r="N992" s="151"/>
      <c r="O992" s="158">
        <v>67.2</v>
      </c>
      <c r="P992" s="158">
        <v>15</v>
      </c>
      <c r="Q992" s="158">
        <v>270</v>
      </c>
      <c r="R992" s="157">
        <v>24</v>
      </c>
      <c r="S992" s="151" t="s">
        <v>135</v>
      </c>
      <c r="T992" s="151" t="s">
        <v>381</v>
      </c>
      <c r="U992" s="151" t="s">
        <v>417</v>
      </c>
      <c r="V992" s="151"/>
      <c r="W992" s="150"/>
      <c r="X992" s="150"/>
      <c r="Y992" s="150"/>
      <c r="Z992" s="17"/>
      <c r="AA992" s="17"/>
      <c r="AB992" s="17"/>
    </row>
    <row r="993" spans="1:28" x14ac:dyDescent="0.2">
      <c r="A993" s="151">
        <v>40848</v>
      </c>
      <c r="B993" s="152" t="s">
        <v>496</v>
      </c>
      <c r="C993" s="152" t="s">
        <v>230</v>
      </c>
      <c r="D993" s="152" t="s">
        <v>136</v>
      </c>
      <c r="E993" s="153" t="s">
        <v>143</v>
      </c>
      <c r="F993" s="154">
        <v>40867</v>
      </c>
      <c r="G993" s="161">
        <v>2011</v>
      </c>
      <c r="H993" s="151" t="s">
        <v>388</v>
      </c>
      <c r="I993" s="151" t="str">
        <f t="shared" si="74"/>
        <v>PA</v>
      </c>
      <c r="J993" s="151" t="str">
        <f t="shared" si="76"/>
        <v>NY</v>
      </c>
      <c r="K993" s="151" t="str">
        <f t="shared" si="75"/>
        <v>Northeast</v>
      </c>
      <c r="L993" s="151" t="str">
        <f>INDEX('State '!$A$1:$C$62,MATCH($I993,'State '!$B:$B,0),3)</f>
        <v>Northeast</v>
      </c>
      <c r="M993" s="151" t="str">
        <f>INDEX('State '!$A$1:$C$62,MATCH($J993,'State '!$B:$B,0),3)</f>
        <v>Northeast</v>
      </c>
      <c r="N993" s="151"/>
      <c r="O993" s="158">
        <v>46.76</v>
      </c>
      <c r="P993" s="157">
        <v>15</v>
      </c>
      <c r="Q993" s="157">
        <v>350</v>
      </c>
      <c r="R993" s="158">
        <v>24</v>
      </c>
      <c r="S993" s="159" t="s">
        <v>135</v>
      </c>
      <c r="T993" s="156" t="s">
        <v>381</v>
      </c>
      <c r="U993" s="160" t="s">
        <v>498</v>
      </c>
      <c r="V993" s="151"/>
      <c r="W993" s="150"/>
      <c r="X993" s="150"/>
      <c r="Y993" s="150"/>
      <c r="Z993" s="17"/>
      <c r="AA993" s="17"/>
      <c r="AB993" s="17"/>
    </row>
    <row r="994" spans="1:28" x14ac:dyDescent="0.2">
      <c r="A994" s="151">
        <v>41508</v>
      </c>
      <c r="B994" s="152" t="s">
        <v>405</v>
      </c>
      <c r="C994" s="152" t="s">
        <v>207</v>
      </c>
      <c r="D994" s="152" t="s">
        <v>134</v>
      </c>
      <c r="E994" s="153" t="s">
        <v>143</v>
      </c>
      <c r="F994" s="154">
        <v>41518</v>
      </c>
      <c r="G994" s="161">
        <v>2013</v>
      </c>
      <c r="H994" s="151" t="s">
        <v>11</v>
      </c>
      <c r="I994" s="151" t="str">
        <f t="shared" si="74"/>
        <v>ND</v>
      </c>
      <c r="J994" s="151" t="str">
        <f t="shared" si="76"/>
        <v>ND</v>
      </c>
      <c r="K994" s="151" t="str">
        <f t="shared" si="75"/>
        <v>Mountain</v>
      </c>
      <c r="L994" s="151" t="str">
        <f>INDEX('State '!$A$1:$C$62,MATCH($I994,'State '!$B:$B,0),3)</f>
        <v>Mountain</v>
      </c>
      <c r="M994" s="151" t="str">
        <f>INDEX('State '!$A$1:$C$62,MATCH($J994,'State '!$B:$B,0),3)</f>
        <v>Mountain</v>
      </c>
      <c r="N994" s="151"/>
      <c r="O994" s="158">
        <v>167</v>
      </c>
      <c r="P994" s="157">
        <v>80</v>
      </c>
      <c r="Q994" s="157">
        <v>126.4</v>
      </c>
      <c r="R994" s="158">
        <v>12</v>
      </c>
      <c r="S994" s="159" t="s">
        <v>135</v>
      </c>
      <c r="T994" s="156" t="s">
        <v>381</v>
      </c>
      <c r="U994" s="160" t="s">
        <v>406</v>
      </c>
      <c r="V994" s="151"/>
      <c r="W994" s="150"/>
      <c r="X994" s="150"/>
      <c r="Y994" s="150"/>
      <c r="Z994" s="17"/>
      <c r="AA994" s="17"/>
      <c r="AB994" s="17"/>
    </row>
    <row r="995" spans="1:28" ht="38.25" x14ac:dyDescent="0.2">
      <c r="A995" s="97">
        <v>44313</v>
      </c>
      <c r="B995" s="80" t="s">
        <v>2991</v>
      </c>
      <c r="C995" s="80" t="s">
        <v>1991</v>
      </c>
      <c r="D995" s="80" t="s">
        <v>140</v>
      </c>
      <c r="E995" s="102" t="s">
        <v>143</v>
      </c>
      <c r="F995" s="62">
        <v>44055</v>
      </c>
      <c r="G995" s="110" t="s">
        <v>382</v>
      </c>
      <c r="H995" s="97" t="s">
        <v>37</v>
      </c>
      <c r="I995" s="97" t="str">
        <f t="shared" si="74"/>
        <v>OK</v>
      </c>
      <c r="J995" s="97" t="str">
        <f t="shared" si="76"/>
        <v>OK</v>
      </c>
      <c r="K995" s="104" t="str">
        <f t="shared" si="75"/>
        <v>South Central</v>
      </c>
      <c r="L995" s="97" t="str">
        <f>INDEX('State '!$A$1:$C$62,MATCH($I995,'State '!$B:$B,0),3)</f>
        <v>South Central</v>
      </c>
      <c r="M995" s="97" t="str">
        <f>INDEX('State '!$A$1:$C$62,MATCH($J995,'State '!$B:$B,0),3)</f>
        <v>South Central</v>
      </c>
      <c r="N995" s="97"/>
      <c r="O995" s="158">
        <v>13</v>
      </c>
      <c r="P995" s="179"/>
      <c r="Q995" s="108">
        <v>40</v>
      </c>
      <c r="R995" s="63"/>
      <c r="S995" s="103" t="s">
        <v>135</v>
      </c>
      <c r="T995" s="104" t="s">
        <v>381</v>
      </c>
      <c r="U995" s="105" t="s">
        <v>2992</v>
      </c>
      <c r="V995" s="97" t="s">
        <v>2175</v>
      </c>
      <c r="W995" s="79" t="s">
        <v>2993</v>
      </c>
      <c r="X995" s="79"/>
      <c r="Y995" s="195"/>
      <c r="Z995" s="17"/>
      <c r="AA995" s="17"/>
      <c r="AB995" s="17"/>
    </row>
    <row r="996" spans="1:28" x14ac:dyDescent="0.2">
      <c r="A996" s="151">
        <v>39990</v>
      </c>
      <c r="B996" s="164" t="s">
        <v>1861</v>
      </c>
      <c r="C996" s="164" t="s">
        <v>287</v>
      </c>
      <c r="D996" s="164" t="s">
        <v>134</v>
      </c>
      <c r="E996" s="164" t="s">
        <v>143</v>
      </c>
      <c r="F996" s="165">
        <v>37580</v>
      </c>
      <c r="G996" s="157">
        <v>2002</v>
      </c>
      <c r="H996" s="151" t="s">
        <v>1311</v>
      </c>
      <c r="I996" s="151" t="str">
        <f t="shared" si="74"/>
        <v>OR</v>
      </c>
      <c r="J996" s="151" t="str">
        <f t="shared" si="76"/>
        <v>NV</v>
      </c>
      <c r="K996" s="151" t="str">
        <f t="shared" si="75"/>
        <v>Pacific, Mountain</v>
      </c>
      <c r="L996" s="151" t="str">
        <f>INDEX('State '!$A$1:$C$62,MATCH($I996,'State '!$B:$B,0),3)</f>
        <v>Pacific</v>
      </c>
      <c r="M996" s="151" t="str">
        <f>INDEX('State '!$A$1:$C$62,MATCH($J996,'State '!$B:$B,0),3)</f>
        <v>Mountain</v>
      </c>
      <c r="N996" s="151"/>
      <c r="O996" s="158">
        <v>36</v>
      </c>
      <c r="P996" s="158">
        <v>10.5</v>
      </c>
      <c r="Q996" s="158">
        <v>54</v>
      </c>
      <c r="R996" s="157">
        <v>16</v>
      </c>
      <c r="S996" s="151" t="s">
        <v>135</v>
      </c>
      <c r="T996" s="151" t="s">
        <v>381</v>
      </c>
      <c r="U996" s="151" t="s">
        <v>1312</v>
      </c>
      <c r="V996" s="151"/>
      <c r="W996" s="150"/>
      <c r="X996" s="150"/>
      <c r="Y996" s="150"/>
      <c r="Z996" s="17"/>
      <c r="AA996" s="17"/>
      <c r="AB996" s="17"/>
    </row>
    <row r="997" spans="1:28" ht="25.5" x14ac:dyDescent="0.2">
      <c r="A997" s="97">
        <v>44575</v>
      </c>
      <c r="B997" s="80" t="s">
        <v>3253</v>
      </c>
      <c r="C997" s="80" t="s">
        <v>3010</v>
      </c>
      <c r="D997" s="80" t="s">
        <v>140</v>
      </c>
      <c r="E997" s="102" t="s">
        <v>143</v>
      </c>
      <c r="F997" s="62">
        <v>44413</v>
      </c>
      <c r="G997" s="107">
        <v>2021</v>
      </c>
      <c r="H997" s="97" t="s">
        <v>3011</v>
      </c>
      <c r="I997" s="97" t="str">
        <f t="shared" si="74"/>
        <v>MN</v>
      </c>
      <c r="J997" s="97" t="str">
        <f t="shared" si="76"/>
        <v>ND</v>
      </c>
      <c r="K997" s="104" t="str">
        <f t="shared" si="75"/>
        <v>Midwest, Mountain</v>
      </c>
      <c r="L997" s="97" t="str">
        <f>INDEX('State '!$A$1:$C$62,MATCH($I997,'State '!$B:$B,0),3)</f>
        <v>Midwest</v>
      </c>
      <c r="M997" s="97" t="str">
        <f>INDEX('State '!$A$1:$C$62,MATCH($J997,'State '!$B:$B,0),3)</f>
        <v>Mountain</v>
      </c>
      <c r="N997" s="97"/>
      <c r="O997" s="158">
        <v>8.5</v>
      </c>
      <c r="P997" s="158">
        <v>62.74</v>
      </c>
      <c r="Q997" s="108"/>
      <c r="R997" s="63">
        <v>4</v>
      </c>
      <c r="S997" s="103" t="s">
        <v>135</v>
      </c>
      <c r="T997" s="104" t="s">
        <v>381</v>
      </c>
      <c r="U997" s="105" t="s">
        <v>3012</v>
      </c>
      <c r="V997" s="97" t="s">
        <v>2178</v>
      </c>
      <c r="W997" s="79" t="s">
        <v>3013</v>
      </c>
      <c r="X997" s="79" t="s">
        <v>2830</v>
      </c>
      <c r="Y997" s="137"/>
      <c r="Z997" s="17"/>
      <c r="AA997" s="17"/>
      <c r="AB997" s="17"/>
    </row>
    <row r="998" spans="1:28" ht="25.5" x14ac:dyDescent="0.2">
      <c r="A998" s="97">
        <v>44575</v>
      </c>
      <c r="B998" s="79" t="s">
        <v>2130</v>
      </c>
      <c r="C998" s="79" t="s">
        <v>256</v>
      </c>
      <c r="D998" s="79" t="s">
        <v>140</v>
      </c>
      <c r="E998" s="79" t="s">
        <v>3199</v>
      </c>
      <c r="F998" s="60"/>
      <c r="G998" s="98" t="s">
        <v>382</v>
      </c>
      <c r="H998" s="97" t="s">
        <v>2</v>
      </c>
      <c r="I998" s="97" t="str">
        <f t="shared" si="74"/>
        <v>OR</v>
      </c>
      <c r="J998" s="97" t="str">
        <f t="shared" si="76"/>
        <v>OR</v>
      </c>
      <c r="K998" s="104" t="str">
        <f t="shared" si="75"/>
        <v>Pacific</v>
      </c>
      <c r="L998" s="97" t="str">
        <f>INDEX('State '!$A$1:$C$62,MATCH($I998,'State '!$B:$B,0),3)</f>
        <v>Pacific</v>
      </c>
      <c r="M998" s="97" t="str">
        <f>INDEX('State '!$A$1:$C$62,MATCH($J998,'State '!$B:$B,0),3)</f>
        <v>Pacific</v>
      </c>
      <c r="N998" s="97"/>
      <c r="O998" s="158">
        <v>800</v>
      </c>
      <c r="P998" s="111">
        <v>106</v>
      </c>
      <c r="Q998" s="146">
        <v>450</v>
      </c>
      <c r="R998" s="98">
        <v>30</v>
      </c>
      <c r="S998" s="97" t="s">
        <v>135</v>
      </c>
      <c r="T998" s="97" t="s">
        <v>381</v>
      </c>
      <c r="U998" s="97" t="s">
        <v>382</v>
      </c>
      <c r="V998" s="97" t="s">
        <v>2175</v>
      </c>
      <c r="W998" s="79"/>
      <c r="X998" s="79"/>
      <c r="Y998" s="195"/>
      <c r="Z998" s="17"/>
      <c r="AA998" s="17"/>
      <c r="AB998" s="17"/>
    </row>
    <row r="999" spans="1:28" x14ac:dyDescent="0.2">
      <c r="A999" s="151">
        <v>39990</v>
      </c>
      <c r="B999" s="164" t="s">
        <v>1342</v>
      </c>
      <c r="C999" s="164" t="s">
        <v>349</v>
      </c>
      <c r="D999" s="164" t="s">
        <v>140</v>
      </c>
      <c r="E999" s="164" t="s">
        <v>143</v>
      </c>
      <c r="F999" s="165">
        <v>37386</v>
      </c>
      <c r="G999" s="157">
        <v>2002</v>
      </c>
      <c r="H999" s="151" t="s">
        <v>1343</v>
      </c>
      <c r="I999" s="151" t="str">
        <f t="shared" si="74"/>
        <v>CO</v>
      </c>
      <c r="J999" s="151" t="str">
        <f t="shared" si="76"/>
        <v>NE</v>
      </c>
      <c r="K999" s="151" t="str">
        <f t="shared" si="75"/>
        <v>Mountain</v>
      </c>
      <c r="L999" s="151" t="str">
        <f>INDEX('State '!$A$1:$C$62,MATCH($I999,'State '!$B:$B,0),3)</f>
        <v>Mountain</v>
      </c>
      <c r="M999" s="151" t="str">
        <f>INDEX('State '!$A$1:$C$62,MATCH($J999,'State '!$B:$B,0),3)</f>
        <v>Mountain</v>
      </c>
      <c r="N999" s="151" t="s">
        <v>2465</v>
      </c>
      <c r="O999" s="158">
        <v>58.5</v>
      </c>
      <c r="P999" s="158"/>
      <c r="Q999" s="158">
        <v>324</v>
      </c>
      <c r="R999" s="157">
        <v>36</v>
      </c>
      <c r="S999" s="151" t="s">
        <v>135</v>
      </c>
      <c r="T999" s="151" t="s">
        <v>381</v>
      </c>
      <c r="U999" s="151" t="s">
        <v>1344</v>
      </c>
      <c r="V999" s="151"/>
      <c r="W999" s="150"/>
      <c r="X999" s="150"/>
      <c r="Y999" s="150"/>
      <c r="Z999" s="17"/>
      <c r="AA999" s="17"/>
      <c r="AB999" s="17"/>
    </row>
    <row r="1000" spans="1:28" x14ac:dyDescent="0.2">
      <c r="A1000" s="151">
        <v>39990</v>
      </c>
      <c r="B1000" s="152" t="s">
        <v>1661</v>
      </c>
      <c r="C1000" s="152" t="s">
        <v>349</v>
      </c>
      <c r="D1000" s="152" t="s">
        <v>140</v>
      </c>
      <c r="E1000" s="153" t="s">
        <v>143</v>
      </c>
      <c r="F1000" s="154">
        <v>35674</v>
      </c>
      <c r="G1000" s="161">
        <v>1997</v>
      </c>
      <c r="H1000" s="151" t="s">
        <v>1343</v>
      </c>
      <c r="I1000" s="151" t="str">
        <f t="shared" si="74"/>
        <v>CO</v>
      </c>
      <c r="J1000" s="151" t="str">
        <f t="shared" si="76"/>
        <v>NE</v>
      </c>
      <c r="K1000" s="151" t="str">
        <f t="shared" si="75"/>
        <v>Mountain</v>
      </c>
      <c r="L1000" s="151" t="str">
        <f>INDEX('State '!$A$1:$C$62,MATCH($I1000,'State '!$B:$B,0),3)</f>
        <v>Mountain</v>
      </c>
      <c r="M1000" s="151" t="str">
        <f>INDEX('State '!$A$1:$C$62,MATCH($J1000,'State '!$B:$B,0),3)</f>
        <v>Mountain</v>
      </c>
      <c r="N1000" s="151" t="s">
        <v>2465</v>
      </c>
      <c r="O1000" s="158">
        <v>10.94</v>
      </c>
      <c r="P1000" s="157">
        <v>445</v>
      </c>
      <c r="Q1000" s="157">
        <v>105</v>
      </c>
      <c r="R1000" s="158">
        <v>36</v>
      </c>
      <c r="S1000" s="159" t="s">
        <v>135</v>
      </c>
      <c r="T1000" s="156" t="s">
        <v>381</v>
      </c>
      <c r="U1000" s="160" t="s">
        <v>1662</v>
      </c>
      <c r="V1000" s="151"/>
      <c r="W1000" s="150"/>
      <c r="X1000" s="150"/>
      <c r="Y1000" s="150"/>
      <c r="Z1000" s="17"/>
      <c r="AA1000" s="17"/>
      <c r="AB1000" s="17"/>
    </row>
    <row r="1001" spans="1:28" ht="25.5" x14ac:dyDescent="0.2">
      <c r="A1001" s="97">
        <v>44295</v>
      </c>
      <c r="B1001" s="79" t="s">
        <v>2549</v>
      </c>
      <c r="C1001" s="80" t="s">
        <v>2550</v>
      </c>
      <c r="D1001" s="79" t="s">
        <v>134</v>
      </c>
      <c r="E1001" s="79" t="s">
        <v>143</v>
      </c>
      <c r="F1001" s="60">
        <v>44293</v>
      </c>
      <c r="G1001" s="98">
        <v>2021</v>
      </c>
      <c r="H1001" s="97" t="s">
        <v>0</v>
      </c>
      <c r="I1001" s="97" t="str">
        <f t="shared" si="74"/>
        <v>LA</v>
      </c>
      <c r="J1001" s="97" t="str">
        <f t="shared" si="76"/>
        <v>LA</v>
      </c>
      <c r="K1001" s="104" t="str">
        <f t="shared" si="75"/>
        <v>South Central</v>
      </c>
      <c r="L1001" s="97" t="str">
        <f>INDEX('State '!$A$1:$C$62,MATCH($I1001,'State '!$B:$B,0),3)</f>
        <v>South Central</v>
      </c>
      <c r="M1001" s="97" t="str">
        <f>INDEX('State '!$A$1:$C$62,MATCH($J1001,'State '!$B:$B,0),3)</f>
        <v>South Central</v>
      </c>
      <c r="N1001" s="97"/>
      <c r="O1001" s="158">
        <v>344.54500000000002</v>
      </c>
      <c r="P1001" s="158">
        <v>24</v>
      </c>
      <c r="Q1001" s="146">
        <v>1900</v>
      </c>
      <c r="R1001" s="98">
        <v>42</v>
      </c>
      <c r="S1001" s="97" t="s">
        <v>135</v>
      </c>
      <c r="T1001" s="104" t="s">
        <v>381</v>
      </c>
      <c r="U1001" s="97" t="s">
        <v>2551</v>
      </c>
      <c r="V1001" s="97" t="s">
        <v>2175</v>
      </c>
      <c r="W1001" s="79" t="s">
        <v>2820</v>
      </c>
      <c r="X1001" s="79" t="s">
        <v>2827</v>
      </c>
      <c r="Y1001" s="137" t="s">
        <v>2552</v>
      </c>
      <c r="Z1001" s="17"/>
      <c r="AA1001" s="17"/>
      <c r="AB1001" s="17"/>
    </row>
    <row r="1002" spans="1:28" x14ac:dyDescent="0.2">
      <c r="A1002" s="151">
        <v>40373</v>
      </c>
      <c r="B1002" s="164" t="s">
        <v>516</v>
      </c>
      <c r="C1002" s="164" t="s">
        <v>1875</v>
      </c>
      <c r="D1002" s="164" t="s">
        <v>140</v>
      </c>
      <c r="E1002" s="164" t="s">
        <v>143</v>
      </c>
      <c r="F1002" s="165">
        <v>40660</v>
      </c>
      <c r="G1002" s="157">
        <v>2011</v>
      </c>
      <c r="H1002" s="151" t="s">
        <v>517</v>
      </c>
      <c r="I1002" s="151" t="str">
        <f t="shared" si="74"/>
        <v>AL</v>
      </c>
      <c r="J1002" s="151" t="str">
        <f t="shared" si="76"/>
        <v>NC</v>
      </c>
      <c r="K1002" s="151" t="str">
        <f t="shared" si="75"/>
        <v>South Central, Southeast</v>
      </c>
      <c r="L1002" s="151" t="str">
        <f>INDEX('State '!$A$1:$C$62,MATCH($I1002,'State '!$B:$B,0),3)</f>
        <v>South Central</v>
      </c>
      <c r="M1002" s="151" t="str">
        <f>INDEX('State '!$A$1:$C$62,MATCH($J1002,'State '!$B:$B,0),3)</f>
        <v>Southeast</v>
      </c>
      <c r="N1002" s="151"/>
      <c r="O1002" s="158">
        <v>148</v>
      </c>
      <c r="P1002" s="158">
        <v>22</v>
      </c>
      <c r="Q1002" s="158">
        <v>218.5</v>
      </c>
      <c r="R1002" s="157">
        <v>42</v>
      </c>
      <c r="S1002" s="151" t="s">
        <v>135</v>
      </c>
      <c r="T1002" s="151" t="s">
        <v>381</v>
      </c>
      <c r="U1002" s="151" t="s">
        <v>518</v>
      </c>
      <c r="V1002" s="151"/>
      <c r="W1002" s="150"/>
      <c r="X1002" s="150"/>
      <c r="Y1002" s="150"/>
      <c r="Z1002" s="17"/>
      <c r="AA1002" s="17"/>
      <c r="AB1002" s="17"/>
    </row>
    <row r="1003" spans="1:28" x14ac:dyDescent="0.2">
      <c r="A1003" s="151">
        <v>40373</v>
      </c>
      <c r="B1003" s="164" t="s">
        <v>563</v>
      </c>
      <c r="C1003" s="164" t="s">
        <v>1875</v>
      </c>
      <c r="D1003" s="164" t="s">
        <v>140</v>
      </c>
      <c r="E1003" s="164" t="s">
        <v>143</v>
      </c>
      <c r="F1003" s="165">
        <v>40372</v>
      </c>
      <c r="G1003" s="157">
        <v>2010</v>
      </c>
      <c r="H1003" s="151" t="s">
        <v>16</v>
      </c>
      <c r="I1003" s="151" t="str">
        <f t="shared" si="74"/>
        <v>NC</v>
      </c>
      <c r="J1003" s="151" t="str">
        <f t="shared" si="76"/>
        <v>NC</v>
      </c>
      <c r="K1003" s="151" t="str">
        <f t="shared" si="75"/>
        <v>Southeast</v>
      </c>
      <c r="L1003" s="151" t="str">
        <f>INDEX('State '!$A$1:$C$62,MATCH($I1003,'State '!$B:$B,0),3)</f>
        <v>Southeast</v>
      </c>
      <c r="M1003" s="151" t="str">
        <f>INDEX('State '!$A$1:$C$62,MATCH($J1003,'State '!$B:$B,0),3)</f>
        <v>Southeast</v>
      </c>
      <c r="N1003" s="151"/>
      <c r="O1003" s="158">
        <v>100</v>
      </c>
      <c r="P1003" s="158"/>
      <c r="Q1003" s="158">
        <v>90</v>
      </c>
      <c r="R1003" s="157"/>
      <c r="S1003" s="151" t="s">
        <v>135</v>
      </c>
      <c r="T1003" s="151" t="s">
        <v>381</v>
      </c>
      <c r="U1003" s="151" t="s">
        <v>518</v>
      </c>
      <c r="V1003" s="151"/>
      <c r="W1003" s="150"/>
      <c r="X1003" s="150"/>
      <c r="Y1003" s="150"/>
      <c r="Z1003" s="17"/>
      <c r="AA1003" s="17"/>
      <c r="AB1003" s="17"/>
    </row>
    <row r="1004" spans="1:28" x14ac:dyDescent="0.2">
      <c r="A1004" s="151">
        <v>39990</v>
      </c>
      <c r="B1004" s="164" t="s">
        <v>1554</v>
      </c>
      <c r="C1004" s="164" t="s">
        <v>1875</v>
      </c>
      <c r="D1004" s="164" t="s">
        <v>140</v>
      </c>
      <c r="E1004" s="164" t="s">
        <v>143</v>
      </c>
      <c r="F1004" s="165">
        <v>36130</v>
      </c>
      <c r="G1004" s="157">
        <v>1998</v>
      </c>
      <c r="H1004" s="151" t="s">
        <v>53</v>
      </c>
      <c r="I1004" s="151" t="str">
        <f t="shared" si="74"/>
        <v>SC</v>
      </c>
      <c r="J1004" s="151" t="str">
        <f t="shared" si="76"/>
        <v>SC</v>
      </c>
      <c r="K1004" s="151" t="str">
        <f t="shared" si="75"/>
        <v>Southeast</v>
      </c>
      <c r="L1004" s="151" t="str">
        <f>INDEX('State '!$A$1:$C$62,MATCH($I1004,'State '!$B:$B,0),3)</f>
        <v>Southeast</v>
      </c>
      <c r="M1004" s="151" t="str">
        <f>INDEX('State '!$A$1:$C$62,MATCH($J1004,'State '!$B:$B,0),3)</f>
        <v>Southeast</v>
      </c>
      <c r="N1004" s="151"/>
      <c r="O1004" s="158"/>
      <c r="P1004" s="158">
        <v>2</v>
      </c>
      <c r="Q1004" s="158">
        <v>4</v>
      </c>
      <c r="R1004" s="157">
        <v>4</v>
      </c>
      <c r="S1004" s="151" t="s">
        <v>135</v>
      </c>
      <c r="T1004" s="151" t="s">
        <v>381</v>
      </c>
      <c r="U1004" s="151" t="s">
        <v>1555</v>
      </c>
      <c r="V1004" s="151"/>
      <c r="W1004" s="150"/>
      <c r="X1004" s="150"/>
      <c r="Y1004" s="150"/>
      <c r="Z1004" s="17"/>
      <c r="AA1004" s="17"/>
      <c r="AB1004" s="17"/>
    </row>
    <row r="1005" spans="1:28" x14ac:dyDescent="0.2">
      <c r="A1005" s="151">
        <v>39990</v>
      </c>
      <c r="B1005" s="164" t="s">
        <v>1041</v>
      </c>
      <c r="C1005" s="164" t="s">
        <v>1875</v>
      </c>
      <c r="D1005" s="164" t="s">
        <v>140</v>
      </c>
      <c r="E1005" s="164" t="s">
        <v>143</v>
      </c>
      <c r="F1005" s="165">
        <v>38657</v>
      </c>
      <c r="G1005" s="157">
        <v>2005</v>
      </c>
      <c r="H1005" s="151" t="s">
        <v>20</v>
      </c>
      <c r="I1005" s="151" t="str">
        <f t="shared" si="74"/>
        <v>NJ</v>
      </c>
      <c r="J1005" s="151" t="str">
        <f t="shared" si="76"/>
        <v>NJ</v>
      </c>
      <c r="K1005" s="151" t="str">
        <f t="shared" si="75"/>
        <v>Northeast</v>
      </c>
      <c r="L1005" s="151" t="str">
        <f>INDEX('State '!$A$1:$C$62,MATCH($I1005,'State '!$B:$B,0),3)</f>
        <v>Northeast</v>
      </c>
      <c r="M1005" s="151" t="str">
        <f>INDEX('State '!$A$1:$C$62,MATCH($J1005,'State '!$B:$B,0),3)</f>
        <v>Northeast</v>
      </c>
      <c r="N1005" s="151"/>
      <c r="O1005" s="158">
        <v>12.4</v>
      </c>
      <c r="P1005" s="158">
        <v>3.7</v>
      </c>
      <c r="Q1005" s="158">
        <v>105</v>
      </c>
      <c r="R1005" s="157">
        <v>36</v>
      </c>
      <c r="S1005" s="151" t="s">
        <v>135</v>
      </c>
      <c r="T1005" s="151" t="s">
        <v>381</v>
      </c>
      <c r="U1005" s="151" t="s">
        <v>1042</v>
      </c>
      <c r="V1005" s="151"/>
      <c r="W1005" s="150"/>
      <c r="X1005" s="150"/>
      <c r="Y1005" s="150"/>
      <c r="Z1005" s="17"/>
      <c r="AA1005" s="17"/>
      <c r="AB1005" s="17"/>
    </row>
    <row r="1006" spans="1:28" x14ac:dyDescent="0.2">
      <c r="A1006" s="151">
        <v>39990</v>
      </c>
      <c r="B1006" s="164" t="s">
        <v>1552</v>
      </c>
      <c r="C1006" s="164" t="s">
        <v>1875</v>
      </c>
      <c r="D1006" s="164" t="s">
        <v>140</v>
      </c>
      <c r="E1006" s="164" t="s">
        <v>143</v>
      </c>
      <c r="F1006" s="165">
        <v>36100</v>
      </c>
      <c r="G1006" s="157">
        <v>1998</v>
      </c>
      <c r="H1006" s="151" t="s">
        <v>380</v>
      </c>
      <c r="I1006" s="151" t="str">
        <f t="shared" si="74"/>
        <v>AL</v>
      </c>
      <c r="J1006" s="151" t="str">
        <f t="shared" si="76"/>
        <v>GA</v>
      </c>
      <c r="K1006" s="151" t="str">
        <f t="shared" si="75"/>
        <v>South Central, Southeast</v>
      </c>
      <c r="L1006" s="151" t="str">
        <f>INDEX('State '!$A$1:$C$62,MATCH($I1006,'State '!$B:$B,0),3)</f>
        <v>South Central</v>
      </c>
      <c r="M1006" s="151" t="str">
        <f>INDEX('State '!$A$1:$C$62,MATCH($J1006,'State '!$B:$B,0),3)</f>
        <v>Southeast</v>
      </c>
      <c r="N1006" s="151"/>
      <c r="O1006" s="158">
        <v>68</v>
      </c>
      <c r="P1006" s="158">
        <v>16</v>
      </c>
      <c r="Q1006" s="158">
        <v>87</v>
      </c>
      <c r="R1006" s="157" t="s">
        <v>3248</v>
      </c>
      <c r="S1006" s="151" t="s">
        <v>135</v>
      </c>
      <c r="T1006" s="151" t="s">
        <v>381</v>
      </c>
      <c r="U1006" s="151" t="s">
        <v>1553</v>
      </c>
      <c r="V1006" s="151"/>
      <c r="W1006" s="150"/>
      <c r="X1006" s="150"/>
      <c r="Y1006" s="150"/>
      <c r="Z1006" s="17"/>
      <c r="AA1006" s="17"/>
      <c r="AB1006" s="17"/>
    </row>
    <row r="1007" spans="1:28" x14ac:dyDescent="0.2">
      <c r="A1007" s="151">
        <v>42921</v>
      </c>
      <c r="B1007" s="164" t="s">
        <v>2306</v>
      </c>
      <c r="C1007" s="152" t="s">
        <v>1875</v>
      </c>
      <c r="D1007" s="164" t="s">
        <v>134</v>
      </c>
      <c r="E1007" s="164" t="s">
        <v>143</v>
      </c>
      <c r="F1007" s="165">
        <v>42826</v>
      </c>
      <c r="G1007" s="157">
        <v>2017</v>
      </c>
      <c r="H1007" s="151" t="s">
        <v>22</v>
      </c>
      <c r="I1007" s="151" t="str">
        <f t="shared" si="74"/>
        <v>GA</v>
      </c>
      <c r="J1007" s="151" t="str">
        <f t="shared" si="76"/>
        <v>GA</v>
      </c>
      <c r="K1007" s="156" t="str">
        <f t="shared" si="75"/>
        <v>Southeast</v>
      </c>
      <c r="L1007" s="151" t="str">
        <f>INDEX('State '!$A$1:$C$62,MATCH($I1007,'State '!$B:$B,0),3)</f>
        <v>Southeast</v>
      </c>
      <c r="M1007" s="151" t="str">
        <f>INDEX('State '!$A$1:$C$62,MATCH($J1007,'State '!$B:$B,0),3)</f>
        <v>Southeast</v>
      </c>
      <c r="N1007" s="151"/>
      <c r="O1007" s="158">
        <v>471.9</v>
      </c>
      <c r="P1007" s="158">
        <v>115</v>
      </c>
      <c r="Q1007" s="158">
        <v>448</v>
      </c>
      <c r="R1007" s="157">
        <v>16</v>
      </c>
      <c r="S1007" s="151" t="s">
        <v>135</v>
      </c>
      <c r="T1007" s="156" t="s">
        <v>381</v>
      </c>
      <c r="U1007" s="151" t="s">
        <v>2018</v>
      </c>
      <c r="V1007" s="151" t="s">
        <v>2175</v>
      </c>
      <c r="W1007" s="150"/>
      <c r="X1007" s="150"/>
      <c r="Y1007" s="150"/>
      <c r="Z1007" s="17"/>
      <c r="AA1007" s="17"/>
      <c r="AB1007" s="17"/>
    </row>
    <row r="1008" spans="1:28" x14ac:dyDescent="0.2">
      <c r="A1008" s="151">
        <v>41106</v>
      </c>
      <c r="B1008" s="152" t="s">
        <v>1779</v>
      </c>
      <c r="C1008" s="152" t="s">
        <v>1875</v>
      </c>
      <c r="D1008" s="152" t="s">
        <v>134</v>
      </c>
      <c r="E1008" s="153" t="s">
        <v>143</v>
      </c>
      <c r="F1008" s="154">
        <v>40238</v>
      </c>
      <c r="G1008" s="161">
        <v>2010</v>
      </c>
      <c r="H1008" s="151" t="s">
        <v>22</v>
      </c>
      <c r="I1008" s="151" t="str">
        <f t="shared" si="74"/>
        <v>GA</v>
      </c>
      <c r="J1008" s="151" t="str">
        <f t="shared" si="76"/>
        <v>GA</v>
      </c>
      <c r="K1008" s="151" t="str">
        <f t="shared" si="75"/>
        <v>Southeast</v>
      </c>
      <c r="L1008" s="151" t="str">
        <f>INDEX('State '!$A$1:$C$62,MATCH($I1008,'State '!$B:$B,0),3)</f>
        <v>Southeast</v>
      </c>
      <c r="M1008" s="151" t="str">
        <f>INDEX('State '!$A$1:$C$62,MATCH($J1008,'State '!$B:$B,0),3)</f>
        <v>Southeast</v>
      </c>
      <c r="N1008" s="151"/>
      <c r="O1008" s="158">
        <v>25.3</v>
      </c>
      <c r="P1008" s="157"/>
      <c r="Q1008" s="157">
        <v>1175</v>
      </c>
      <c r="R1008" s="158"/>
      <c r="S1008" s="159" t="s">
        <v>135</v>
      </c>
      <c r="T1008" s="156" t="s">
        <v>381</v>
      </c>
      <c r="U1008" s="160" t="s">
        <v>455</v>
      </c>
      <c r="V1008" s="151"/>
      <c r="W1008" s="150"/>
      <c r="X1008" s="150"/>
      <c r="Y1008" s="150"/>
      <c r="Z1008" s="17"/>
      <c r="AA1008" s="17"/>
      <c r="AB1008" s="17"/>
    </row>
    <row r="1009" spans="1:28" ht="25.5" x14ac:dyDescent="0.2">
      <c r="A1009" s="151">
        <v>41106</v>
      </c>
      <c r="B1009" s="164" t="s">
        <v>1732</v>
      </c>
      <c r="C1009" s="164" t="s">
        <v>1875</v>
      </c>
      <c r="D1009" s="164" t="s">
        <v>134</v>
      </c>
      <c r="E1009" s="164" t="s">
        <v>143</v>
      </c>
      <c r="F1009" s="165">
        <v>40238</v>
      </c>
      <c r="G1009" s="157">
        <v>2010</v>
      </c>
      <c r="H1009" s="151" t="s">
        <v>53</v>
      </c>
      <c r="I1009" s="151" t="str">
        <f t="shared" si="74"/>
        <v>SC</v>
      </c>
      <c r="J1009" s="151" t="str">
        <f t="shared" si="76"/>
        <v>SC</v>
      </c>
      <c r="K1009" s="151" t="str">
        <f t="shared" si="75"/>
        <v>Southeast</v>
      </c>
      <c r="L1009" s="151" t="str">
        <f>INDEX('State '!$A$1:$C$62,MATCH($I1009,'State '!$B:$B,0),3)</f>
        <v>Southeast</v>
      </c>
      <c r="M1009" s="151" t="str">
        <f>INDEX('State '!$A$1:$C$62,MATCH($J1009,'State '!$B:$B,0),3)</f>
        <v>Southeast</v>
      </c>
      <c r="N1009" s="151"/>
      <c r="O1009" s="158"/>
      <c r="P1009" s="158"/>
      <c r="Q1009" s="158">
        <v>1175</v>
      </c>
      <c r="R1009" s="157"/>
      <c r="S1009" s="151" t="s">
        <v>135</v>
      </c>
      <c r="T1009" s="151" t="s">
        <v>381</v>
      </c>
      <c r="U1009" s="151" t="s">
        <v>455</v>
      </c>
      <c r="V1009" s="151"/>
      <c r="W1009" s="150"/>
      <c r="X1009" s="150"/>
      <c r="Y1009" s="150"/>
      <c r="Z1009" s="17"/>
      <c r="AA1009" s="17"/>
      <c r="AB1009" s="17"/>
    </row>
    <row r="1010" spans="1:28" x14ac:dyDescent="0.2">
      <c r="A1010" s="151">
        <v>39990</v>
      </c>
      <c r="B1010" s="164" t="s">
        <v>1360</v>
      </c>
      <c r="C1010" s="164" t="s">
        <v>352</v>
      </c>
      <c r="D1010" s="164" t="s">
        <v>134</v>
      </c>
      <c r="E1010" s="164" t="s">
        <v>143</v>
      </c>
      <c r="F1010" s="165">
        <v>37256</v>
      </c>
      <c r="G1010" s="157">
        <v>2001</v>
      </c>
      <c r="H1010" s="151" t="s">
        <v>19</v>
      </c>
      <c r="I1010" s="151" t="str">
        <f t="shared" si="74"/>
        <v>VA</v>
      </c>
      <c r="J1010" s="151" t="str">
        <f t="shared" si="76"/>
        <v>VA</v>
      </c>
      <c r="K1010" s="151" t="str">
        <f t="shared" si="75"/>
        <v>Northeast</v>
      </c>
      <c r="L1010" s="151" t="str">
        <f>INDEX('State '!$A$1:$C$62,MATCH($I1010,'State '!$B:$B,0),3)</f>
        <v>Northeast</v>
      </c>
      <c r="M1010" s="151" t="str">
        <f>INDEX('State '!$A$1:$C$62,MATCH($J1010,'State '!$B:$B,0),3)</f>
        <v>Northeast</v>
      </c>
      <c r="N1010" s="151"/>
      <c r="O1010" s="158">
        <v>11</v>
      </c>
      <c r="P1010" s="158">
        <v>2.14</v>
      </c>
      <c r="Q1010" s="158">
        <v>1000</v>
      </c>
      <c r="R1010" s="157">
        <v>36</v>
      </c>
      <c r="S1010" s="151" t="s">
        <v>135</v>
      </c>
      <c r="T1010" s="151" t="s">
        <v>381</v>
      </c>
      <c r="U1010" s="151" t="s">
        <v>1361</v>
      </c>
      <c r="V1010" s="151"/>
      <c r="W1010" s="150"/>
      <c r="X1010" s="150"/>
      <c r="Y1010" s="150"/>
      <c r="Z1010" s="17"/>
      <c r="AA1010" s="17"/>
      <c r="AB1010" s="17"/>
    </row>
    <row r="1011" spans="1:28" x14ac:dyDescent="0.2">
      <c r="A1011" s="151">
        <v>39990</v>
      </c>
      <c r="B1011" s="164" t="s">
        <v>1333</v>
      </c>
      <c r="C1011" s="164" t="s">
        <v>1875</v>
      </c>
      <c r="D1011" s="164" t="s">
        <v>140</v>
      </c>
      <c r="E1011" s="164" t="s">
        <v>143</v>
      </c>
      <c r="F1011" s="165">
        <v>37408</v>
      </c>
      <c r="G1011" s="157">
        <v>2002</v>
      </c>
      <c r="H1011" s="151" t="s">
        <v>402</v>
      </c>
      <c r="I1011" s="151" t="str">
        <f t="shared" si="74"/>
        <v>PA</v>
      </c>
      <c r="J1011" s="151" t="str">
        <f t="shared" si="76"/>
        <v>NY</v>
      </c>
      <c r="K1011" s="151" t="str">
        <f t="shared" si="75"/>
        <v>Northeast</v>
      </c>
      <c r="L1011" s="151" t="str">
        <f>INDEX('State '!$A$1:$C$62,MATCH($I1011,'State '!$B:$B,0),3)</f>
        <v>Northeast</v>
      </c>
      <c r="M1011" s="151" t="str">
        <f>INDEX('State '!$A$1:$C$62,MATCH($J1011,'State '!$B:$B,0),3)</f>
        <v>Northeast</v>
      </c>
      <c r="N1011" s="151"/>
      <c r="O1011" s="158">
        <v>128</v>
      </c>
      <c r="P1011" s="158">
        <v>31</v>
      </c>
      <c r="Q1011" s="158">
        <v>126</v>
      </c>
      <c r="R1011" s="157">
        <v>42</v>
      </c>
      <c r="S1011" s="151" t="s">
        <v>135</v>
      </c>
      <c r="T1011" s="151" t="s">
        <v>381</v>
      </c>
      <c r="U1011" s="151" t="s">
        <v>1334</v>
      </c>
      <c r="V1011" s="151"/>
      <c r="W1011" s="150"/>
      <c r="X1011" s="150"/>
      <c r="Y1011" s="150"/>
      <c r="Z1011" s="17"/>
      <c r="AA1011" s="17"/>
      <c r="AB1011" s="17"/>
    </row>
    <row r="1012" spans="1:28" x14ac:dyDescent="0.2">
      <c r="A1012" s="151">
        <v>39990</v>
      </c>
      <c r="B1012" s="164" t="s">
        <v>924</v>
      </c>
      <c r="C1012" s="164" t="s">
        <v>1875</v>
      </c>
      <c r="D1012" s="164" t="s">
        <v>140</v>
      </c>
      <c r="E1012" s="164" t="s">
        <v>143</v>
      </c>
      <c r="F1012" s="165">
        <v>39429</v>
      </c>
      <c r="G1012" s="157">
        <v>2007</v>
      </c>
      <c r="H1012" s="151" t="s">
        <v>402</v>
      </c>
      <c r="I1012" s="151" t="str">
        <f t="shared" si="74"/>
        <v>PA</v>
      </c>
      <c r="J1012" s="151" t="str">
        <f t="shared" si="76"/>
        <v>NY</v>
      </c>
      <c r="K1012" s="151" t="str">
        <f t="shared" si="75"/>
        <v>Northeast</v>
      </c>
      <c r="L1012" s="151" t="str">
        <f>INDEX('State '!$A$1:$C$62,MATCH($I1012,'State '!$B:$B,0),3)</f>
        <v>Northeast</v>
      </c>
      <c r="M1012" s="151" t="str">
        <f>INDEX('State '!$A$1:$C$62,MATCH($J1012,'State '!$B:$B,0),3)</f>
        <v>Northeast</v>
      </c>
      <c r="N1012" s="151"/>
      <c r="O1012" s="158">
        <v>162.1</v>
      </c>
      <c r="P1012" s="158">
        <v>15</v>
      </c>
      <c r="Q1012" s="158">
        <v>100</v>
      </c>
      <c r="R1012" s="157"/>
      <c r="S1012" s="151" t="s">
        <v>135</v>
      </c>
      <c r="T1012" s="151" t="s">
        <v>381</v>
      </c>
      <c r="U1012" s="151" t="s">
        <v>925</v>
      </c>
      <c r="V1012" s="151"/>
      <c r="W1012" s="150"/>
      <c r="X1012" s="150"/>
      <c r="Y1012" s="150"/>
      <c r="Z1012" s="17"/>
      <c r="AA1012" s="17"/>
      <c r="AB1012" s="17"/>
    </row>
    <row r="1013" spans="1:28" x14ac:dyDescent="0.2">
      <c r="A1013" s="151">
        <v>39990</v>
      </c>
      <c r="B1013" s="152" t="s">
        <v>1714</v>
      </c>
      <c r="C1013" s="152" t="s">
        <v>1875</v>
      </c>
      <c r="D1013" s="152" t="s">
        <v>140</v>
      </c>
      <c r="E1013" s="153" t="s">
        <v>143</v>
      </c>
      <c r="F1013" s="154">
        <v>35765</v>
      </c>
      <c r="G1013" s="161">
        <v>1997</v>
      </c>
      <c r="H1013" s="151" t="s">
        <v>16</v>
      </c>
      <c r="I1013" s="151" t="str">
        <f t="shared" si="74"/>
        <v>NC</v>
      </c>
      <c r="J1013" s="151" t="str">
        <f t="shared" si="76"/>
        <v>NC</v>
      </c>
      <c r="K1013" s="151" t="str">
        <f t="shared" si="75"/>
        <v>Southeast</v>
      </c>
      <c r="L1013" s="151" t="str">
        <f>INDEX('State '!$A$1:$C$62,MATCH($I1013,'State '!$B:$B,0),3)</f>
        <v>Southeast</v>
      </c>
      <c r="M1013" s="151" t="str">
        <f>INDEX('State '!$A$1:$C$62,MATCH($J1013,'State '!$B:$B,0),3)</f>
        <v>Southeast</v>
      </c>
      <c r="N1013" s="151"/>
      <c r="O1013" s="158">
        <v>13.2</v>
      </c>
      <c r="P1013" s="157">
        <v>18</v>
      </c>
      <c r="Q1013" s="157">
        <v>38</v>
      </c>
      <c r="R1013" s="158" t="s">
        <v>3224</v>
      </c>
      <c r="S1013" s="159" t="s">
        <v>135</v>
      </c>
      <c r="T1013" s="156" t="s">
        <v>381</v>
      </c>
      <c r="U1013" s="160" t="s">
        <v>1715</v>
      </c>
      <c r="V1013" s="151"/>
      <c r="W1013" s="150"/>
      <c r="X1013" s="150"/>
      <c r="Y1013" s="150"/>
      <c r="Z1013" s="17"/>
      <c r="AA1013" s="17"/>
      <c r="AB1013" s="17"/>
    </row>
    <row r="1014" spans="1:28" x14ac:dyDescent="0.2">
      <c r="A1014" s="151">
        <v>39990</v>
      </c>
      <c r="B1014" s="164" t="s">
        <v>1373</v>
      </c>
      <c r="C1014" s="164" t="s">
        <v>1875</v>
      </c>
      <c r="D1014" s="164" t="s">
        <v>140</v>
      </c>
      <c r="E1014" s="164" t="s">
        <v>143</v>
      </c>
      <c r="F1014" s="165">
        <v>37226</v>
      </c>
      <c r="G1014" s="157">
        <v>2001</v>
      </c>
      <c r="H1014" s="151" t="s">
        <v>402</v>
      </c>
      <c r="I1014" s="151" t="str">
        <f t="shared" si="74"/>
        <v>PA</v>
      </c>
      <c r="J1014" s="151" t="str">
        <f t="shared" si="76"/>
        <v>NY</v>
      </c>
      <c r="K1014" s="151" t="str">
        <f t="shared" si="75"/>
        <v>Northeast</v>
      </c>
      <c r="L1014" s="151" t="str">
        <f>INDEX('State '!$A$1:$C$62,MATCH($I1014,'State '!$B:$B,0),3)</f>
        <v>Northeast</v>
      </c>
      <c r="M1014" s="151" t="str">
        <f>INDEX('State '!$A$1:$C$62,MATCH($J1014,'State '!$B:$B,0),3)</f>
        <v>Northeast</v>
      </c>
      <c r="N1014" s="151"/>
      <c r="O1014" s="158">
        <v>123.3</v>
      </c>
      <c r="P1014" s="158">
        <v>30</v>
      </c>
      <c r="Q1014" s="158">
        <v>162</v>
      </c>
      <c r="R1014" s="157">
        <v>42</v>
      </c>
      <c r="S1014" s="151" t="s">
        <v>135</v>
      </c>
      <c r="T1014" s="151" t="s">
        <v>381</v>
      </c>
      <c r="U1014" s="151" t="s">
        <v>1339</v>
      </c>
      <c r="V1014" s="151"/>
      <c r="W1014" s="150"/>
      <c r="X1014" s="150"/>
      <c r="Y1014" s="150"/>
      <c r="Z1014" s="17"/>
      <c r="AA1014" s="17"/>
      <c r="AB1014" s="17"/>
    </row>
    <row r="1015" spans="1:28" x14ac:dyDescent="0.2">
      <c r="A1015" s="151">
        <v>39990</v>
      </c>
      <c r="B1015" s="164" t="s">
        <v>1338</v>
      </c>
      <c r="C1015" s="164" t="s">
        <v>1875</v>
      </c>
      <c r="D1015" s="164" t="s">
        <v>140</v>
      </c>
      <c r="E1015" s="164" t="s">
        <v>143</v>
      </c>
      <c r="F1015" s="165">
        <v>37377</v>
      </c>
      <c r="G1015" s="157">
        <v>2002</v>
      </c>
      <c r="H1015" s="151" t="s">
        <v>396</v>
      </c>
      <c r="I1015" s="151" t="str">
        <f t="shared" si="74"/>
        <v>NJ</v>
      </c>
      <c r="J1015" s="151" t="str">
        <f t="shared" si="76"/>
        <v>NY</v>
      </c>
      <c r="K1015" s="151" t="str">
        <f t="shared" si="75"/>
        <v>Northeast</v>
      </c>
      <c r="L1015" s="151" t="str">
        <f>INDEX('State '!$A$1:$C$62,MATCH($I1015,'State '!$B:$B,0),3)</f>
        <v>Northeast</v>
      </c>
      <c r="M1015" s="151" t="str">
        <f>INDEX('State '!$A$1:$C$62,MATCH($J1015,'State '!$B:$B,0),3)</f>
        <v>Northeast</v>
      </c>
      <c r="N1015" s="151"/>
      <c r="O1015" s="158">
        <v>119.6</v>
      </c>
      <c r="P1015" s="158">
        <v>30</v>
      </c>
      <c r="Q1015" s="158">
        <v>127</v>
      </c>
      <c r="R1015" s="157">
        <v>42</v>
      </c>
      <c r="S1015" s="151" t="s">
        <v>135</v>
      </c>
      <c r="T1015" s="151" t="s">
        <v>381</v>
      </c>
      <c r="U1015" s="151" t="s">
        <v>1339</v>
      </c>
      <c r="V1015" s="151"/>
      <c r="W1015" s="150"/>
      <c r="X1015" s="150"/>
      <c r="Y1015" s="150"/>
      <c r="Z1015" s="17"/>
      <c r="AA1015" s="17"/>
      <c r="AB1015" s="17"/>
    </row>
    <row r="1016" spans="1:28" x14ac:dyDescent="0.2">
      <c r="A1016" s="151">
        <v>41106</v>
      </c>
      <c r="B1016" s="152" t="s">
        <v>439</v>
      </c>
      <c r="C1016" s="152" t="s">
        <v>1875</v>
      </c>
      <c r="D1016" s="152" t="s">
        <v>140</v>
      </c>
      <c r="E1016" s="153" t="s">
        <v>143</v>
      </c>
      <c r="F1016" s="154">
        <v>41044</v>
      </c>
      <c r="G1016" s="161">
        <v>2012</v>
      </c>
      <c r="H1016" s="151" t="s">
        <v>517</v>
      </c>
      <c r="I1016" s="151" t="str">
        <f t="shared" si="74"/>
        <v>AL</v>
      </c>
      <c r="J1016" s="151" t="str">
        <f t="shared" si="76"/>
        <v>NC</v>
      </c>
      <c r="K1016" s="151" t="str">
        <f t="shared" si="75"/>
        <v>South Central, Southeast</v>
      </c>
      <c r="L1016" s="151" t="str">
        <f>INDEX('State '!$A$1:$C$62,MATCH($I1016,'State '!$B:$B,0),3)</f>
        <v>South Central</v>
      </c>
      <c r="M1016" s="151" t="str">
        <f>INDEX('State '!$A$1:$C$62,MATCH($J1016,'State '!$B:$B,0),3)</f>
        <v>Southeast</v>
      </c>
      <c r="N1016" s="151"/>
      <c r="O1016" s="158">
        <v>92.5</v>
      </c>
      <c r="P1016" s="157">
        <v>22.59</v>
      </c>
      <c r="Q1016" s="157">
        <v>95</v>
      </c>
      <c r="R1016" s="158">
        <v>42</v>
      </c>
      <c r="S1016" s="159" t="s">
        <v>135</v>
      </c>
      <c r="T1016" s="156" t="s">
        <v>381</v>
      </c>
      <c r="U1016" s="160" t="s">
        <v>440</v>
      </c>
      <c r="V1016" s="151"/>
      <c r="W1016" s="150"/>
      <c r="X1016" s="150"/>
      <c r="Y1016" s="150"/>
      <c r="Z1016" s="17"/>
      <c r="AA1016" s="17"/>
      <c r="AB1016" s="17"/>
    </row>
    <row r="1017" spans="1:28" x14ac:dyDescent="0.2">
      <c r="A1017" s="151">
        <v>41441</v>
      </c>
      <c r="B1017" s="164" t="s">
        <v>461</v>
      </c>
      <c r="C1017" s="164" t="s">
        <v>1875</v>
      </c>
      <c r="D1017" s="164" t="s">
        <v>140</v>
      </c>
      <c r="E1017" s="164" t="s">
        <v>143</v>
      </c>
      <c r="F1017" s="165">
        <v>41428</v>
      </c>
      <c r="G1017" s="157">
        <v>2013</v>
      </c>
      <c r="H1017" s="151" t="s">
        <v>17</v>
      </c>
      <c r="I1017" s="151" t="str">
        <f t="shared" si="74"/>
        <v>AL</v>
      </c>
      <c r="J1017" s="151" t="str">
        <f t="shared" si="76"/>
        <v>AL</v>
      </c>
      <c r="K1017" s="151" t="str">
        <f t="shared" si="75"/>
        <v>South Central</v>
      </c>
      <c r="L1017" s="151" t="str">
        <f>INDEX('State '!$A$1:$C$62,MATCH($I1017,'State '!$B:$B,0),3)</f>
        <v>South Central</v>
      </c>
      <c r="M1017" s="151" t="str">
        <f>INDEX('State '!$A$1:$C$62,MATCH($J1017,'State '!$B:$B,0),3)</f>
        <v>South Central</v>
      </c>
      <c r="N1017" s="151"/>
      <c r="O1017" s="158">
        <v>126.5</v>
      </c>
      <c r="P1017" s="158">
        <v>23</v>
      </c>
      <c r="Q1017" s="158">
        <v>130</v>
      </c>
      <c r="R1017" s="157"/>
      <c r="S1017" s="151" t="s">
        <v>135</v>
      </c>
      <c r="T1017" s="151" t="s">
        <v>381</v>
      </c>
      <c r="U1017" s="151" t="s">
        <v>440</v>
      </c>
      <c r="V1017" s="151"/>
      <c r="W1017" s="150"/>
      <c r="X1017" s="150"/>
      <c r="Y1017" s="150"/>
      <c r="Z1017" s="17"/>
      <c r="AA1017" s="17"/>
      <c r="AB1017" s="17"/>
    </row>
    <row r="1018" spans="1:28" x14ac:dyDescent="0.2">
      <c r="A1018" s="151">
        <v>39990</v>
      </c>
      <c r="B1018" s="164" t="s">
        <v>1857</v>
      </c>
      <c r="C1018" s="164" t="s">
        <v>1875</v>
      </c>
      <c r="D1018" s="164" t="s">
        <v>140</v>
      </c>
      <c r="E1018" s="164" t="s">
        <v>143</v>
      </c>
      <c r="F1018" s="165">
        <v>36008</v>
      </c>
      <c r="G1018" s="157">
        <v>1998</v>
      </c>
      <c r="H1018" s="151" t="s">
        <v>1569</v>
      </c>
      <c r="I1018" s="151" t="str">
        <f t="shared" si="74"/>
        <v>GM</v>
      </c>
      <c r="J1018" s="151" t="str">
        <f t="shared" si="76"/>
        <v>AL</v>
      </c>
      <c r="K1018" s="151" t="str">
        <f t="shared" si="75"/>
        <v>Gulf of Mexico, South Central</v>
      </c>
      <c r="L1018" s="151" t="str">
        <f>INDEX('State '!$A$1:$C$62,MATCH($I1018,'State '!$B:$B,0),3)</f>
        <v>Gulf of Mexico</v>
      </c>
      <c r="M1018" s="151" t="str">
        <f>INDEX('State '!$A$1:$C$62,MATCH($J1018,'State '!$B:$B,0),3)</f>
        <v>South Central</v>
      </c>
      <c r="N1018" s="151"/>
      <c r="O1018" s="158">
        <v>120.2</v>
      </c>
      <c r="P1018" s="158">
        <v>76</v>
      </c>
      <c r="Q1018" s="158">
        <v>350</v>
      </c>
      <c r="R1018" s="157">
        <v>24</v>
      </c>
      <c r="S1018" s="151" t="s">
        <v>135</v>
      </c>
      <c r="T1018" s="151" t="s">
        <v>381</v>
      </c>
      <c r="U1018" s="151" t="s">
        <v>1570</v>
      </c>
      <c r="V1018" s="151"/>
      <c r="W1018" s="150"/>
      <c r="X1018" s="150"/>
      <c r="Y1018" s="150"/>
      <c r="Z1018" s="17"/>
      <c r="AA1018" s="17"/>
      <c r="AB1018" s="17"/>
    </row>
    <row r="1019" spans="1:28" x14ac:dyDescent="0.2">
      <c r="A1019" s="151">
        <v>40388</v>
      </c>
      <c r="B1019" s="164" t="s">
        <v>551</v>
      </c>
      <c r="C1019" s="164" t="s">
        <v>1875</v>
      </c>
      <c r="D1019" s="164" t="s">
        <v>140</v>
      </c>
      <c r="E1019" s="164" t="s">
        <v>143</v>
      </c>
      <c r="F1019" s="165">
        <v>40299</v>
      </c>
      <c r="G1019" s="157">
        <v>2010</v>
      </c>
      <c r="H1019" s="151" t="s">
        <v>17</v>
      </c>
      <c r="I1019" s="151" t="str">
        <f t="shared" si="74"/>
        <v>AL</v>
      </c>
      <c r="J1019" s="151" t="str">
        <f t="shared" si="76"/>
        <v>AL</v>
      </c>
      <c r="K1019" s="151" t="str">
        <f t="shared" si="75"/>
        <v>South Central</v>
      </c>
      <c r="L1019" s="151" t="str">
        <f>INDEX('State '!$A$1:$C$62,MATCH($I1019,'State '!$B:$B,0),3)</f>
        <v>South Central</v>
      </c>
      <c r="M1019" s="151" t="str">
        <f>INDEX('State '!$A$1:$C$62,MATCH($J1019,'State '!$B:$B,0),3)</f>
        <v>South Central</v>
      </c>
      <c r="N1019" s="151"/>
      <c r="O1019" s="158">
        <v>36.902999999999999</v>
      </c>
      <c r="P1019" s="158"/>
      <c r="Q1019" s="158">
        <v>253.5</v>
      </c>
      <c r="R1019" s="157"/>
      <c r="S1019" s="151" t="s">
        <v>135</v>
      </c>
      <c r="T1019" s="151" t="s">
        <v>381</v>
      </c>
      <c r="U1019" s="151" t="s">
        <v>552</v>
      </c>
      <c r="V1019" s="151"/>
      <c r="W1019" s="150"/>
      <c r="X1019" s="150"/>
      <c r="Y1019" s="150"/>
      <c r="Z1019" s="17"/>
      <c r="AA1019" s="17"/>
      <c r="AB1019" s="17"/>
    </row>
    <row r="1020" spans="1:28" x14ac:dyDescent="0.2">
      <c r="A1020" s="151">
        <v>39990</v>
      </c>
      <c r="B1020" s="164" t="s">
        <v>1224</v>
      </c>
      <c r="C1020" s="164" t="s">
        <v>1875</v>
      </c>
      <c r="D1020" s="164" t="s">
        <v>140</v>
      </c>
      <c r="E1020" s="164" t="s">
        <v>143</v>
      </c>
      <c r="F1020" s="165">
        <v>37742</v>
      </c>
      <c r="G1020" s="157">
        <v>2003</v>
      </c>
      <c r="H1020" s="151" t="s">
        <v>1225</v>
      </c>
      <c r="I1020" s="151" t="str">
        <f t="shared" si="74"/>
        <v>LA</v>
      </c>
      <c r="J1020" s="151" t="str">
        <f t="shared" si="76"/>
        <v>NC</v>
      </c>
      <c r="K1020" s="151" t="str">
        <f t="shared" si="75"/>
        <v>South Central, Southeast</v>
      </c>
      <c r="L1020" s="151" t="str">
        <f>INDEX('State '!$A$1:$C$62,MATCH($I1020,'State '!$B:$B,0),3)</f>
        <v>South Central</v>
      </c>
      <c r="M1020" s="151" t="str">
        <f>INDEX('State '!$A$1:$C$62,MATCH($J1020,'State '!$B:$B,0),3)</f>
        <v>Southeast</v>
      </c>
      <c r="N1020" s="151"/>
      <c r="O1020" s="158">
        <v>163.85</v>
      </c>
      <c r="P1020" s="158">
        <v>42.26</v>
      </c>
      <c r="Q1020" s="158">
        <v>262</v>
      </c>
      <c r="R1020" s="157" t="s">
        <v>1226</v>
      </c>
      <c r="S1020" s="151" t="s">
        <v>135</v>
      </c>
      <c r="T1020" s="151" t="s">
        <v>381</v>
      </c>
      <c r="U1020" s="151" t="s">
        <v>1137</v>
      </c>
      <c r="V1020" s="151"/>
      <c r="W1020" s="150"/>
      <c r="X1020" s="150"/>
      <c r="Y1020" s="150"/>
      <c r="Z1020" s="17"/>
      <c r="AA1020" s="17"/>
      <c r="AB1020" s="17"/>
    </row>
    <row r="1021" spans="1:28" ht="25.5" x14ac:dyDescent="0.2">
      <c r="A1021" s="151">
        <v>39990</v>
      </c>
      <c r="B1021" s="164" t="s">
        <v>1135</v>
      </c>
      <c r="C1021" s="164" t="s">
        <v>1875</v>
      </c>
      <c r="D1021" s="164" t="s">
        <v>140</v>
      </c>
      <c r="E1021" s="164" t="s">
        <v>143</v>
      </c>
      <c r="F1021" s="165">
        <v>38018</v>
      </c>
      <c r="G1021" s="157">
        <v>2004</v>
      </c>
      <c r="H1021" s="151" t="s">
        <v>1136</v>
      </c>
      <c r="I1021" s="151" t="str">
        <f t="shared" si="74"/>
        <v>AL</v>
      </c>
      <c r="J1021" s="151" t="str">
        <f t="shared" si="76"/>
        <v>VA</v>
      </c>
      <c r="K1021" s="151" t="str">
        <f t="shared" si="75"/>
        <v>South Central, Southeast, Northeast</v>
      </c>
      <c r="L1021" s="151" t="str">
        <f>INDEX('State '!$A$1:$C$62,MATCH($I1021,'State '!$B:$B,0),3)</f>
        <v>South Central</v>
      </c>
      <c r="M1021" s="151" t="str">
        <f>INDEX('State '!$A$1:$C$62,MATCH($J1021,'State '!$B:$B,0),3)</f>
        <v>Northeast</v>
      </c>
      <c r="N1021" s="151" t="s">
        <v>15</v>
      </c>
      <c r="O1021" s="158">
        <v>24.82</v>
      </c>
      <c r="P1021" s="158">
        <v>25.86</v>
      </c>
      <c r="Q1021" s="158">
        <v>53</v>
      </c>
      <c r="R1021" s="157">
        <v>42</v>
      </c>
      <c r="S1021" s="151" t="s">
        <v>135</v>
      </c>
      <c r="T1021" s="151" t="s">
        <v>381</v>
      </c>
      <c r="U1021" s="151" t="s">
        <v>1137</v>
      </c>
      <c r="V1021" s="151"/>
      <c r="W1021" s="150"/>
      <c r="X1021" s="150"/>
      <c r="Y1021" s="150"/>
      <c r="Z1021" s="17"/>
      <c r="AA1021" s="17"/>
      <c r="AB1021" s="17"/>
    </row>
    <row r="1022" spans="1:28" x14ac:dyDescent="0.2">
      <c r="A1022" s="151">
        <v>39990</v>
      </c>
      <c r="B1022" s="164" t="s">
        <v>1546</v>
      </c>
      <c r="C1022" s="164" t="s">
        <v>1875</v>
      </c>
      <c r="D1022" s="164" t="s">
        <v>134</v>
      </c>
      <c r="E1022" s="164" t="s">
        <v>143</v>
      </c>
      <c r="F1022" s="165">
        <v>36281</v>
      </c>
      <c r="G1022" s="157">
        <v>1999</v>
      </c>
      <c r="H1022" s="151" t="s">
        <v>16</v>
      </c>
      <c r="I1022" s="151" t="str">
        <f t="shared" si="74"/>
        <v>NC</v>
      </c>
      <c r="J1022" s="151" t="str">
        <f t="shared" si="76"/>
        <v>NC</v>
      </c>
      <c r="K1022" s="151" t="str">
        <f t="shared" si="75"/>
        <v>Southeast</v>
      </c>
      <c r="L1022" s="151" t="str">
        <f>INDEX('State '!$A$1:$C$62,MATCH($I1022,'State '!$B:$B,0),3)</f>
        <v>Southeast</v>
      </c>
      <c r="M1022" s="151" t="str">
        <f>INDEX('State '!$A$1:$C$62,MATCH($J1022,'State '!$B:$B,0),3)</f>
        <v>Southeast</v>
      </c>
      <c r="N1022" s="151"/>
      <c r="O1022" s="158">
        <v>0.71</v>
      </c>
      <c r="P1022" s="158">
        <v>1</v>
      </c>
      <c r="Q1022" s="158">
        <v>400</v>
      </c>
      <c r="R1022" s="157" t="s">
        <v>3249</v>
      </c>
      <c r="S1022" s="151" t="s">
        <v>135</v>
      </c>
      <c r="T1022" s="151" t="s">
        <v>381</v>
      </c>
      <c r="U1022" s="151" t="s">
        <v>1547</v>
      </c>
      <c r="V1022" s="151"/>
      <c r="W1022" s="150"/>
      <c r="X1022" s="150"/>
      <c r="Y1022" s="150"/>
      <c r="Z1022" s="17"/>
      <c r="AA1022" s="17"/>
      <c r="AB1022" s="17"/>
    </row>
    <row r="1023" spans="1:28" x14ac:dyDescent="0.2">
      <c r="A1023" s="151">
        <v>39990</v>
      </c>
      <c r="B1023" s="164" t="s">
        <v>1682</v>
      </c>
      <c r="C1023" s="164" t="s">
        <v>1875</v>
      </c>
      <c r="D1023" s="164" t="s">
        <v>140</v>
      </c>
      <c r="E1023" s="164" t="s">
        <v>143</v>
      </c>
      <c r="F1023" s="165">
        <v>36100</v>
      </c>
      <c r="G1023" s="157">
        <v>1997</v>
      </c>
      <c r="H1023" s="151" t="s">
        <v>7</v>
      </c>
      <c r="I1023" s="151" t="str">
        <f t="shared" si="74"/>
        <v>PA</v>
      </c>
      <c r="J1023" s="151" t="str">
        <f t="shared" ref="J1023:J1054" si="77">RIGHT($H1023,2)</f>
        <v>PA</v>
      </c>
      <c r="K1023" s="151" t="str">
        <f t="shared" si="75"/>
        <v>Northeast</v>
      </c>
      <c r="L1023" s="151" t="str">
        <f>INDEX('State '!$A$1:$C$62,MATCH($I1023,'State '!$B:$B,0),3)</f>
        <v>Northeast</v>
      </c>
      <c r="M1023" s="151" t="str">
        <f>INDEX('State '!$A$1:$C$62,MATCH($J1023,'State '!$B:$B,0),3)</f>
        <v>Northeast</v>
      </c>
      <c r="N1023" s="151"/>
      <c r="O1023" s="158">
        <v>9.8000000000000007</v>
      </c>
      <c r="P1023" s="158">
        <v>4.88</v>
      </c>
      <c r="Q1023" s="158">
        <v>35</v>
      </c>
      <c r="R1023" s="157">
        <v>36</v>
      </c>
      <c r="S1023" s="151" t="s">
        <v>135</v>
      </c>
      <c r="T1023" s="151" t="s">
        <v>381</v>
      </c>
      <c r="U1023" s="151" t="s">
        <v>1683</v>
      </c>
      <c r="V1023" s="151"/>
      <c r="W1023" s="150"/>
      <c r="X1023" s="150"/>
      <c r="Y1023" s="150"/>
      <c r="Z1023" s="17"/>
      <c r="AA1023" s="17"/>
      <c r="AB1023" s="17"/>
    </row>
    <row r="1024" spans="1:28" x14ac:dyDescent="0.2">
      <c r="A1024" s="151">
        <v>39990</v>
      </c>
      <c r="B1024" s="152" t="s">
        <v>916</v>
      </c>
      <c r="C1024" s="152" t="s">
        <v>1875</v>
      </c>
      <c r="D1024" s="152" t="s">
        <v>140</v>
      </c>
      <c r="E1024" s="153" t="s">
        <v>143</v>
      </c>
      <c r="F1024" s="154">
        <v>39395</v>
      </c>
      <c r="G1024" s="161">
        <v>2007</v>
      </c>
      <c r="H1024" s="151" t="s">
        <v>917</v>
      </c>
      <c r="I1024" s="151" t="str">
        <f t="shared" ref="I1024:I1088" si="78">LEFT($H1024,2)</f>
        <v>NC</v>
      </c>
      <c r="J1024" s="151" t="str">
        <f t="shared" si="77"/>
        <v>MD</v>
      </c>
      <c r="K1024" s="151" t="str">
        <f t="shared" si="75"/>
        <v>Southeast, Northeast</v>
      </c>
      <c r="L1024" s="151" t="str">
        <f>INDEX('State '!$A$1:$C$62,MATCH($I1024,'State '!$B:$B,0),3)</f>
        <v>Southeast</v>
      </c>
      <c r="M1024" s="151" t="str">
        <f>INDEX('State '!$A$1:$C$62,MATCH($J1024,'State '!$B:$B,0),3)</f>
        <v>Northeast</v>
      </c>
      <c r="N1024" s="151"/>
      <c r="O1024" s="158">
        <v>76.400000000000006</v>
      </c>
      <c r="P1024" s="157">
        <v>19.37</v>
      </c>
      <c r="Q1024" s="157">
        <v>165</v>
      </c>
      <c r="R1024" s="158" t="s">
        <v>421</v>
      </c>
      <c r="S1024" s="159" t="s">
        <v>135</v>
      </c>
      <c r="T1024" s="156" t="s">
        <v>381</v>
      </c>
      <c r="U1024" s="160" t="s">
        <v>918</v>
      </c>
      <c r="V1024" s="151"/>
      <c r="W1024" s="150"/>
      <c r="X1024" s="150"/>
      <c r="Y1024" s="150"/>
      <c r="Z1024" s="17"/>
      <c r="AA1024" s="17"/>
      <c r="AB1024" s="17"/>
    </row>
    <row r="1025" spans="1:28" x14ac:dyDescent="0.2">
      <c r="A1025" s="151">
        <v>42175</v>
      </c>
      <c r="B1025" s="152" t="s">
        <v>395</v>
      </c>
      <c r="C1025" s="152" t="s">
        <v>1875</v>
      </c>
      <c r="D1025" s="152" t="s">
        <v>136</v>
      </c>
      <c r="E1025" s="153" t="s">
        <v>143</v>
      </c>
      <c r="F1025" s="154">
        <v>42138</v>
      </c>
      <c r="G1025" s="161">
        <v>2015</v>
      </c>
      <c r="H1025" s="151" t="s">
        <v>10</v>
      </c>
      <c r="I1025" s="151" t="str">
        <f t="shared" si="78"/>
        <v>NY</v>
      </c>
      <c r="J1025" s="151" t="str">
        <f t="shared" si="77"/>
        <v>NY</v>
      </c>
      <c r="K1025" s="151" t="str">
        <f t="shared" si="75"/>
        <v>Northeast</v>
      </c>
      <c r="L1025" s="151" t="str">
        <f>INDEX('State '!$A$1:$C$62,MATCH($I1025,'State '!$B:$B,0),3)</f>
        <v>Northeast</v>
      </c>
      <c r="M1025" s="151" t="str">
        <f>INDEX('State '!$A$1:$C$62,MATCH($J1025,'State '!$B:$B,0),3)</f>
        <v>Northeast</v>
      </c>
      <c r="N1025" s="151"/>
      <c r="O1025" s="158">
        <v>12</v>
      </c>
      <c r="P1025" s="157">
        <v>3.2</v>
      </c>
      <c r="Q1025" s="157">
        <v>647</v>
      </c>
      <c r="R1025" s="158">
        <v>26</v>
      </c>
      <c r="S1025" s="159" t="s">
        <v>135</v>
      </c>
      <c r="T1025" s="156" t="s">
        <v>381</v>
      </c>
      <c r="U1025" s="160" t="s">
        <v>1876</v>
      </c>
      <c r="V1025" s="151" t="s">
        <v>2175</v>
      </c>
      <c r="W1025" s="150"/>
      <c r="X1025" s="150"/>
      <c r="Y1025" s="150"/>
      <c r="Z1025" s="17"/>
      <c r="AA1025" s="17"/>
      <c r="AB1025" s="17"/>
    </row>
    <row r="1026" spans="1:28" x14ac:dyDescent="0.2">
      <c r="A1026" s="151">
        <v>40367</v>
      </c>
      <c r="B1026" s="164" t="s">
        <v>714</v>
      </c>
      <c r="C1026" s="164" t="s">
        <v>1875</v>
      </c>
      <c r="D1026" s="164" t="s">
        <v>140</v>
      </c>
      <c r="E1026" s="164" t="s">
        <v>143</v>
      </c>
      <c r="F1026" s="165">
        <v>40118</v>
      </c>
      <c r="G1026" s="157">
        <v>2009</v>
      </c>
      <c r="H1026" s="151" t="s">
        <v>399</v>
      </c>
      <c r="I1026" s="151" t="str">
        <f t="shared" si="78"/>
        <v>PA</v>
      </c>
      <c r="J1026" s="151" t="str">
        <f t="shared" si="77"/>
        <v>NJ</v>
      </c>
      <c r="K1026" s="151" t="str">
        <f t="shared" si="75"/>
        <v>Northeast</v>
      </c>
      <c r="L1026" s="151" t="str">
        <f>INDEX('State '!$A$1:$C$62,MATCH($I1026,'State '!$B:$B,0),3)</f>
        <v>Northeast</v>
      </c>
      <c r="M1026" s="151" t="str">
        <f>INDEX('State '!$A$1:$C$62,MATCH($J1026,'State '!$B:$B,0),3)</f>
        <v>Northeast</v>
      </c>
      <c r="N1026" s="151"/>
      <c r="O1026" s="158">
        <v>229</v>
      </c>
      <c r="P1026" s="158">
        <v>14.1</v>
      </c>
      <c r="Q1026" s="158">
        <v>102</v>
      </c>
      <c r="R1026" s="157">
        <v>42</v>
      </c>
      <c r="S1026" s="151" t="s">
        <v>135</v>
      </c>
      <c r="T1026" s="151" t="s">
        <v>381</v>
      </c>
      <c r="U1026" s="151" t="s">
        <v>715</v>
      </c>
      <c r="V1026" s="151"/>
      <c r="W1026" s="150"/>
      <c r="X1026" s="150"/>
      <c r="Y1026" s="150"/>
      <c r="Z1026" s="17"/>
      <c r="AA1026" s="17"/>
      <c r="AB1026" s="17"/>
    </row>
    <row r="1027" spans="1:28" x14ac:dyDescent="0.2">
      <c r="A1027" s="151">
        <v>39990</v>
      </c>
      <c r="B1027" s="164" t="s">
        <v>812</v>
      </c>
      <c r="C1027" s="164" t="s">
        <v>1875</v>
      </c>
      <c r="D1027" s="164" t="s">
        <v>140</v>
      </c>
      <c r="E1027" s="164" t="s">
        <v>143</v>
      </c>
      <c r="F1027" s="165">
        <v>39797</v>
      </c>
      <c r="G1027" s="157">
        <v>2008</v>
      </c>
      <c r="H1027" s="151" t="s">
        <v>399</v>
      </c>
      <c r="I1027" s="151" t="str">
        <f t="shared" si="78"/>
        <v>PA</v>
      </c>
      <c r="J1027" s="151" t="str">
        <f t="shared" si="77"/>
        <v>NJ</v>
      </c>
      <c r="K1027" s="151" t="str">
        <f t="shared" si="75"/>
        <v>Northeast</v>
      </c>
      <c r="L1027" s="151" t="str">
        <f>INDEX('State '!$A$1:$C$62,MATCH($I1027,'State '!$B:$B,0),3)</f>
        <v>Northeast</v>
      </c>
      <c r="M1027" s="151" t="str">
        <f>INDEX('State '!$A$1:$C$62,MATCH($J1027,'State '!$B:$B,0),3)</f>
        <v>Northeast</v>
      </c>
      <c r="N1027" s="151"/>
      <c r="O1027" s="158">
        <v>33</v>
      </c>
      <c r="P1027" s="158">
        <v>3.87</v>
      </c>
      <c r="Q1027" s="158">
        <v>40</v>
      </c>
      <c r="R1027" s="157">
        <v>42</v>
      </c>
      <c r="S1027" s="151" t="s">
        <v>135</v>
      </c>
      <c r="T1027" s="151" t="s">
        <v>381</v>
      </c>
      <c r="U1027" s="151" t="s">
        <v>715</v>
      </c>
      <c r="V1027" s="151"/>
      <c r="W1027" s="150"/>
      <c r="X1027" s="150"/>
      <c r="Y1027" s="150"/>
      <c r="Z1027" s="17"/>
      <c r="AA1027" s="17"/>
      <c r="AB1027" s="17"/>
    </row>
    <row r="1028" spans="1:28" x14ac:dyDescent="0.2">
      <c r="A1028" s="151">
        <v>39990</v>
      </c>
      <c r="B1028" s="164" t="s">
        <v>1456</v>
      </c>
      <c r="C1028" s="164" t="s">
        <v>1875</v>
      </c>
      <c r="D1028" s="164" t="s">
        <v>140</v>
      </c>
      <c r="E1028" s="164" t="s">
        <v>143</v>
      </c>
      <c r="F1028" s="165">
        <v>36833</v>
      </c>
      <c r="G1028" s="157">
        <v>2000</v>
      </c>
      <c r="H1028" s="151" t="s">
        <v>380</v>
      </c>
      <c r="I1028" s="151" t="str">
        <f t="shared" si="78"/>
        <v>AL</v>
      </c>
      <c r="J1028" s="151" t="str">
        <f t="shared" si="77"/>
        <v>GA</v>
      </c>
      <c r="K1028" s="151" t="str">
        <f t="shared" si="75"/>
        <v>South Central, Southeast</v>
      </c>
      <c r="L1028" s="151" t="str">
        <f>INDEX('State '!$A$1:$C$62,MATCH($I1028,'State '!$B:$B,0),3)</f>
        <v>South Central</v>
      </c>
      <c r="M1028" s="151" t="str">
        <f>INDEX('State '!$A$1:$C$62,MATCH($J1028,'State '!$B:$B,0),3)</f>
        <v>Southeast</v>
      </c>
      <c r="N1028" s="151"/>
      <c r="O1028" s="158">
        <v>108</v>
      </c>
      <c r="P1028" s="158">
        <v>44</v>
      </c>
      <c r="Q1028" s="158">
        <v>200</v>
      </c>
      <c r="R1028" s="157" t="s">
        <v>3250</v>
      </c>
      <c r="S1028" s="151" t="s">
        <v>135</v>
      </c>
      <c r="T1028" s="151" t="s">
        <v>381</v>
      </c>
      <c r="U1028" s="151" t="s">
        <v>1457</v>
      </c>
      <c r="V1028" s="151"/>
      <c r="W1028" s="150"/>
      <c r="X1028" s="150"/>
      <c r="Y1028" s="150"/>
      <c r="Z1028" s="17"/>
      <c r="AA1028" s="17"/>
      <c r="AB1028" s="17"/>
    </row>
    <row r="1029" spans="1:28" ht="25.5" x14ac:dyDescent="0.2">
      <c r="A1029" s="151">
        <v>39990</v>
      </c>
      <c r="B1029" s="164" t="s">
        <v>1780</v>
      </c>
      <c r="C1029" s="164" t="s">
        <v>1875</v>
      </c>
      <c r="D1029" s="164" t="s">
        <v>140</v>
      </c>
      <c r="E1029" s="164" t="s">
        <v>143</v>
      </c>
      <c r="F1029" s="165">
        <v>35370</v>
      </c>
      <c r="G1029" s="157">
        <v>1996</v>
      </c>
      <c r="H1029" s="151" t="s">
        <v>2469</v>
      </c>
      <c r="I1029" s="151" t="str">
        <f t="shared" si="78"/>
        <v>AL</v>
      </c>
      <c r="J1029" s="151" t="str">
        <f t="shared" si="77"/>
        <v>VA</v>
      </c>
      <c r="K1029" s="151" t="str">
        <f t="shared" si="75"/>
        <v>South Central, Southeast, Northeast</v>
      </c>
      <c r="L1029" s="151" t="str">
        <f>INDEX('State '!$A$1:$C$62,MATCH($I1029,'State '!$B:$B,0),3)</f>
        <v>South Central</v>
      </c>
      <c r="M1029" s="151" t="str">
        <f>INDEX('State '!$A$1:$C$62,MATCH($J1029,'State '!$B:$B,0),3)</f>
        <v>Northeast</v>
      </c>
      <c r="N1029" s="151" t="s">
        <v>15</v>
      </c>
      <c r="O1029" s="158"/>
      <c r="P1029" s="158">
        <v>532</v>
      </c>
      <c r="Q1029" s="158">
        <v>55</v>
      </c>
      <c r="R1029" s="157">
        <v>42</v>
      </c>
      <c r="S1029" s="151" t="s">
        <v>135</v>
      </c>
      <c r="T1029" s="151" t="s">
        <v>381</v>
      </c>
      <c r="U1029" s="151" t="s">
        <v>1781</v>
      </c>
      <c r="V1029" s="151"/>
      <c r="W1029" s="150"/>
      <c r="X1029" s="150"/>
      <c r="Y1029" s="150"/>
      <c r="Z1029" s="17"/>
      <c r="AA1029" s="17"/>
      <c r="AB1029" s="17"/>
    </row>
    <row r="1030" spans="1:28" x14ac:dyDescent="0.2">
      <c r="A1030" s="151">
        <v>39990</v>
      </c>
      <c r="B1030" s="164" t="s">
        <v>1679</v>
      </c>
      <c r="C1030" s="164" t="s">
        <v>1875</v>
      </c>
      <c r="D1030" s="164" t="s">
        <v>140</v>
      </c>
      <c r="E1030" s="164" t="s">
        <v>143</v>
      </c>
      <c r="F1030" s="165">
        <v>35735</v>
      </c>
      <c r="G1030" s="157">
        <v>1997</v>
      </c>
      <c r="H1030" s="151" t="s">
        <v>1680</v>
      </c>
      <c r="I1030" s="151" t="str">
        <f t="shared" si="78"/>
        <v>MS</v>
      </c>
      <c r="J1030" s="151" t="str">
        <f t="shared" si="77"/>
        <v>SC</v>
      </c>
      <c r="K1030" s="151" t="str">
        <f t="shared" si="75"/>
        <v>South Central, Southeast</v>
      </c>
      <c r="L1030" s="151" t="str">
        <f>INDEX('State '!$A$1:$C$62,MATCH($I1030,'State '!$B:$B,0),3)</f>
        <v>South Central</v>
      </c>
      <c r="M1030" s="151" t="str">
        <f>INDEX('State '!$A$1:$C$62,MATCH($J1030,'State '!$B:$B,0),3)</f>
        <v>Southeast</v>
      </c>
      <c r="N1030" s="151"/>
      <c r="O1030" s="158">
        <v>85</v>
      </c>
      <c r="P1030" s="158"/>
      <c r="Q1030" s="158">
        <v>145</v>
      </c>
      <c r="R1030" s="157">
        <v>42</v>
      </c>
      <c r="S1030" s="151" t="s">
        <v>135</v>
      </c>
      <c r="T1030" s="151" t="s">
        <v>381</v>
      </c>
      <c r="U1030" s="151" t="s">
        <v>1681</v>
      </c>
      <c r="V1030" s="151"/>
      <c r="W1030" s="150"/>
      <c r="X1030" s="150"/>
      <c r="Y1030" s="150"/>
      <c r="Z1030" s="17"/>
      <c r="AA1030" s="17"/>
      <c r="AB1030" s="17"/>
    </row>
    <row r="1031" spans="1:28" ht="25.5" x14ac:dyDescent="0.2">
      <c r="A1031" s="151">
        <v>39990</v>
      </c>
      <c r="B1031" s="164" t="s">
        <v>1284</v>
      </c>
      <c r="C1031" s="164" t="s">
        <v>1875</v>
      </c>
      <c r="D1031" s="164" t="s">
        <v>134</v>
      </c>
      <c r="E1031" s="164" t="s">
        <v>143</v>
      </c>
      <c r="F1031" s="165">
        <v>37377</v>
      </c>
      <c r="G1031" s="157">
        <v>2002</v>
      </c>
      <c r="H1031" s="151" t="s">
        <v>1285</v>
      </c>
      <c r="I1031" s="151" t="str">
        <f t="shared" si="78"/>
        <v>LA</v>
      </c>
      <c r="J1031" s="151" t="str">
        <f t="shared" si="77"/>
        <v>VA</v>
      </c>
      <c r="K1031" s="151" t="str">
        <f t="shared" si="75"/>
        <v>South Central, Southeast, Northeast</v>
      </c>
      <c r="L1031" s="151" t="str">
        <f>INDEX('State '!$A$1:$C$62,MATCH($I1031,'State '!$B:$B,0),3)</f>
        <v>South Central</v>
      </c>
      <c r="M1031" s="151" t="str">
        <f>INDEX('State '!$A$1:$C$62,MATCH($J1031,'State '!$B:$B,0),3)</f>
        <v>Northeast</v>
      </c>
      <c r="N1031" s="151" t="s">
        <v>15</v>
      </c>
      <c r="O1031" s="158">
        <v>134.66999999999999</v>
      </c>
      <c r="P1031" s="158">
        <v>38</v>
      </c>
      <c r="Q1031" s="158">
        <v>230</v>
      </c>
      <c r="R1031" s="157" t="s">
        <v>1226</v>
      </c>
      <c r="S1031" s="151" t="s">
        <v>135</v>
      </c>
      <c r="T1031" s="151" t="s">
        <v>381</v>
      </c>
      <c r="U1031" s="151" t="s">
        <v>1286</v>
      </c>
      <c r="V1031" s="151"/>
      <c r="W1031" s="150"/>
      <c r="X1031" s="150"/>
      <c r="Y1031" s="150"/>
      <c r="Z1031" s="17"/>
      <c r="AA1031" s="17"/>
      <c r="AB1031" s="17"/>
    </row>
    <row r="1032" spans="1:28" x14ac:dyDescent="0.2">
      <c r="A1032" s="151">
        <v>43192</v>
      </c>
      <c r="B1032" s="164" t="s">
        <v>2107</v>
      </c>
      <c r="C1032" s="152" t="s">
        <v>2050</v>
      </c>
      <c r="D1032" s="164" t="s">
        <v>140</v>
      </c>
      <c r="E1032" s="164" t="s">
        <v>143</v>
      </c>
      <c r="F1032" s="165">
        <v>43158</v>
      </c>
      <c r="G1032" s="157">
        <v>2018</v>
      </c>
      <c r="H1032" s="151" t="s">
        <v>53</v>
      </c>
      <c r="I1032" s="151" t="str">
        <f t="shared" si="78"/>
        <v>SC</v>
      </c>
      <c r="J1032" s="151" t="str">
        <f t="shared" si="77"/>
        <v>SC</v>
      </c>
      <c r="K1032" s="156" t="str">
        <f t="shared" si="75"/>
        <v>Southeast</v>
      </c>
      <c r="L1032" s="151" t="str">
        <f>INDEX('State '!$A$1:$C$62,MATCH($I1032,'State '!$B:$B,0),3)</f>
        <v>Southeast</v>
      </c>
      <c r="M1032" s="151" t="str">
        <f>INDEX('State '!$A$1:$C$62,MATCH($J1032,'State '!$B:$B,0),3)</f>
        <v>Southeast</v>
      </c>
      <c r="N1032" s="151"/>
      <c r="O1032" s="158">
        <v>119</v>
      </c>
      <c r="P1032" s="158">
        <v>55</v>
      </c>
      <c r="Q1032" s="158">
        <v>80</v>
      </c>
      <c r="R1032" s="157">
        <v>12</v>
      </c>
      <c r="S1032" s="151" t="s">
        <v>135</v>
      </c>
      <c r="T1032" s="151" t="s">
        <v>381</v>
      </c>
      <c r="U1032" s="151" t="s">
        <v>2189</v>
      </c>
      <c r="V1032" s="151" t="s">
        <v>2175</v>
      </c>
      <c r="W1032" s="150" t="s">
        <v>2513</v>
      </c>
      <c r="X1032" s="150"/>
      <c r="Y1032" s="150"/>
      <c r="Z1032" s="17"/>
      <c r="AA1032" s="17"/>
      <c r="AB1032" s="17"/>
    </row>
    <row r="1033" spans="1:28" x14ac:dyDescent="0.2">
      <c r="A1033" s="151">
        <v>39990</v>
      </c>
      <c r="B1033" s="164" t="s">
        <v>1214</v>
      </c>
      <c r="C1033" s="164" t="s">
        <v>1875</v>
      </c>
      <c r="D1033" s="164" t="s">
        <v>140</v>
      </c>
      <c r="E1033" s="164" t="s">
        <v>143</v>
      </c>
      <c r="F1033" s="165">
        <v>37926</v>
      </c>
      <c r="G1033" s="157">
        <v>2003</v>
      </c>
      <c r="H1033" s="151" t="s">
        <v>399</v>
      </c>
      <c r="I1033" s="151" t="str">
        <f t="shared" si="78"/>
        <v>PA</v>
      </c>
      <c r="J1033" s="151" t="str">
        <f t="shared" si="77"/>
        <v>NJ</v>
      </c>
      <c r="K1033" s="151" t="str">
        <f t="shared" si="75"/>
        <v>Northeast</v>
      </c>
      <c r="L1033" s="151" t="str">
        <f>INDEX('State '!$A$1:$C$62,MATCH($I1033,'State '!$B:$B,0),3)</f>
        <v>Northeast</v>
      </c>
      <c r="M1033" s="151" t="str">
        <f>INDEX('State '!$A$1:$C$62,MATCH($J1033,'State '!$B:$B,0),3)</f>
        <v>Northeast</v>
      </c>
      <c r="N1033" s="151"/>
      <c r="O1033" s="158">
        <v>32.6</v>
      </c>
      <c r="P1033" s="158">
        <v>9.65</v>
      </c>
      <c r="Q1033" s="158">
        <v>49</v>
      </c>
      <c r="R1033" s="157" t="s">
        <v>384</v>
      </c>
      <c r="S1033" s="151" t="s">
        <v>135</v>
      </c>
      <c r="T1033" s="151" t="s">
        <v>381</v>
      </c>
      <c r="U1033" s="151" t="s">
        <v>1215</v>
      </c>
      <c r="V1033" s="151"/>
      <c r="W1033" s="150"/>
      <c r="X1033" s="150"/>
      <c r="Y1033" s="150"/>
      <c r="Z1033" s="17"/>
      <c r="AA1033" s="17"/>
      <c r="AB1033" s="17"/>
    </row>
    <row r="1034" spans="1:28" x14ac:dyDescent="0.2">
      <c r="A1034" s="151">
        <v>39990</v>
      </c>
      <c r="B1034" s="164" t="s">
        <v>1127</v>
      </c>
      <c r="C1034" s="164" t="s">
        <v>304</v>
      </c>
      <c r="D1034" s="164" t="s">
        <v>140</v>
      </c>
      <c r="E1034" s="164" t="s">
        <v>143</v>
      </c>
      <c r="F1034" s="165">
        <v>38231</v>
      </c>
      <c r="G1034" s="157">
        <v>2004</v>
      </c>
      <c r="H1034" s="151" t="s">
        <v>1119</v>
      </c>
      <c r="I1034" s="151" t="str">
        <f t="shared" si="78"/>
        <v>CO</v>
      </c>
      <c r="J1034" s="151" t="str">
        <f t="shared" si="77"/>
        <v>NM</v>
      </c>
      <c r="K1034" s="151" t="str">
        <f t="shared" si="75"/>
        <v>Mountain</v>
      </c>
      <c r="L1034" s="151" t="str">
        <f>INDEX('State '!$A$1:$C$62,MATCH($I1034,'State '!$B:$B,0),3)</f>
        <v>Mountain</v>
      </c>
      <c r="M1034" s="151" t="str">
        <f>INDEX('State '!$A$1:$C$62,MATCH($J1034,'State '!$B:$B,0),3)</f>
        <v>Mountain</v>
      </c>
      <c r="N1034" s="151"/>
      <c r="O1034" s="158">
        <v>33</v>
      </c>
      <c r="P1034" s="158"/>
      <c r="Q1034" s="158">
        <v>125</v>
      </c>
      <c r="R1034" s="157">
        <v>22</v>
      </c>
      <c r="S1034" s="151" t="s">
        <v>135</v>
      </c>
      <c r="T1034" s="151" t="s">
        <v>381</v>
      </c>
      <c r="U1034" s="151" t="s">
        <v>1128</v>
      </c>
      <c r="V1034" s="151"/>
      <c r="W1034" s="150"/>
      <c r="X1034" s="150"/>
      <c r="Y1034" s="150"/>
      <c r="Z1034" s="17"/>
      <c r="AA1034" s="17"/>
      <c r="AB1034" s="17"/>
    </row>
    <row r="1035" spans="1:28" x14ac:dyDescent="0.2">
      <c r="A1035" s="151">
        <v>39990</v>
      </c>
      <c r="B1035" s="164" t="s">
        <v>1778</v>
      </c>
      <c r="C1035" s="164" t="s">
        <v>304</v>
      </c>
      <c r="D1035" s="164" t="s">
        <v>140</v>
      </c>
      <c r="E1035" s="164" t="s">
        <v>143</v>
      </c>
      <c r="F1035" s="165">
        <v>35400</v>
      </c>
      <c r="G1035" s="157">
        <v>1996</v>
      </c>
      <c r="H1035" s="151" t="s">
        <v>1119</v>
      </c>
      <c r="I1035" s="151" t="str">
        <f t="shared" si="78"/>
        <v>CO</v>
      </c>
      <c r="J1035" s="151" t="str">
        <f t="shared" si="77"/>
        <v>NM</v>
      </c>
      <c r="K1035" s="151" t="str">
        <f t="shared" si="75"/>
        <v>Mountain</v>
      </c>
      <c r="L1035" s="151" t="str">
        <f>INDEX('State '!$A$1:$C$62,MATCH($I1035,'State '!$B:$B,0),3)</f>
        <v>Mountain</v>
      </c>
      <c r="M1035" s="151" t="str">
        <f>INDEX('State '!$A$1:$C$62,MATCH($J1035,'State '!$B:$B,0),3)</f>
        <v>Mountain</v>
      </c>
      <c r="N1035" s="151"/>
      <c r="O1035" s="158">
        <v>35</v>
      </c>
      <c r="P1035" s="158">
        <v>41.4</v>
      </c>
      <c r="Q1035" s="158">
        <v>120</v>
      </c>
      <c r="R1035" s="157">
        <v>24</v>
      </c>
      <c r="S1035" s="151" t="s">
        <v>135</v>
      </c>
      <c r="T1035" s="151" t="s">
        <v>381</v>
      </c>
      <c r="U1035" s="151" t="s">
        <v>1515</v>
      </c>
      <c r="V1035" s="151"/>
      <c r="W1035" s="150"/>
      <c r="X1035" s="150"/>
      <c r="Y1035" s="150"/>
      <c r="Z1035" s="17"/>
      <c r="AA1035" s="17"/>
      <c r="AB1035" s="17"/>
    </row>
    <row r="1036" spans="1:28" x14ac:dyDescent="0.2">
      <c r="A1036" s="151">
        <v>39990</v>
      </c>
      <c r="B1036" s="164" t="s">
        <v>931</v>
      </c>
      <c r="C1036" s="164" t="s">
        <v>304</v>
      </c>
      <c r="D1036" s="164" t="s">
        <v>140</v>
      </c>
      <c r="E1036" s="164" t="s">
        <v>143</v>
      </c>
      <c r="F1036" s="165">
        <v>39447</v>
      </c>
      <c r="G1036" s="157">
        <v>2007</v>
      </c>
      <c r="H1036" s="151" t="s">
        <v>932</v>
      </c>
      <c r="I1036" s="151" t="str">
        <f t="shared" si="78"/>
        <v>NM</v>
      </c>
      <c r="J1036" s="151" t="str">
        <f t="shared" si="77"/>
        <v>CO</v>
      </c>
      <c r="K1036" s="151" t="str">
        <f t="shared" si="75"/>
        <v>Mountain</v>
      </c>
      <c r="L1036" s="151" t="str">
        <f>INDEX('State '!$A$1:$C$62,MATCH($I1036,'State '!$B:$B,0),3)</f>
        <v>Mountain</v>
      </c>
      <c r="M1036" s="151" t="str">
        <f>INDEX('State '!$A$1:$C$62,MATCH($J1036,'State '!$B:$B,0),3)</f>
        <v>Mountain</v>
      </c>
      <c r="N1036" s="151"/>
      <c r="O1036" s="158">
        <v>58.1</v>
      </c>
      <c r="P1036" s="158">
        <v>0.25</v>
      </c>
      <c r="Q1036" s="158">
        <v>250</v>
      </c>
      <c r="R1036" s="157" t="s">
        <v>3204</v>
      </c>
      <c r="S1036" s="151" t="s">
        <v>135</v>
      </c>
      <c r="T1036" s="151" t="s">
        <v>381</v>
      </c>
      <c r="U1036" s="151" t="s">
        <v>933</v>
      </c>
      <c r="V1036" s="151"/>
      <c r="W1036" s="150"/>
      <c r="X1036" s="150"/>
      <c r="Y1036" s="150"/>
      <c r="Z1036" s="17"/>
      <c r="AA1036" s="17"/>
      <c r="AB1036" s="17"/>
    </row>
    <row r="1037" spans="1:28" x14ac:dyDescent="0.2">
      <c r="A1037" s="151">
        <v>39990</v>
      </c>
      <c r="B1037" s="164" t="s">
        <v>1512</v>
      </c>
      <c r="C1037" s="164" t="s">
        <v>304</v>
      </c>
      <c r="D1037" s="164" t="s">
        <v>140</v>
      </c>
      <c r="E1037" s="164" t="s">
        <v>143</v>
      </c>
      <c r="F1037" s="165">
        <v>36206</v>
      </c>
      <c r="G1037" s="157">
        <v>1999</v>
      </c>
      <c r="H1037" s="151" t="s">
        <v>25</v>
      </c>
      <c r="I1037" s="151" t="str">
        <f t="shared" si="78"/>
        <v>CO</v>
      </c>
      <c r="J1037" s="151" t="str">
        <f t="shared" si="77"/>
        <v>CO</v>
      </c>
      <c r="K1037" s="151" t="str">
        <f t="shared" si="75"/>
        <v>Mountain</v>
      </c>
      <c r="L1037" s="151" t="str">
        <f>INDEX('State '!$A$1:$C$62,MATCH($I1037,'State '!$B:$B,0),3)</f>
        <v>Mountain</v>
      </c>
      <c r="M1037" s="151" t="str">
        <f>INDEX('State '!$A$1:$C$62,MATCH($J1037,'State '!$B:$B,0),3)</f>
        <v>Mountain</v>
      </c>
      <c r="N1037" s="151"/>
      <c r="O1037" s="158">
        <v>4.25</v>
      </c>
      <c r="P1037" s="158">
        <v>5.3</v>
      </c>
      <c r="Q1037" s="158">
        <v>156.69999999999999</v>
      </c>
      <c r="R1037" s="157">
        <v>22</v>
      </c>
      <c r="S1037" s="151" t="s">
        <v>135</v>
      </c>
      <c r="T1037" s="151" t="s">
        <v>381</v>
      </c>
      <c r="U1037" s="151" t="s">
        <v>1513</v>
      </c>
      <c r="V1037" s="151"/>
      <c r="W1037" s="150"/>
      <c r="X1037" s="150"/>
      <c r="Y1037" s="150"/>
      <c r="Z1037" s="17"/>
      <c r="AA1037" s="17"/>
      <c r="AB1037" s="17"/>
    </row>
    <row r="1038" spans="1:28" x14ac:dyDescent="0.2">
      <c r="A1038" s="151">
        <v>39990</v>
      </c>
      <c r="B1038" s="152" t="s">
        <v>998</v>
      </c>
      <c r="C1038" s="152" t="s">
        <v>304</v>
      </c>
      <c r="D1038" s="152" t="s">
        <v>140</v>
      </c>
      <c r="E1038" s="153" t="s">
        <v>143</v>
      </c>
      <c r="F1038" s="154">
        <v>38718</v>
      </c>
      <c r="G1038" s="161">
        <v>2006</v>
      </c>
      <c r="H1038" s="151" t="s">
        <v>25</v>
      </c>
      <c r="I1038" s="151" t="str">
        <f t="shared" si="78"/>
        <v>CO</v>
      </c>
      <c r="J1038" s="151" t="str">
        <f t="shared" si="77"/>
        <v>CO</v>
      </c>
      <c r="K1038" s="151" t="str">
        <f t="shared" si="75"/>
        <v>Mountain</v>
      </c>
      <c r="L1038" s="151" t="str">
        <f>INDEX('State '!$A$1:$C$62,MATCH($I1038,'State '!$B:$B,0),3)</f>
        <v>Mountain</v>
      </c>
      <c r="M1038" s="151" t="str">
        <f>INDEX('State '!$A$1:$C$62,MATCH($J1038,'State '!$B:$B,0),3)</f>
        <v>Mountain</v>
      </c>
      <c r="N1038" s="151"/>
      <c r="O1038" s="158">
        <v>16.3</v>
      </c>
      <c r="P1038" s="157"/>
      <c r="Q1038" s="157">
        <v>300</v>
      </c>
      <c r="R1038" s="158" t="s">
        <v>3205</v>
      </c>
      <c r="S1038" s="159" t="s">
        <v>135</v>
      </c>
      <c r="T1038" s="156" t="s">
        <v>381</v>
      </c>
      <c r="U1038" s="160" t="s">
        <v>999</v>
      </c>
      <c r="V1038" s="151"/>
      <c r="W1038" s="150"/>
      <c r="X1038" s="150"/>
      <c r="Y1038" s="150"/>
      <c r="Z1038" s="17"/>
      <c r="AA1038" s="17"/>
      <c r="AB1038" s="17"/>
    </row>
    <row r="1039" spans="1:28" x14ac:dyDescent="0.2">
      <c r="A1039" s="151">
        <v>39990</v>
      </c>
      <c r="B1039" s="164" t="s">
        <v>1514</v>
      </c>
      <c r="C1039" s="164" t="s">
        <v>304</v>
      </c>
      <c r="D1039" s="164" t="s">
        <v>140</v>
      </c>
      <c r="E1039" s="164" t="s">
        <v>143</v>
      </c>
      <c r="F1039" s="165">
        <v>36206</v>
      </c>
      <c r="G1039" s="157">
        <v>1999</v>
      </c>
      <c r="H1039" s="151" t="s">
        <v>25</v>
      </c>
      <c r="I1039" s="151" t="str">
        <f t="shared" si="78"/>
        <v>CO</v>
      </c>
      <c r="J1039" s="151" t="str">
        <f t="shared" si="77"/>
        <v>CO</v>
      </c>
      <c r="K1039" s="151" t="str">
        <f t="shared" si="75"/>
        <v>Mountain</v>
      </c>
      <c r="L1039" s="151" t="str">
        <f>INDEX('State '!$A$1:$C$62,MATCH($I1039,'State '!$B:$B,0),3)</f>
        <v>Mountain</v>
      </c>
      <c r="M1039" s="151" t="str">
        <f>INDEX('State '!$A$1:$C$62,MATCH($J1039,'State '!$B:$B,0),3)</f>
        <v>Mountain</v>
      </c>
      <c r="N1039" s="151"/>
      <c r="O1039" s="158">
        <v>240</v>
      </c>
      <c r="P1039" s="158">
        <v>266</v>
      </c>
      <c r="Q1039" s="158">
        <v>300</v>
      </c>
      <c r="R1039" s="157">
        <v>22</v>
      </c>
      <c r="S1039" s="151" t="s">
        <v>135</v>
      </c>
      <c r="T1039" s="151" t="s">
        <v>381</v>
      </c>
      <c r="U1039" s="151" t="s">
        <v>1515</v>
      </c>
      <c r="V1039" s="151"/>
      <c r="W1039" s="150"/>
      <c r="X1039" s="150"/>
      <c r="Y1039" s="150"/>
      <c r="Z1039" s="17"/>
      <c r="AA1039" s="17"/>
      <c r="AB1039" s="17"/>
    </row>
    <row r="1040" spans="1:28" x14ac:dyDescent="0.2">
      <c r="A1040" s="151">
        <v>39990</v>
      </c>
      <c r="B1040" s="152" t="s">
        <v>1706</v>
      </c>
      <c r="C1040" s="152" t="s">
        <v>379</v>
      </c>
      <c r="D1040" s="152" t="s">
        <v>136</v>
      </c>
      <c r="E1040" s="164" t="s">
        <v>143</v>
      </c>
      <c r="F1040" s="165">
        <v>35521</v>
      </c>
      <c r="G1040" s="157">
        <v>1997</v>
      </c>
      <c r="H1040" s="151" t="s">
        <v>37</v>
      </c>
      <c r="I1040" s="151" t="str">
        <f t="shared" si="78"/>
        <v>OK</v>
      </c>
      <c r="J1040" s="151" t="str">
        <f t="shared" si="77"/>
        <v>OK</v>
      </c>
      <c r="K1040" s="151" t="str">
        <f t="shared" si="75"/>
        <v>South Central</v>
      </c>
      <c r="L1040" s="151" t="str">
        <f>INDEX('State '!$A$1:$C$62,MATCH($I1040,'State '!$B:$B,0),3)</f>
        <v>South Central</v>
      </c>
      <c r="M1040" s="151" t="str">
        <f>INDEX('State '!$A$1:$C$62,MATCH($J1040,'State '!$B:$B,0),3)</f>
        <v>South Central</v>
      </c>
      <c r="N1040" s="151"/>
      <c r="O1040" s="158">
        <v>75</v>
      </c>
      <c r="P1040" s="158">
        <v>130</v>
      </c>
      <c r="Q1040" s="157">
        <v>255</v>
      </c>
      <c r="R1040" s="157">
        <v>24</v>
      </c>
      <c r="S1040" s="151" t="s">
        <v>138</v>
      </c>
      <c r="T1040" s="151" t="s">
        <v>187</v>
      </c>
      <c r="U1040" s="151" t="s">
        <v>382</v>
      </c>
      <c r="V1040" s="151"/>
      <c r="W1040" s="150"/>
      <c r="X1040" s="150"/>
      <c r="Y1040" s="150"/>
      <c r="Z1040" s="17"/>
      <c r="AA1040" s="17"/>
      <c r="AB1040" s="17"/>
    </row>
    <row r="1041" spans="1:28" x14ac:dyDescent="0.2">
      <c r="A1041" s="151">
        <v>42853</v>
      </c>
      <c r="B1041" s="164" t="s">
        <v>2247</v>
      </c>
      <c r="C1041" s="164" t="s">
        <v>2028</v>
      </c>
      <c r="D1041" s="164" t="s">
        <v>136</v>
      </c>
      <c r="E1041" s="164" t="s">
        <v>143</v>
      </c>
      <c r="F1041" s="165">
        <v>42825</v>
      </c>
      <c r="G1041" s="157">
        <v>2017</v>
      </c>
      <c r="H1041" s="151" t="s">
        <v>408</v>
      </c>
      <c r="I1041" s="151" t="str">
        <f t="shared" si="78"/>
        <v>TX</v>
      </c>
      <c r="J1041" s="151" t="str">
        <f t="shared" si="77"/>
        <v>MX</v>
      </c>
      <c r="K1041" s="156" t="str">
        <f t="shared" ref="K1041:K1076" si="79">IF($L1041=$M1041,L1041,CONCATENATE($L1041,", ",IF(ISBLANK(N1041),"",CONCATENATE(N1041,", ")),$M1041))</f>
        <v>South Central, Mexico</v>
      </c>
      <c r="L1041" s="151" t="str">
        <f>INDEX('State '!$A$1:$C$62,MATCH($I1041,'State '!$B:$B,0),3)</f>
        <v>South Central</v>
      </c>
      <c r="M1041" s="151" t="str">
        <f>INDEX('State '!$A$1:$C$62,MATCH($J1041,'State '!$B:$B,0),3)</f>
        <v>Mexico</v>
      </c>
      <c r="N1041" s="151"/>
      <c r="O1041" s="158">
        <v>3.6</v>
      </c>
      <c r="P1041" s="158">
        <v>148</v>
      </c>
      <c r="Q1041" s="158">
        <v>1400</v>
      </c>
      <c r="R1041" s="157">
        <v>42</v>
      </c>
      <c r="S1041" s="151" t="s">
        <v>135</v>
      </c>
      <c r="T1041" s="151" t="s">
        <v>381</v>
      </c>
      <c r="U1041" s="151" t="s">
        <v>2191</v>
      </c>
      <c r="V1041" s="151" t="s">
        <v>2178</v>
      </c>
      <c r="W1041" s="150"/>
      <c r="X1041" s="150"/>
      <c r="Y1041" s="150"/>
      <c r="Z1041" s="17"/>
      <c r="AA1041" s="17"/>
      <c r="AB1041" s="17"/>
    </row>
    <row r="1042" spans="1:28" x14ac:dyDescent="0.2">
      <c r="A1042" s="151">
        <v>39990</v>
      </c>
      <c r="B1042" s="164" t="s">
        <v>1390</v>
      </c>
      <c r="C1042" s="164" t="s">
        <v>356</v>
      </c>
      <c r="D1042" s="164" t="s">
        <v>136</v>
      </c>
      <c r="E1042" s="164" t="s">
        <v>143</v>
      </c>
      <c r="F1042" s="165">
        <v>37194</v>
      </c>
      <c r="G1042" s="157">
        <v>2001</v>
      </c>
      <c r="H1042" s="151" t="s">
        <v>1391</v>
      </c>
      <c r="I1042" s="151" t="str">
        <f t="shared" si="78"/>
        <v>LA</v>
      </c>
      <c r="J1042" s="151" t="str">
        <f t="shared" si="77"/>
        <v>AR</v>
      </c>
      <c r="K1042" s="151" t="str">
        <f t="shared" si="79"/>
        <v>South Central</v>
      </c>
      <c r="L1042" s="151" t="str">
        <f>INDEX('State '!$A$1:$C$62,MATCH($I1042,'State '!$B:$B,0),3)</f>
        <v>South Central</v>
      </c>
      <c r="M1042" s="151" t="str">
        <f>INDEX('State '!$A$1:$C$62,MATCH($J1042,'State '!$B:$B,0),3)</f>
        <v>South Central</v>
      </c>
      <c r="N1042" s="151"/>
      <c r="O1042" s="158">
        <v>45</v>
      </c>
      <c r="P1042" s="158">
        <v>41.7</v>
      </c>
      <c r="Q1042" s="158">
        <v>427</v>
      </c>
      <c r="R1042" s="157">
        <v>30</v>
      </c>
      <c r="S1042" s="151" t="s">
        <v>135</v>
      </c>
      <c r="T1042" s="151" t="s">
        <v>381</v>
      </c>
      <c r="U1042" s="151" t="s">
        <v>1392</v>
      </c>
      <c r="V1042" s="151"/>
      <c r="W1042" s="150"/>
      <c r="X1042" s="150"/>
      <c r="Y1042" s="150"/>
      <c r="Z1042" s="17"/>
      <c r="AA1042" s="17"/>
      <c r="AB1042" s="17"/>
    </row>
    <row r="1043" spans="1:28" x14ac:dyDescent="0.2">
      <c r="A1043" s="97">
        <v>43691</v>
      </c>
      <c r="B1043" s="79" t="s">
        <v>2391</v>
      </c>
      <c r="C1043" s="79" t="s">
        <v>266</v>
      </c>
      <c r="D1043" s="79" t="s">
        <v>140</v>
      </c>
      <c r="E1043" s="79" t="s">
        <v>143</v>
      </c>
      <c r="F1043" s="60">
        <v>43579</v>
      </c>
      <c r="G1043" s="98">
        <v>2019</v>
      </c>
      <c r="H1043" s="97" t="s">
        <v>43</v>
      </c>
      <c r="I1043" s="97" t="str">
        <f t="shared" si="78"/>
        <v>NM</v>
      </c>
      <c r="J1043" s="97" t="str">
        <f t="shared" si="77"/>
        <v>NM</v>
      </c>
      <c r="K1043" s="104" t="str">
        <f t="shared" si="79"/>
        <v>Mountain</v>
      </c>
      <c r="L1043" s="97" t="str">
        <f>INDEX('State '!$A$1:$C$62,MATCH($I1043,'State '!$B:$B,0),3)</f>
        <v>Mountain</v>
      </c>
      <c r="M1043" s="97" t="str">
        <f>INDEX('State '!$A$1:$C$62,MATCH($J1043,'State '!$B:$B,0),3)</f>
        <v>Mountain</v>
      </c>
      <c r="N1043" s="97"/>
      <c r="O1043" s="158">
        <v>1.5</v>
      </c>
      <c r="P1043" s="178"/>
      <c r="Q1043" s="146">
        <v>130</v>
      </c>
      <c r="R1043" s="98"/>
      <c r="S1043" s="97" t="s">
        <v>138</v>
      </c>
      <c r="T1043" s="97" t="s">
        <v>381</v>
      </c>
      <c r="U1043" s="97" t="s">
        <v>2404</v>
      </c>
      <c r="V1043" s="97" t="s">
        <v>2175</v>
      </c>
      <c r="W1043" s="79"/>
      <c r="X1043" s="79"/>
      <c r="Y1043" s="195"/>
      <c r="Z1043" s="17"/>
      <c r="AA1043" s="17"/>
      <c r="AB1043" s="17"/>
    </row>
    <row r="1044" spans="1:28" x14ac:dyDescent="0.2">
      <c r="A1044" s="151">
        <v>41426</v>
      </c>
      <c r="B1044" s="152" t="s">
        <v>1817</v>
      </c>
      <c r="C1044" s="152" t="s">
        <v>1818</v>
      </c>
      <c r="D1044" s="152" t="s">
        <v>134</v>
      </c>
      <c r="E1044" s="153" t="s">
        <v>143</v>
      </c>
      <c r="F1044" s="154">
        <v>41417</v>
      </c>
      <c r="G1044" s="161">
        <v>2013</v>
      </c>
      <c r="H1044" s="151" t="s">
        <v>6</v>
      </c>
      <c r="I1044" s="151" t="str">
        <f t="shared" si="78"/>
        <v>TX</v>
      </c>
      <c r="J1044" s="151" t="str">
        <f t="shared" si="77"/>
        <v>TX</v>
      </c>
      <c r="K1044" s="151" t="str">
        <f t="shared" si="79"/>
        <v>South Central</v>
      </c>
      <c r="L1044" s="151" t="str">
        <f>INDEX('State '!$A$1:$C$62,MATCH($I1044,'State '!$B:$B,0),3)</f>
        <v>South Central</v>
      </c>
      <c r="M1044" s="151" t="str">
        <f>INDEX('State '!$A$1:$C$62,MATCH($J1044,'State '!$B:$B,0),3)</f>
        <v>South Central</v>
      </c>
      <c r="N1044" s="151"/>
      <c r="O1044" s="158">
        <v>0</v>
      </c>
      <c r="P1044" s="157">
        <v>19.7</v>
      </c>
      <c r="Q1044" s="157">
        <v>400</v>
      </c>
      <c r="R1044" s="158">
        <v>24</v>
      </c>
      <c r="S1044" s="159" t="s">
        <v>1813</v>
      </c>
      <c r="T1044" s="156" t="s">
        <v>381</v>
      </c>
      <c r="U1044" s="160" t="s">
        <v>1819</v>
      </c>
      <c r="V1044" s="151"/>
      <c r="W1044" s="150"/>
      <c r="X1044" s="150"/>
      <c r="Y1044" s="150"/>
      <c r="Z1044" s="17"/>
      <c r="AA1044" s="17"/>
      <c r="AB1044" s="17"/>
    </row>
    <row r="1045" spans="1:28" x14ac:dyDescent="0.2">
      <c r="A1045" s="151">
        <v>40381</v>
      </c>
      <c r="B1045" s="164" t="s">
        <v>849</v>
      </c>
      <c r="C1045" s="164" t="s">
        <v>295</v>
      </c>
      <c r="D1045" s="164" t="s">
        <v>134</v>
      </c>
      <c r="E1045" s="164" t="s">
        <v>143</v>
      </c>
      <c r="F1045" s="165">
        <v>39722</v>
      </c>
      <c r="G1045" s="157">
        <v>2008</v>
      </c>
      <c r="H1045" s="151" t="s">
        <v>6</v>
      </c>
      <c r="I1045" s="151" t="str">
        <f t="shared" si="78"/>
        <v>TX</v>
      </c>
      <c r="J1045" s="151" t="str">
        <f t="shared" si="77"/>
        <v>TX</v>
      </c>
      <c r="K1045" s="151" t="str">
        <f t="shared" si="79"/>
        <v>South Central</v>
      </c>
      <c r="L1045" s="151" t="str">
        <f>INDEX('State '!$A$1:$C$62,MATCH($I1045,'State '!$B:$B,0),3)</f>
        <v>South Central</v>
      </c>
      <c r="M1045" s="151" t="str">
        <f>INDEX('State '!$A$1:$C$62,MATCH($J1045,'State '!$B:$B,0),3)</f>
        <v>South Central</v>
      </c>
      <c r="N1045" s="151"/>
      <c r="O1045" s="158">
        <v>60</v>
      </c>
      <c r="P1045" s="158">
        <v>41.72</v>
      </c>
      <c r="Q1045" s="158">
        <v>2500</v>
      </c>
      <c r="R1045" s="157">
        <v>36</v>
      </c>
      <c r="S1045" s="151" t="s">
        <v>135</v>
      </c>
      <c r="T1045" s="151" t="s">
        <v>381</v>
      </c>
      <c r="U1045" s="151" t="s">
        <v>850</v>
      </c>
      <c r="V1045" s="151"/>
      <c r="W1045" s="150"/>
      <c r="X1045" s="150"/>
      <c r="Y1045" s="150"/>
      <c r="Z1045" s="17"/>
      <c r="AA1045" s="17"/>
      <c r="AB1045" s="17"/>
    </row>
    <row r="1046" spans="1:28" x14ac:dyDescent="0.2">
      <c r="A1046" s="151">
        <v>43068</v>
      </c>
      <c r="B1046" s="164" t="s">
        <v>2055</v>
      </c>
      <c r="C1046" s="152" t="s">
        <v>206</v>
      </c>
      <c r="D1046" s="164" t="s">
        <v>140</v>
      </c>
      <c r="E1046" s="153" t="s">
        <v>143</v>
      </c>
      <c r="F1046" s="165">
        <v>43040</v>
      </c>
      <c r="G1046" s="157">
        <v>2017</v>
      </c>
      <c r="H1046" s="151" t="s">
        <v>7</v>
      </c>
      <c r="I1046" s="151" t="str">
        <f t="shared" si="78"/>
        <v>PA</v>
      </c>
      <c r="J1046" s="151" t="str">
        <f t="shared" si="77"/>
        <v>PA</v>
      </c>
      <c r="K1046" s="156" t="str">
        <f t="shared" si="79"/>
        <v>Northeast</v>
      </c>
      <c r="L1046" s="151" t="str">
        <f>INDEX('State '!$A$1:$C$62,MATCH($I1046,'State '!$B:$B,0),3)</f>
        <v>Northeast</v>
      </c>
      <c r="M1046" s="151" t="str">
        <f>INDEX('State '!$A$1:$C$62,MATCH($J1046,'State '!$B:$B,0),3)</f>
        <v>Northeast</v>
      </c>
      <c r="N1046" s="151"/>
      <c r="O1046" s="158">
        <v>87.4</v>
      </c>
      <c r="P1046" s="158">
        <v>7</v>
      </c>
      <c r="Q1046" s="158">
        <v>180</v>
      </c>
      <c r="R1046" s="157">
        <v>36</v>
      </c>
      <c r="S1046" s="151" t="s">
        <v>135</v>
      </c>
      <c r="T1046" s="151" t="s">
        <v>381</v>
      </c>
      <c r="U1046" s="151" t="s">
        <v>2056</v>
      </c>
      <c r="V1046" s="151" t="s">
        <v>2175</v>
      </c>
      <c r="W1046" s="150"/>
      <c r="X1046" s="150"/>
      <c r="Y1046" s="150"/>
      <c r="Z1046" s="17"/>
      <c r="AA1046" s="17"/>
      <c r="AB1046" s="17"/>
    </row>
    <row r="1047" spans="1:28" ht="38.25" x14ac:dyDescent="0.2">
      <c r="A1047" s="97">
        <v>44217</v>
      </c>
      <c r="B1047" s="79" t="s">
        <v>3003</v>
      </c>
      <c r="C1047" s="80" t="s">
        <v>2527</v>
      </c>
      <c r="D1047" s="79" t="s">
        <v>140</v>
      </c>
      <c r="E1047" s="79" t="s">
        <v>143</v>
      </c>
      <c r="F1047" s="60">
        <v>44071</v>
      </c>
      <c r="G1047" s="98">
        <v>2020</v>
      </c>
      <c r="H1047" s="97" t="s">
        <v>1929</v>
      </c>
      <c r="I1047" s="97" t="str">
        <f t="shared" si="78"/>
        <v>PA</v>
      </c>
      <c r="J1047" s="97" t="str">
        <f t="shared" si="77"/>
        <v>OH</v>
      </c>
      <c r="K1047" s="104" t="str">
        <f t="shared" si="79"/>
        <v>Northeast</v>
      </c>
      <c r="L1047" s="97" t="str">
        <f>INDEX('State '!$A$1:$C$62,MATCH($I1047,'State '!$B:$B,0),3)</f>
        <v>Northeast</v>
      </c>
      <c r="M1047" s="97" t="str">
        <f>INDEX('State '!$A$1:$C$62,MATCH($J1047,'State '!$B:$B,0),3)</f>
        <v>Northeast</v>
      </c>
      <c r="N1047" s="97"/>
      <c r="O1047" s="158">
        <v>24</v>
      </c>
      <c r="P1047" s="158">
        <v>1.75</v>
      </c>
      <c r="Q1047" s="146">
        <v>120</v>
      </c>
      <c r="R1047" s="98"/>
      <c r="S1047" s="97" t="s">
        <v>135</v>
      </c>
      <c r="T1047" s="104" t="s">
        <v>381</v>
      </c>
      <c r="U1047" s="97" t="s">
        <v>3009</v>
      </c>
      <c r="V1047" s="97" t="s">
        <v>2178</v>
      </c>
      <c r="W1047" s="79" t="s">
        <v>3005</v>
      </c>
      <c r="X1047" s="79"/>
      <c r="Y1047" s="148" t="s">
        <v>3004</v>
      </c>
      <c r="Z1047" s="17"/>
      <c r="AA1047" s="17"/>
      <c r="AB1047" s="17"/>
    </row>
    <row r="1048" spans="1:28" x14ac:dyDescent="0.2">
      <c r="A1048" s="151">
        <v>43124</v>
      </c>
      <c r="B1048" s="164" t="s">
        <v>2006</v>
      </c>
      <c r="C1048" s="164" t="s">
        <v>288</v>
      </c>
      <c r="D1048" s="164" t="s">
        <v>1878</v>
      </c>
      <c r="E1048" s="164" t="s">
        <v>143</v>
      </c>
      <c r="F1048" s="165">
        <v>42978</v>
      </c>
      <c r="G1048" s="157">
        <v>2017</v>
      </c>
      <c r="H1048" s="151" t="s">
        <v>2007</v>
      </c>
      <c r="I1048" s="151" t="str">
        <f t="shared" si="78"/>
        <v>IL</v>
      </c>
      <c r="J1048" s="151" t="str">
        <f t="shared" si="77"/>
        <v>MS</v>
      </c>
      <c r="K1048" s="156" t="str">
        <f t="shared" si="79"/>
        <v>Midwest, South Central</v>
      </c>
      <c r="L1048" s="151" t="str">
        <f>INDEX('State '!$A$1:$C$62,MATCH($I1048,'State '!$B:$B,0),3)</f>
        <v>Midwest</v>
      </c>
      <c r="M1048" s="151" t="str">
        <f>INDEX('State '!$A$1:$C$62,MATCH($J1048,'State '!$B:$B,0),3)</f>
        <v>South Central</v>
      </c>
      <c r="N1048" s="151"/>
      <c r="O1048" s="158">
        <v>51</v>
      </c>
      <c r="P1048" s="158"/>
      <c r="Q1048" s="158">
        <v>800</v>
      </c>
      <c r="R1048" s="157"/>
      <c r="S1048" s="151" t="s">
        <v>135</v>
      </c>
      <c r="T1048" s="151" t="s">
        <v>381</v>
      </c>
      <c r="U1048" s="151" t="s">
        <v>2196</v>
      </c>
      <c r="V1048" s="151" t="s">
        <v>2178</v>
      </c>
      <c r="W1048" s="150"/>
      <c r="X1048" s="150"/>
      <c r="Y1048" s="150"/>
      <c r="Z1048" s="17"/>
      <c r="AA1048" s="17"/>
      <c r="AB1048" s="17"/>
    </row>
    <row r="1049" spans="1:28" x14ac:dyDescent="0.2">
      <c r="A1049" s="151">
        <v>39990</v>
      </c>
      <c r="B1049" s="164" t="s">
        <v>823</v>
      </c>
      <c r="C1049" s="164" t="s">
        <v>288</v>
      </c>
      <c r="D1049" s="164" t="s">
        <v>140</v>
      </c>
      <c r="E1049" s="164" t="s">
        <v>143</v>
      </c>
      <c r="F1049" s="165">
        <v>39767</v>
      </c>
      <c r="G1049" s="157">
        <v>2008</v>
      </c>
      <c r="H1049" s="151" t="s">
        <v>6</v>
      </c>
      <c r="I1049" s="151" t="str">
        <f t="shared" si="78"/>
        <v>TX</v>
      </c>
      <c r="J1049" s="151" t="str">
        <f t="shared" si="77"/>
        <v>TX</v>
      </c>
      <c r="K1049" s="151" t="str">
        <f t="shared" si="79"/>
        <v>South Central</v>
      </c>
      <c r="L1049" s="151" t="str">
        <f>INDEX('State '!$A$1:$C$62,MATCH($I1049,'State '!$B:$B,0),3)</f>
        <v>South Central</v>
      </c>
      <c r="M1049" s="151" t="str">
        <f>INDEX('State '!$A$1:$C$62,MATCH($J1049,'State '!$B:$B,0),3)</f>
        <v>South Central</v>
      </c>
      <c r="N1049" s="151"/>
      <c r="O1049" s="158">
        <v>23.1</v>
      </c>
      <c r="P1049" s="158">
        <v>6.6</v>
      </c>
      <c r="Q1049" s="158">
        <v>95</v>
      </c>
      <c r="R1049" s="157">
        <v>36</v>
      </c>
      <c r="S1049" s="151" t="s">
        <v>135</v>
      </c>
      <c r="T1049" s="151" t="s">
        <v>381</v>
      </c>
      <c r="U1049" s="151" t="s">
        <v>824</v>
      </c>
      <c r="V1049" s="151"/>
      <c r="W1049" s="150"/>
      <c r="X1049" s="150"/>
      <c r="Y1049" s="150"/>
      <c r="Z1049" s="17"/>
      <c r="AA1049" s="17"/>
      <c r="AB1049" s="17"/>
    </row>
    <row r="1050" spans="1:28" x14ac:dyDescent="0.2">
      <c r="A1050" s="151">
        <v>39990</v>
      </c>
      <c r="B1050" s="164" t="s">
        <v>821</v>
      </c>
      <c r="C1050" s="164" t="s">
        <v>288</v>
      </c>
      <c r="D1050" s="164" t="s">
        <v>140</v>
      </c>
      <c r="E1050" s="164" t="s">
        <v>143</v>
      </c>
      <c r="F1050" s="165">
        <v>39479</v>
      </c>
      <c r="G1050" s="157">
        <v>2008</v>
      </c>
      <c r="H1050" s="151" t="s">
        <v>0</v>
      </c>
      <c r="I1050" s="151" t="str">
        <f t="shared" si="78"/>
        <v>LA</v>
      </c>
      <c r="J1050" s="151" t="str">
        <f t="shared" si="77"/>
        <v>LA</v>
      </c>
      <c r="K1050" s="151" t="str">
        <f t="shared" si="79"/>
        <v>South Central</v>
      </c>
      <c r="L1050" s="151" t="str">
        <f>INDEX('State '!$A$1:$C$62,MATCH($I1050,'State '!$B:$B,0),3)</f>
        <v>South Central</v>
      </c>
      <c r="M1050" s="151" t="str">
        <f>INDEX('State '!$A$1:$C$62,MATCH($J1050,'State '!$B:$B,0),3)</f>
        <v>South Central</v>
      </c>
      <c r="N1050" s="151"/>
      <c r="O1050" s="158">
        <v>20</v>
      </c>
      <c r="P1050" s="158">
        <v>13.5</v>
      </c>
      <c r="Q1050" s="158">
        <v>625</v>
      </c>
      <c r="R1050" s="157">
        <v>36</v>
      </c>
      <c r="S1050" s="151" t="s">
        <v>135</v>
      </c>
      <c r="T1050" s="151" t="s">
        <v>381</v>
      </c>
      <c r="U1050" s="151" t="s">
        <v>822</v>
      </c>
      <c r="V1050" s="151"/>
      <c r="W1050" s="150"/>
      <c r="X1050" s="150"/>
      <c r="Y1050" s="150"/>
      <c r="Z1050" s="17"/>
      <c r="AA1050" s="17"/>
      <c r="AB1050" s="17"/>
    </row>
    <row r="1051" spans="1:28" x14ac:dyDescent="0.2">
      <c r="A1051" s="151">
        <v>39990</v>
      </c>
      <c r="B1051" s="164" t="s">
        <v>1052</v>
      </c>
      <c r="C1051" s="164" t="s">
        <v>288</v>
      </c>
      <c r="D1051" s="164" t="s">
        <v>140</v>
      </c>
      <c r="E1051" s="164" t="s">
        <v>143</v>
      </c>
      <c r="F1051" s="165">
        <v>38626</v>
      </c>
      <c r="G1051" s="157">
        <v>2005</v>
      </c>
      <c r="H1051" s="151" t="s">
        <v>0</v>
      </c>
      <c r="I1051" s="151" t="str">
        <f t="shared" si="78"/>
        <v>LA</v>
      </c>
      <c r="J1051" s="151" t="str">
        <f t="shared" si="77"/>
        <v>LA</v>
      </c>
      <c r="K1051" s="151" t="str">
        <f t="shared" si="79"/>
        <v>South Central</v>
      </c>
      <c r="L1051" s="151" t="str">
        <f>INDEX('State '!$A$1:$C$62,MATCH($I1051,'State '!$B:$B,0),3)</f>
        <v>South Central</v>
      </c>
      <c r="M1051" s="151" t="str">
        <f>INDEX('State '!$A$1:$C$62,MATCH($J1051,'State '!$B:$B,0),3)</f>
        <v>South Central</v>
      </c>
      <c r="N1051" s="151"/>
      <c r="O1051" s="158">
        <v>39.9</v>
      </c>
      <c r="P1051" s="158">
        <v>22.8</v>
      </c>
      <c r="Q1051" s="158">
        <v>1100</v>
      </c>
      <c r="R1051" s="157">
        <v>36</v>
      </c>
      <c r="S1051" s="151" t="s">
        <v>135</v>
      </c>
      <c r="T1051" s="151" t="s">
        <v>381</v>
      </c>
      <c r="U1051" s="151" t="s">
        <v>1053</v>
      </c>
      <c r="V1051" s="151"/>
      <c r="W1051" s="150"/>
      <c r="X1051" s="150"/>
      <c r="Y1051" s="150"/>
      <c r="Z1051" s="17"/>
      <c r="AA1051" s="17"/>
      <c r="AB1051" s="17"/>
    </row>
    <row r="1052" spans="1:28" x14ac:dyDescent="0.2">
      <c r="A1052" s="151">
        <v>39990</v>
      </c>
      <c r="B1052" s="152" t="s">
        <v>903</v>
      </c>
      <c r="C1052" s="152" t="s">
        <v>288</v>
      </c>
      <c r="D1052" s="152" t="s">
        <v>140</v>
      </c>
      <c r="E1052" s="153" t="s">
        <v>143</v>
      </c>
      <c r="F1052" s="154">
        <v>39406</v>
      </c>
      <c r="G1052" s="161">
        <v>2007</v>
      </c>
      <c r="H1052" s="151" t="s">
        <v>429</v>
      </c>
      <c r="I1052" s="151" t="str">
        <f t="shared" si="78"/>
        <v>TX</v>
      </c>
      <c r="J1052" s="151" t="str">
        <f t="shared" si="77"/>
        <v>LA</v>
      </c>
      <c r="K1052" s="151" t="str">
        <f t="shared" si="79"/>
        <v>South Central</v>
      </c>
      <c r="L1052" s="151" t="str">
        <f>INDEX('State '!$A$1:$C$62,MATCH($I1052,'State '!$B:$B,0),3)</f>
        <v>South Central</v>
      </c>
      <c r="M1052" s="151" t="str">
        <f>INDEX('State '!$A$1:$C$62,MATCH($J1052,'State '!$B:$B,0),3)</f>
        <v>South Central</v>
      </c>
      <c r="N1052" s="151"/>
      <c r="O1052" s="158">
        <v>178.9</v>
      </c>
      <c r="P1052" s="157">
        <v>45</v>
      </c>
      <c r="Q1052" s="157">
        <v>625</v>
      </c>
      <c r="R1052" s="158">
        <v>36</v>
      </c>
      <c r="S1052" s="159" t="s">
        <v>135</v>
      </c>
      <c r="T1052" s="156" t="s">
        <v>381</v>
      </c>
      <c r="U1052" s="160" t="s">
        <v>822</v>
      </c>
      <c r="V1052" s="151"/>
      <c r="W1052" s="150"/>
      <c r="X1052" s="150"/>
      <c r="Y1052" s="150"/>
      <c r="Z1052" s="17"/>
      <c r="AA1052" s="17"/>
      <c r="AB1052" s="17"/>
    </row>
    <row r="1053" spans="1:28" x14ac:dyDescent="0.2">
      <c r="A1053" s="151">
        <v>39990</v>
      </c>
      <c r="B1053" s="164" t="s">
        <v>1560</v>
      </c>
      <c r="C1053" s="164" t="s">
        <v>288</v>
      </c>
      <c r="D1053" s="164" t="s">
        <v>140</v>
      </c>
      <c r="E1053" s="164" t="s">
        <v>143</v>
      </c>
      <c r="F1053" s="165">
        <v>35886</v>
      </c>
      <c r="G1053" s="157">
        <v>1998</v>
      </c>
      <c r="H1053" s="151" t="s">
        <v>1095</v>
      </c>
      <c r="I1053" s="151" t="str">
        <f t="shared" si="78"/>
        <v>GM</v>
      </c>
      <c r="J1053" s="151" t="str">
        <f t="shared" si="77"/>
        <v>LA</v>
      </c>
      <c r="K1053" s="151" t="str">
        <f t="shared" si="79"/>
        <v>Gulf of Mexico, South Central</v>
      </c>
      <c r="L1053" s="151" t="str">
        <f>INDEX('State '!$A$1:$C$62,MATCH($I1053,'State '!$B:$B,0),3)</f>
        <v>Gulf of Mexico</v>
      </c>
      <c r="M1053" s="151" t="str">
        <f>INDEX('State '!$A$1:$C$62,MATCH($J1053,'State '!$B:$B,0),3)</f>
        <v>South Central</v>
      </c>
      <c r="N1053" s="151"/>
      <c r="O1053" s="158">
        <v>52.2</v>
      </c>
      <c r="P1053" s="158"/>
      <c r="Q1053" s="158">
        <v>500</v>
      </c>
      <c r="R1053" s="157"/>
      <c r="S1053" s="151" t="s">
        <v>135</v>
      </c>
      <c r="T1053" s="151" t="s">
        <v>381</v>
      </c>
      <c r="U1053" s="151" t="s">
        <v>1561</v>
      </c>
      <c r="V1053" s="151"/>
      <c r="W1053" s="150"/>
      <c r="X1053" s="150"/>
      <c r="Y1053" s="150"/>
      <c r="Z1053" s="17"/>
      <c r="AA1053" s="17"/>
      <c r="AB1053" s="17"/>
    </row>
    <row r="1054" spans="1:28" x14ac:dyDescent="0.2">
      <c r="A1054" s="151">
        <v>39990</v>
      </c>
      <c r="B1054" s="164" t="s">
        <v>2068</v>
      </c>
      <c r="C1054" s="164" t="s">
        <v>287</v>
      </c>
      <c r="D1054" s="164" t="s">
        <v>134</v>
      </c>
      <c r="E1054" s="164" t="s">
        <v>143</v>
      </c>
      <c r="F1054" s="165">
        <v>39539</v>
      </c>
      <c r="G1054" s="157">
        <v>2008</v>
      </c>
      <c r="H1054" s="151" t="s">
        <v>815</v>
      </c>
      <c r="I1054" s="151" t="str">
        <f t="shared" si="78"/>
        <v>NV</v>
      </c>
      <c r="J1054" s="151" t="str">
        <f t="shared" si="77"/>
        <v>CA</v>
      </c>
      <c r="K1054" s="151" t="str">
        <f t="shared" si="79"/>
        <v>Mountain, Pacific</v>
      </c>
      <c r="L1054" s="151" t="str">
        <f>INDEX('State '!$A$1:$C$62,MATCH($I1054,'State '!$B:$B,0),3)</f>
        <v>Mountain</v>
      </c>
      <c r="M1054" s="151" t="str">
        <f>INDEX('State '!$A$1:$C$62,MATCH($J1054,'State '!$B:$B,0),3)</f>
        <v>Pacific</v>
      </c>
      <c r="N1054" s="151"/>
      <c r="O1054" s="158">
        <v>17.420000000000002</v>
      </c>
      <c r="P1054" s="158">
        <v>0.2</v>
      </c>
      <c r="Q1054" s="158">
        <v>40</v>
      </c>
      <c r="R1054" s="157"/>
      <c r="S1054" s="151" t="s">
        <v>135</v>
      </c>
      <c r="T1054" s="151" t="s">
        <v>381</v>
      </c>
      <c r="U1054" s="151" t="s">
        <v>816</v>
      </c>
      <c r="V1054" s="151"/>
      <c r="W1054" s="150"/>
      <c r="X1054" s="150"/>
      <c r="Y1054" s="150"/>
      <c r="Z1054" s="17"/>
      <c r="AA1054" s="17"/>
      <c r="AB1054" s="17"/>
    </row>
    <row r="1055" spans="1:28" s="95" customFormat="1" x14ac:dyDescent="0.2">
      <c r="A1055" s="173">
        <v>42600</v>
      </c>
      <c r="B1055" s="164" t="s">
        <v>1838</v>
      </c>
      <c r="C1055" s="164" t="s">
        <v>230</v>
      </c>
      <c r="D1055" s="164" t="s">
        <v>134</v>
      </c>
      <c r="E1055" s="164" t="s">
        <v>143</v>
      </c>
      <c r="F1055" s="165">
        <v>42312</v>
      </c>
      <c r="G1055" s="157">
        <v>2015</v>
      </c>
      <c r="H1055" s="151" t="s">
        <v>10</v>
      </c>
      <c r="I1055" s="151" t="str">
        <f t="shared" si="78"/>
        <v>NY</v>
      </c>
      <c r="J1055" s="151" t="str">
        <f t="shared" ref="J1055:J1087" si="80">RIGHT($H1055,2)</f>
        <v>NY</v>
      </c>
      <c r="K1055" s="151" t="str">
        <f t="shared" si="79"/>
        <v>Northeast</v>
      </c>
      <c r="L1055" s="151" t="str">
        <f>INDEX('State '!$A$1:$C$62,MATCH($I1055,'State '!$B:$B,0),3)</f>
        <v>Northeast</v>
      </c>
      <c r="M1055" s="151" t="str">
        <f>INDEX('State '!$A$1:$C$62,MATCH($J1055,'State '!$B:$B,0),3)</f>
        <v>Northeast</v>
      </c>
      <c r="N1055" s="151"/>
      <c r="O1055" s="158">
        <v>43.7</v>
      </c>
      <c r="P1055" s="158">
        <v>17</v>
      </c>
      <c r="Q1055" s="158">
        <v>54</v>
      </c>
      <c r="R1055" s="157" t="s">
        <v>719</v>
      </c>
      <c r="S1055" s="151" t="s">
        <v>135</v>
      </c>
      <c r="T1055" s="151" t="s">
        <v>381</v>
      </c>
      <c r="U1055" s="151" t="s">
        <v>1889</v>
      </c>
      <c r="V1055" s="151" t="s">
        <v>2175</v>
      </c>
      <c r="W1055" s="150"/>
      <c r="X1055" s="150"/>
      <c r="Y1055" s="150"/>
    </row>
    <row r="1056" spans="1:28" s="95" customFormat="1" ht="25.5" x14ac:dyDescent="0.2">
      <c r="A1056" s="96">
        <v>44519</v>
      </c>
      <c r="B1056" s="79" t="s">
        <v>3043</v>
      </c>
      <c r="C1056" s="80" t="s">
        <v>2899</v>
      </c>
      <c r="D1056" s="79" t="s">
        <v>140</v>
      </c>
      <c r="E1056" s="79" t="s">
        <v>143</v>
      </c>
      <c r="F1056" s="60">
        <v>44508</v>
      </c>
      <c r="G1056" s="98">
        <v>2021</v>
      </c>
      <c r="H1056" s="97" t="s">
        <v>1311</v>
      </c>
      <c r="I1056" s="97" t="str">
        <f t="shared" si="78"/>
        <v>OR</v>
      </c>
      <c r="J1056" s="97" t="str">
        <f t="shared" si="80"/>
        <v>NV</v>
      </c>
      <c r="K1056" s="104" t="str">
        <f t="shared" si="79"/>
        <v>Pacific, Mountain</v>
      </c>
      <c r="L1056" s="97" t="str">
        <f>INDEX('State '!$A$1:$C$62,MATCH($I1056,'State '!$B:$B,0),3)</f>
        <v>Pacific</v>
      </c>
      <c r="M1056" s="97" t="str">
        <f>INDEX('State '!$A$1:$C$62,MATCH($J1056,'State '!$B:$B,0),3)</f>
        <v>Mountain</v>
      </c>
      <c r="N1056" s="97"/>
      <c r="O1056" s="158">
        <v>13.45</v>
      </c>
      <c r="P1056" s="158"/>
      <c r="Q1056" s="146">
        <v>15</v>
      </c>
      <c r="R1056" s="98"/>
      <c r="S1056" s="97" t="s">
        <v>135</v>
      </c>
      <c r="T1056" s="104" t="s">
        <v>381</v>
      </c>
      <c r="U1056" s="97" t="s">
        <v>3044</v>
      </c>
      <c r="V1056" s="97" t="s">
        <v>2178</v>
      </c>
      <c r="W1056" s="109" t="s">
        <v>3045</v>
      </c>
      <c r="X1056" s="109"/>
      <c r="Y1056" s="210" t="s">
        <v>3174</v>
      </c>
    </row>
    <row r="1057" spans="1:28" x14ac:dyDescent="0.2">
      <c r="A1057" s="173">
        <v>39990</v>
      </c>
      <c r="B1057" s="164" t="s">
        <v>799</v>
      </c>
      <c r="C1057" s="164" t="s">
        <v>286</v>
      </c>
      <c r="D1057" s="164" t="s">
        <v>140</v>
      </c>
      <c r="E1057" s="164" t="s">
        <v>143</v>
      </c>
      <c r="F1057" s="165">
        <v>39539</v>
      </c>
      <c r="G1057" s="157">
        <v>2008</v>
      </c>
      <c r="H1057" s="151" t="s">
        <v>800</v>
      </c>
      <c r="I1057" s="151" t="str">
        <f t="shared" si="78"/>
        <v>IN</v>
      </c>
      <c r="J1057" s="151" t="str">
        <f t="shared" si="80"/>
        <v>OH</v>
      </c>
      <c r="K1057" s="151" t="str">
        <f t="shared" si="79"/>
        <v>Midwest, Northeast</v>
      </c>
      <c r="L1057" s="151" t="str">
        <f>INDEX('State '!$A$1:$C$62,MATCH($I1057,'State '!$B:$B,0),3)</f>
        <v>Midwest</v>
      </c>
      <c r="M1057" s="151" t="str">
        <f>INDEX('State '!$A$1:$C$62,MATCH($J1057,'State '!$B:$B,0),3)</f>
        <v>Northeast</v>
      </c>
      <c r="N1057" s="151"/>
      <c r="O1057" s="158">
        <v>55.8</v>
      </c>
      <c r="P1057" s="158">
        <v>31</v>
      </c>
      <c r="Q1057" s="158">
        <v>500</v>
      </c>
      <c r="R1057" s="157">
        <v>30</v>
      </c>
      <c r="S1057" s="151" t="s">
        <v>135</v>
      </c>
      <c r="T1057" s="151" t="s">
        <v>381</v>
      </c>
      <c r="U1057" s="151" t="s">
        <v>801</v>
      </c>
      <c r="V1057" s="151"/>
      <c r="W1057" s="150"/>
      <c r="X1057" s="150"/>
      <c r="Y1057" s="150"/>
    </row>
    <row r="1058" spans="1:28" x14ac:dyDescent="0.2">
      <c r="A1058" s="173">
        <v>39990</v>
      </c>
      <c r="B1058" s="164" t="s">
        <v>1278</v>
      </c>
      <c r="C1058" s="164" t="s">
        <v>266</v>
      </c>
      <c r="D1058" s="164" t="s">
        <v>140</v>
      </c>
      <c r="E1058" s="164" t="s">
        <v>143</v>
      </c>
      <c r="F1058" s="165">
        <v>37408</v>
      </c>
      <c r="G1058" s="157">
        <v>2002</v>
      </c>
      <c r="H1058" s="151" t="s">
        <v>43</v>
      </c>
      <c r="I1058" s="151" t="str">
        <f t="shared" si="78"/>
        <v>NM</v>
      </c>
      <c r="J1058" s="151" t="str">
        <f t="shared" si="80"/>
        <v>NM</v>
      </c>
      <c r="K1058" s="151" t="str">
        <f t="shared" si="79"/>
        <v>Mountain</v>
      </c>
      <c r="L1058" s="151" t="str">
        <f>INDEX('State '!$A$1:$C$62,MATCH($I1058,'State '!$B:$B,0),3)</f>
        <v>Mountain</v>
      </c>
      <c r="M1058" s="151" t="str">
        <f>INDEX('State '!$A$1:$C$62,MATCH($J1058,'State '!$B:$B,0),3)</f>
        <v>Mountain</v>
      </c>
      <c r="N1058" s="151"/>
      <c r="O1058" s="158">
        <v>0.03</v>
      </c>
      <c r="P1058" s="158"/>
      <c r="Q1058" s="158">
        <v>10</v>
      </c>
      <c r="R1058" s="157"/>
      <c r="S1058" s="151" t="s">
        <v>135</v>
      </c>
      <c r="T1058" s="151" t="s">
        <v>381</v>
      </c>
      <c r="U1058" s="151" t="s">
        <v>1279</v>
      </c>
      <c r="V1058" s="151"/>
      <c r="W1058" s="150"/>
      <c r="X1058" s="150"/>
      <c r="Y1058" s="150"/>
      <c r="AA1058" s="17"/>
      <c r="AB1058" s="17"/>
    </row>
    <row r="1059" spans="1:28" x14ac:dyDescent="0.2">
      <c r="A1059" s="173">
        <v>39990</v>
      </c>
      <c r="B1059" s="164" t="s">
        <v>1712</v>
      </c>
      <c r="C1059" s="164" t="s">
        <v>266</v>
      </c>
      <c r="D1059" s="164" t="s">
        <v>140</v>
      </c>
      <c r="E1059" s="164" t="s">
        <v>143</v>
      </c>
      <c r="F1059" s="165">
        <v>35765</v>
      </c>
      <c r="G1059" s="157">
        <v>1997</v>
      </c>
      <c r="H1059" s="151" t="s">
        <v>43</v>
      </c>
      <c r="I1059" s="151" t="str">
        <f t="shared" si="78"/>
        <v>NM</v>
      </c>
      <c r="J1059" s="151" t="str">
        <f t="shared" si="80"/>
        <v>NM</v>
      </c>
      <c r="K1059" s="151" t="str">
        <f t="shared" si="79"/>
        <v>Mountain</v>
      </c>
      <c r="L1059" s="151" t="str">
        <f>INDEX('State '!$A$1:$C$62,MATCH($I1059,'State '!$B:$B,0),3)</f>
        <v>Mountain</v>
      </c>
      <c r="M1059" s="151" t="str">
        <f>INDEX('State '!$A$1:$C$62,MATCH($J1059,'State '!$B:$B,0),3)</f>
        <v>Mountain</v>
      </c>
      <c r="N1059" s="151"/>
      <c r="O1059" s="158">
        <v>0.03</v>
      </c>
      <c r="P1059" s="158"/>
      <c r="Q1059" s="158">
        <v>26</v>
      </c>
      <c r="R1059" s="157"/>
      <c r="S1059" s="151" t="s">
        <v>135</v>
      </c>
      <c r="T1059" s="151" t="s">
        <v>381</v>
      </c>
      <c r="U1059" s="151" t="s">
        <v>1713</v>
      </c>
      <c r="V1059" s="151"/>
      <c r="W1059" s="150"/>
      <c r="X1059" s="150"/>
      <c r="Y1059" s="150"/>
      <c r="Z1059" s="17"/>
      <c r="AA1059" s="17"/>
      <c r="AB1059" s="17"/>
    </row>
    <row r="1060" spans="1:28" x14ac:dyDescent="0.2">
      <c r="A1060" s="173">
        <v>39990</v>
      </c>
      <c r="B1060" s="164" t="s">
        <v>1858</v>
      </c>
      <c r="C1060" s="164" t="s">
        <v>266</v>
      </c>
      <c r="D1060" s="164" t="s">
        <v>140</v>
      </c>
      <c r="E1060" s="164" t="s">
        <v>143</v>
      </c>
      <c r="F1060" s="165">
        <v>36647</v>
      </c>
      <c r="G1060" s="157">
        <v>2000</v>
      </c>
      <c r="H1060" s="151" t="s">
        <v>1486</v>
      </c>
      <c r="I1060" s="151" t="str">
        <f t="shared" si="78"/>
        <v>NM</v>
      </c>
      <c r="J1060" s="151" t="str">
        <f t="shared" si="80"/>
        <v>CA</v>
      </c>
      <c r="K1060" s="151" t="str">
        <f t="shared" si="79"/>
        <v>Mountain, Pacific</v>
      </c>
      <c r="L1060" s="151" t="str">
        <f>INDEX('State '!$A$1:$C$62,MATCH($I1060,'State '!$B:$B,0),3)</f>
        <v>Mountain</v>
      </c>
      <c r="M1060" s="151" t="str">
        <f>INDEX('State '!$A$1:$C$62,MATCH($J1060,'State '!$B:$B,0),3)</f>
        <v>Pacific</v>
      </c>
      <c r="N1060" s="151"/>
      <c r="O1060" s="158">
        <v>13</v>
      </c>
      <c r="P1060" s="158"/>
      <c r="Q1060" s="158">
        <v>136</v>
      </c>
      <c r="R1060" s="157">
        <v>30</v>
      </c>
      <c r="S1060" s="151" t="s">
        <v>135</v>
      </c>
      <c r="T1060" s="151" t="s">
        <v>381</v>
      </c>
      <c r="U1060" s="151" t="s">
        <v>1487</v>
      </c>
      <c r="V1060" s="151"/>
      <c r="W1060" s="150"/>
      <c r="X1060" s="150"/>
      <c r="Y1060" s="150"/>
      <c r="AA1060" s="17"/>
      <c r="AB1060" s="17"/>
    </row>
    <row r="1061" spans="1:28" x14ac:dyDescent="0.2">
      <c r="A1061" s="173">
        <v>40248</v>
      </c>
      <c r="B1061" s="164" t="s">
        <v>662</v>
      </c>
      <c r="C1061" s="164" t="s">
        <v>266</v>
      </c>
      <c r="D1061" s="164" t="s">
        <v>140</v>
      </c>
      <c r="E1061" s="164" t="s">
        <v>143</v>
      </c>
      <c r="F1061" s="165">
        <v>39864</v>
      </c>
      <c r="G1061" s="157">
        <v>2009</v>
      </c>
      <c r="H1061" s="151" t="s">
        <v>40</v>
      </c>
      <c r="I1061" s="151" t="str">
        <f t="shared" si="78"/>
        <v>AZ</v>
      </c>
      <c r="J1061" s="151" t="str">
        <f t="shared" si="80"/>
        <v>AZ</v>
      </c>
      <c r="K1061" s="151" t="str">
        <f t="shared" si="79"/>
        <v>Mountain</v>
      </c>
      <c r="L1061" s="151" t="str">
        <f>INDEX('State '!$A$1:$C$62,MATCH($I1061,'State '!$B:$B,0),3)</f>
        <v>Mountain</v>
      </c>
      <c r="M1061" s="151" t="str">
        <f>INDEX('State '!$A$1:$C$62,MATCH($J1061,'State '!$B:$B,0),3)</f>
        <v>Mountain</v>
      </c>
      <c r="N1061" s="151"/>
      <c r="O1061" s="158">
        <v>957</v>
      </c>
      <c r="P1061" s="158">
        <v>284</v>
      </c>
      <c r="Q1061" s="158">
        <v>500</v>
      </c>
      <c r="R1061" s="157" t="s">
        <v>3251</v>
      </c>
      <c r="S1061" s="151" t="s">
        <v>135</v>
      </c>
      <c r="T1061" s="151" t="s">
        <v>381</v>
      </c>
      <c r="U1061" s="151" t="s">
        <v>663</v>
      </c>
      <c r="V1061" s="151"/>
      <c r="W1061" s="150"/>
      <c r="X1061" s="150"/>
      <c r="Y1061" s="150"/>
      <c r="AA1061" s="17"/>
      <c r="AB1061" s="17"/>
    </row>
    <row r="1062" spans="1:28" x14ac:dyDescent="0.2">
      <c r="A1062" s="173">
        <v>39990</v>
      </c>
      <c r="B1062" s="164" t="s">
        <v>1859</v>
      </c>
      <c r="C1062" s="164" t="s">
        <v>266</v>
      </c>
      <c r="D1062" s="164" t="s">
        <v>140</v>
      </c>
      <c r="E1062" s="164" t="s">
        <v>143</v>
      </c>
      <c r="F1062" s="165">
        <v>37424</v>
      </c>
      <c r="G1062" s="157">
        <v>2002</v>
      </c>
      <c r="H1062" s="151" t="s">
        <v>1298</v>
      </c>
      <c r="I1062" s="151" t="str">
        <f t="shared" si="78"/>
        <v>NM</v>
      </c>
      <c r="J1062" s="151" t="str">
        <f t="shared" si="80"/>
        <v>CA</v>
      </c>
      <c r="K1062" s="151" t="str">
        <f t="shared" si="79"/>
        <v>Mountain, Pacific</v>
      </c>
      <c r="L1062" s="151" t="str">
        <f>INDEX('State '!$A$1:$C$62,MATCH($I1062,'State '!$B:$B,0),3)</f>
        <v>Mountain</v>
      </c>
      <c r="M1062" s="151" t="str">
        <f>INDEX('State '!$A$1:$C$62,MATCH($J1062,'State '!$B:$B,0),3)</f>
        <v>Pacific</v>
      </c>
      <c r="N1062" s="151"/>
      <c r="O1062" s="158">
        <v>93.3</v>
      </c>
      <c r="P1062" s="158"/>
      <c r="Q1062" s="158">
        <v>120</v>
      </c>
      <c r="R1062" s="157">
        <v>30</v>
      </c>
      <c r="S1062" s="151" t="s">
        <v>135</v>
      </c>
      <c r="T1062" s="151" t="s">
        <v>381</v>
      </c>
      <c r="U1062" s="151" t="s">
        <v>1303</v>
      </c>
      <c r="V1062" s="151"/>
      <c r="W1062" s="150"/>
      <c r="X1062" s="150"/>
      <c r="Y1062" s="150"/>
      <c r="AA1062" s="17"/>
      <c r="AB1062" s="17"/>
    </row>
    <row r="1063" spans="1:28" x14ac:dyDescent="0.2">
      <c r="A1063" s="173">
        <v>39990</v>
      </c>
      <c r="B1063" s="164" t="s">
        <v>1146</v>
      </c>
      <c r="C1063" s="164" t="s">
        <v>266</v>
      </c>
      <c r="D1063" s="164" t="s">
        <v>140</v>
      </c>
      <c r="E1063" s="164" t="s">
        <v>143</v>
      </c>
      <c r="F1063" s="165">
        <v>38310</v>
      </c>
      <c r="G1063" s="157">
        <v>2004</v>
      </c>
      <c r="H1063" s="151" t="s">
        <v>1147</v>
      </c>
      <c r="I1063" s="151" t="str">
        <f t="shared" si="78"/>
        <v>NM</v>
      </c>
      <c r="J1063" s="151" t="str">
        <f t="shared" si="80"/>
        <v>TX</v>
      </c>
      <c r="K1063" s="151" t="str">
        <f t="shared" si="79"/>
        <v>Mountain, South Central</v>
      </c>
      <c r="L1063" s="151" t="str">
        <f>INDEX('State '!$A$1:$C$62,MATCH($I1063,'State '!$B:$B,0),3)</f>
        <v>Mountain</v>
      </c>
      <c r="M1063" s="151" t="str">
        <f>INDEX('State '!$A$1:$C$62,MATCH($J1063,'State '!$B:$B,0),3)</f>
        <v>South Central</v>
      </c>
      <c r="N1063" s="151"/>
      <c r="O1063" s="158">
        <v>0.25</v>
      </c>
      <c r="P1063" s="158"/>
      <c r="Q1063" s="158">
        <v>10</v>
      </c>
      <c r="R1063" s="157">
        <v>24</v>
      </c>
      <c r="S1063" s="151" t="s">
        <v>135</v>
      </c>
      <c r="T1063" s="151" t="s">
        <v>381</v>
      </c>
      <c r="U1063" s="151" t="s">
        <v>1148</v>
      </c>
      <c r="V1063" s="151"/>
      <c r="W1063" s="150"/>
      <c r="X1063" s="150"/>
      <c r="Y1063" s="185"/>
      <c r="Z1063" s="17"/>
      <c r="AA1063" s="17"/>
      <c r="AB1063" s="17"/>
    </row>
    <row r="1064" spans="1:28" x14ac:dyDescent="0.2">
      <c r="A1064" s="173">
        <v>39990</v>
      </c>
      <c r="B1064" s="164" t="s">
        <v>1043</v>
      </c>
      <c r="C1064" s="164" t="s">
        <v>266</v>
      </c>
      <c r="D1064" s="164" t="s">
        <v>140</v>
      </c>
      <c r="E1064" s="164" t="s">
        <v>143</v>
      </c>
      <c r="F1064" s="165">
        <v>38473</v>
      </c>
      <c r="G1064" s="157">
        <v>2005</v>
      </c>
      <c r="H1064" s="151" t="s">
        <v>43</v>
      </c>
      <c r="I1064" s="151" t="str">
        <f t="shared" si="78"/>
        <v>NM</v>
      </c>
      <c r="J1064" s="151" t="str">
        <f t="shared" si="80"/>
        <v>NM</v>
      </c>
      <c r="K1064" s="151" t="str">
        <f t="shared" si="79"/>
        <v>Mountain</v>
      </c>
      <c r="L1064" s="151" t="str">
        <f>INDEX('State '!$A$1:$C$62,MATCH($I1064,'State '!$B:$B,0),3)</f>
        <v>Mountain</v>
      </c>
      <c r="M1064" s="151" t="str">
        <f>INDEX('State '!$A$1:$C$62,MATCH($J1064,'State '!$B:$B,0),3)</f>
        <v>Mountain</v>
      </c>
      <c r="N1064" s="151"/>
      <c r="O1064" s="158">
        <v>138.4</v>
      </c>
      <c r="P1064" s="158">
        <v>72.599999999999994</v>
      </c>
      <c r="Q1064" s="158">
        <v>375</v>
      </c>
      <c r="R1064" s="157">
        <v>36</v>
      </c>
      <c r="S1064" s="151" t="s">
        <v>135</v>
      </c>
      <c r="T1064" s="151" t="s">
        <v>381</v>
      </c>
      <c r="U1064" s="151" t="s">
        <v>1044</v>
      </c>
      <c r="V1064" s="151"/>
      <c r="W1064" s="150"/>
      <c r="X1064" s="150"/>
      <c r="Y1064" s="150"/>
      <c r="Z1064" s="17"/>
      <c r="AA1064" s="17"/>
      <c r="AB1064" s="17"/>
    </row>
    <row r="1065" spans="1:28" x14ac:dyDescent="0.2">
      <c r="A1065" s="173">
        <v>39990</v>
      </c>
      <c r="B1065" s="164" t="s">
        <v>1782</v>
      </c>
      <c r="C1065" s="164" t="s">
        <v>266</v>
      </c>
      <c r="D1065" s="164" t="s">
        <v>140</v>
      </c>
      <c r="E1065" s="164" t="s">
        <v>143</v>
      </c>
      <c r="F1065" s="165">
        <v>35400</v>
      </c>
      <c r="G1065" s="157">
        <v>1996</v>
      </c>
      <c r="H1065" s="151" t="s">
        <v>1147</v>
      </c>
      <c r="I1065" s="151" t="str">
        <f t="shared" si="78"/>
        <v>NM</v>
      </c>
      <c r="J1065" s="151" t="str">
        <f t="shared" si="80"/>
        <v>TX</v>
      </c>
      <c r="K1065" s="151" t="str">
        <f t="shared" si="79"/>
        <v>Mountain, South Central</v>
      </c>
      <c r="L1065" s="151" t="str">
        <f>INDEX('State '!$A$1:$C$62,MATCH($I1065,'State '!$B:$B,0),3)</f>
        <v>Mountain</v>
      </c>
      <c r="M1065" s="151" t="str">
        <f>INDEX('State '!$A$1:$C$62,MATCH($J1065,'State '!$B:$B,0),3)</f>
        <v>South Central</v>
      </c>
      <c r="N1065" s="151"/>
      <c r="O1065" s="158">
        <v>14.6</v>
      </c>
      <c r="P1065" s="158"/>
      <c r="Q1065" s="158">
        <v>170</v>
      </c>
      <c r="R1065" s="157">
        <v>30</v>
      </c>
      <c r="S1065" s="151" t="s">
        <v>135</v>
      </c>
      <c r="T1065" s="151" t="s">
        <v>381</v>
      </c>
      <c r="U1065" s="151" t="s">
        <v>1783</v>
      </c>
      <c r="V1065" s="151"/>
      <c r="W1065" s="150"/>
      <c r="X1065" s="150"/>
      <c r="Y1065" s="150"/>
      <c r="Z1065" s="17"/>
      <c r="AA1065" s="17"/>
      <c r="AB1065" s="17"/>
    </row>
    <row r="1066" spans="1:28" x14ac:dyDescent="0.2">
      <c r="A1066" s="173">
        <v>39990</v>
      </c>
      <c r="B1066" s="164" t="s">
        <v>1860</v>
      </c>
      <c r="C1066" s="164" t="s">
        <v>266</v>
      </c>
      <c r="D1066" s="164" t="s">
        <v>140</v>
      </c>
      <c r="E1066" s="164" t="s">
        <v>143</v>
      </c>
      <c r="F1066" s="165">
        <v>35886</v>
      </c>
      <c r="G1066" s="157">
        <v>1998</v>
      </c>
      <c r="H1066" s="151" t="s">
        <v>43</v>
      </c>
      <c r="I1066" s="151" t="str">
        <f t="shared" si="78"/>
        <v>NM</v>
      </c>
      <c r="J1066" s="151" t="str">
        <f t="shared" si="80"/>
        <v>NM</v>
      </c>
      <c r="K1066" s="151" t="str">
        <f t="shared" si="79"/>
        <v>Mountain</v>
      </c>
      <c r="L1066" s="151" t="str">
        <f>INDEX('State '!$A$1:$C$62,MATCH($I1066,'State '!$B:$B,0),3)</f>
        <v>Mountain</v>
      </c>
      <c r="M1066" s="151" t="str">
        <f>INDEX('State '!$A$1:$C$62,MATCH($J1066,'State '!$B:$B,0),3)</f>
        <v>Mountain</v>
      </c>
      <c r="N1066" s="151"/>
      <c r="O1066" s="158">
        <v>5</v>
      </c>
      <c r="P1066" s="158"/>
      <c r="Q1066" s="158">
        <v>200</v>
      </c>
      <c r="R1066" s="157">
        <v>28</v>
      </c>
      <c r="S1066" s="151" t="s">
        <v>135</v>
      </c>
      <c r="T1066" s="151" t="s">
        <v>381</v>
      </c>
      <c r="U1066" s="151" t="s">
        <v>1564</v>
      </c>
      <c r="V1066" s="151"/>
      <c r="W1066" s="150"/>
      <c r="X1066" s="150"/>
      <c r="Y1066" s="150"/>
      <c r="Z1066" s="17"/>
      <c r="AA1066" s="17"/>
      <c r="AB1066" s="17"/>
    </row>
    <row r="1067" spans="1:28" x14ac:dyDescent="0.2">
      <c r="A1067" s="173">
        <v>39990</v>
      </c>
      <c r="B1067" s="164" t="s">
        <v>825</v>
      </c>
      <c r="C1067" s="164" t="s">
        <v>266</v>
      </c>
      <c r="D1067" s="164" t="s">
        <v>140</v>
      </c>
      <c r="E1067" s="164" t="s">
        <v>143</v>
      </c>
      <c r="F1067" s="165">
        <v>39651</v>
      </c>
      <c r="G1067" s="157">
        <v>2008</v>
      </c>
      <c r="H1067" s="151" t="s">
        <v>43</v>
      </c>
      <c r="I1067" s="151" t="str">
        <f t="shared" si="78"/>
        <v>NM</v>
      </c>
      <c r="J1067" s="151" t="str">
        <f t="shared" si="80"/>
        <v>NM</v>
      </c>
      <c r="K1067" s="151" t="str">
        <f t="shared" si="79"/>
        <v>Mountain</v>
      </c>
      <c r="L1067" s="151" t="str">
        <f>INDEX('State '!$A$1:$C$62,MATCH($I1067,'State '!$B:$B,0),3)</f>
        <v>Mountain</v>
      </c>
      <c r="M1067" s="151" t="str">
        <f>INDEX('State '!$A$1:$C$62,MATCH($J1067,'State '!$B:$B,0),3)</f>
        <v>Mountain</v>
      </c>
      <c r="N1067" s="151"/>
      <c r="O1067" s="158">
        <v>107.2</v>
      </c>
      <c r="P1067" s="158">
        <v>25</v>
      </c>
      <c r="Q1067" s="158">
        <v>375</v>
      </c>
      <c r="R1067" s="157">
        <v>36</v>
      </c>
      <c r="S1067" s="151" t="s">
        <v>135</v>
      </c>
      <c r="T1067" s="151" t="s">
        <v>381</v>
      </c>
      <c r="U1067" s="151" t="s">
        <v>663</v>
      </c>
      <c r="V1067" s="151"/>
      <c r="W1067" s="150"/>
      <c r="X1067" s="150"/>
      <c r="Y1067" s="150"/>
      <c r="Z1067" s="17"/>
      <c r="AA1067" s="17"/>
      <c r="AB1067" s="17"/>
    </row>
    <row r="1068" spans="1:28" x14ac:dyDescent="0.2">
      <c r="A1068" s="173">
        <v>39990</v>
      </c>
      <c r="B1068" s="164" t="s">
        <v>1562</v>
      </c>
      <c r="C1068" s="164" t="s">
        <v>369</v>
      </c>
      <c r="D1068" s="164" t="s">
        <v>134</v>
      </c>
      <c r="E1068" s="164" t="s">
        <v>143</v>
      </c>
      <c r="F1068" s="165">
        <v>36153</v>
      </c>
      <c r="G1068" s="157">
        <v>1998</v>
      </c>
      <c r="H1068" s="151" t="s">
        <v>1130</v>
      </c>
      <c r="I1068" s="151" t="str">
        <f t="shared" si="78"/>
        <v>TN</v>
      </c>
      <c r="J1068" s="151" t="str">
        <f t="shared" si="80"/>
        <v>AL</v>
      </c>
      <c r="K1068" s="151" t="str">
        <f t="shared" si="79"/>
        <v>Midwest, South Central</v>
      </c>
      <c r="L1068" s="151" t="str">
        <f>INDEX('State '!$A$1:$C$62,MATCH($I1068,'State '!$B:$B,0),3)</f>
        <v>Midwest</v>
      </c>
      <c r="M1068" s="151" t="str">
        <f>INDEX('State '!$A$1:$C$62,MATCH($J1068,'State '!$B:$B,0),3)</f>
        <v>South Central</v>
      </c>
      <c r="N1068" s="151"/>
      <c r="O1068" s="158">
        <v>4</v>
      </c>
      <c r="P1068" s="158">
        <v>15</v>
      </c>
      <c r="Q1068" s="158">
        <v>20.6</v>
      </c>
      <c r="R1068" s="157">
        <v>10</v>
      </c>
      <c r="S1068" s="151" t="s">
        <v>135</v>
      </c>
      <c r="T1068" s="151" t="s">
        <v>381</v>
      </c>
      <c r="U1068" s="151" t="s">
        <v>1563</v>
      </c>
      <c r="V1068" s="151"/>
      <c r="W1068" s="150"/>
      <c r="X1068" s="150"/>
      <c r="Y1068" s="150"/>
      <c r="Z1068" s="17"/>
      <c r="AA1068" s="17"/>
      <c r="AB1068" s="17"/>
    </row>
    <row r="1069" spans="1:28" x14ac:dyDescent="0.2">
      <c r="A1069" s="173">
        <v>43124</v>
      </c>
      <c r="B1069" s="152" t="s">
        <v>2001</v>
      </c>
      <c r="C1069" s="152" t="s">
        <v>1917</v>
      </c>
      <c r="D1069" s="152" t="s">
        <v>134</v>
      </c>
      <c r="E1069" s="153" t="s">
        <v>143</v>
      </c>
      <c r="F1069" s="154">
        <v>42738</v>
      </c>
      <c r="G1069" s="161">
        <v>2017</v>
      </c>
      <c r="H1069" s="151" t="s">
        <v>7</v>
      </c>
      <c r="I1069" s="151" t="str">
        <f t="shared" si="78"/>
        <v>PA</v>
      </c>
      <c r="J1069" s="151" t="str">
        <f t="shared" si="80"/>
        <v>PA</v>
      </c>
      <c r="K1069" s="156" t="str">
        <f t="shared" si="79"/>
        <v>Northeast</v>
      </c>
      <c r="L1069" s="151" t="str">
        <f>INDEX('State '!$A$1:$C$62,MATCH($I1069,'State '!$B:$B,0),3)</f>
        <v>Northeast</v>
      </c>
      <c r="M1069" s="151" t="str">
        <f>INDEX('State '!$A$1:$C$62,MATCH($J1069,'State '!$B:$B,0),3)</f>
        <v>Northeast</v>
      </c>
      <c r="N1069" s="151"/>
      <c r="O1069" s="158">
        <v>178</v>
      </c>
      <c r="P1069" s="157">
        <v>35</v>
      </c>
      <c r="Q1069" s="157">
        <v>200</v>
      </c>
      <c r="R1069" s="158">
        <v>20</v>
      </c>
      <c r="S1069" s="159" t="s">
        <v>135</v>
      </c>
      <c r="T1069" s="156" t="s">
        <v>381</v>
      </c>
      <c r="U1069" s="160" t="s">
        <v>2046</v>
      </c>
      <c r="V1069" s="151" t="s">
        <v>2175</v>
      </c>
      <c r="W1069" s="150"/>
      <c r="X1069" s="150"/>
      <c r="Y1069" s="150"/>
      <c r="AA1069" s="17"/>
      <c r="AB1069" s="17"/>
    </row>
    <row r="1070" spans="1:28" x14ac:dyDescent="0.2">
      <c r="A1070" s="173">
        <v>40367</v>
      </c>
      <c r="B1070" s="152" t="s">
        <v>679</v>
      </c>
      <c r="C1070" s="152" t="s">
        <v>270</v>
      </c>
      <c r="D1070" s="152" t="s">
        <v>136</v>
      </c>
      <c r="E1070" s="153" t="s">
        <v>143</v>
      </c>
      <c r="F1070" s="154">
        <v>39918</v>
      </c>
      <c r="G1070" s="161">
        <v>2009</v>
      </c>
      <c r="H1070" s="151" t="s">
        <v>38</v>
      </c>
      <c r="I1070" s="151" t="str">
        <f t="shared" si="78"/>
        <v>NH</v>
      </c>
      <c r="J1070" s="151" t="str">
        <f t="shared" si="80"/>
        <v>NH</v>
      </c>
      <c r="K1070" s="151" t="str">
        <f t="shared" si="79"/>
        <v>Northeast</v>
      </c>
      <c r="L1070" s="151" t="str">
        <f>INDEX('State '!$A$1:$C$62,MATCH($I1070,'State '!$B:$B,0),3)</f>
        <v>Northeast</v>
      </c>
      <c r="M1070" s="151" t="str">
        <f>INDEX('State '!$A$1:$C$62,MATCH($J1070,'State '!$B:$B,0),3)</f>
        <v>Northeast</v>
      </c>
      <c r="N1070" s="151"/>
      <c r="O1070" s="158">
        <v>15</v>
      </c>
      <c r="P1070" s="157">
        <v>12.7</v>
      </c>
      <c r="Q1070" s="157">
        <v>26</v>
      </c>
      <c r="R1070" s="158">
        <v>12</v>
      </c>
      <c r="S1070" s="159" t="s">
        <v>138</v>
      </c>
      <c r="T1070" s="156" t="s">
        <v>187</v>
      </c>
      <c r="U1070" s="160" t="s">
        <v>382</v>
      </c>
      <c r="V1070" s="151"/>
      <c r="W1070" s="150"/>
      <c r="X1070" s="150"/>
      <c r="Y1070" s="150"/>
      <c r="Z1070" s="17"/>
      <c r="AA1070" s="17"/>
      <c r="AB1070" s="17"/>
    </row>
    <row r="1071" spans="1:28" x14ac:dyDescent="0.2">
      <c r="A1071" s="173">
        <v>39990</v>
      </c>
      <c r="B1071" s="152" t="s">
        <v>1916</v>
      </c>
      <c r="C1071" s="152" t="s">
        <v>1913</v>
      </c>
      <c r="D1071" s="152" t="s">
        <v>140</v>
      </c>
      <c r="E1071" s="153" t="s">
        <v>143</v>
      </c>
      <c r="F1071" s="154">
        <v>39022</v>
      </c>
      <c r="G1071" s="161">
        <v>2006</v>
      </c>
      <c r="H1071" s="151" t="s">
        <v>44</v>
      </c>
      <c r="I1071" s="151" t="str">
        <f t="shared" si="78"/>
        <v>ON</v>
      </c>
      <c r="J1071" s="151" t="str">
        <f t="shared" si="80"/>
        <v>ON</v>
      </c>
      <c r="K1071" s="151" t="str">
        <f t="shared" si="79"/>
        <v>Canada</v>
      </c>
      <c r="L1071" s="151" t="str">
        <f>INDEX('State '!$A$1:$C$62,MATCH($I1071,'State '!$B:$B,0),3)</f>
        <v>Canada</v>
      </c>
      <c r="M1071" s="151" t="str">
        <f>INDEX('State '!$A$1:$C$62,MATCH($J1071,'State '!$B:$B,0),3)</f>
        <v>Canada</v>
      </c>
      <c r="N1071" s="151"/>
      <c r="O1071" s="158">
        <v>120</v>
      </c>
      <c r="P1071" s="157">
        <v>22</v>
      </c>
      <c r="Q1071" s="157">
        <v>372</v>
      </c>
      <c r="R1071" s="158"/>
      <c r="S1071" s="159" t="s">
        <v>1914</v>
      </c>
      <c r="T1071" s="156" t="s">
        <v>813</v>
      </c>
      <c r="U1071" s="160" t="s">
        <v>382</v>
      </c>
      <c r="V1071" s="151"/>
      <c r="W1071" s="150"/>
      <c r="X1071" s="150"/>
      <c r="Y1071" s="150"/>
      <c r="Z1071" s="17"/>
      <c r="AA1071" s="17"/>
      <c r="AB1071" s="17"/>
    </row>
    <row r="1072" spans="1:28" x14ac:dyDescent="0.2">
      <c r="A1072" s="173">
        <v>39990</v>
      </c>
      <c r="B1072" s="152" t="s">
        <v>1915</v>
      </c>
      <c r="C1072" s="152" t="s">
        <v>1913</v>
      </c>
      <c r="D1072" s="152" t="s">
        <v>140</v>
      </c>
      <c r="E1072" s="153" t="s">
        <v>143</v>
      </c>
      <c r="F1072" s="154">
        <v>39387</v>
      </c>
      <c r="G1072" s="161">
        <v>2007</v>
      </c>
      <c r="H1072" s="151" t="s">
        <v>44</v>
      </c>
      <c r="I1072" s="151" t="str">
        <f t="shared" si="78"/>
        <v>ON</v>
      </c>
      <c r="J1072" s="151" t="str">
        <f t="shared" si="80"/>
        <v>ON</v>
      </c>
      <c r="K1072" s="151" t="str">
        <f t="shared" si="79"/>
        <v>Canada</v>
      </c>
      <c r="L1072" s="151" t="str">
        <f>INDEX('State '!$A$1:$C$62,MATCH($I1072,'State '!$B:$B,0),3)</f>
        <v>Canada</v>
      </c>
      <c r="M1072" s="151" t="str">
        <f>INDEX('State '!$A$1:$C$62,MATCH($J1072,'State '!$B:$B,0),3)</f>
        <v>Canada</v>
      </c>
      <c r="N1072" s="151"/>
      <c r="O1072" s="158">
        <v>80</v>
      </c>
      <c r="P1072" s="157">
        <v>11</v>
      </c>
      <c r="Q1072" s="157">
        <v>488</v>
      </c>
      <c r="R1072" s="158"/>
      <c r="S1072" s="159" t="s">
        <v>1914</v>
      </c>
      <c r="T1072" s="156" t="s">
        <v>813</v>
      </c>
      <c r="U1072" s="160" t="s">
        <v>382</v>
      </c>
      <c r="V1072" s="151"/>
      <c r="W1072" s="150"/>
      <c r="X1072" s="150"/>
      <c r="Y1072" s="150"/>
      <c r="Z1072" s="17"/>
      <c r="AA1072" s="17"/>
      <c r="AB1072" s="17"/>
    </row>
    <row r="1073" spans="1:28" x14ac:dyDescent="0.2">
      <c r="A1073" s="173">
        <v>39990</v>
      </c>
      <c r="B1073" s="164" t="s">
        <v>1912</v>
      </c>
      <c r="C1073" s="164" t="s">
        <v>1913</v>
      </c>
      <c r="D1073" s="164" t="s">
        <v>140</v>
      </c>
      <c r="E1073" s="164" t="s">
        <v>143</v>
      </c>
      <c r="F1073" s="165">
        <v>39767</v>
      </c>
      <c r="G1073" s="157">
        <v>2008</v>
      </c>
      <c r="H1073" s="151" t="s">
        <v>44</v>
      </c>
      <c r="I1073" s="151" t="str">
        <f t="shared" si="78"/>
        <v>ON</v>
      </c>
      <c r="J1073" s="151" t="str">
        <f t="shared" si="80"/>
        <v>ON</v>
      </c>
      <c r="K1073" s="151" t="str">
        <f t="shared" si="79"/>
        <v>Canada</v>
      </c>
      <c r="L1073" s="151" t="str">
        <f>INDEX('State '!$A$1:$C$62,MATCH($I1073,'State '!$B:$B,0),3)</f>
        <v>Canada</v>
      </c>
      <c r="M1073" s="151" t="str">
        <f>INDEX('State '!$A$1:$C$62,MATCH($J1073,'State '!$B:$B,0),3)</f>
        <v>Canada</v>
      </c>
      <c r="N1073" s="151"/>
      <c r="O1073" s="158"/>
      <c r="P1073" s="158"/>
      <c r="Q1073" s="158">
        <v>485</v>
      </c>
      <c r="R1073" s="157"/>
      <c r="S1073" s="151" t="s">
        <v>1914</v>
      </c>
      <c r="T1073" s="151" t="s">
        <v>813</v>
      </c>
      <c r="U1073" s="151" t="s">
        <v>382</v>
      </c>
      <c r="V1073" s="151"/>
      <c r="W1073" s="150"/>
      <c r="X1073" s="150"/>
      <c r="Y1073" s="150"/>
      <c r="Z1073" s="17"/>
      <c r="AA1073" s="17"/>
      <c r="AB1073" s="17"/>
    </row>
    <row r="1074" spans="1:28" ht="25.5" x14ac:dyDescent="0.2">
      <c r="A1074" s="173">
        <v>42251</v>
      </c>
      <c r="B1074" s="152" t="s">
        <v>1963</v>
      </c>
      <c r="C1074" s="164" t="s">
        <v>199</v>
      </c>
      <c r="D1074" s="152" t="s">
        <v>1878</v>
      </c>
      <c r="E1074" s="153" t="s">
        <v>143</v>
      </c>
      <c r="F1074" s="154">
        <v>42244</v>
      </c>
      <c r="G1074" s="161">
        <v>2015</v>
      </c>
      <c r="H1074" s="151" t="s">
        <v>1964</v>
      </c>
      <c r="I1074" s="151" t="str">
        <f t="shared" si="78"/>
        <v>PA</v>
      </c>
      <c r="J1074" s="151" t="str">
        <f t="shared" si="80"/>
        <v>IN</v>
      </c>
      <c r="K1074" s="151" t="str">
        <f t="shared" si="79"/>
        <v>Northeast, Midwest</v>
      </c>
      <c r="L1074" s="151" t="str">
        <f>INDEX('State '!$A$1:$C$62,MATCH($I1074,'State '!$B:$B,0),3)</f>
        <v>Northeast</v>
      </c>
      <c r="M1074" s="151" t="str">
        <f>INDEX('State '!$A$1:$C$62,MATCH($J1074,'State '!$B:$B,0),3)</f>
        <v>Midwest</v>
      </c>
      <c r="N1074" s="151"/>
      <c r="O1074" s="158">
        <v>56</v>
      </c>
      <c r="P1074" s="157"/>
      <c r="Q1074" s="157">
        <v>425</v>
      </c>
      <c r="R1074" s="158"/>
      <c r="S1074" s="159" t="s">
        <v>135</v>
      </c>
      <c r="T1074" s="156" t="s">
        <v>381</v>
      </c>
      <c r="U1074" s="160" t="s">
        <v>1965</v>
      </c>
      <c r="V1074" s="151" t="s">
        <v>2178</v>
      </c>
      <c r="W1074" s="150"/>
      <c r="X1074" s="150"/>
      <c r="Y1074" s="150"/>
      <c r="Z1074" s="17"/>
      <c r="AA1074" s="17"/>
      <c r="AB1074" s="17"/>
    </row>
    <row r="1075" spans="1:28" x14ac:dyDescent="0.2">
      <c r="A1075" s="173">
        <v>42612</v>
      </c>
      <c r="B1075" s="152" t="s">
        <v>2059</v>
      </c>
      <c r="C1075" s="152" t="s">
        <v>261</v>
      </c>
      <c r="D1075" s="152" t="s">
        <v>134</v>
      </c>
      <c r="E1075" s="153" t="s">
        <v>143</v>
      </c>
      <c r="F1075" s="154">
        <v>42643</v>
      </c>
      <c r="G1075" s="161">
        <v>2016</v>
      </c>
      <c r="H1075" s="151" t="s">
        <v>33</v>
      </c>
      <c r="I1075" s="151" t="str">
        <f t="shared" si="78"/>
        <v>WV</v>
      </c>
      <c r="J1075" s="151" t="str">
        <f t="shared" si="80"/>
        <v>WV</v>
      </c>
      <c r="K1075" s="151" t="str">
        <f t="shared" si="79"/>
        <v>Northeast</v>
      </c>
      <c r="L1075" s="151" t="str">
        <f>INDEX('State '!$A$1:$C$62,MATCH($I1075,'State '!$B:$B,0),3)</f>
        <v>Northeast</v>
      </c>
      <c r="M1075" s="151" t="str">
        <f>INDEX('State '!$A$1:$C$62,MATCH($J1075,'State '!$B:$B,0),3)</f>
        <v>Northeast</v>
      </c>
      <c r="N1075" s="151"/>
      <c r="O1075" s="158">
        <v>45</v>
      </c>
      <c r="P1075" s="157">
        <v>5</v>
      </c>
      <c r="Q1075" s="157">
        <v>205</v>
      </c>
      <c r="R1075" s="158"/>
      <c r="S1075" s="159" t="s">
        <v>135</v>
      </c>
      <c r="T1075" s="156" t="s">
        <v>381</v>
      </c>
      <c r="U1075" s="160" t="s">
        <v>2032</v>
      </c>
      <c r="V1075" s="151" t="s">
        <v>2175</v>
      </c>
      <c r="W1075" s="150"/>
      <c r="X1075" s="150"/>
      <c r="Y1075" s="150"/>
      <c r="Z1075" s="17"/>
      <c r="AA1075" s="17"/>
      <c r="AB1075" s="17"/>
    </row>
    <row r="1076" spans="1:28" ht="25.5" x14ac:dyDescent="0.2">
      <c r="A1076" s="173">
        <v>41990</v>
      </c>
      <c r="B1076" s="164" t="s">
        <v>1877</v>
      </c>
      <c r="C1076" s="152" t="s">
        <v>206</v>
      </c>
      <c r="D1076" s="164" t="s">
        <v>1878</v>
      </c>
      <c r="E1076" s="164" t="s">
        <v>143</v>
      </c>
      <c r="F1076" s="165">
        <v>41730</v>
      </c>
      <c r="G1076" s="157">
        <v>2014</v>
      </c>
      <c r="H1076" s="151" t="s">
        <v>2170</v>
      </c>
      <c r="I1076" s="151" t="str">
        <f t="shared" si="78"/>
        <v>OH</v>
      </c>
      <c r="J1076" s="151" t="str">
        <f t="shared" si="80"/>
        <v>MS</v>
      </c>
      <c r="K1076" s="151" t="str">
        <f t="shared" si="79"/>
        <v>Northeast, Midwest, South Central</v>
      </c>
      <c r="L1076" s="151" t="str">
        <f>INDEX('State '!$A$1:$C$62,MATCH($I1076,'State '!$B:$B,0),3)</f>
        <v>Northeast</v>
      </c>
      <c r="M1076" s="151" t="str">
        <f>INDEX('State '!$A$1:$C$62,MATCH($J1076,'State '!$B:$B,0),3)</f>
        <v>South Central</v>
      </c>
      <c r="N1076" s="151" t="s">
        <v>9</v>
      </c>
      <c r="O1076" s="158">
        <v>155.6</v>
      </c>
      <c r="P1076" s="158">
        <v>0</v>
      </c>
      <c r="Q1076" s="158">
        <v>500</v>
      </c>
      <c r="R1076" s="157"/>
      <c r="S1076" s="151" t="s">
        <v>135</v>
      </c>
      <c r="T1076" s="151" t="s">
        <v>381</v>
      </c>
      <c r="U1076" s="151"/>
      <c r="V1076" s="151"/>
      <c r="W1076" s="150"/>
      <c r="X1076" s="150"/>
      <c r="Y1076" s="150"/>
      <c r="Z1076" s="17"/>
      <c r="AA1076" s="17"/>
      <c r="AB1076" s="17"/>
    </row>
    <row r="1077" spans="1:28" ht="25.5" x14ac:dyDescent="0.2">
      <c r="A1077" s="96">
        <v>44386</v>
      </c>
      <c r="B1077" s="79" t="s">
        <v>3152</v>
      </c>
      <c r="C1077" s="80" t="s">
        <v>239</v>
      </c>
      <c r="D1077" s="79" t="s">
        <v>134</v>
      </c>
      <c r="E1077" s="102" t="s">
        <v>143</v>
      </c>
      <c r="F1077" s="60">
        <v>44383</v>
      </c>
      <c r="G1077" s="61">
        <v>2021</v>
      </c>
      <c r="H1077" s="97" t="s">
        <v>0</v>
      </c>
      <c r="I1077" s="97" t="str">
        <f t="shared" si="78"/>
        <v>LA</v>
      </c>
      <c r="J1077" s="97" t="str">
        <f t="shared" si="80"/>
        <v>LA</v>
      </c>
      <c r="K1077" s="104" t="s">
        <v>9</v>
      </c>
      <c r="L1077" s="97" t="str">
        <f>INDEX('State '!$A$1:$C$62,MATCH($I1077,'State '!$B:$B,0),3)</f>
        <v>South Central</v>
      </c>
      <c r="M1077" s="97" t="str">
        <f>INDEX('State '!$A$1:$C$62,MATCH($J1077,'State '!$B:$B,0),3)</f>
        <v>South Central</v>
      </c>
      <c r="N1077" s="97"/>
      <c r="O1077" s="158">
        <v>0.05</v>
      </c>
      <c r="P1077" s="158"/>
      <c r="Q1077" s="146">
        <v>9</v>
      </c>
      <c r="R1077" s="98">
        <v>4</v>
      </c>
      <c r="S1077" s="97" t="s">
        <v>135</v>
      </c>
      <c r="T1077" s="97" t="s">
        <v>381</v>
      </c>
      <c r="U1077" s="97" t="s">
        <v>3153</v>
      </c>
      <c r="V1077" s="97" t="s">
        <v>2175</v>
      </c>
      <c r="W1077" s="79" t="s">
        <v>3154</v>
      </c>
      <c r="X1077" s="79" t="s">
        <v>2826</v>
      </c>
      <c r="Y1077" s="148"/>
      <c r="Z1077" s="17"/>
      <c r="AA1077" s="17"/>
      <c r="AB1077" s="17"/>
    </row>
    <row r="1078" spans="1:28" ht="38.25" x14ac:dyDescent="0.2">
      <c r="A1078" s="96">
        <v>43507</v>
      </c>
      <c r="B1078" s="79" t="s">
        <v>2303</v>
      </c>
      <c r="C1078" s="79" t="s">
        <v>219</v>
      </c>
      <c r="D1078" s="79" t="s">
        <v>136</v>
      </c>
      <c r="E1078" s="79" t="s">
        <v>143</v>
      </c>
      <c r="F1078" s="60">
        <v>43503</v>
      </c>
      <c r="G1078" s="98">
        <v>2019</v>
      </c>
      <c r="H1078" s="97" t="s">
        <v>408</v>
      </c>
      <c r="I1078" s="97" t="str">
        <f t="shared" si="78"/>
        <v>TX</v>
      </c>
      <c r="J1078" s="97" t="str">
        <f t="shared" si="80"/>
        <v>MX</v>
      </c>
      <c r="K1078" s="104" t="str">
        <f t="shared" ref="K1078:K1100" si="81">IF($L1078=$M1078,L1078,CONCATENATE($L1078,", ",IF(ISBLANK(N1078),"",CONCATENATE(N1078,", ")),$M1078))</f>
        <v>South Central, Mexico</v>
      </c>
      <c r="L1078" s="97" t="str">
        <f>INDEX('State '!$A$1:$C$62,MATCH($I1078,'State '!$B:$B,0),3)</f>
        <v>South Central</v>
      </c>
      <c r="M1078" s="97" t="str">
        <f>INDEX('State '!$A$1:$C$62,MATCH($J1078,'State '!$B:$B,0),3)</f>
        <v>Mexico</v>
      </c>
      <c r="N1078" s="97"/>
      <c r="O1078" s="158">
        <v>1550</v>
      </c>
      <c r="P1078" s="178">
        <v>171</v>
      </c>
      <c r="Q1078" s="146">
        <v>2600</v>
      </c>
      <c r="R1078" s="98" t="s">
        <v>1226</v>
      </c>
      <c r="S1078" s="97" t="s">
        <v>135</v>
      </c>
      <c r="T1078" s="97" t="s">
        <v>381</v>
      </c>
      <c r="U1078" s="97" t="s">
        <v>2282</v>
      </c>
      <c r="V1078" s="97" t="s">
        <v>2178</v>
      </c>
      <c r="W1078" s="150" t="s">
        <v>2427</v>
      </c>
      <c r="X1078" s="79"/>
      <c r="Y1078" s="195"/>
      <c r="Z1078" s="17"/>
      <c r="AA1078" s="17"/>
      <c r="AB1078" s="17"/>
    </row>
    <row r="1079" spans="1:28" x14ac:dyDescent="0.2">
      <c r="A1079" s="173">
        <v>43417</v>
      </c>
      <c r="B1079" s="164" t="s">
        <v>2295</v>
      </c>
      <c r="C1079" s="164" t="s">
        <v>2025</v>
      </c>
      <c r="D1079" s="164" t="s">
        <v>140</v>
      </c>
      <c r="E1079" s="164" t="s">
        <v>143</v>
      </c>
      <c r="F1079" s="165">
        <v>43404</v>
      </c>
      <c r="G1079" s="157">
        <v>2018</v>
      </c>
      <c r="H1079" s="151" t="s">
        <v>677</v>
      </c>
      <c r="I1079" s="151" t="str">
        <f t="shared" si="78"/>
        <v>MN</v>
      </c>
      <c r="J1079" s="151" t="str">
        <f t="shared" si="80"/>
        <v>ND</v>
      </c>
      <c r="K1079" s="156" t="str">
        <f t="shared" si="81"/>
        <v>Midwest, Mountain</v>
      </c>
      <c r="L1079" s="151" t="str">
        <f>INDEX('State '!$A$1:$C$62,MATCH($I1079,'State '!$B:$B,0),3)</f>
        <v>Midwest</v>
      </c>
      <c r="M1079" s="151" t="str">
        <f>INDEX('State '!$A$1:$C$62,MATCH($J1079,'State '!$B:$B,0),3)</f>
        <v>Mountain</v>
      </c>
      <c r="N1079" s="151"/>
      <c r="O1079" s="158">
        <v>57.3</v>
      </c>
      <c r="P1079" s="158">
        <v>37.299999999999997</v>
      </c>
      <c r="Q1079" s="158">
        <v>33</v>
      </c>
      <c r="R1079" s="157">
        <v>16</v>
      </c>
      <c r="S1079" s="151" t="s">
        <v>135</v>
      </c>
      <c r="T1079" s="151" t="s">
        <v>381</v>
      </c>
      <c r="U1079" s="151" t="s">
        <v>2296</v>
      </c>
      <c r="V1079" s="151" t="s">
        <v>2178</v>
      </c>
      <c r="W1079" s="150"/>
      <c r="X1079" s="150"/>
      <c r="Y1079" s="185"/>
      <c r="AA1079" s="17"/>
      <c r="AB1079" s="17"/>
    </row>
    <row r="1080" spans="1:28" x14ac:dyDescent="0.2">
      <c r="A1080" s="173">
        <v>39990</v>
      </c>
      <c r="B1080" s="152" t="s">
        <v>938</v>
      </c>
      <c r="C1080" s="152" t="s">
        <v>274</v>
      </c>
      <c r="D1080" s="152" t="s">
        <v>140</v>
      </c>
      <c r="E1080" s="153" t="s">
        <v>143</v>
      </c>
      <c r="F1080" s="154">
        <v>39399</v>
      </c>
      <c r="G1080" s="161">
        <v>2007</v>
      </c>
      <c r="H1080" s="151" t="s">
        <v>700</v>
      </c>
      <c r="I1080" s="151" t="str">
        <f t="shared" si="78"/>
        <v>IL</v>
      </c>
      <c r="J1080" s="151" t="str">
        <f t="shared" si="80"/>
        <v>ON</v>
      </c>
      <c r="K1080" s="151" t="str">
        <f t="shared" si="81"/>
        <v>Midwest, Canada</v>
      </c>
      <c r="L1080" s="151" t="str">
        <f>INDEX('State '!$A$1:$C$62,MATCH($I1080,'State '!$B:$B,0),3)</f>
        <v>Midwest</v>
      </c>
      <c r="M1080" s="151" t="str">
        <f>INDEX('State '!$A$1:$C$62,MATCH($J1080,'State '!$B:$B,0),3)</f>
        <v>Canada</v>
      </c>
      <c r="N1080" s="151"/>
      <c r="O1080" s="158">
        <v>70.400000000000006</v>
      </c>
      <c r="P1080" s="157"/>
      <c r="Q1080" s="157">
        <v>245</v>
      </c>
      <c r="R1080" s="158">
        <v>42</v>
      </c>
      <c r="S1080" s="159" t="s">
        <v>135</v>
      </c>
      <c r="T1080" s="156" t="s">
        <v>381</v>
      </c>
      <c r="U1080" s="160" t="s">
        <v>939</v>
      </c>
      <c r="V1080" s="151"/>
      <c r="W1080" s="150"/>
      <c r="X1080" s="150"/>
      <c r="Y1080" s="150"/>
      <c r="AA1080" s="17"/>
      <c r="AB1080" s="17"/>
    </row>
    <row r="1081" spans="1:28" x14ac:dyDescent="0.2">
      <c r="A1081" s="173">
        <v>40381</v>
      </c>
      <c r="B1081" s="152" t="s">
        <v>699</v>
      </c>
      <c r="C1081" s="152" t="s">
        <v>274</v>
      </c>
      <c r="D1081" s="152" t="s">
        <v>140</v>
      </c>
      <c r="E1081" s="153" t="s">
        <v>143</v>
      </c>
      <c r="F1081" s="154">
        <v>40105</v>
      </c>
      <c r="G1081" s="161">
        <v>2009</v>
      </c>
      <c r="H1081" s="151" t="s">
        <v>700</v>
      </c>
      <c r="I1081" s="151" t="str">
        <f t="shared" si="78"/>
        <v>IL</v>
      </c>
      <c r="J1081" s="151" t="str">
        <f t="shared" si="80"/>
        <v>ON</v>
      </c>
      <c r="K1081" s="151" t="str">
        <f t="shared" si="81"/>
        <v>Midwest, Canada</v>
      </c>
      <c r="L1081" s="151" t="str">
        <f>INDEX('State '!$A$1:$C$62,MATCH($I1081,'State '!$B:$B,0),3)</f>
        <v>Midwest</v>
      </c>
      <c r="M1081" s="151" t="str">
        <f>INDEX('State '!$A$1:$C$62,MATCH($J1081,'State '!$B:$B,0),3)</f>
        <v>Canada</v>
      </c>
      <c r="N1081" s="151"/>
      <c r="O1081" s="158">
        <v>36.200000000000003</v>
      </c>
      <c r="P1081" s="157"/>
      <c r="Q1081" s="157">
        <v>105</v>
      </c>
      <c r="R1081" s="158"/>
      <c r="S1081" s="159" t="s">
        <v>135</v>
      </c>
      <c r="T1081" s="156" t="s">
        <v>381</v>
      </c>
      <c r="U1081" s="160" t="s">
        <v>701</v>
      </c>
      <c r="V1081" s="151"/>
      <c r="W1081" s="150"/>
      <c r="X1081" s="150"/>
      <c r="Y1081" s="150"/>
      <c r="AA1081" s="17"/>
      <c r="AB1081" s="17"/>
    </row>
    <row r="1082" spans="1:28" x14ac:dyDescent="0.2">
      <c r="A1082" s="173">
        <v>39990</v>
      </c>
      <c r="B1082" s="164" t="s">
        <v>1452</v>
      </c>
      <c r="C1082" s="164" t="s">
        <v>274</v>
      </c>
      <c r="D1082" s="164" t="s">
        <v>140</v>
      </c>
      <c r="E1082" s="164" t="s">
        <v>143</v>
      </c>
      <c r="F1082" s="165">
        <v>36860</v>
      </c>
      <c r="G1082" s="157">
        <v>2000</v>
      </c>
      <c r="H1082" s="151" t="s">
        <v>1453</v>
      </c>
      <c r="I1082" s="151" t="str">
        <f t="shared" si="78"/>
        <v>MI</v>
      </c>
      <c r="J1082" s="151" t="str">
        <f t="shared" si="80"/>
        <v>ON</v>
      </c>
      <c r="K1082" s="151" t="str">
        <f t="shared" si="81"/>
        <v>Midwest, Canada</v>
      </c>
      <c r="L1082" s="151" t="str">
        <f>INDEX('State '!$A$1:$C$62,MATCH($I1082,'State '!$B:$B,0),3)</f>
        <v>Midwest</v>
      </c>
      <c r="M1082" s="151" t="str">
        <f>INDEX('State '!$A$1:$C$62,MATCH($J1082,'State '!$B:$B,0),3)</f>
        <v>Canada</v>
      </c>
      <c r="N1082" s="151"/>
      <c r="O1082" s="158">
        <v>24</v>
      </c>
      <c r="P1082" s="158">
        <v>15</v>
      </c>
      <c r="Q1082" s="158">
        <v>720</v>
      </c>
      <c r="R1082" s="157">
        <v>42</v>
      </c>
      <c r="S1082" s="151" t="s">
        <v>135</v>
      </c>
      <c r="T1082" s="151" t="s">
        <v>813</v>
      </c>
      <c r="U1082" s="151" t="s">
        <v>382</v>
      </c>
      <c r="V1082" s="151"/>
      <c r="W1082" s="150"/>
      <c r="X1082" s="150"/>
      <c r="Y1082" s="150"/>
      <c r="AA1082" s="17"/>
      <c r="AB1082" s="17"/>
    </row>
    <row r="1083" spans="1:28" s="99" customFormat="1" x14ac:dyDescent="0.2">
      <c r="A1083" s="173">
        <v>39990</v>
      </c>
      <c r="B1083" s="164" t="s">
        <v>1478</v>
      </c>
      <c r="C1083" s="164" t="s">
        <v>274</v>
      </c>
      <c r="D1083" s="164" t="s">
        <v>136</v>
      </c>
      <c r="E1083" s="164" t="s">
        <v>143</v>
      </c>
      <c r="F1083" s="165">
        <v>36860</v>
      </c>
      <c r="G1083" s="157">
        <v>2000</v>
      </c>
      <c r="H1083" s="151" t="s">
        <v>1479</v>
      </c>
      <c r="I1083" s="151" t="str">
        <f t="shared" si="78"/>
        <v>IL</v>
      </c>
      <c r="J1083" s="151" t="str">
        <f t="shared" si="80"/>
        <v>MI</v>
      </c>
      <c r="K1083" s="151" t="str">
        <f t="shared" si="81"/>
        <v>Midwest</v>
      </c>
      <c r="L1083" s="151" t="str">
        <f>INDEX('State '!$A$1:$C$62,MATCH($I1083,'State '!$B:$B,0),3)</f>
        <v>Midwest</v>
      </c>
      <c r="M1083" s="151" t="str">
        <f>INDEX('State '!$A$1:$C$62,MATCH($J1083,'State '!$B:$B,0),3)</f>
        <v>Midwest</v>
      </c>
      <c r="N1083" s="151"/>
      <c r="O1083" s="158">
        <v>447</v>
      </c>
      <c r="P1083" s="158">
        <v>329</v>
      </c>
      <c r="Q1083" s="158">
        <v>720</v>
      </c>
      <c r="R1083" s="157">
        <v>42</v>
      </c>
      <c r="S1083" s="151" t="s">
        <v>135</v>
      </c>
      <c r="T1083" s="151" t="s">
        <v>381</v>
      </c>
      <c r="U1083" s="151" t="s">
        <v>1480</v>
      </c>
      <c r="V1083" s="151"/>
      <c r="W1083" s="150"/>
      <c r="X1083" s="150"/>
      <c r="Y1083" s="150"/>
      <c r="Z1083" s="5"/>
    </row>
    <row r="1084" spans="1:28" ht="156.6" customHeight="1" x14ac:dyDescent="0.2">
      <c r="A1084" s="96">
        <v>45656</v>
      </c>
      <c r="B1084" s="194" t="s">
        <v>3179</v>
      </c>
      <c r="C1084" s="194" t="s">
        <v>199</v>
      </c>
      <c r="D1084" s="194" t="s">
        <v>140</v>
      </c>
      <c r="E1084" s="194" t="s">
        <v>3474</v>
      </c>
      <c r="F1084" s="196">
        <v>45641</v>
      </c>
      <c r="G1084" s="106">
        <v>2025</v>
      </c>
      <c r="H1084" s="197" t="s">
        <v>0</v>
      </c>
      <c r="I1084" s="97" t="str">
        <f>LEFT($H1084,2)</f>
        <v>LA</v>
      </c>
      <c r="J1084" s="97" t="str">
        <f>RIGHT($H1084,2)</f>
        <v>LA</v>
      </c>
      <c r="K1084" s="104" t="str">
        <f>IF($L1084=$M1084,L1084,CONCATENATE($L1084,", ",IF(ISBLANK(N1084),"",CONCATENATE(N1084,", ")),$M1084))</f>
        <v>South Central</v>
      </c>
      <c r="L1084" s="97" t="str">
        <f>INDEX('State '!$A$1:$C$62,MATCH($I1084,'State '!$B:$B,0),3)</f>
        <v>South Central</v>
      </c>
      <c r="M1084" s="97" t="str">
        <f>INDEX('State '!$A$1:$C$62,MATCH($J1084,'State '!$B:$B,0),3)</f>
        <v>South Central</v>
      </c>
      <c r="N1084" s="97"/>
      <c r="O1084" s="158">
        <v>360.3</v>
      </c>
      <c r="P1084" s="201">
        <v>3</v>
      </c>
      <c r="Q1084" s="200">
        <v>1260</v>
      </c>
      <c r="R1084" s="198">
        <v>42</v>
      </c>
      <c r="S1084" s="197" t="s">
        <v>135</v>
      </c>
      <c r="T1084" s="197" t="s">
        <v>381</v>
      </c>
      <c r="U1084" s="197" t="s">
        <v>3180</v>
      </c>
      <c r="V1084" s="97" t="s">
        <v>2175</v>
      </c>
      <c r="W1084" s="79" t="s">
        <v>3647</v>
      </c>
      <c r="X1084" s="79" t="s">
        <v>2827</v>
      </c>
      <c r="Y1084" s="207" t="s">
        <v>3646</v>
      </c>
      <c r="Z1084" s="17"/>
      <c r="AA1084" s="17"/>
      <c r="AB1084" s="17"/>
    </row>
    <row r="1085" spans="1:28" x14ac:dyDescent="0.2">
      <c r="A1085" s="173">
        <v>39990</v>
      </c>
      <c r="B1085" s="164" t="s">
        <v>1703</v>
      </c>
      <c r="C1085" s="164" t="s">
        <v>378</v>
      </c>
      <c r="D1085" s="164" t="s">
        <v>136</v>
      </c>
      <c r="E1085" s="164" t="s">
        <v>143</v>
      </c>
      <c r="F1085" s="165">
        <v>35735</v>
      </c>
      <c r="G1085" s="157">
        <v>1997</v>
      </c>
      <c r="H1085" s="151" t="s">
        <v>47</v>
      </c>
      <c r="I1085" s="151" t="str">
        <f t="shared" si="78"/>
        <v>GM</v>
      </c>
      <c r="J1085" s="151" t="str">
        <f t="shared" si="80"/>
        <v>GM</v>
      </c>
      <c r="K1085" s="151" t="str">
        <f t="shared" si="81"/>
        <v>Gulf of Mexico</v>
      </c>
      <c r="L1085" s="151" t="str">
        <f>INDEX('State '!$A$1:$C$62,MATCH($I1085,'State '!$B:$B,0),3)</f>
        <v>Gulf of Mexico</v>
      </c>
      <c r="M1085" s="151" t="str">
        <f>INDEX('State '!$A$1:$C$62,MATCH($J1085,'State '!$B:$B,0),3)</f>
        <v>Gulf of Mexico</v>
      </c>
      <c r="N1085" s="151"/>
      <c r="O1085" s="158">
        <v>39.1</v>
      </c>
      <c r="P1085" s="158">
        <v>52</v>
      </c>
      <c r="Q1085" s="158">
        <v>328</v>
      </c>
      <c r="R1085" s="157">
        <v>24</v>
      </c>
      <c r="S1085" s="151" t="s">
        <v>135</v>
      </c>
      <c r="T1085" s="151" t="s">
        <v>381</v>
      </c>
      <c r="U1085" s="151" t="s">
        <v>1704</v>
      </c>
      <c r="V1085" s="151"/>
      <c r="W1085" s="150"/>
      <c r="X1085" s="150"/>
      <c r="Y1085" s="150"/>
      <c r="Z1085" s="17"/>
      <c r="AA1085" s="17"/>
      <c r="AB1085" s="17"/>
    </row>
    <row r="1086" spans="1:28" s="99" customFormat="1" x14ac:dyDescent="0.2">
      <c r="A1086" s="173">
        <v>41546</v>
      </c>
      <c r="B1086" s="152" t="s">
        <v>1795</v>
      </c>
      <c r="C1086" s="152" t="s">
        <v>261</v>
      </c>
      <c r="D1086" s="152" t="s">
        <v>140</v>
      </c>
      <c r="E1086" s="153" t="s">
        <v>143</v>
      </c>
      <c r="F1086" s="154">
        <v>41548</v>
      </c>
      <c r="G1086" s="161">
        <v>2013</v>
      </c>
      <c r="H1086" s="151" t="s">
        <v>19</v>
      </c>
      <c r="I1086" s="151" t="str">
        <f t="shared" si="78"/>
        <v>VA</v>
      </c>
      <c r="J1086" s="151" t="str">
        <f t="shared" si="80"/>
        <v>VA</v>
      </c>
      <c r="K1086" s="151" t="str">
        <f t="shared" si="81"/>
        <v>Northeast</v>
      </c>
      <c r="L1086" s="151" t="str">
        <f>INDEX('State '!$A$1:$C$62,MATCH($I1086,'State '!$B:$B,0),3)</f>
        <v>Northeast</v>
      </c>
      <c r="M1086" s="151" t="str">
        <f>INDEX('State '!$A$1:$C$62,MATCH($J1086,'State '!$B:$B,0),3)</f>
        <v>Northeast</v>
      </c>
      <c r="N1086" s="151"/>
      <c r="O1086" s="158">
        <v>34.299999999999997</v>
      </c>
      <c r="P1086" s="157">
        <v>2.5</v>
      </c>
      <c r="Q1086" s="157">
        <v>246</v>
      </c>
      <c r="R1086" s="158">
        <v>24</v>
      </c>
      <c r="S1086" s="159" t="s">
        <v>135</v>
      </c>
      <c r="T1086" s="156" t="s">
        <v>381</v>
      </c>
      <c r="U1086" s="160" t="s">
        <v>397</v>
      </c>
      <c r="V1086" s="151"/>
      <c r="W1086" s="150"/>
      <c r="X1086" s="150"/>
      <c r="Y1086" s="150"/>
      <c r="Z1086" s="5"/>
    </row>
    <row r="1087" spans="1:28" x14ac:dyDescent="0.2">
      <c r="A1087" s="173">
        <v>39990</v>
      </c>
      <c r="B1087" s="164" t="s">
        <v>1499</v>
      </c>
      <c r="C1087" s="164" t="s">
        <v>269</v>
      </c>
      <c r="D1087" s="164" t="s">
        <v>140</v>
      </c>
      <c r="E1087" s="164" t="s">
        <v>143</v>
      </c>
      <c r="F1087" s="165">
        <v>36465</v>
      </c>
      <c r="G1087" s="157">
        <v>1999</v>
      </c>
      <c r="H1087" s="151" t="s">
        <v>2468</v>
      </c>
      <c r="I1087" s="151" t="str">
        <f t="shared" si="78"/>
        <v>MB</v>
      </c>
      <c r="J1087" s="151" t="str">
        <f t="shared" si="80"/>
        <v>WI</v>
      </c>
      <c r="K1087" s="151" t="str">
        <f t="shared" si="81"/>
        <v>Canada, Midwest</v>
      </c>
      <c r="L1087" s="151" t="str">
        <f>INDEX('State '!$A$1:$C$62,MATCH($I1087,'State '!$B:$B,0),3)</f>
        <v>Canada</v>
      </c>
      <c r="M1087" s="151" t="str">
        <f>INDEX('State '!$A$1:$C$62,MATCH($J1087,'State '!$B:$B,0),3)</f>
        <v>Midwest</v>
      </c>
      <c r="N1087" s="151"/>
      <c r="O1087" s="158">
        <v>21.4</v>
      </c>
      <c r="P1087" s="158">
        <v>45</v>
      </c>
      <c r="Q1087" s="158">
        <v>28</v>
      </c>
      <c r="R1087" s="157">
        <v>24</v>
      </c>
      <c r="S1087" s="151" t="s">
        <v>135</v>
      </c>
      <c r="T1087" s="151" t="s">
        <v>381</v>
      </c>
      <c r="U1087" s="151" t="s">
        <v>1500</v>
      </c>
      <c r="V1087" s="151"/>
      <c r="W1087" s="150"/>
      <c r="X1087" s="150"/>
      <c r="Y1087" s="150"/>
    </row>
    <row r="1088" spans="1:28" x14ac:dyDescent="0.2">
      <c r="A1088" s="173">
        <v>40367</v>
      </c>
      <c r="B1088" s="164" t="s">
        <v>676</v>
      </c>
      <c r="C1088" s="164" t="s">
        <v>269</v>
      </c>
      <c r="D1088" s="164" t="s">
        <v>140</v>
      </c>
      <c r="E1088" s="164" t="s">
        <v>143</v>
      </c>
      <c r="F1088" s="165">
        <v>40087</v>
      </c>
      <c r="G1088" s="157">
        <v>2009</v>
      </c>
      <c r="H1088" s="151" t="s">
        <v>677</v>
      </c>
      <c r="I1088" s="151" t="str">
        <f t="shared" si="78"/>
        <v>MN</v>
      </c>
      <c r="J1088" s="151" t="str">
        <f t="shared" ref="J1088:J1100" si="82">RIGHT($H1088,2)</f>
        <v>ND</v>
      </c>
      <c r="K1088" s="151" t="str">
        <f t="shared" si="81"/>
        <v>Midwest, Mountain</v>
      </c>
      <c r="L1088" s="151" t="str">
        <f>INDEX('State '!$A$1:$C$62,MATCH($I1088,'State '!$B:$B,0),3)</f>
        <v>Midwest</v>
      </c>
      <c r="M1088" s="151" t="str">
        <f>INDEX('State '!$A$1:$C$62,MATCH($J1088,'State '!$B:$B,0),3)</f>
        <v>Mountain</v>
      </c>
      <c r="N1088" s="151"/>
      <c r="O1088" s="158">
        <v>14.6</v>
      </c>
      <c r="P1088" s="158">
        <v>9.98</v>
      </c>
      <c r="Q1088" s="158">
        <v>38</v>
      </c>
      <c r="R1088" s="157">
        <v>12</v>
      </c>
      <c r="S1088" s="151" t="s">
        <v>135</v>
      </c>
      <c r="T1088" s="151" t="s">
        <v>381</v>
      </c>
      <c r="U1088" s="151" t="s">
        <v>678</v>
      </c>
      <c r="V1088" s="151"/>
      <c r="W1088" s="150"/>
      <c r="X1088" s="150"/>
      <c r="Y1088" s="150"/>
    </row>
    <row r="1089" spans="1:28" x14ac:dyDescent="0.2">
      <c r="A1089" s="173">
        <v>39990</v>
      </c>
      <c r="B1089" s="164" t="s">
        <v>1784</v>
      </c>
      <c r="C1089" s="164" t="s">
        <v>269</v>
      </c>
      <c r="D1089" s="164" t="s">
        <v>140</v>
      </c>
      <c r="E1089" s="164" t="s">
        <v>143</v>
      </c>
      <c r="F1089" s="165">
        <v>35370</v>
      </c>
      <c r="G1089" s="157">
        <v>1996</v>
      </c>
      <c r="H1089" s="151" t="s">
        <v>677</v>
      </c>
      <c r="I1089" s="151" t="str">
        <f t="shared" ref="I1089:I1100" si="83">LEFT($H1089,2)</f>
        <v>MN</v>
      </c>
      <c r="J1089" s="151" t="str">
        <f t="shared" si="82"/>
        <v>ND</v>
      </c>
      <c r="K1089" s="151" t="str">
        <f t="shared" si="81"/>
        <v>Midwest, Mountain</v>
      </c>
      <c r="L1089" s="151" t="str">
        <f>INDEX('State '!$A$1:$C$62,MATCH($I1089,'State '!$B:$B,0),3)</f>
        <v>Midwest</v>
      </c>
      <c r="M1089" s="151" t="str">
        <f>INDEX('State '!$A$1:$C$62,MATCH($J1089,'State '!$B:$B,0),3)</f>
        <v>Mountain</v>
      </c>
      <c r="N1089" s="151"/>
      <c r="O1089" s="158"/>
      <c r="P1089" s="158">
        <v>13.5</v>
      </c>
      <c r="Q1089" s="158">
        <v>21</v>
      </c>
      <c r="R1089" s="157"/>
      <c r="S1089" s="151" t="s">
        <v>135</v>
      </c>
      <c r="T1089" s="151" t="s">
        <v>381</v>
      </c>
      <c r="U1089" s="151" t="s">
        <v>382</v>
      </c>
      <c r="V1089" s="151"/>
      <c r="W1089" s="150"/>
      <c r="X1089" s="150"/>
      <c r="Y1089" s="150"/>
      <c r="Z1089" s="17"/>
      <c r="AA1089" s="17"/>
      <c r="AB1089" s="17"/>
    </row>
    <row r="1090" spans="1:28" x14ac:dyDescent="0.2">
      <c r="A1090" s="173">
        <v>39990</v>
      </c>
      <c r="B1090" s="164" t="s">
        <v>1785</v>
      </c>
      <c r="C1090" s="164" t="s">
        <v>269</v>
      </c>
      <c r="D1090" s="164" t="s">
        <v>140</v>
      </c>
      <c r="E1090" s="164" t="s">
        <v>143</v>
      </c>
      <c r="F1090" s="165">
        <v>35370</v>
      </c>
      <c r="G1090" s="157">
        <v>1996</v>
      </c>
      <c r="H1090" s="151" t="s">
        <v>1433</v>
      </c>
      <c r="I1090" s="151" t="str">
        <f t="shared" si="83"/>
        <v>SK</v>
      </c>
      <c r="J1090" s="151" t="str">
        <f t="shared" si="82"/>
        <v>MN</v>
      </c>
      <c r="K1090" s="151" t="str">
        <f t="shared" si="81"/>
        <v>Canada, Mountain, Midwest</v>
      </c>
      <c r="L1090" s="151" t="str">
        <f>INDEX('State '!$A$1:$C$62,MATCH($I1090,'State '!$B:$B,0),3)</f>
        <v>Canada</v>
      </c>
      <c r="M1090" s="151" t="str">
        <f>INDEX('State '!$A$1:$C$62,MATCH($J1090,'State '!$B:$B,0),3)</f>
        <v>Midwest</v>
      </c>
      <c r="N1090" s="151" t="s">
        <v>2463</v>
      </c>
      <c r="O1090" s="158">
        <v>8.4</v>
      </c>
      <c r="P1090" s="158">
        <v>13.5</v>
      </c>
      <c r="Q1090" s="158">
        <v>19.399999999999999</v>
      </c>
      <c r="R1090" s="157">
        <v>24</v>
      </c>
      <c r="S1090" s="151" t="s">
        <v>135</v>
      </c>
      <c r="T1090" s="151" t="s">
        <v>381</v>
      </c>
      <c r="U1090" s="151" t="s">
        <v>1786</v>
      </c>
      <c r="V1090" s="151"/>
      <c r="W1090" s="150"/>
      <c r="X1090" s="150"/>
      <c r="Y1090" s="150"/>
      <c r="Z1090" s="17"/>
      <c r="AA1090" s="17"/>
      <c r="AB1090" s="17"/>
    </row>
    <row r="1091" spans="1:28" s="99" customFormat="1" x14ac:dyDescent="0.2">
      <c r="A1091" s="173">
        <v>39990</v>
      </c>
      <c r="B1091" s="164" t="s">
        <v>1432</v>
      </c>
      <c r="C1091" s="164" t="s">
        <v>269</v>
      </c>
      <c r="D1091" s="164" t="s">
        <v>140</v>
      </c>
      <c r="E1091" s="164" t="s">
        <v>143</v>
      </c>
      <c r="F1091" s="165">
        <v>37176</v>
      </c>
      <c r="G1091" s="157">
        <v>2001</v>
      </c>
      <c r="H1091" s="151" t="s">
        <v>1433</v>
      </c>
      <c r="I1091" s="151" t="str">
        <f t="shared" si="83"/>
        <v>SK</v>
      </c>
      <c r="J1091" s="151" t="str">
        <f t="shared" si="82"/>
        <v>MN</v>
      </c>
      <c r="K1091" s="151" t="str">
        <f t="shared" si="81"/>
        <v>Canada, Mountain, Midwest</v>
      </c>
      <c r="L1091" s="151" t="str">
        <f>INDEX('State '!$A$1:$C$62,MATCH($I1091,'State '!$B:$B,0),3)</f>
        <v>Canada</v>
      </c>
      <c r="M1091" s="151" t="str">
        <f>INDEX('State '!$A$1:$C$62,MATCH($J1091,'State '!$B:$B,0),3)</f>
        <v>Midwest</v>
      </c>
      <c r="N1091" s="151" t="s">
        <v>2463</v>
      </c>
      <c r="O1091" s="158">
        <v>3.9</v>
      </c>
      <c r="P1091" s="158">
        <v>5.6</v>
      </c>
      <c r="Q1091" s="158"/>
      <c r="R1091" s="157">
        <v>24</v>
      </c>
      <c r="S1091" s="151" t="s">
        <v>135</v>
      </c>
      <c r="T1091" s="151" t="s">
        <v>381</v>
      </c>
      <c r="U1091" s="151" t="s">
        <v>1434</v>
      </c>
      <c r="V1091" s="151"/>
      <c r="W1091" s="150"/>
      <c r="X1091" s="150"/>
      <c r="Y1091" s="150"/>
      <c r="Z1091" s="5"/>
    </row>
    <row r="1092" spans="1:28" x14ac:dyDescent="0.2">
      <c r="A1092" s="173">
        <v>39990</v>
      </c>
      <c r="B1092" s="164" t="s">
        <v>1709</v>
      </c>
      <c r="C1092" s="164" t="s">
        <v>269</v>
      </c>
      <c r="D1092" s="164" t="s">
        <v>140</v>
      </c>
      <c r="E1092" s="164" t="s">
        <v>143</v>
      </c>
      <c r="F1092" s="165">
        <v>35735</v>
      </c>
      <c r="G1092" s="157">
        <v>1997</v>
      </c>
      <c r="H1092" s="151" t="s">
        <v>1710</v>
      </c>
      <c r="I1092" s="151" t="str">
        <f t="shared" si="83"/>
        <v>MB</v>
      </c>
      <c r="J1092" s="151" t="str">
        <f t="shared" si="82"/>
        <v>WI</v>
      </c>
      <c r="K1092" s="151" t="str">
        <f t="shared" si="81"/>
        <v>Canada, Midwest</v>
      </c>
      <c r="L1092" s="151" t="str">
        <f>INDEX('State '!$A$1:$C$62,MATCH($I1092,'State '!$B:$B,0),3)</f>
        <v>Canada</v>
      </c>
      <c r="M1092" s="151" t="str">
        <f>INDEX('State '!$A$1:$C$62,MATCH($J1092,'State '!$B:$B,0),3)</f>
        <v>Midwest</v>
      </c>
      <c r="N1092" s="151"/>
      <c r="O1092" s="158">
        <v>27.9</v>
      </c>
      <c r="P1092" s="158">
        <v>150</v>
      </c>
      <c r="Q1092" s="158">
        <v>59.68</v>
      </c>
      <c r="R1092" s="157">
        <v>24</v>
      </c>
      <c r="S1092" s="151" t="s">
        <v>135</v>
      </c>
      <c r="T1092" s="151" t="s">
        <v>381</v>
      </c>
      <c r="U1092" s="151" t="s">
        <v>1711</v>
      </c>
      <c r="V1092" s="151"/>
      <c r="W1092" s="150"/>
      <c r="X1092" s="150"/>
      <c r="Y1092" s="150"/>
      <c r="Z1092" s="17"/>
      <c r="AA1092" s="17"/>
      <c r="AB1092" s="17"/>
    </row>
    <row r="1093" spans="1:28" ht="38.25" x14ac:dyDescent="0.2">
      <c r="A1093" s="96">
        <v>45372</v>
      </c>
      <c r="B1093" s="79" t="s">
        <v>3165</v>
      </c>
      <c r="C1093" s="79" t="s">
        <v>3166</v>
      </c>
      <c r="D1093" s="79" t="s">
        <v>140</v>
      </c>
      <c r="E1093" s="79" t="s">
        <v>3474</v>
      </c>
      <c r="F1093" s="60">
        <v>45323</v>
      </c>
      <c r="G1093" s="98">
        <v>2024</v>
      </c>
      <c r="H1093" s="97" t="s">
        <v>19</v>
      </c>
      <c r="I1093" s="97" t="str">
        <f>LEFT($H1093,2)</f>
        <v>VA</v>
      </c>
      <c r="J1093" s="97" t="str">
        <f>RIGHT($H1093,2)</f>
        <v>VA</v>
      </c>
      <c r="K1093" s="104" t="str">
        <f>IF($L1093=$M1093,L1093,CONCATENATE($L1093,", ",IF(ISBLANK(N1093),"",CONCATENATE(N1093,", ")),$M1093))</f>
        <v>Northeast</v>
      </c>
      <c r="L1093" s="97" t="str">
        <f>INDEX('State '!$A$1:$C$62,MATCH($I1093,'State '!$B:$B,0),3)</f>
        <v>Northeast</v>
      </c>
      <c r="M1093" s="97" t="str">
        <f>INDEX('State '!$A$1:$C$62,MATCH($J1093,'State '!$B:$B,0),3)</f>
        <v>Northeast</v>
      </c>
      <c r="N1093" s="97"/>
      <c r="O1093" s="158">
        <v>142.69999999999999</v>
      </c>
      <c r="P1093" s="111"/>
      <c r="Q1093" s="146">
        <v>350</v>
      </c>
      <c r="R1093" s="98"/>
      <c r="S1093" s="97" t="s">
        <v>135</v>
      </c>
      <c r="T1093" s="97" t="s">
        <v>381</v>
      </c>
      <c r="U1093" s="97" t="s">
        <v>3167</v>
      </c>
      <c r="V1093" s="97" t="s">
        <v>2175</v>
      </c>
      <c r="W1093" s="79" t="s">
        <v>3168</v>
      </c>
      <c r="X1093" s="79"/>
      <c r="Y1093" s="195"/>
      <c r="Z1093" s="17"/>
      <c r="AA1093" s="17"/>
      <c r="AB1093" s="17"/>
    </row>
    <row r="1094" spans="1:28" x14ac:dyDescent="0.2">
      <c r="A1094" s="173">
        <v>42354</v>
      </c>
      <c r="B1094" s="164" t="s">
        <v>1730</v>
      </c>
      <c r="C1094" s="164" t="s">
        <v>1875</v>
      </c>
      <c r="D1094" s="164" t="s">
        <v>140</v>
      </c>
      <c r="E1094" s="164" t="s">
        <v>143</v>
      </c>
      <c r="F1094" s="165">
        <v>42243</v>
      </c>
      <c r="G1094" s="157">
        <v>2015</v>
      </c>
      <c r="H1094" s="151" t="s">
        <v>740</v>
      </c>
      <c r="I1094" s="151" t="str">
        <f t="shared" si="83"/>
        <v>VA</v>
      </c>
      <c r="J1094" s="151" t="str">
        <f t="shared" si="82"/>
        <v>NC</v>
      </c>
      <c r="K1094" s="151" t="str">
        <f t="shared" si="81"/>
        <v>Northeast, Southeast</v>
      </c>
      <c r="L1094" s="151" t="str">
        <f>INDEX('State '!$A$1:$C$62,MATCH($I1094,'State '!$B:$B,0),3)</f>
        <v>Northeast</v>
      </c>
      <c r="M1094" s="151" t="str">
        <f>INDEX('State '!$A$1:$C$62,MATCH($J1094,'State '!$B:$B,0),3)</f>
        <v>Southeast</v>
      </c>
      <c r="N1094" s="151"/>
      <c r="O1094" s="158">
        <v>300</v>
      </c>
      <c r="P1094" s="158">
        <v>100</v>
      </c>
      <c r="Q1094" s="158">
        <v>270</v>
      </c>
      <c r="R1094" s="157">
        <v>24</v>
      </c>
      <c r="S1094" s="151" t="s">
        <v>135</v>
      </c>
      <c r="T1094" s="151" t="s">
        <v>381</v>
      </c>
      <c r="U1094" s="151" t="s">
        <v>1801</v>
      </c>
      <c r="V1094" s="151" t="s">
        <v>2175</v>
      </c>
      <c r="W1094" s="150"/>
      <c r="X1094" s="150"/>
      <c r="Y1094" s="150"/>
      <c r="Z1094" s="17"/>
      <c r="AA1094" s="17"/>
      <c r="AB1094" s="17"/>
    </row>
    <row r="1095" spans="1:28" x14ac:dyDescent="0.2">
      <c r="A1095" s="173">
        <v>43124</v>
      </c>
      <c r="B1095" s="164" t="s">
        <v>2101</v>
      </c>
      <c r="C1095" s="164" t="s">
        <v>1875</v>
      </c>
      <c r="D1095" s="164" t="s">
        <v>134</v>
      </c>
      <c r="E1095" s="153" t="s">
        <v>143</v>
      </c>
      <c r="F1095" s="165">
        <v>43073</v>
      </c>
      <c r="G1095" s="157">
        <v>2017</v>
      </c>
      <c r="H1095" s="151" t="s">
        <v>19</v>
      </c>
      <c r="I1095" s="151" t="str">
        <f t="shared" si="83"/>
        <v>VA</v>
      </c>
      <c r="J1095" s="151" t="str">
        <f t="shared" si="82"/>
        <v>VA</v>
      </c>
      <c r="K1095" s="156" t="str">
        <f t="shared" si="81"/>
        <v>Northeast</v>
      </c>
      <c r="L1095" s="151" t="str">
        <f>INDEX('State '!$A$1:$C$62,MATCH($I1095,'State '!$B:$B,0),3)</f>
        <v>Northeast</v>
      </c>
      <c r="M1095" s="151" t="str">
        <f>INDEX('State '!$A$1:$C$62,MATCH($J1095,'State '!$B:$B,0),3)</f>
        <v>Northeast</v>
      </c>
      <c r="N1095" s="151"/>
      <c r="O1095" s="158">
        <v>190.8</v>
      </c>
      <c r="P1095" s="158">
        <v>4.9000000000000004</v>
      </c>
      <c r="Q1095" s="158">
        <v>250</v>
      </c>
      <c r="R1095" s="157">
        <v>24</v>
      </c>
      <c r="S1095" s="151" t="s">
        <v>135</v>
      </c>
      <c r="T1095" s="151" t="s">
        <v>381</v>
      </c>
      <c r="U1095" s="151" t="s">
        <v>2005</v>
      </c>
      <c r="V1095" s="151" t="s">
        <v>2175</v>
      </c>
      <c r="W1095" s="150"/>
      <c r="X1095" s="150"/>
      <c r="Y1095" s="150"/>
      <c r="Z1095" s="17"/>
      <c r="AA1095" s="17"/>
      <c r="AB1095" s="17"/>
    </row>
    <row r="1096" spans="1:28" ht="38.25" x14ac:dyDescent="0.2">
      <c r="A1096" s="199">
        <v>44292</v>
      </c>
      <c r="B1096" s="194" t="s">
        <v>3108</v>
      </c>
      <c r="C1096" s="194" t="s">
        <v>2690</v>
      </c>
      <c r="D1096" s="194" t="s">
        <v>140</v>
      </c>
      <c r="E1096" s="194" t="s">
        <v>2374</v>
      </c>
      <c r="F1096" s="196"/>
      <c r="G1096" s="98" t="s">
        <v>382</v>
      </c>
      <c r="H1096" s="197" t="s">
        <v>19</v>
      </c>
      <c r="I1096" s="97" t="str">
        <f t="shared" si="83"/>
        <v>VA</v>
      </c>
      <c r="J1096" s="97" t="str">
        <f t="shared" si="82"/>
        <v>VA</v>
      </c>
      <c r="K1096" s="104" t="str">
        <f t="shared" si="81"/>
        <v>Northeast</v>
      </c>
      <c r="L1096" s="97" t="str">
        <f>INDEX('State '!$A$1:$C$62,MATCH($I1096,'State '!$B:$B,0),3)</f>
        <v>Northeast</v>
      </c>
      <c r="M1096" s="97" t="str">
        <f>INDEX('State '!$A$1:$C$62,MATCH($J1096,'State '!$B:$B,0),3)</f>
        <v>Northeast</v>
      </c>
      <c r="N1096" s="97"/>
      <c r="O1096" s="158">
        <v>205</v>
      </c>
      <c r="P1096" s="206">
        <v>10</v>
      </c>
      <c r="Q1096" s="200">
        <v>245</v>
      </c>
      <c r="R1096" s="198"/>
      <c r="S1096" s="197" t="s">
        <v>138</v>
      </c>
      <c r="T1096" s="197" t="s">
        <v>3109</v>
      </c>
      <c r="U1096" s="197"/>
      <c r="V1096" s="97" t="s">
        <v>2175</v>
      </c>
      <c r="W1096" s="79" t="s">
        <v>3110</v>
      </c>
      <c r="X1096" s="79"/>
      <c r="Y1096" s="195"/>
      <c r="AA1096" s="17"/>
      <c r="AB1096" s="17"/>
    </row>
    <row r="1097" spans="1:28" x14ac:dyDescent="0.2">
      <c r="A1097" s="173">
        <v>39990</v>
      </c>
      <c r="B1097" s="164" t="s">
        <v>1430</v>
      </c>
      <c r="C1097" s="164" t="s">
        <v>361</v>
      </c>
      <c r="D1097" s="164" t="s">
        <v>134</v>
      </c>
      <c r="E1097" s="164" t="s">
        <v>143</v>
      </c>
      <c r="F1097" s="165">
        <v>37072</v>
      </c>
      <c r="G1097" s="157">
        <v>2001</v>
      </c>
      <c r="H1097" s="151" t="s">
        <v>19</v>
      </c>
      <c r="I1097" s="151" t="str">
        <f t="shared" si="83"/>
        <v>VA</v>
      </c>
      <c r="J1097" s="151" t="str">
        <f t="shared" si="82"/>
        <v>VA</v>
      </c>
      <c r="K1097" s="151" t="str">
        <f t="shared" si="81"/>
        <v>Northeast</v>
      </c>
      <c r="L1097" s="151" t="str">
        <f>INDEX('State '!$A$1:$C$62,MATCH($I1097,'State '!$B:$B,0),3)</f>
        <v>Northeast</v>
      </c>
      <c r="M1097" s="151" t="str">
        <f>INDEX('State '!$A$1:$C$62,MATCH($J1097,'State '!$B:$B,0),3)</f>
        <v>Northeast</v>
      </c>
      <c r="N1097" s="151"/>
      <c r="O1097" s="158">
        <v>14.5</v>
      </c>
      <c r="P1097" s="158">
        <v>72</v>
      </c>
      <c r="Q1097" s="158">
        <v>30</v>
      </c>
      <c r="R1097" s="157">
        <v>20</v>
      </c>
      <c r="S1097" s="151" t="s">
        <v>138</v>
      </c>
      <c r="T1097" s="151" t="s">
        <v>187</v>
      </c>
      <c r="U1097" s="151" t="s">
        <v>382</v>
      </c>
      <c r="V1097" s="151"/>
      <c r="W1097" s="150"/>
      <c r="X1097" s="150"/>
      <c r="Y1097" s="150"/>
      <c r="Z1097" s="17"/>
      <c r="AA1097" s="17"/>
      <c r="AB1097" s="17"/>
    </row>
    <row r="1098" spans="1:28" ht="25.5" x14ac:dyDescent="0.2">
      <c r="A1098" s="96">
        <v>44113</v>
      </c>
      <c r="B1098" s="79" t="s">
        <v>2756</v>
      </c>
      <c r="C1098" s="79" t="s">
        <v>261</v>
      </c>
      <c r="D1098" s="79" t="s">
        <v>140</v>
      </c>
      <c r="E1098" s="79" t="s">
        <v>143</v>
      </c>
      <c r="F1098" s="60">
        <v>44110</v>
      </c>
      <c r="G1098" s="98">
        <v>2020</v>
      </c>
      <c r="H1098" s="97" t="s">
        <v>19</v>
      </c>
      <c r="I1098" s="97" t="str">
        <f t="shared" si="83"/>
        <v>VA</v>
      </c>
      <c r="J1098" s="97" t="str">
        <f t="shared" si="82"/>
        <v>VA</v>
      </c>
      <c r="K1098" s="104" t="str">
        <f t="shared" si="81"/>
        <v>Northeast</v>
      </c>
      <c r="L1098" s="97" t="str">
        <f>INDEX('State '!$A$1:$C$62,MATCH($I1098,'State '!$B:$B,0),3)</f>
        <v>Northeast</v>
      </c>
      <c r="M1098" s="97" t="str">
        <f>INDEX('State '!$A$1:$C$62,MATCH($J1098,'State '!$B:$B,0),3)</f>
        <v>Northeast</v>
      </c>
      <c r="N1098" s="97"/>
      <c r="O1098" s="158">
        <v>5.6</v>
      </c>
      <c r="P1098" s="158"/>
      <c r="Q1098" s="146">
        <v>8.27</v>
      </c>
      <c r="R1098" s="98"/>
      <c r="S1098" s="97" t="s">
        <v>138</v>
      </c>
      <c r="T1098" s="97" t="s">
        <v>381</v>
      </c>
      <c r="U1098" s="97" t="s">
        <v>2757</v>
      </c>
      <c r="V1098" s="97" t="s">
        <v>2175</v>
      </c>
      <c r="W1098" s="79" t="s">
        <v>2758</v>
      </c>
      <c r="X1098" s="79" t="s">
        <v>2830</v>
      </c>
      <c r="Y1098" s="195"/>
      <c r="AA1098" s="17"/>
      <c r="AB1098" s="17"/>
    </row>
    <row r="1099" spans="1:28" ht="91.9" customHeight="1" x14ac:dyDescent="0.2">
      <c r="A1099" s="96">
        <v>45656</v>
      </c>
      <c r="B1099" s="80" t="s">
        <v>3164</v>
      </c>
      <c r="C1099" s="79" t="s">
        <v>2025</v>
      </c>
      <c r="D1099" s="80" t="s">
        <v>140</v>
      </c>
      <c r="E1099" s="102" t="s">
        <v>3474</v>
      </c>
      <c r="F1099" s="62">
        <v>45597</v>
      </c>
      <c r="G1099" s="107">
        <v>2024</v>
      </c>
      <c r="H1099" s="97" t="s">
        <v>11</v>
      </c>
      <c r="I1099" s="97" t="str">
        <f>LEFT($H1099,2)</f>
        <v>ND</v>
      </c>
      <c r="J1099" s="97" t="str">
        <f>RIGHT($H1099,2)</f>
        <v>ND</v>
      </c>
      <c r="K1099" s="104" t="str">
        <f>IF($L1099=$M1099,L1099,CONCATENATE($L1099,", ",IF(ISBLANK(N1099),"",CONCATENATE(N1099,", ")),$M1099))</f>
        <v>Mountain</v>
      </c>
      <c r="L1099" s="97" t="str">
        <f>INDEX('State '!$A$1:$C$62,MATCH($I1099,'State '!$B:$B,0),3)</f>
        <v>Mountain</v>
      </c>
      <c r="M1099" s="97" t="str">
        <f>INDEX('State '!$A$1:$C$62,MATCH($J1099,'State '!$B:$B,0),3)</f>
        <v>Mountain</v>
      </c>
      <c r="N1099" s="97"/>
      <c r="O1099" s="158">
        <v>75</v>
      </c>
      <c r="P1099" s="158">
        <v>60</v>
      </c>
      <c r="Q1099" s="108">
        <v>20.6</v>
      </c>
      <c r="R1099" s="63">
        <v>12</v>
      </c>
      <c r="S1099" s="103" t="s">
        <v>135</v>
      </c>
      <c r="T1099" s="104" t="s">
        <v>381</v>
      </c>
      <c r="U1099" s="105" t="s">
        <v>3346</v>
      </c>
      <c r="V1099" s="97" t="s">
        <v>2175</v>
      </c>
      <c r="W1099" s="79" t="s">
        <v>3444</v>
      </c>
      <c r="X1099" s="79" t="s">
        <v>2830</v>
      </c>
      <c r="Y1099" s="137" t="s">
        <v>3347</v>
      </c>
      <c r="Z1099" s="17"/>
      <c r="AA1099" s="17"/>
      <c r="AB1099" s="17"/>
    </row>
    <row r="1100" spans="1:28" x14ac:dyDescent="0.2">
      <c r="A1100" s="173">
        <v>39990</v>
      </c>
      <c r="B1100" s="152" t="s">
        <v>940</v>
      </c>
      <c r="C1100" s="152" t="s">
        <v>237</v>
      </c>
      <c r="D1100" s="152" t="s">
        <v>140</v>
      </c>
      <c r="E1100" s="153" t="s">
        <v>143</v>
      </c>
      <c r="F1100" s="154">
        <v>39417</v>
      </c>
      <c r="G1100" s="161">
        <v>2007</v>
      </c>
      <c r="H1100" s="151" t="s">
        <v>29</v>
      </c>
      <c r="I1100" s="151" t="str">
        <f t="shared" si="83"/>
        <v>WY</v>
      </c>
      <c r="J1100" s="151" t="str">
        <f t="shared" si="82"/>
        <v>WY</v>
      </c>
      <c r="K1100" s="151" t="str">
        <f t="shared" si="81"/>
        <v>Mountain</v>
      </c>
      <c r="L1100" s="151" t="str">
        <f>INDEX('State '!$A$1:$C$62,MATCH($I1100,'State '!$B:$B,0),3)</f>
        <v>Mountain</v>
      </c>
      <c r="M1100" s="151" t="str">
        <f>INDEX('State '!$A$1:$C$62,MATCH($J1100,'State '!$B:$B,0),3)</f>
        <v>Mountain</v>
      </c>
      <c r="N1100" s="151"/>
      <c r="O1100" s="158">
        <v>202.3</v>
      </c>
      <c r="P1100" s="157">
        <v>77</v>
      </c>
      <c r="Q1100" s="157">
        <v>750</v>
      </c>
      <c r="R1100" s="158">
        <v>36</v>
      </c>
      <c r="S1100" s="159" t="s">
        <v>135</v>
      </c>
      <c r="T1100" s="156" t="s">
        <v>381</v>
      </c>
      <c r="U1100" s="160" t="s">
        <v>941</v>
      </c>
      <c r="V1100" s="151"/>
      <c r="W1100" s="156"/>
      <c r="X1100" s="156"/>
      <c r="Y1100" s="156"/>
      <c r="Z1100" s="17"/>
      <c r="AA1100" s="17"/>
      <c r="AB1100" s="17"/>
    </row>
    <row r="1101" spans="1:28" ht="25.5" x14ac:dyDescent="0.2">
      <c r="A1101" s="173">
        <v>44295</v>
      </c>
      <c r="B1101" s="164" t="s">
        <v>3055</v>
      </c>
      <c r="C1101" s="164" t="s">
        <v>3056</v>
      </c>
      <c r="D1101" s="164" t="s">
        <v>140</v>
      </c>
      <c r="E1101" s="164" t="s">
        <v>143</v>
      </c>
      <c r="F1101" s="165">
        <v>44136</v>
      </c>
      <c r="G1101" s="157">
        <v>2020</v>
      </c>
      <c r="H1101" s="151" t="s">
        <v>29</v>
      </c>
      <c r="I1101" s="151" t="s">
        <v>29</v>
      </c>
      <c r="J1101" s="151" t="s">
        <v>29</v>
      </c>
      <c r="K1101" s="151" t="s">
        <v>2463</v>
      </c>
      <c r="L1101" s="151" t="s">
        <v>2463</v>
      </c>
      <c r="M1101" s="151" t="s">
        <v>2463</v>
      </c>
      <c r="N1101" s="151"/>
      <c r="O1101" s="158">
        <v>5.4</v>
      </c>
      <c r="P1101" s="158"/>
      <c r="Q1101" s="158">
        <v>120</v>
      </c>
      <c r="R1101" s="157" t="s">
        <v>3058</v>
      </c>
      <c r="S1101" s="151" t="s">
        <v>135</v>
      </c>
      <c r="T1101" s="151" t="s">
        <v>381</v>
      </c>
      <c r="U1101" s="151" t="s">
        <v>3057</v>
      </c>
      <c r="V1101" s="151" t="s">
        <v>2175</v>
      </c>
      <c r="W1101" s="150" t="s">
        <v>3059</v>
      </c>
      <c r="X1101" s="150"/>
      <c r="Y1101" s="207"/>
      <c r="Z1101" s="17"/>
      <c r="AA1101" s="17"/>
      <c r="AB1101" s="17"/>
    </row>
    <row r="1102" spans="1:28" x14ac:dyDescent="0.2">
      <c r="A1102" s="96">
        <v>43124</v>
      </c>
      <c r="B1102" s="79" t="s">
        <v>2324</v>
      </c>
      <c r="C1102" s="79" t="s">
        <v>1991</v>
      </c>
      <c r="D1102" s="79" t="s">
        <v>140</v>
      </c>
      <c r="E1102" s="79" t="s">
        <v>2374</v>
      </c>
      <c r="F1102" s="60"/>
      <c r="G1102" s="98"/>
      <c r="H1102" s="97" t="s">
        <v>37</v>
      </c>
      <c r="I1102" s="97" t="str">
        <f t="shared" ref="I1102:I1135" si="84">LEFT($H1102,2)</f>
        <v>OK</v>
      </c>
      <c r="J1102" s="97" t="str">
        <f t="shared" ref="J1102:J1135" si="85">RIGHT($H1102,2)</f>
        <v>OK</v>
      </c>
      <c r="K1102" s="104" t="str">
        <f t="shared" ref="K1102:K1135" si="86">IF($L1102=$M1102,L1102,CONCATENATE($L1102,", ",IF(ISBLANK(N1102),"",CONCATENATE(N1102,", ")),$M1102))</f>
        <v>South Central</v>
      </c>
      <c r="L1102" s="97" t="str">
        <f>INDEX('State '!$A$1:$C$62,MATCH($I1102,'State '!$B:$B,0),3)</f>
        <v>South Central</v>
      </c>
      <c r="M1102" s="97" t="str">
        <f>INDEX('State '!$A$1:$C$62,MATCH($J1102,'State '!$B:$B,0),3)</f>
        <v>South Central</v>
      </c>
      <c r="N1102" s="97"/>
      <c r="O1102" s="158">
        <v>50</v>
      </c>
      <c r="P1102" s="178">
        <v>14</v>
      </c>
      <c r="Q1102" s="146">
        <v>225</v>
      </c>
      <c r="R1102" s="98">
        <v>36</v>
      </c>
      <c r="S1102" s="97" t="s">
        <v>135</v>
      </c>
      <c r="T1102" s="97" t="s">
        <v>381</v>
      </c>
      <c r="U1102" s="97" t="s">
        <v>2239</v>
      </c>
      <c r="V1102" s="97" t="s">
        <v>2175</v>
      </c>
      <c r="W1102" s="79"/>
      <c r="X1102" s="79"/>
      <c r="Y1102" s="195"/>
      <c r="Z1102" s="17"/>
      <c r="AA1102" s="17"/>
      <c r="AB1102" s="17"/>
    </row>
    <row r="1103" spans="1:28" x14ac:dyDescent="0.2">
      <c r="A1103" s="173">
        <v>43417</v>
      </c>
      <c r="B1103" s="164" t="s">
        <v>2339</v>
      </c>
      <c r="C1103" s="164" t="s">
        <v>261</v>
      </c>
      <c r="D1103" s="164" t="s">
        <v>140</v>
      </c>
      <c r="E1103" s="164" t="s">
        <v>143</v>
      </c>
      <c r="F1103" s="165">
        <v>43419</v>
      </c>
      <c r="G1103" s="157">
        <v>2018</v>
      </c>
      <c r="H1103" s="151" t="s">
        <v>2340</v>
      </c>
      <c r="I1103" s="151" t="str">
        <f t="shared" si="84"/>
        <v>WV</v>
      </c>
      <c r="J1103" s="151" t="str">
        <f t="shared" si="85"/>
        <v>MD</v>
      </c>
      <c r="K1103" s="156" t="str">
        <f t="shared" si="86"/>
        <v>Northeast</v>
      </c>
      <c r="L1103" s="151" t="str">
        <f>INDEX('State '!$A$1:$C$62,MATCH($I1103,'State '!$B:$B,0),3)</f>
        <v>Northeast</v>
      </c>
      <c r="M1103" s="151" t="str">
        <f>INDEX('State '!$A$1:$C$62,MATCH($J1103,'State '!$B:$B,0),3)</f>
        <v>Northeast</v>
      </c>
      <c r="N1103" s="151"/>
      <c r="O1103" s="158">
        <v>780</v>
      </c>
      <c r="P1103" s="158">
        <v>29</v>
      </c>
      <c r="Q1103" s="158">
        <v>500</v>
      </c>
      <c r="R1103" s="157"/>
      <c r="S1103" s="151" t="s">
        <v>135</v>
      </c>
      <c r="T1103" s="151" t="s">
        <v>381</v>
      </c>
      <c r="U1103" s="151" t="s">
        <v>2093</v>
      </c>
      <c r="V1103" s="151" t="s">
        <v>2178</v>
      </c>
      <c r="W1103" s="150" t="s">
        <v>2246</v>
      </c>
      <c r="X1103" s="150"/>
      <c r="Y1103" s="150"/>
      <c r="Z1103" s="17"/>
      <c r="AA1103" s="17"/>
      <c r="AB1103" s="17"/>
    </row>
    <row r="1104" spans="1:28" x14ac:dyDescent="0.2">
      <c r="A1104" s="173">
        <v>43377</v>
      </c>
      <c r="B1104" s="164" t="s">
        <v>2356</v>
      </c>
      <c r="C1104" s="164" t="s">
        <v>261</v>
      </c>
      <c r="D1104" s="164" t="s">
        <v>140</v>
      </c>
      <c r="E1104" s="164" t="s">
        <v>143</v>
      </c>
      <c r="F1104" s="165">
        <v>43377</v>
      </c>
      <c r="G1104" s="157">
        <v>2018</v>
      </c>
      <c r="H1104" s="151" t="s">
        <v>33</v>
      </c>
      <c r="I1104" s="151" t="str">
        <f t="shared" si="84"/>
        <v>WV</v>
      </c>
      <c r="J1104" s="151" t="str">
        <f t="shared" si="85"/>
        <v>WV</v>
      </c>
      <c r="K1104" s="156" t="str">
        <f t="shared" si="86"/>
        <v>Northeast</v>
      </c>
      <c r="L1104" s="151" t="str">
        <f>INDEX('State '!$A$1:$C$62,MATCH($I1104,'State '!$B:$B,0),3)</f>
        <v>Northeast</v>
      </c>
      <c r="M1104" s="151" t="str">
        <f>INDEX('State '!$A$1:$C$62,MATCH($J1104,'State '!$B:$B,0),3)</f>
        <v>Northeast</v>
      </c>
      <c r="N1104" s="151"/>
      <c r="O1104" s="158">
        <v>780</v>
      </c>
      <c r="P1104" s="158">
        <v>29</v>
      </c>
      <c r="Q1104" s="158">
        <v>800</v>
      </c>
      <c r="R1104" s="157"/>
      <c r="S1104" s="151" t="s">
        <v>135</v>
      </c>
      <c r="T1104" s="151" t="s">
        <v>381</v>
      </c>
      <c r="U1104" s="151" t="s">
        <v>2093</v>
      </c>
      <c r="V1104" s="151" t="s">
        <v>2175</v>
      </c>
      <c r="W1104" s="150"/>
      <c r="X1104" s="150"/>
      <c r="Y1104" s="150"/>
      <c r="AA1104" s="17"/>
      <c r="AB1104" s="17"/>
    </row>
    <row r="1105" spans="1:28" x14ac:dyDescent="0.2">
      <c r="A1105" s="173">
        <v>39990</v>
      </c>
      <c r="B1105" s="164" t="s">
        <v>1537</v>
      </c>
      <c r="C1105" s="164" t="s">
        <v>271</v>
      </c>
      <c r="D1105" s="164" t="s">
        <v>140</v>
      </c>
      <c r="E1105" s="164" t="s">
        <v>143</v>
      </c>
      <c r="F1105" s="165">
        <v>36511</v>
      </c>
      <c r="G1105" s="157">
        <v>1999</v>
      </c>
      <c r="H1105" s="151" t="s">
        <v>29</v>
      </c>
      <c r="I1105" s="151" t="str">
        <f t="shared" si="84"/>
        <v>WY</v>
      </c>
      <c r="J1105" s="151" t="str">
        <f t="shared" si="85"/>
        <v>WY</v>
      </c>
      <c r="K1105" s="151" t="str">
        <f t="shared" si="86"/>
        <v>Mountain</v>
      </c>
      <c r="L1105" s="151" t="str">
        <f>INDEX('State '!$A$1:$C$62,MATCH($I1105,'State '!$B:$B,0),3)</f>
        <v>Mountain</v>
      </c>
      <c r="M1105" s="151" t="str">
        <f>INDEX('State '!$A$1:$C$62,MATCH($J1105,'State '!$B:$B,0),3)</f>
        <v>Mountain</v>
      </c>
      <c r="N1105" s="151"/>
      <c r="O1105" s="158">
        <v>0.21</v>
      </c>
      <c r="P1105" s="158"/>
      <c r="Q1105" s="158">
        <v>7.5</v>
      </c>
      <c r="R1105" s="157"/>
      <c r="S1105" s="151" t="s">
        <v>135</v>
      </c>
      <c r="T1105" s="151" t="s">
        <v>381</v>
      </c>
      <c r="U1105" s="151" t="s">
        <v>1538</v>
      </c>
      <c r="V1105" s="151"/>
      <c r="W1105" s="150"/>
      <c r="X1105" s="150"/>
      <c r="Y1105" s="150"/>
      <c r="AA1105" s="17"/>
      <c r="AB1105" s="17"/>
    </row>
    <row r="1106" spans="1:28" x14ac:dyDescent="0.2">
      <c r="A1106" s="173">
        <v>39990</v>
      </c>
      <c r="B1106" s="152" t="s">
        <v>868</v>
      </c>
      <c r="C1106" s="152" t="s">
        <v>271</v>
      </c>
      <c r="D1106" s="152" t="s">
        <v>140</v>
      </c>
      <c r="E1106" s="153" t="s">
        <v>143</v>
      </c>
      <c r="F1106" s="154">
        <v>39753</v>
      </c>
      <c r="G1106" s="161">
        <v>2008</v>
      </c>
      <c r="H1106" s="151" t="s">
        <v>869</v>
      </c>
      <c r="I1106" s="151" t="str">
        <f t="shared" si="84"/>
        <v>WY</v>
      </c>
      <c r="J1106" s="151" t="str">
        <f t="shared" si="85"/>
        <v>ND</v>
      </c>
      <c r="K1106" s="151" t="str">
        <f t="shared" si="86"/>
        <v>Mountain</v>
      </c>
      <c r="L1106" s="151" t="str">
        <f>INDEX('State '!$A$1:$C$62,MATCH($I1106,'State '!$B:$B,0),3)</f>
        <v>Mountain</v>
      </c>
      <c r="M1106" s="151" t="str">
        <f>INDEX('State '!$A$1:$C$62,MATCH($J1106,'State '!$B:$B,0),3)</f>
        <v>Mountain</v>
      </c>
      <c r="N1106" s="151"/>
      <c r="O1106" s="158">
        <v>7.3</v>
      </c>
      <c r="P1106" s="157"/>
      <c r="Q1106" s="157">
        <v>40.799999999999997</v>
      </c>
      <c r="R1106" s="158"/>
      <c r="S1106" s="159" t="s">
        <v>135</v>
      </c>
      <c r="T1106" s="156" t="s">
        <v>381</v>
      </c>
      <c r="U1106" s="160" t="s">
        <v>870</v>
      </c>
      <c r="V1106" s="151"/>
      <c r="W1106" s="156"/>
      <c r="X1106" s="156"/>
      <c r="Y1106" s="156"/>
      <c r="AA1106" s="17"/>
      <c r="AB1106" s="17"/>
    </row>
    <row r="1107" spans="1:28" x14ac:dyDescent="0.2">
      <c r="A1107" s="173">
        <v>39990</v>
      </c>
      <c r="B1107" s="152" t="s">
        <v>909</v>
      </c>
      <c r="C1107" s="152" t="s">
        <v>271</v>
      </c>
      <c r="D1107" s="152" t="s">
        <v>140</v>
      </c>
      <c r="E1107" s="153" t="s">
        <v>143</v>
      </c>
      <c r="F1107" s="154">
        <v>39417</v>
      </c>
      <c r="G1107" s="161">
        <v>2007</v>
      </c>
      <c r="H1107" s="151" t="s">
        <v>686</v>
      </c>
      <c r="I1107" s="151" t="str">
        <f t="shared" si="84"/>
        <v>MT</v>
      </c>
      <c r="J1107" s="151" t="str">
        <f t="shared" si="85"/>
        <v>ND</v>
      </c>
      <c r="K1107" s="151" t="str">
        <f t="shared" si="86"/>
        <v>Mountain</v>
      </c>
      <c r="L1107" s="151" t="str">
        <f>INDEX('State '!$A$1:$C$62,MATCH($I1107,'State '!$B:$B,0),3)</f>
        <v>Mountain</v>
      </c>
      <c r="M1107" s="151" t="str">
        <f>INDEX('State '!$A$1:$C$62,MATCH($J1107,'State '!$B:$B,0),3)</f>
        <v>Mountain</v>
      </c>
      <c r="N1107" s="151"/>
      <c r="O1107" s="158">
        <v>6</v>
      </c>
      <c r="P1107" s="157"/>
      <c r="Q1107" s="157">
        <v>41</v>
      </c>
      <c r="R1107" s="158"/>
      <c r="S1107" s="159" t="s">
        <v>135</v>
      </c>
      <c r="T1107" s="156" t="s">
        <v>381</v>
      </c>
      <c r="U1107" s="160" t="s">
        <v>910</v>
      </c>
      <c r="V1107" s="151"/>
      <c r="W1107" s="150"/>
      <c r="X1107" s="150"/>
      <c r="Y1107" s="150"/>
      <c r="Z1107" s="17"/>
      <c r="AA1107" s="17"/>
      <c r="AB1107" s="17"/>
    </row>
    <row r="1108" spans="1:28" x14ac:dyDescent="0.2">
      <c r="A1108" s="173">
        <v>40367</v>
      </c>
      <c r="B1108" s="164" t="s">
        <v>685</v>
      </c>
      <c r="C1108" s="164" t="s">
        <v>271</v>
      </c>
      <c r="D1108" s="164" t="s">
        <v>140</v>
      </c>
      <c r="E1108" s="164" t="s">
        <v>143</v>
      </c>
      <c r="F1108" s="165">
        <v>40056</v>
      </c>
      <c r="G1108" s="157">
        <v>2009</v>
      </c>
      <c r="H1108" s="151" t="s">
        <v>686</v>
      </c>
      <c r="I1108" s="151" t="str">
        <f t="shared" si="84"/>
        <v>MT</v>
      </c>
      <c r="J1108" s="151" t="str">
        <f t="shared" si="85"/>
        <v>ND</v>
      </c>
      <c r="K1108" s="151" t="str">
        <f t="shared" si="86"/>
        <v>Mountain</v>
      </c>
      <c r="L1108" s="151" t="str">
        <f>INDEX('State '!$A$1:$C$62,MATCH($I1108,'State '!$B:$B,0),3)</f>
        <v>Mountain</v>
      </c>
      <c r="M1108" s="151" t="str">
        <f>INDEX('State '!$A$1:$C$62,MATCH($J1108,'State '!$B:$B,0),3)</f>
        <v>Mountain</v>
      </c>
      <c r="N1108" s="151"/>
      <c r="O1108" s="158">
        <v>28.3</v>
      </c>
      <c r="P1108" s="158"/>
      <c r="Q1108" s="158">
        <v>75</v>
      </c>
      <c r="R1108" s="157"/>
      <c r="S1108" s="151" t="s">
        <v>135</v>
      </c>
      <c r="T1108" s="151" t="s">
        <v>381</v>
      </c>
      <c r="U1108" s="151" t="s">
        <v>687</v>
      </c>
      <c r="V1108" s="151"/>
      <c r="W1108" s="150"/>
      <c r="X1108" s="150"/>
      <c r="Y1108" s="150"/>
      <c r="AA1108" s="17"/>
      <c r="AB1108" s="17"/>
    </row>
    <row r="1109" spans="1:28" x14ac:dyDescent="0.2">
      <c r="A1109" s="173">
        <v>39990</v>
      </c>
      <c r="B1109" s="164" t="s">
        <v>2072</v>
      </c>
      <c r="C1109" s="164" t="s">
        <v>271</v>
      </c>
      <c r="D1109" s="164" t="s">
        <v>136</v>
      </c>
      <c r="E1109" s="164" t="s">
        <v>143</v>
      </c>
      <c r="F1109" s="165">
        <v>37956</v>
      </c>
      <c r="G1109" s="157">
        <v>2003</v>
      </c>
      <c r="H1109" s="151" t="s">
        <v>488</v>
      </c>
      <c r="I1109" s="151" t="str">
        <f t="shared" si="84"/>
        <v>WY</v>
      </c>
      <c r="J1109" s="151" t="str">
        <f t="shared" si="85"/>
        <v>ND</v>
      </c>
      <c r="K1109" s="151" t="str">
        <f t="shared" si="86"/>
        <v>Mountain</v>
      </c>
      <c r="L1109" s="151" t="str">
        <f>INDEX('State '!$A$1:$C$62,MATCH($I1109,'State '!$B:$B,0),3)</f>
        <v>Mountain</v>
      </c>
      <c r="M1109" s="151" t="str">
        <f>INDEX('State '!$A$1:$C$62,MATCH($J1109,'State '!$B:$B,0),3)</f>
        <v>Mountain</v>
      </c>
      <c r="N1109" s="151"/>
      <c r="O1109" s="158">
        <v>78.989999999999995</v>
      </c>
      <c r="P1109" s="158">
        <v>253</v>
      </c>
      <c r="Q1109" s="158">
        <v>80</v>
      </c>
      <c r="R1109" s="157" t="s">
        <v>3240</v>
      </c>
      <c r="S1109" s="151" t="s">
        <v>135</v>
      </c>
      <c r="T1109" s="151" t="s">
        <v>381</v>
      </c>
      <c r="U1109" s="151" t="s">
        <v>1165</v>
      </c>
      <c r="V1109" s="151"/>
      <c r="W1109" s="150"/>
      <c r="X1109" s="150"/>
      <c r="Y1109" s="150"/>
      <c r="AA1109" s="17"/>
      <c r="AB1109" s="17"/>
    </row>
    <row r="1110" spans="1:28" x14ac:dyDescent="0.2">
      <c r="A1110" s="173">
        <v>39990</v>
      </c>
      <c r="B1110" s="164" t="s">
        <v>1439</v>
      </c>
      <c r="C1110" s="164" t="s">
        <v>271</v>
      </c>
      <c r="D1110" s="164" t="s">
        <v>140</v>
      </c>
      <c r="E1110" s="164" t="s">
        <v>143</v>
      </c>
      <c r="F1110" s="165">
        <v>36861</v>
      </c>
      <c r="G1110" s="157">
        <v>2000</v>
      </c>
      <c r="H1110" s="151" t="s">
        <v>1195</v>
      </c>
      <c r="I1110" s="151" t="str">
        <f t="shared" si="84"/>
        <v>WY</v>
      </c>
      <c r="J1110" s="151" t="str">
        <f t="shared" si="85"/>
        <v>MT</v>
      </c>
      <c r="K1110" s="151" t="str">
        <f t="shared" si="86"/>
        <v>Mountain</v>
      </c>
      <c r="L1110" s="151" t="str">
        <f>INDEX('State '!$A$1:$C$62,MATCH($I1110,'State '!$B:$B,0),3)</f>
        <v>Mountain</v>
      </c>
      <c r="M1110" s="151" t="str">
        <f>INDEX('State '!$A$1:$C$62,MATCH($J1110,'State '!$B:$B,0),3)</f>
        <v>Mountain</v>
      </c>
      <c r="N1110" s="151"/>
      <c r="O1110" s="158">
        <v>6</v>
      </c>
      <c r="P1110" s="158">
        <v>45</v>
      </c>
      <c r="Q1110" s="158">
        <v>40</v>
      </c>
      <c r="R1110" s="157">
        <v>12</v>
      </c>
      <c r="S1110" s="151" t="s">
        <v>135</v>
      </c>
      <c r="T1110" s="151" t="s">
        <v>381</v>
      </c>
      <c r="U1110" s="151" t="s">
        <v>382</v>
      </c>
      <c r="V1110" s="151"/>
      <c r="W1110" s="150"/>
      <c r="X1110" s="150"/>
      <c r="Y1110" s="150"/>
      <c r="Z1110" s="17"/>
      <c r="AA1110" s="17"/>
      <c r="AB1110" s="17"/>
    </row>
    <row r="1111" spans="1:28" x14ac:dyDescent="0.2">
      <c r="A1111" s="173">
        <v>39990</v>
      </c>
      <c r="B1111" s="164" t="s">
        <v>1863</v>
      </c>
      <c r="C1111" s="164" t="s">
        <v>271</v>
      </c>
      <c r="D1111" s="164" t="s">
        <v>140</v>
      </c>
      <c r="E1111" s="164" t="s">
        <v>143</v>
      </c>
      <c r="F1111" s="165">
        <v>36474</v>
      </c>
      <c r="G1111" s="157">
        <v>1999</v>
      </c>
      <c r="H1111" s="151" t="s">
        <v>1476</v>
      </c>
      <c r="I1111" s="151" t="str">
        <f t="shared" si="84"/>
        <v>SK</v>
      </c>
      <c r="J1111" s="151" t="str">
        <f t="shared" si="85"/>
        <v>ND</v>
      </c>
      <c r="K1111" s="151" t="str">
        <f t="shared" si="86"/>
        <v>Canada, Mountain</v>
      </c>
      <c r="L1111" s="151" t="str">
        <f>INDEX('State '!$A$1:$C$62,MATCH($I1111,'State '!$B:$B,0),3)</f>
        <v>Canada</v>
      </c>
      <c r="M1111" s="151" t="str">
        <f>INDEX('State '!$A$1:$C$62,MATCH($J1111,'State '!$B:$B,0),3)</f>
        <v>Mountain</v>
      </c>
      <c r="N1111" s="151"/>
      <c r="O1111" s="158"/>
      <c r="P1111" s="158"/>
      <c r="Q1111" s="158">
        <v>18</v>
      </c>
      <c r="R1111" s="157"/>
      <c r="S1111" s="151" t="s">
        <v>135</v>
      </c>
      <c r="T1111" s="151" t="s">
        <v>381</v>
      </c>
      <c r="U1111" s="151" t="s">
        <v>1540</v>
      </c>
      <c r="V1111" s="151"/>
      <c r="W1111" s="150"/>
      <c r="X1111" s="150"/>
      <c r="Y1111" s="150"/>
      <c r="Z1111" s="17"/>
      <c r="AA1111" s="17"/>
      <c r="AB1111" s="17"/>
    </row>
    <row r="1112" spans="1:28" x14ac:dyDescent="0.2">
      <c r="A1112" s="173">
        <v>39990</v>
      </c>
      <c r="B1112" s="164" t="s">
        <v>877</v>
      </c>
      <c r="C1112" s="164" t="s">
        <v>271</v>
      </c>
      <c r="D1112" s="164" t="s">
        <v>140</v>
      </c>
      <c r="E1112" s="164" t="s">
        <v>143</v>
      </c>
      <c r="F1112" s="165">
        <v>39736</v>
      </c>
      <c r="G1112" s="157">
        <v>2008</v>
      </c>
      <c r="H1112" s="151" t="s">
        <v>11</v>
      </c>
      <c r="I1112" s="151" t="str">
        <f t="shared" si="84"/>
        <v>ND</v>
      </c>
      <c r="J1112" s="151" t="str">
        <f t="shared" si="85"/>
        <v>ND</v>
      </c>
      <c r="K1112" s="151" t="str">
        <f t="shared" si="86"/>
        <v>Mountain</v>
      </c>
      <c r="L1112" s="151" t="str">
        <f>INDEX('State '!$A$1:$C$62,MATCH($I1112,'State '!$B:$B,0),3)</f>
        <v>Mountain</v>
      </c>
      <c r="M1112" s="151" t="str">
        <f>INDEX('State '!$A$1:$C$62,MATCH($J1112,'State '!$B:$B,0),3)</f>
        <v>Mountain</v>
      </c>
      <c r="N1112" s="151"/>
      <c r="O1112" s="158">
        <v>7.5</v>
      </c>
      <c r="P1112" s="158">
        <v>1.1000000000000001</v>
      </c>
      <c r="Q1112" s="158">
        <v>10.5</v>
      </c>
      <c r="R1112" s="157">
        <v>8</v>
      </c>
      <c r="S1112" s="151" t="s">
        <v>135</v>
      </c>
      <c r="T1112" s="151" t="s">
        <v>381</v>
      </c>
      <c r="U1112" s="151" t="s">
        <v>878</v>
      </c>
      <c r="V1112" s="151"/>
      <c r="W1112" s="150"/>
      <c r="X1112" s="150"/>
      <c r="Y1112" s="150"/>
      <c r="Z1112" s="17"/>
      <c r="AA1112" s="17"/>
      <c r="AB1112" s="17"/>
    </row>
    <row r="1113" spans="1:28" x14ac:dyDescent="0.2">
      <c r="A1113" s="173">
        <v>39990</v>
      </c>
      <c r="B1113" s="164" t="s">
        <v>864</v>
      </c>
      <c r="C1113" s="164" t="s">
        <v>297</v>
      </c>
      <c r="D1113" s="164" t="s">
        <v>134</v>
      </c>
      <c r="E1113" s="164" t="s">
        <v>143</v>
      </c>
      <c r="F1113" s="165">
        <v>39772</v>
      </c>
      <c r="G1113" s="157">
        <v>2008</v>
      </c>
      <c r="H1113" s="151" t="s">
        <v>34</v>
      </c>
      <c r="I1113" s="151" t="str">
        <f t="shared" si="84"/>
        <v>WI</v>
      </c>
      <c r="J1113" s="151" t="str">
        <f t="shared" si="85"/>
        <v>WI</v>
      </c>
      <c r="K1113" s="151" t="str">
        <f t="shared" si="86"/>
        <v>Midwest</v>
      </c>
      <c r="L1113" s="151" t="str">
        <f>INDEX('State '!$A$1:$C$62,MATCH($I1113,'State '!$B:$B,0),3)</f>
        <v>Midwest</v>
      </c>
      <c r="M1113" s="151" t="str">
        <f>INDEX('State '!$A$1:$C$62,MATCH($J1113,'State '!$B:$B,0),3)</f>
        <v>Midwest</v>
      </c>
      <c r="N1113" s="151"/>
      <c r="O1113" s="158">
        <v>15</v>
      </c>
      <c r="P1113" s="158">
        <v>12.6</v>
      </c>
      <c r="Q1113" s="158">
        <v>99.99</v>
      </c>
      <c r="R1113" s="157" t="s">
        <v>3213</v>
      </c>
      <c r="S1113" s="151" t="s">
        <v>138</v>
      </c>
      <c r="T1113" s="151" t="s">
        <v>187</v>
      </c>
      <c r="U1113" s="151" t="s">
        <v>382</v>
      </c>
      <c r="V1113" s="151"/>
      <c r="W1113" s="150"/>
      <c r="X1113" s="150"/>
      <c r="Y1113" s="150"/>
      <c r="Z1113" s="17"/>
      <c r="AA1113" s="17"/>
      <c r="AB1113" s="17"/>
    </row>
    <row r="1114" spans="1:28" x14ac:dyDescent="0.2">
      <c r="A1114" s="173">
        <v>39990</v>
      </c>
      <c r="B1114" s="164" t="s">
        <v>867</v>
      </c>
      <c r="C1114" s="164" t="s">
        <v>297</v>
      </c>
      <c r="D1114" s="164" t="s">
        <v>134</v>
      </c>
      <c r="E1114" s="164" t="s">
        <v>143</v>
      </c>
      <c r="F1114" s="165">
        <v>39772</v>
      </c>
      <c r="G1114" s="157">
        <v>2008</v>
      </c>
      <c r="H1114" s="151" t="s">
        <v>34</v>
      </c>
      <c r="I1114" s="151" t="str">
        <f t="shared" si="84"/>
        <v>WI</v>
      </c>
      <c r="J1114" s="151" t="str">
        <f t="shared" si="85"/>
        <v>WI</v>
      </c>
      <c r="K1114" s="151" t="str">
        <f t="shared" si="86"/>
        <v>Midwest</v>
      </c>
      <c r="L1114" s="151" t="str">
        <f>INDEX('State '!$A$1:$C$62,MATCH($I1114,'State '!$B:$B,0),3)</f>
        <v>Midwest</v>
      </c>
      <c r="M1114" s="151" t="str">
        <f>INDEX('State '!$A$1:$C$62,MATCH($J1114,'State '!$B:$B,0),3)</f>
        <v>Midwest</v>
      </c>
      <c r="N1114" s="151"/>
      <c r="O1114" s="158">
        <v>14</v>
      </c>
      <c r="P1114" s="158">
        <v>12.7</v>
      </c>
      <c r="Q1114" s="158">
        <v>49.99</v>
      </c>
      <c r="R1114" s="157">
        <v>8</v>
      </c>
      <c r="S1114" s="151" t="s">
        <v>138</v>
      </c>
      <c r="T1114" s="151" t="s">
        <v>187</v>
      </c>
      <c r="U1114" s="151" t="s">
        <v>382</v>
      </c>
      <c r="V1114" s="151"/>
      <c r="W1114" s="150"/>
      <c r="X1114" s="150"/>
      <c r="Y1114" s="150"/>
      <c r="AA1114" s="17"/>
      <c r="AB1114" s="17"/>
    </row>
    <row r="1115" spans="1:28" x14ac:dyDescent="0.2">
      <c r="A1115" s="173">
        <v>39990</v>
      </c>
      <c r="B1115" s="164" t="s">
        <v>1244</v>
      </c>
      <c r="C1115" s="164" t="s">
        <v>297</v>
      </c>
      <c r="D1115" s="164" t="s">
        <v>134</v>
      </c>
      <c r="E1115" s="164" t="s">
        <v>143</v>
      </c>
      <c r="F1115" s="165">
        <v>37956</v>
      </c>
      <c r="G1115" s="157">
        <v>2003</v>
      </c>
      <c r="H1115" s="151" t="s">
        <v>34</v>
      </c>
      <c r="I1115" s="151" t="str">
        <f t="shared" si="84"/>
        <v>WI</v>
      </c>
      <c r="J1115" s="151" t="str">
        <f t="shared" si="85"/>
        <v>WI</v>
      </c>
      <c r="K1115" s="151" t="str">
        <f t="shared" si="86"/>
        <v>Midwest</v>
      </c>
      <c r="L1115" s="151" t="str">
        <f>INDEX('State '!$A$1:$C$62,MATCH($I1115,'State '!$B:$B,0),3)</f>
        <v>Midwest</v>
      </c>
      <c r="M1115" s="151" t="str">
        <f>INDEX('State '!$A$1:$C$62,MATCH($J1115,'State '!$B:$B,0),3)</f>
        <v>Midwest</v>
      </c>
      <c r="N1115" s="151"/>
      <c r="O1115" s="158">
        <v>97</v>
      </c>
      <c r="P1115" s="158">
        <v>35</v>
      </c>
      <c r="Q1115" s="158">
        <v>515</v>
      </c>
      <c r="R1115" s="157">
        <v>30</v>
      </c>
      <c r="S1115" s="151" t="s">
        <v>138</v>
      </c>
      <c r="T1115" s="151" t="s">
        <v>187</v>
      </c>
      <c r="U1115" s="151" t="s">
        <v>382</v>
      </c>
      <c r="V1115" s="151"/>
      <c r="W1115" s="150"/>
      <c r="X1115" s="150"/>
      <c r="Y1115" s="150"/>
      <c r="Z1115" s="17"/>
      <c r="AA1115" s="17"/>
      <c r="AB1115" s="17"/>
    </row>
    <row r="1116" spans="1:28" x14ac:dyDescent="0.2">
      <c r="A1116" s="173">
        <v>39990</v>
      </c>
      <c r="B1116" s="164" t="s">
        <v>1121</v>
      </c>
      <c r="C1116" s="164" t="s">
        <v>297</v>
      </c>
      <c r="D1116" s="164" t="s">
        <v>134</v>
      </c>
      <c r="E1116" s="164" t="s">
        <v>143</v>
      </c>
      <c r="F1116" s="165">
        <v>38327</v>
      </c>
      <c r="G1116" s="157">
        <v>2004</v>
      </c>
      <c r="H1116" s="151" t="s">
        <v>34</v>
      </c>
      <c r="I1116" s="151" t="str">
        <f t="shared" si="84"/>
        <v>WI</v>
      </c>
      <c r="J1116" s="151" t="str">
        <f t="shared" si="85"/>
        <v>WI</v>
      </c>
      <c r="K1116" s="151" t="str">
        <f t="shared" si="86"/>
        <v>Midwest</v>
      </c>
      <c r="L1116" s="151" t="str">
        <f>INDEX('State '!$A$1:$C$62,MATCH($I1116,'State '!$B:$B,0),3)</f>
        <v>Midwest</v>
      </c>
      <c r="M1116" s="151" t="str">
        <f>INDEX('State '!$A$1:$C$62,MATCH($J1116,'State '!$B:$B,0),3)</f>
        <v>Midwest</v>
      </c>
      <c r="N1116" s="151"/>
      <c r="O1116" s="158">
        <v>46</v>
      </c>
      <c r="P1116" s="158">
        <v>16.5</v>
      </c>
      <c r="Q1116" s="158">
        <v>143</v>
      </c>
      <c r="R1116" s="157" t="s">
        <v>594</v>
      </c>
      <c r="S1116" s="151" t="s">
        <v>138</v>
      </c>
      <c r="T1116" s="151" t="s">
        <v>187</v>
      </c>
      <c r="U1116" s="151" t="s">
        <v>382</v>
      </c>
      <c r="V1116" s="151"/>
      <c r="W1116" s="150"/>
      <c r="X1116" s="150"/>
      <c r="Y1116" s="150"/>
      <c r="AA1116" s="17"/>
      <c r="AB1116" s="17"/>
    </row>
    <row r="1117" spans="1:28" ht="36.6" customHeight="1" x14ac:dyDescent="0.2">
      <c r="A1117" s="96">
        <v>45593</v>
      </c>
      <c r="B1117" s="80" t="s">
        <v>3575</v>
      </c>
      <c r="C1117" s="79" t="s">
        <v>340</v>
      </c>
      <c r="D1117" s="80" t="s">
        <v>140</v>
      </c>
      <c r="E1117" s="102" t="s">
        <v>3474</v>
      </c>
      <c r="F1117" s="62">
        <v>45565</v>
      </c>
      <c r="G1117" s="107">
        <v>2024</v>
      </c>
      <c r="H1117" s="97" t="s">
        <v>6</v>
      </c>
      <c r="I1117" s="97" t="str">
        <f>LEFT($H1117,2)</f>
        <v>TX</v>
      </c>
      <c r="J1117" s="97" t="str">
        <f>RIGHT($H1117,2)</f>
        <v>TX</v>
      </c>
      <c r="K1117" s="104" t="str">
        <f>IF($L1117=$M1117,L1117,CONCATENATE($L1117,", ",IF(ISBLANK(N1117),"",CONCATENATE(N1117,", ")),$M1117))</f>
        <v>South Central</v>
      </c>
      <c r="L1117" s="151" t="str">
        <f>INDEX('State '!$A$1:$C$62,MATCH($I1117,'State '!$B:$B,0),3)</f>
        <v>South Central</v>
      </c>
      <c r="M1117" s="151" t="str">
        <f>INDEX('State '!$A$1:$C$62,MATCH($J1117,'State '!$B:$B,0),3)</f>
        <v>South Central</v>
      </c>
      <c r="N1117" s="97"/>
      <c r="O1117" s="158">
        <v>158</v>
      </c>
      <c r="P1117" s="158"/>
      <c r="Q1117" s="108">
        <v>400</v>
      </c>
      <c r="R1117" s="63"/>
      <c r="S1117" s="103" t="s">
        <v>138</v>
      </c>
      <c r="T1117" s="104" t="s">
        <v>3576</v>
      </c>
      <c r="U1117" s="97"/>
      <c r="V1117" s="97" t="s">
        <v>2175</v>
      </c>
      <c r="W1117" s="79" t="s">
        <v>3577</v>
      </c>
      <c r="X1117" s="79"/>
      <c r="Y1117" s="257" t="s">
        <v>3371</v>
      </c>
      <c r="Z1117" s="17"/>
      <c r="AA1117" s="17"/>
      <c r="AB1117" s="17"/>
    </row>
    <row r="1118" spans="1:28" x14ac:dyDescent="0.2">
      <c r="A1118" s="173">
        <v>41598</v>
      </c>
      <c r="B1118" s="164" t="s">
        <v>1902</v>
      </c>
      <c r="C1118" s="164" t="s">
        <v>260</v>
      </c>
      <c r="D1118" s="164" t="s">
        <v>140</v>
      </c>
      <c r="E1118" s="164" t="s">
        <v>143</v>
      </c>
      <c r="F1118" s="165">
        <v>41894</v>
      </c>
      <c r="G1118" s="157">
        <v>2014</v>
      </c>
      <c r="H1118" s="151" t="s">
        <v>24</v>
      </c>
      <c r="I1118" s="151" t="str">
        <f t="shared" si="84"/>
        <v>NE</v>
      </c>
      <c r="J1118" s="151" t="str">
        <f t="shared" si="85"/>
        <v>NE</v>
      </c>
      <c r="K1118" s="151" t="str">
        <f t="shared" si="86"/>
        <v>Mountain</v>
      </c>
      <c r="L1118" s="151" t="str">
        <f>INDEX('State '!$A$1:$C$62,MATCH($I1118,'State '!$B:$B,0),3)</f>
        <v>Mountain</v>
      </c>
      <c r="M1118" s="151" t="str">
        <f>INDEX('State '!$A$1:$C$62,MATCH($J1118,'State '!$B:$B,0),3)</f>
        <v>Mountain</v>
      </c>
      <c r="N1118" s="151"/>
      <c r="O1118" s="158">
        <v>70</v>
      </c>
      <c r="P1118" s="158">
        <v>7</v>
      </c>
      <c r="Q1118" s="158">
        <v>88.4</v>
      </c>
      <c r="R1118" s="157">
        <v>20</v>
      </c>
      <c r="S1118" s="151" t="s">
        <v>135</v>
      </c>
      <c r="T1118" s="151" t="s">
        <v>381</v>
      </c>
      <c r="U1118" s="151" t="s">
        <v>1903</v>
      </c>
      <c r="V1118" s="151"/>
      <c r="W1118" s="150"/>
      <c r="X1118" s="150"/>
      <c r="Y1118" s="150"/>
      <c r="AA1118" s="17"/>
      <c r="AB1118" s="17"/>
    </row>
    <row r="1119" spans="1:28" x14ac:dyDescent="0.2">
      <c r="A1119" s="173">
        <v>42328</v>
      </c>
      <c r="B1119" s="152" t="s">
        <v>2127</v>
      </c>
      <c r="C1119" s="152" t="s">
        <v>260</v>
      </c>
      <c r="D1119" s="152" t="s">
        <v>140</v>
      </c>
      <c r="E1119" s="153" t="s">
        <v>143</v>
      </c>
      <c r="F1119" s="154">
        <v>42308</v>
      </c>
      <c r="G1119" s="161">
        <v>2015</v>
      </c>
      <c r="H1119" s="151" t="s">
        <v>24</v>
      </c>
      <c r="I1119" s="151" t="str">
        <f t="shared" si="84"/>
        <v>NE</v>
      </c>
      <c r="J1119" s="151" t="str">
        <f t="shared" si="85"/>
        <v>NE</v>
      </c>
      <c r="K1119" s="151" t="str">
        <f t="shared" si="86"/>
        <v>Mountain</v>
      </c>
      <c r="L1119" s="151" t="str">
        <f>INDEX('State '!$A$1:$C$62,MATCH($I1119,'State '!$B:$B,0),3)</f>
        <v>Mountain</v>
      </c>
      <c r="M1119" s="151" t="str">
        <f>INDEX('State '!$A$1:$C$62,MATCH($J1119,'State '!$B:$B,0),3)</f>
        <v>Mountain</v>
      </c>
      <c r="N1119" s="151"/>
      <c r="O1119" s="158">
        <v>16</v>
      </c>
      <c r="P1119" s="157">
        <v>13</v>
      </c>
      <c r="Q1119" s="157">
        <v>31</v>
      </c>
      <c r="R1119" s="158"/>
      <c r="S1119" s="159" t="s">
        <v>135</v>
      </c>
      <c r="T1119" s="156" t="s">
        <v>381</v>
      </c>
      <c r="U1119" s="160" t="s">
        <v>2128</v>
      </c>
      <c r="V1119" s="151" t="s">
        <v>2175</v>
      </c>
      <c r="W1119" s="150"/>
      <c r="X1119" s="185"/>
      <c r="Y1119" s="185"/>
      <c r="Z1119" s="17"/>
      <c r="AA1119" s="17"/>
      <c r="AB1119" s="17"/>
    </row>
    <row r="1120" spans="1:28" ht="25.5" x14ac:dyDescent="0.2">
      <c r="A1120" s="96">
        <v>44372</v>
      </c>
      <c r="B1120" s="79" t="s">
        <v>2693</v>
      </c>
      <c r="C1120" s="80" t="s">
        <v>2527</v>
      </c>
      <c r="D1120" s="79" t="s">
        <v>140</v>
      </c>
      <c r="E1120" s="79" t="s">
        <v>143</v>
      </c>
      <c r="F1120" s="60">
        <v>44356</v>
      </c>
      <c r="G1120" s="98">
        <v>2021</v>
      </c>
      <c r="H1120" s="97" t="s">
        <v>2694</v>
      </c>
      <c r="I1120" s="97" t="str">
        <f t="shared" si="84"/>
        <v>PA</v>
      </c>
      <c r="J1120" s="97" t="str">
        <f t="shared" si="85"/>
        <v>OH</v>
      </c>
      <c r="K1120" s="104" t="str">
        <f t="shared" si="86"/>
        <v>Northeast</v>
      </c>
      <c r="L1120" s="97" t="str">
        <f>INDEX('State '!$A$1:$C$62,MATCH($I1120,'State '!$B:$B,0),3)</f>
        <v>Northeast</v>
      </c>
      <c r="M1120" s="97" t="str">
        <f>INDEX('State '!$A$1:$C$62,MATCH($J1120,'State '!$B:$B,0),3)</f>
        <v>Northeast</v>
      </c>
      <c r="N1120" s="97"/>
      <c r="O1120" s="158">
        <v>94.2</v>
      </c>
      <c r="P1120" s="158">
        <v>5.0999999999999996</v>
      </c>
      <c r="Q1120" s="146">
        <v>150</v>
      </c>
      <c r="R1120" s="98">
        <v>36</v>
      </c>
      <c r="S1120" s="97" t="s">
        <v>135</v>
      </c>
      <c r="T1120" s="97" t="s">
        <v>381</v>
      </c>
      <c r="U1120" s="97" t="s">
        <v>2695</v>
      </c>
      <c r="V1120" s="97" t="s">
        <v>2178</v>
      </c>
      <c r="W1120" s="79" t="s">
        <v>2696</v>
      </c>
      <c r="X1120" s="79" t="s">
        <v>2828</v>
      </c>
      <c r="Y1120" s="148" t="s">
        <v>2864</v>
      </c>
      <c r="Z1120" s="17"/>
      <c r="AA1120" s="17"/>
      <c r="AB1120" s="17"/>
    </row>
    <row r="1121" spans="1:28" x14ac:dyDescent="0.2">
      <c r="A1121" s="212">
        <v>41005</v>
      </c>
      <c r="B1121" s="224" t="s">
        <v>1909</v>
      </c>
      <c r="C1121" s="224" t="s">
        <v>261</v>
      </c>
      <c r="D1121" s="224" t="s">
        <v>1878</v>
      </c>
      <c r="E1121" s="225" t="s">
        <v>143</v>
      </c>
      <c r="F1121" s="226">
        <v>41939</v>
      </c>
      <c r="G1121" s="227">
        <v>2014</v>
      </c>
      <c r="H1121" s="212" t="s">
        <v>1910</v>
      </c>
      <c r="I1121" s="212" t="str">
        <f t="shared" si="84"/>
        <v>PA</v>
      </c>
      <c r="J1121" s="212" t="str">
        <f t="shared" si="85"/>
        <v>KY</v>
      </c>
      <c r="K1121" s="212" t="str">
        <f t="shared" si="86"/>
        <v>Northeast, Midwest</v>
      </c>
      <c r="L1121" s="212" t="str">
        <f>INDEX('State '!$A$1:$C$62,MATCH($I1121,'State '!$B:$B,0),3)</f>
        <v>Northeast</v>
      </c>
      <c r="M1121" s="212" t="str">
        <f>INDEX('State '!$A$1:$C$62,MATCH($J1121,'State '!$B:$B,0),3)</f>
        <v>Midwest</v>
      </c>
      <c r="N1121" s="212"/>
      <c r="O1121" s="158">
        <v>81</v>
      </c>
      <c r="P1121" s="157"/>
      <c r="Q1121" s="213">
        <v>444</v>
      </c>
      <c r="R1121" s="209"/>
      <c r="S1121" s="228" t="s">
        <v>135</v>
      </c>
      <c r="T1121" s="229" t="s">
        <v>381</v>
      </c>
      <c r="U1121" s="230" t="s">
        <v>1911</v>
      </c>
      <c r="V1121" s="212"/>
      <c r="W1121" s="185"/>
      <c r="X1121" s="185"/>
      <c r="Y1121" s="185"/>
      <c r="AA1121" s="17"/>
      <c r="AB1121" s="17"/>
    </row>
    <row r="1122" spans="1:28" x14ac:dyDescent="0.2">
      <c r="A1122" s="173">
        <v>39990</v>
      </c>
      <c r="B1122" s="164" t="s">
        <v>1862</v>
      </c>
      <c r="C1122" s="164" t="s">
        <v>327</v>
      </c>
      <c r="D1122" s="164" t="s">
        <v>140</v>
      </c>
      <c r="E1122" s="164" t="s">
        <v>143</v>
      </c>
      <c r="F1122" s="165">
        <v>37666</v>
      </c>
      <c r="G1122" s="157">
        <v>2003</v>
      </c>
      <c r="H1122" s="151" t="s">
        <v>408</v>
      </c>
      <c r="I1122" s="151" t="str">
        <f t="shared" si="84"/>
        <v>TX</v>
      </c>
      <c r="J1122" s="151" t="str">
        <f t="shared" si="85"/>
        <v>MX</v>
      </c>
      <c r="K1122" s="151" t="str">
        <f t="shared" si="86"/>
        <v>South Central, Mexico</v>
      </c>
      <c r="L1122" s="151" t="str">
        <f>INDEX('State '!$A$1:$C$62,MATCH($I1122,'State '!$B:$B,0),3)</f>
        <v>South Central</v>
      </c>
      <c r="M1122" s="151" t="str">
        <f>INDEX('State '!$A$1:$C$62,MATCH($J1122,'State '!$B:$B,0),3)</f>
        <v>Mexico</v>
      </c>
      <c r="N1122" s="151"/>
      <c r="O1122" s="158">
        <v>0.25</v>
      </c>
      <c r="P1122" s="158">
        <v>1</v>
      </c>
      <c r="Q1122" s="158">
        <v>8.8000000000000007</v>
      </c>
      <c r="R1122" s="157">
        <v>12</v>
      </c>
      <c r="S1122" s="151" t="s">
        <v>135</v>
      </c>
      <c r="T1122" s="151" t="s">
        <v>381</v>
      </c>
      <c r="U1122" s="151" t="s">
        <v>1240</v>
      </c>
      <c r="V1122" s="151"/>
      <c r="W1122" s="156"/>
      <c r="X1122" s="150"/>
      <c r="Y1122" s="150"/>
      <c r="AA1122" s="17"/>
      <c r="AB1122" s="17"/>
    </row>
    <row r="1123" spans="1:28" ht="38.25" x14ac:dyDescent="0.2">
      <c r="A1123" s="96">
        <v>43756</v>
      </c>
      <c r="B1123" s="79" t="s">
        <v>2700</v>
      </c>
      <c r="C1123" s="79" t="s">
        <v>1828</v>
      </c>
      <c r="D1123" s="79" t="s">
        <v>140</v>
      </c>
      <c r="E1123" s="79" t="s">
        <v>143</v>
      </c>
      <c r="F1123" s="60">
        <v>43655</v>
      </c>
      <c r="G1123" s="98">
        <v>2019</v>
      </c>
      <c r="H1123" s="97" t="s">
        <v>2473</v>
      </c>
      <c r="I1123" s="97" t="str">
        <f t="shared" si="84"/>
        <v>QU</v>
      </c>
      <c r="J1123" s="97" t="str">
        <f t="shared" si="85"/>
        <v>ME</v>
      </c>
      <c r="K1123" s="104" t="str">
        <f t="shared" si="86"/>
        <v>Canada, Northeast</v>
      </c>
      <c r="L1123" s="97" t="str">
        <f>INDEX('State '!$A$1:$C$62,MATCH($I1123,'State '!$B:$B,0),3)</f>
        <v>Canada</v>
      </c>
      <c r="M1123" s="97" t="str">
        <f>INDEX('State '!$A$1:$C$62,MATCH($J1123,'State '!$B:$B,0),3)</f>
        <v>Northeast</v>
      </c>
      <c r="N1123" s="97"/>
      <c r="O1123" s="158">
        <v>0</v>
      </c>
      <c r="P1123" s="178"/>
      <c r="Q1123" s="146">
        <v>42.481999999999999</v>
      </c>
      <c r="R1123" s="98"/>
      <c r="S1123" s="97" t="s">
        <v>135</v>
      </c>
      <c r="T1123" s="97" t="s">
        <v>381</v>
      </c>
      <c r="U1123" s="97" t="s">
        <v>2701</v>
      </c>
      <c r="V1123" s="97" t="s">
        <v>2178</v>
      </c>
      <c r="W1123" s="79" t="s">
        <v>2881</v>
      </c>
      <c r="X1123" s="79"/>
      <c r="Y1123" s="137" t="s">
        <v>2778</v>
      </c>
      <c r="AA1123" s="17"/>
      <c r="AB1123" s="17"/>
    </row>
    <row r="1124" spans="1:28" ht="25.5" x14ac:dyDescent="0.2">
      <c r="A1124" s="96">
        <v>44490</v>
      </c>
      <c r="B1124" s="79" t="s">
        <v>2702</v>
      </c>
      <c r="C1124" s="79" t="s">
        <v>1828</v>
      </c>
      <c r="D1124" s="79" t="s">
        <v>140</v>
      </c>
      <c r="E1124" s="79" t="s">
        <v>143</v>
      </c>
      <c r="F1124" s="60">
        <v>44490</v>
      </c>
      <c r="G1124" s="98">
        <v>2021</v>
      </c>
      <c r="H1124" s="97" t="s">
        <v>2473</v>
      </c>
      <c r="I1124" s="97" t="str">
        <f t="shared" si="84"/>
        <v>QU</v>
      </c>
      <c r="J1124" s="97" t="str">
        <f t="shared" si="85"/>
        <v>ME</v>
      </c>
      <c r="K1124" s="104" t="str">
        <f t="shared" si="86"/>
        <v>Canada, Northeast</v>
      </c>
      <c r="L1124" s="97" t="str">
        <f>INDEX('State '!$A$1:$C$62,MATCH($I1124,'State '!$B:$B,0),3)</f>
        <v>Canada</v>
      </c>
      <c r="M1124" s="97" t="str">
        <f>INDEX('State '!$A$1:$C$62,MATCH($J1124,'State '!$B:$B,0),3)</f>
        <v>Northeast</v>
      </c>
      <c r="N1124" s="97"/>
      <c r="O1124" s="158">
        <v>117.3</v>
      </c>
      <c r="P1124" s="158"/>
      <c r="Q1124" s="146">
        <v>63</v>
      </c>
      <c r="R1124" s="98"/>
      <c r="S1124" s="97" t="s">
        <v>135</v>
      </c>
      <c r="T1124" s="97" t="s">
        <v>381</v>
      </c>
      <c r="U1124" s="97" t="s">
        <v>3036</v>
      </c>
      <c r="V1124" s="97" t="s">
        <v>2178</v>
      </c>
      <c r="W1124" s="79" t="s">
        <v>3038</v>
      </c>
      <c r="X1124" s="79"/>
      <c r="Y1124" s="137" t="s">
        <v>2778</v>
      </c>
      <c r="Z1124" s="17"/>
      <c r="AA1124" s="17"/>
      <c r="AB1124" s="17"/>
    </row>
    <row r="1125" spans="1:28" ht="25.5" x14ac:dyDescent="0.2">
      <c r="A1125" s="96">
        <v>44500</v>
      </c>
      <c r="B1125" s="79" t="s">
        <v>3037</v>
      </c>
      <c r="C1125" s="79" t="s">
        <v>1828</v>
      </c>
      <c r="D1125" s="79" t="s">
        <v>140</v>
      </c>
      <c r="E1125" s="79" t="s">
        <v>143</v>
      </c>
      <c r="F1125" s="60">
        <v>44490</v>
      </c>
      <c r="G1125" s="98">
        <v>2021</v>
      </c>
      <c r="H1125" s="97" t="s">
        <v>2473</v>
      </c>
      <c r="I1125" s="97" t="str">
        <f t="shared" si="84"/>
        <v>QU</v>
      </c>
      <c r="J1125" s="97" t="str">
        <f t="shared" si="85"/>
        <v>ME</v>
      </c>
      <c r="K1125" s="104" t="str">
        <f t="shared" si="86"/>
        <v>Canada, Northeast</v>
      </c>
      <c r="L1125" s="97" t="str">
        <f>INDEX('State '!$A$1:$C$62,MATCH($I1125,'State '!$B:$B,0),3)</f>
        <v>Canada</v>
      </c>
      <c r="M1125" s="97" t="str">
        <f>INDEX('State '!$A$1:$C$62,MATCH($J1125,'State '!$B:$B,0),3)</f>
        <v>Northeast</v>
      </c>
      <c r="N1125" s="97"/>
      <c r="O1125" s="158"/>
      <c r="P1125" s="158"/>
      <c r="Q1125" s="146">
        <v>18</v>
      </c>
      <c r="R1125" s="98"/>
      <c r="S1125" s="97" t="s">
        <v>135</v>
      </c>
      <c r="T1125" s="97" t="s">
        <v>381</v>
      </c>
      <c r="U1125" s="97" t="s">
        <v>3036</v>
      </c>
      <c r="V1125" s="97" t="s">
        <v>2178</v>
      </c>
      <c r="W1125" s="79" t="s">
        <v>3038</v>
      </c>
      <c r="X1125" s="79"/>
      <c r="Y1125" s="137" t="s">
        <v>2778</v>
      </c>
      <c r="AA1125" s="17"/>
      <c r="AB1125" s="17"/>
    </row>
    <row r="1126" spans="1:28" ht="25.5" x14ac:dyDescent="0.2">
      <c r="A1126" s="96">
        <v>44018</v>
      </c>
      <c r="B1126" s="79" t="s">
        <v>2675</v>
      </c>
      <c r="C1126" s="79" t="s">
        <v>220</v>
      </c>
      <c r="D1126" s="79" t="s">
        <v>136</v>
      </c>
      <c r="E1126" s="79" t="s">
        <v>2374</v>
      </c>
      <c r="F1126" s="60"/>
      <c r="G1126" s="98" t="s">
        <v>382</v>
      </c>
      <c r="H1126" s="97" t="s">
        <v>2676</v>
      </c>
      <c r="I1126" s="97" t="str">
        <f t="shared" si="84"/>
        <v>UT</v>
      </c>
      <c r="J1126" s="97" t="str">
        <f t="shared" si="85"/>
        <v>MX</v>
      </c>
      <c r="K1126" s="104" t="str">
        <f t="shared" si="86"/>
        <v>Mountain, Mexico</v>
      </c>
      <c r="L1126" s="97" t="str">
        <f>INDEX('State '!$A$1:$C$62,MATCH($I1126,'State '!$B:$B,0),3)</f>
        <v>Mountain</v>
      </c>
      <c r="M1126" s="97" t="str">
        <f>INDEX('State '!$A$1:$C$62,MATCH($J1126,'State '!$B:$B,0),3)</f>
        <v>Mexico</v>
      </c>
      <c r="N1126" s="97"/>
      <c r="O1126" s="158"/>
      <c r="P1126" s="158">
        <v>650</v>
      </c>
      <c r="Q1126" s="146">
        <v>2000</v>
      </c>
      <c r="R1126" s="98" t="s">
        <v>2677</v>
      </c>
      <c r="S1126" s="97" t="s">
        <v>135</v>
      </c>
      <c r="T1126" s="97" t="s">
        <v>381</v>
      </c>
      <c r="U1126" s="97"/>
      <c r="V1126" s="97" t="s">
        <v>2178</v>
      </c>
      <c r="W1126" s="79" t="s">
        <v>2678</v>
      </c>
      <c r="X1126" s="79"/>
      <c r="Y1126" s="137" t="s">
        <v>2779</v>
      </c>
      <c r="AA1126" s="17"/>
      <c r="AB1126" s="17"/>
    </row>
    <row r="1127" spans="1:28" x14ac:dyDescent="0.2">
      <c r="A1127" s="173">
        <v>42612</v>
      </c>
      <c r="B1127" s="164" t="s">
        <v>2012</v>
      </c>
      <c r="C1127" s="152" t="s">
        <v>1939</v>
      </c>
      <c r="D1127" s="152" t="s">
        <v>134</v>
      </c>
      <c r="E1127" s="153" t="s">
        <v>143</v>
      </c>
      <c r="F1127" s="154">
        <v>42608</v>
      </c>
      <c r="G1127" s="161">
        <v>2016</v>
      </c>
      <c r="H1127" s="151" t="s">
        <v>23</v>
      </c>
      <c r="I1127" s="151" t="str">
        <f t="shared" si="84"/>
        <v>KY</v>
      </c>
      <c r="J1127" s="151" t="str">
        <f t="shared" si="85"/>
        <v>KY</v>
      </c>
      <c r="K1127" s="151" t="str">
        <f t="shared" si="86"/>
        <v>Midwest</v>
      </c>
      <c r="L1127" s="151" t="str">
        <f>INDEX('State '!$A$1:$C$62,MATCH($I1127,'State '!$B:$B,0),3)</f>
        <v>Midwest</v>
      </c>
      <c r="M1127" s="151" t="str">
        <f>INDEX('State '!$A$1:$C$62,MATCH($J1127,'State '!$B:$B,0),3)</f>
        <v>Midwest</v>
      </c>
      <c r="N1127" s="151"/>
      <c r="O1127" s="158">
        <v>81</v>
      </c>
      <c r="P1127" s="157">
        <v>22.5</v>
      </c>
      <c r="Q1127" s="157">
        <v>230</v>
      </c>
      <c r="R1127" s="158">
        <v>24</v>
      </c>
      <c r="S1127" s="159" t="s">
        <v>135</v>
      </c>
      <c r="T1127" s="156" t="s">
        <v>381</v>
      </c>
      <c r="U1127" s="160" t="s">
        <v>2013</v>
      </c>
      <c r="V1127" s="151" t="s">
        <v>2175</v>
      </c>
      <c r="W1127" s="150"/>
      <c r="X1127" s="150"/>
      <c r="Y1127" s="185"/>
      <c r="Z1127" s="17"/>
      <c r="AA1127" s="17"/>
      <c r="AB1127" s="17"/>
    </row>
    <row r="1128" spans="1:28" ht="25.5" x14ac:dyDescent="0.2">
      <c r="A1128" s="96">
        <v>43124</v>
      </c>
      <c r="B1128" s="80" t="s">
        <v>1935</v>
      </c>
      <c r="C1128" s="80" t="s">
        <v>1875</v>
      </c>
      <c r="D1128" s="80" t="s">
        <v>140</v>
      </c>
      <c r="E1128" s="102" t="s">
        <v>2221</v>
      </c>
      <c r="F1128" s="110"/>
      <c r="G1128" s="110"/>
      <c r="H1128" s="97" t="s">
        <v>1936</v>
      </c>
      <c r="I1128" s="97" t="str">
        <f t="shared" si="84"/>
        <v>OH</v>
      </c>
      <c r="J1128" s="97" t="str">
        <f t="shared" si="85"/>
        <v>VA</v>
      </c>
      <c r="K1128" s="104" t="str">
        <f t="shared" si="86"/>
        <v>Northeast</v>
      </c>
      <c r="L1128" s="97" t="str">
        <f>INDEX('State '!$A$1:$C$62,MATCH($I1128,'State '!$B:$B,0),3)</f>
        <v>Northeast</v>
      </c>
      <c r="M1128" s="97" t="str">
        <f>INDEX('State '!$A$1:$C$62,MATCH($J1128,'State '!$B:$B,0),3)</f>
        <v>Northeast</v>
      </c>
      <c r="N1128" s="97"/>
      <c r="O1128" s="158">
        <v>500</v>
      </c>
      <c r="P1128" s="179"/>
      <c r="Q1128" s="108">
        <v>2000</v>
      </c>
      <c r="R1128" s="63"/>
      <c r="S1128" s="103" t="s">
        <v>135</v>
      </c>
      <c r="T1128" s="104" t="s">
        <v>381</v>
      </c>
      <c r="U1128" s="105" t="s">
        <v>382</v>
      </c>
      <c r="V1128" s="97" t="s">
        <v>2178</v>
      </c>
      <c r="W1128" s="79"/>
      <c r="X1128" s="79"/>
      <c r="Y1128" s="195"/>
      <c r="Z1128" s="17"/>
      <c r="AA1128" s="17"/>
      <c r="AB1128" s="17"/>
    </row>
    <row r="1129" spans="1:28" x14ac:dyDescent="0.2">
      <c r="A1129" s="173">
        <v>42853</v>
      </c>
      <c r="B1129" s="152" t="s">
        <v>2243</v>
      </c>
      <c r="C1129" s="152" t="s">
        <v>2244</v>
      </c>
      <c r="D1129" s="152" t="s">
        <v>140</v>
      </c>
      <c r="E1129" s="153" t="s">
        <v>143</v>
      </c>
      <c r="F1129" s="154">
        <v>42644</v>
      </c>
      <c r="G1129" s="161">
        <v>2016</v>
      </c>
      <c r="H1129" s="151" t="s">
        <v>6</v>
      </c>
      <c r="I1129" s="151" t="str">
        <f t="shared" si="84"/>
        <v>TX</v>
      </c>
      <c r="J1129" s="151" t="str">
        <f t="shared" si="85"/>
        <v>TX</v>
      </c>
      <c r="K1129" s="151" t="str">
        <f t="shared" si="86"/>
        <v>South Central</v>
      </c>
      <c r="L1129" s="151" t="str">
        <f>INDEX('State '!$A$1:$C$62,MATCH($I1129,'State '!$B:$B,0),3)</f>
        <v>South Central</v>
      </c>
      <c r="M1129" s="151" t="str">
        <f>INDEX('State '!$A$1:$C$62,MATCH($J1129,'State '!$B:$B,0),3)</f>
        <v>South Central</v>
      </c>
      <c r="N1129" s="151"/>
      <c r="O1129" s="158" t="s">
        <v>2245</v>
      </c>
      <c r="P1129" s="157"/>
      <c r="Q1129" s="157">
        <v>260</v>
      </c>
      <c r="R1129" s="158"/>
      <c r="S1129" s="159" t="s">
        <v>138</v>
      </c>
      <c r="T1129" s="151" t="s">
        <v>381</v>
      </c>
      <c r="U1129" s="160"/>
      <c r="V1129" s="151" t="s">
        <v>2175</v>
      </c>
      <c r="W1129" s="150"/>
      <c r="X1129" s="150"/>
      <c r="Y1129" s="150"/>
      <c r="Z1129" s="17"/>
      <c r="AA1129" s="17"/>
      <c r="AB1129" s="17"/>
    </row>
    <row r="1130" spans="1:28" x14ac:dyDescent="0.2">
      <c r="A1130" s="96">
        <v>43689</v>
      </c>
      <c r="B1130" s="79" t="s">
        <v>2517</v>
      </c>
      <c r="C1130" s="79" t="s">
        <v>239</v>
      </c>
      <c r="D1130" s="79" t="s">
        <v>134</v>
      </c>
      <c r="E1130" s="79" t="s">
        <v>143</v>
      </c>
      <c r="F1130" s="60">
        <v>43686</v>
      </c>
      <c r="G1130" s="98">
        <v>2019</v>
      </c>
      <c r="H1130" s="97" t="s">
        <v>0</v>
      </c>
      <c r="I1130" s="97" t="str">
        <f t="shared" si="84"/>
        <v>LA</v>
      </c>
      <c r="J1130" s="97" t="str">
        <f t="shared" si="85"/>
        <v>LA</v>
      </c>
      <c r="K1130" s="104" t="str">
        <f t="shared" si="86"/>
        <v>South Central</v>
      </c>
      <c r="L1130" s="97" t="str">
        <f>INDEX('State '!$A$1:$C$62,MATCH($I1130,'State '!$B:$B,0),3)</f>
        <v>South Central</v>
      </c>
      <c r="M1130" s="97" t="str">
        <f>INDEX('State '!$A$1:$C$62,MATCH($J1130,'State '!$B:$B,0),3)</f>
        <v>South Central</v>
      </c>
      <c r="N1130" s="97"/>
      <c r="O1130" s="158">
        <v>56</v>
      </c>
      <c r="P1130" s="178">
        <v>0.3</v>
      </c>
      <c r="Q1130" s="146">
        <v>200</v>
      </c>
      <c r="R1130" s="98">
        <v>16</v>
      </c>
      <c r="S1130" s="97" t="s">
        <v>135</v>
      </c>
      <c r="T1130" s="97" t="s">
        <v>381</v>
      </c>
      <c r="U1130" s="97" t="s">
        <v>2518</v>
      </c>
      <c r="V1130" s="97" t="s">
        <v>2175</v>
      </c>
      <c r="W1130" s="79" t="s">
        <v>2519</v>
      </c>
      <c r="X1130" s="79" t="s">
        <v>2828</v>
      </c>
      <c r="Y1130" s="147"/>
      <c r="Z1130" s="17"/>
      <c r="AA1130" s="17"/>
      <c r="AB1130" s="17"/>
    </row>
    <row r="1131" spans="1:28" ht="25.5" x14ac:dyDescent="0.2">
      <c r="A1131" s="96">
        <v>44425</v>
      </c>
      <c r="B1131" s="79" t="s">
        <v>2597</v>
      </c>
      <c r="C1131" s="79" t="s">
        <v>3178</v>
      </c>
      <c r="D1131" s="79" t="s">
        <v>136</v>
      </c>
      <c r="E1131" s="79" t="s">
        <v>143</v>
      </c>
      <c r="F1131" s="60">
        <v>44378</v>
      </c>
      <c r="G1131" s="98">
        <v>2021</v>
      </c>
      <c r="H1131" s="97" t="s">
        <v>6</v>
      </c>
      <c r="I1131" s="97" t="str">
        <f t="shared" si="84"/>
        <v>TX</v>
      </c>
      <c r="J1131" s="97" t="str">
        <f t="shared" si="85"/>
        <v>TX</v>
      </c>
      <c r="K1131" s="104" t="str">
        <f t="shared" si="86"/>
        <v>South Central</v>
      </c>
      <c r="L1131" s="97" t="str">
        <f>INDEX('State '!$A$1:$C$62,MATCH($I1131,'State '!$B:$B,0),3)</f>
        <v>South Central</v>
      </c>
      <c r="M1131" s="97" t="str">
        <f>INDEX('State '!$A$1:$C$62,MATCH($J1131,'State '!$B:$B,0),3)</f>
        <v>South Central</v>
      </c>
      <c r="N1131" s="97"/>
      <c r="O1131" s="158"/>
      <c r="P1131" s="158">
        <v>620</v>
      </c>
      <c r="Q1131" s="146">
        <v>2000</v>
      </c>
      <c r="R1131" s="98" t="s">
        <v>421</v>
      </c>
      <c r="S1131" s="97" t="s">
        <v>138</v>
      </c>
      <c r="T1131" s="97" t="s">
        <v>2598</v>
      </c>
      <c r="U1131" s="97"/>
      <c r="V1131" s="97" t="s">
        <v>2175</v>
      </c>
      <c r="W1131" s="79" t="s">
        <v>2985</v>
      </c>
      <c r="X1131" s="79"/>
      <c r="Y1131" s="195"/>
      <c r="Z1131" s="17"/>
      <c r="AA1131" s="17"/>
      <c r="AB1131" s="17"/>
    </row>
    <row r="1132" spans="1:28" ht="25.5" x14ac:dyDescent="0.2">
      <c r="A1132" s="96">
        <v>45251</v>
      </c>
      <c r="B1132" s="79" t="s">
        <v>3297</v>
      </c>
      <c r="C1132" s="79" t="s">
        <v>3369</v>
      </c>
      <c r="D1132" s="79" t="s">
        <v>140</v>
      </c>
      <c r="E1132" s="79" t="s">
        <v>143</v>
      </c>
      <c r="F1132" s="60">
        <v>45199</v>
      </c>
      <c r="G1132" s="61">
        <v>2023</v>
      </c>
      <c r="H1132" s="97" t="s">
        <v>6</v>
      </c>
      <c r="I1132" s="97" t="str">
        <f>LEFT($H1132,2)</f>
        <v>TX</v>
      </c>
      <c r="J1132" s="97" t="str">
        <f>RIGHT($H1132,2)</f>
        <v>TX</v>
      </c>
      <c r="K1132" s="104" t="str">
        <f>IF($L1132=$M1132,L1132,CONCATENATE($L1132,", ",IF(ISBLANK(N1132),"",CONCATENATE(N1132,", ")),$M1132))</f>
        <v>South Central</v>
      </c>
      <c r="L1132" s="97" t="str">
        <f>INDEX('State '!$A$1:$C$62,MATCH($I1132,'State '!$B:$B,0),3)</f>
        <v>South Central</v>
      </c>
      <c r="M1132" s="97" t="str">
        <f>INDEX('State '!$A$1:$C$62,MATCH($J1132,'State '!$B:$B,0),3)</f>
        <v>South Central</v>
      </c>
      <c r="N1132" s="97"/>
      <c r="O1132" s="145"/>
      <c r="P1132" s="158"/>
      <c r="Q1132" s="146">
        <v>500</v>
      </c>
      <c r="R1132" s="98"/>
      <c r="S1132" s="97" t="s">
        <v>138</v>
      </c>
      <c r="T1132" s="97" t="s">
        <v>2601</v>
      </c>
      <c r="U1132" s="97"/>
      <c r="V1132" s="97" t="s">
        <v>2175</v>
      </c>
      <c r="W1132" s="79" t="s">
        <v>3298</v>
      </c>
      <c r="X1132" s="79"/>
      <c r="Y1132" s="195" t="s">
        <v>3445</v>
      </c>
      <c r="AA1132" s="17"/>
      <c r="AB1132" s="17"/>
    </row>
    <row r="1133" spans="1:28" x14ac:dyDescent="0.2">
      <c r="A1133" s="173">
        <v>41558</v>
      </c>
      <c r="B1133" s="164" t="s">
        <v>1901</v>
      </c>
      <c r="C1133" s="164" t="s">
        <v>218</v>
      </c>
      <c r="D1133" s="164" t="s">
        <v>134</v>
      </c>
      <c r="E1133" s="164" t="s">
        <v>143</v>
      </c>
      <c r="F1133" s="165">
        <v>41912</v>
      </c>
      <c r="G1133" s="157">
        <v>2014</v>
      </c>
      <c r="H1133" s="151" t="s">
        <v>55</v>
      </c>
      <c r="I1133" s="151" t="str">
        <f t="shared" si="84"/>
        <v>DE</v>
      </c>
      <c r="J1133" s="151" t="str">
        <f t="shared" si="85"/>
        <v>DE</v>
      </c>
      <c r="K1133" s="151" t="str">
        <f t="shared" si="86"/>
        <v>Northeast</v>
      </c>
      <c r="L1133" s="151" t="str">
        <f>INDEX('State '!$A$1:$C$62,MATCH($I1133,'State '!$B:$B,0),3)</f>
        <v>Northeast</v>
      </c>
      <c r="M1133" s="151" t="str">
        <f>INDEX('State '!$A$1:$C$62,MATCH($J1133,'State '!$B:$B,0),3)</f>
        <v>Northeast</v>
      </c>
      <c r="N1133" s="151"/>
      <c r="O1133" s="158">
        <v>11.2</v>
      </c>
      <c r="P1133" s="158">
        <v>5.5</v>
      </c>
      <c r="Q1133" s="158">
        <v>55</v>
      </c>
      <c r="R1133" s="157">
        <v>16</v>
      </c>
      <c r="S1133" s="151" t="s">
        <v>135</v>
      </c>
      <c r="T1133" s="151" t="s">
        <v>381</v>
      </c>
      <c r="U1133" s="151" t="s">
        <v>2062</v>
      </c>
      <c r="V1133" s="151"/>
      <c r="W1133" s="150"/>
      <c r="X1133" s="150"/>
      <c r="Y1133" s="150"/>
      <c r="Z1133" s="17"/>
      <c r="AA1133" s="17"/>
      <c r="AB1133" s="17"/>
    </row>
    <row r="1134" spans="1:28" x14ac:dyDescent="0.2">
      <c r="A1134" s="173">
        <v>42613</v>
      </c>
      <c r="B1134" s="152" t="s">
        <v>2112</v>
      </c>
      <c r="C1134" s="152" t="s">
        <v>218</v>
      </c>
      <c r="D1134" s="152" t="s">
        <v>140</v>
      </c>
      <c r="E1134" s="153" t="s">
        <v>143</v>
      </c>
      <c r="F1134" s="154">
        <v>42804</v>
      </c>
      <c r="G1134" s="161">
        <v>2017</v>
      </c>
      <c r="H1134" s="151" t="s">
        <v>803</v>
      </c>
      <c r="I1134" s="151" t="str">
        <f t="shared" si="84"/>
        <v>PA</v>
      </c>
      <c r="J1134" s="151" t="str">
        <f t="shared" si="85"/>
        <v>DE</v>
      </c>
      <c r="K1134" s="156" t="str">
        <f t="shared" si="86"/>
        <v>Northeast</v>
      </c>
      <c r="L1134" s="151" t="str">
        <f>INDEX('State '!$A$1:$C$62,MATCH($I1134,'State '!$B:$B,0),3)</f>
        <v>Northeast</v>
      </c>
      <c r="M1134" s="151" t="str">
        <f>INDEX('State '!$A$1:$C$62,MATCH($J1134,'State '!$B:$B,0),3)</f>
        <v>Northeast</v>
      </c>
      <c r="N1134" s="151"/>
      <c r="O1134" s="158">
        <v>35.210999999999999</v>
      </c>
      <c r="P1134" s="157">
        <v>7</v>
      </c>
      <c r="Q1134" s="157">
        <v>45</v>
      </c>
      <c r="R1134" s="158">
        <v>16</v>
      </c>
      <c r="S1134" s="159" t="s">
        <v>135</v>
      </c>
      <c r="T1134" s="156" t="s">
        <v>381</v>
      </c>
      <c r="U1134" s="160" t="s">
        <v>2113</v>
      </c>
      <c r="V1134" s="151" t="s">
        <v>2178</v>
      </c>
      <c r="W1134" s="150"/>
      <c r="X1134" s="150"/>
      <c r="Y1134" s="150"/>
      <c r="Z1134" s="17"/>
      <c r="AA1134" s="17"/>
      <c r="AB1134" s="17"/>
    </row>
    <row r="1135" spans="1:28" x14ac:dyDescent="0.2">
      <c r="A1135" s="173">
        <v>39990</v>
      </c>
      <c r="B1135" s="164" t="s">
        <v>753</v>
      </c>
      <c r="C1135" s="164" t="s">
        <v>263</v>
      </c>
      <c r="D1135" s="164" t="s">
        <v>140</v>
      </c>
      <c r="E1135" s="164" t="s">
        <v>143</v>
      </c>
      <c r="F1135" s="165">
        <v>39767</v>
      </c>
      <c r="G1135" s="157">
        <v>2008</v>
      </c>
      <c r="H1135" s="151" t="s">
        <v>25</v>
      </c>
      <c r="I1135" s="151" t="str">
        <f t="shared" si="84"/>
        <v>CO</v>
      </c>
      <c r="J1135" s="151" t="str">
        <f t="shared" si="85"/>
        <v>CO</v>
      </c>
      <c r="K1135" s="151" t="str">
        <f t="shared" si="86"/>
        <v>Mountain</v>
      </c>
      <c r="L1135" s="151" t="str">
        <f>INDEX('State '!$A$1:$C$62,MATCH($I1135,'State '!$B:$B,0),3)</f>
        <v>Mountain</v>
      </c>
      <c r="M1135" s="151" t="str">
        <f>INDEX('State '!$A$1:$C$62,MATCH($J1135,'State '!$B:$B,0),3)</f>
        <v>Mountain</v>
      </c>
      <c r="N1135" s="151"/>
      <c r="O1135" s="158">
        <v>58</v>
      </c>
      <c r="P1135" s="158">
        <v>5.88</v>
      </c>
      <c r="Q1135" s="158">
        <v>2565</v>
      </c>
      <c r="R1135" s="157">
        <v>30</v>
      </c>
      <c r="S1135" s="151" t="s">
        <v>135</v>
      </c>
      <c r="T1135" s="151" t="s">
        <v>381</v>
      </c>
      <c r="U1135" s="212" t="s">
        <v>754</v>
      </c>
      <c r="V1135" s="151"/>
      <c r="W1135" s="156"/>
      <c r="X1135" s="150"/>
      <c r="Y1135" s="150"/>
      <c r="AA1135" s="17"/>
      <c r="AB1135" s="17"/>
    </row>
    <row r="1136" spans="1:28" ht="25.5" x14ac:dyDescent="0.2">
      <c r="A1136" s="96">
        <v>44217</v>
      </c>
      <c r="B1136" s="79" t="s">
        <v>2912</v>
      </c>
      <c r="C1136" s="79" t="s">
        <v>2913</v>
      </c>
      <c r="D1136" s="79" t="s">
        <v>140</v>
      </c>
      <c r="E1136" s="79" t="s">
        <v>143</v>
      </c>
      <c r="F1136" s="60">
        <v>44027</v>
      </c>
      <c r="G1136" s="98">
        <v>2020</v>
      </c>
      <c r="H1136" s="97" t="s">
        <v>33</v>
      </c>
      <c r="I1136" s="97" t="str">
        <f t="shared" ref="I1136:I1171" si="87">LEFT($H1136,2)</f>
        <v>WV</v>
      </c>
      <c r="J1136" s="97" t="str">
        <f t="shared" ref="J1136:J1171" si="88">RIGHT($H1136,2)</f>
        <v>WV</v>
      </c>
      <c r="K1136" s="104" t="str">
        <f t="shared" ref="K1136:K1160" si="89">IF($L1136=$M1136,L1136,CONCATENATE($L1136,", ",IF(ISBLANK(N1136),"",CONCATENATE(N1136,", ")),$M1136))</f>
        <v>Northeast</v>
      </c>
      <c r="L1136" s="97" t="str">
        <f>INDEX('State '!$A$1:$C$62,MATCH($I1136,'State '!$B:$B,0),3)</f>
        <v>Northeast</v>
      </c>
      <c r="M1136" s="97" t="str">
        <f>INDEX('State '!$A$1:$C$62,MATCH($J1136,'State '!$B:$B,0),3)</f>
        <v>Northeast</v>
      </c>
      <c r="N1136" s="97"/>
      <c r="O1136" s="158">
        <v>4.9000000000000004</v>
      </c>
      <c r="P1136" s="158"/>
      <c r="Q1136" s="146">
        <v>300</v>
      </c>
      <c r="R1136" s="98"/>
      <c r="S1136" s="97" t="s">
        <v>135</v>
      </c>
      <c r="T1136" s="97" t="s">
        <v>381</v>
      </c>
      <c r="U1136" s="97" t="s">
        <v>2910</v>
      </c>
      <c r="V1136" s="97" t="s">
        <v>2175</v>
      </c>
      <c r="W1136" s="79" t="s">
        <v>2914</v>
      </c>
      <c r="X1136" s="79"/>
      <c r="Y1136" s="195"/>
      <c r="AA1136" s="17"/>
      <c r="AB1136" s="17"/>
    </row>
    <row r="1137" spans="1:28" x14ac:dyDescent="0.2">
      <c r="A1137" s="173">
        <v>40381</v>
      </c>
      <c r="B1137" s="152" t="s">
        <v>689</v>
      </c>
      <c r="C1137" s="152" t="s">
        <v>247</v>
      </c>
      <c r="D1137" s="152" t="s">
        <v>140</v>
      </c>
      <c r="E1137" s="153" t="s">
        <v>143</v>
      </c>
      <c r="F1137" s="154">
        <v>39994</v>
      </c>
      <c r="G1137" s="161">
        <v>2009</v>
      </c>
      <c r="H1137" s="151" t="s">
        <v>690</v>
      </c>
      <c r="I1137" s="151" t="str">
        <f t="shared" si="87"/>
        <v>WY</v>
      </c>
      <c r="J1137" s="151" t="str">
        <f t="shared" si="88"/>
        <v>CO</v>
      </c>
      <c r="K1137" s="151" t="str">
        <f t="shared" si="89"/>
        <v>Mountain</v>
      </c>
      <c r="L1137" s="151" t="str">
        <f>INDEX('State '!$A$1:$C$62,MATCH($I1137,'State '!$B:$B,0),3)</f>
        <v>Mountain</v>
      </c>
      <c r="M1137" s="151" t="str">
        <f>INDEX('State '!$A$1:$C$62,MATCH($J1137,'State '!$B:$B,0),3)</f>
        <v>Mountain</v>
      </c>
      <c r="N1137" s="151"/>
      <c r="O1137" s="158">
        <v>0.25</v>
      </c>
      <c r="P1137" s="157"/>
      <c r="Q1137" s="157">
        <v>55</v>
      </c>
      <c r="R1137" s="158"/>
      <c r="S1137" s="159" t="s">
        <v>135</v>
      </c>
      <c r="T1137" s="156" t="s">
        <v>381</v>
      </c>
      <c r="U1137" s="160" t="s">
        <v>691</v>
      </c>
      <c r="V1137" s="151"/>
      <c r="W1137" s="150"/>
      <c r="X1137" s="150"/>
      <c r="Y1137" s="150"/>
      <c r="AA1137" s="17"/>
      <c r="AB1137" s="17"/>
    </row>
    <row r="1138" spans="1:28" x14ac:dyDescent="0.2">
      <c r="A1138" s="173">
        <v>39990</v>
      </c>
      <c r="B1138" s="164" t="s">
        <v>1864</v>
      </c>
      <c r="C1138" s="164" t="s">
        <v>247</v>
      </c>
      <c r="D1138" s="164" t="s">
        <v>140</v>
      </c>
      <c r="E1138" s="164" t="s">
        <v>143</v>
      </c>
      <c r="F1138" s="165">
        <v>35643</v>
      </c>
      <c r="G1138" s="157">
        <v>1997</v>
      </c>
      <c r="H1138" s="151" t="s">
        <v>690</v>
      </c>
      <c r="I1138" s="151" t="str">
        <f t="shared" si="87"/>
        <v>WY</v>
      </c>
      <c r="J1138" s="151" t="str">
        <f t="shared" si="88"/>
        <v>CO</v>
      </c>
      <c r="K1138" s="151" t="str">
        <f t="shared" si="89"/>
        <v>Mountain</v>
      </c>
      <c r="L1138" s="151" t="str">
        <f>INDEX('State '!$A$1:$C$62,MATCH($I1138,'State '!$B:$B,0),3)</f>
        <v>Mountain</v>
      </c>
      <c r="M1138" s="151" t="str">
        <f>INDEX('State '!$A$1:$C$62,MATCH($J1138,'State '!$B:$B,0),3)</f>
        <v>Mountain</v>
      </c>
      <c r="N1138" s="151"/>
      <c r="O1138" s="158">
        <v>39.9</v>
      </c>
      <c r="P1138" s="158"/>
      <c r="Q1138" s="158">
        <v>192</v>
      </c>
      <c r="R1138" s="157">
        <v>36</v>
      </c>
      <c r="S1138" s="151" t="s">
        <v>135</v>
      </c>
      <c r="T1138" s="151" t="s">
        <v>381</v>
      </c>
      <c r="U1138" s="151" t="s">
        <v>1660</v>
      </c>
      <c r="V1138" s="151"/>
      <c r="W1138" s="150"/>
      <c r="X1138" s="150"/>
      <c r="Y1138" s="150"/>
      <c r="AA1138" s="17"/>
      <c r="AB1138" s="17"/>
    </row>
    <row r="1139" spans="1:28" x14ac:dyDescent="0.2">
      <c r="A1139" s="173">
        <v>39990</v>
      </c>
      <c r="B1139" s="164" t="s">
        <v>1110</v>
      </c>
      <c r="C1139" s="164" t="s">
        <v>247</v>
      </c>
      <c r="D1139" s="164" t="s">
        <v>134</v>
      </c>
      <c r="E1139" s="164" t="s">
        <v>143</v>
      </c>
      <c r="F1139" s="165">
        <v>38292</v>
      </c>
      <c r="G1139" s="157">
        <v>2004</v>
      </c>
      <c r="H1139" s="151" t="s">
        <v>29</v>
      </c>
      <c r="I1139" s="151" t="str">
        <f t="shared" si="87"/>
        <v>WY</v>
      </c>
      <c r="J1139" s="151" t="str">
        <f t="shared" si="88"/>
        <v>WY</v>
      </c>
      <c r="K1139" s="151" t="str">
        <f t="shared" si="89"/>
        <v>Mountain</v>
      </c>
      <c r="L1139" s="151" t="str">
        <f>INDEX('State '!$A$1:$C$62,MATCH($I1139,'State '!$B:$B,0),3)</f>
        <v>Mountain</v>
      </c>
      <c r="M1139" s="151" t="str">
        <f>INDEX('State '!$A$1:$C$62,MATCH($J1139,'State '!$B:$B,0),3)</f>
        <v>Mountain</v>
      </c>
      <c r="N1139" s="151"/>
      <c r="O1139" s="158">
        <v>11.56</v>
      </c>
      <c r="P1139" s="158">
        <v>5.25</v>
      </c>
      <c r="Q1139" s="158">
        <v>110</v>
      </c>
      <c r="R1139" s="157">
        <v>16</v>
      </c>
      <c r="S1139" s="151" t="s">
        <v>135</v>
      </c>
      <c r="T1139" s="151" t="s">
        <v>381</v>
      </c>
      <c r="U1139" s="151" t="s">
        <v>1111</v>
      </c>
      <c r="V1139" s="151"/>
      <c r="W1139" s="156"/>
      <c r="X1139" s="156"/>
      <c r="Y1139" s="156"/>
      <c r="AA1139" s="17"/>
      <c r="AB1139" s="17"/>
    </row>
    <row r="1140" spans="1:28" x14ac:dyDescent="0.2">
      <c r="A1140" s="173">
        <v>39990</v>
      </c>
      <c r="B1140" s="164" t="s">
        <v>908</v>
      </c>
      <c r="C1140" s="164" t="s">
        <v>247</v>
      </c>
      <c r="D1140" s="164" t="s">
        <v>140</v>
      </c>
      <c r="E1140" s="164" t="s">
        <v>143</v>
      </c>
      <c r="F1140" s="165">
        <v>39417</v>
      </c>
      <c r="G1140" s="157">
        <v>2007</v>
      </c>
      <c r="H1140" s="151" t="s">
        <v>404</v>
      </c>
      <c r="I1140" s="151" t="str">
        <f t="shared" si="87"/>
        <v>UT</v>
      </c>
      <c r="J1140" s="151" t="str">
        <f t="shared" si="88"/>
        <v>WY</v>
      </c>
      <c r="K1140" s="151" t="str">
        <f t="shared" si="89"/>
        <v>Mountain</v>
      </c>
      <c r="L1140" s="151" t="str">
        <f>INDEX('State '!$A$1:$C$62,MATCH($I1140,'State '!$B:$B,0),3)</f>
        <v>Mountain</v>
      </c>
      <c r="M1140" s="151" t="str">
        <f>INDEX('State '!$A$1:$C$62,MATCH($J1140,'State '!$B:$B,0),3)</f>
        <v>Mountain</v>
      </c>
      <c r="N1140" s="151"/>
      <c r="O1140" s="158">
        <v>61</v>
      </c>
      <c r="P1140" s="158">
        <v>51.5</v>
      </c>
      <c r="Q1140" s="158">
        <v>406</v>
      </c>
      <c r="R1140" s="157">
        <v>24</v>
      </c>
      <c r="S1140" s="151" t="s">
        <v>135</v>
      </c>
      <c r="T1140" s="151" t="s">
        <v>381</v>
      </c>
      <c r="U1140" s="151" t="s">
        <v>857</v>
      </c>
      <c r="V1140" s="151"/>
      <c r="W1140" s="156"/>
      <c r="X1140" s="156"/>
      <c r="Y1140" s="156"/>
      <c r="AA1140" s="17"/>
      <c r="AB1140" s="17"/>
    </row>
    <row r="1141" spans="1:28" x14ac:dyDescent="0.2">
      <c r="A1141" s="173">
        <v>39990</v>
      </c>
      <c r="B1141" s="164" t="s">
        <v>907</v>
      </c>
      <c r="C1141" s="164" t="s">
        <v>247</v>
      </c>
      <c r="D1141" s="164" t="s">
        <v>140</v>
      </c>
      <c r="E1141" s="164" t="s">
        <v>143</v>
      </c>
      <c r="F1141" s="165">
        <v>39442</v>
      </c>
      <c r="G1141" s="157">
        <v>2007</v>
      </c>
      <c r="H1141" s="151" t="s">
        <v>404</v>
      </c>
      <c r="I1141" s="151" t="str">
        <f t="shared" si="87"/>
        <v>UT</v>
      </c>
      <c r="J1141" s="151" t="str">
        <f t="shared" si="88"/>
        <v>WY</v>
      </c>
      <c r="K1141" s="151" t="str">
        <f t="shared" si="89"/>
        <v>Mountain</v>
      </c>
      <c r="L1141" s="151" t="str">
        <f>INDEX('State '!$A$1:$C$62,MATCH($I1141,'State '!$B:$B,0),3)</f>
        <v>Mountain</v>
      </c>
      <c r="M1141" s="151" t="str">
        <f>INDEX('State '!$A$1:$C$62,MATCH($J1141,'State '!$B:$B,0),3)</f>
        <v>Mountain</v>
      </c>
      <c r="N1141" s="151"/>
      <c r="O1141" s="158">
        <v>60</v>
      </c>
      <c r="P1141" s="158">
        <v>71.5</v>
      </c>
      <c r="Q1141" s="158"/>
      <c r="R1141" s="157">
        <v>24</v>
      </c>
      <c r="S1141" s="151" t="s">
        <v>135</v>
      </c>
      <c r="T1141" s="151" t="s">
        <v>381</v>
      </c>
      <c r="U1141" s="151" t="s">
        <v>857</v>
      </c>
      <c r="V1141" s="151"/>
      <c r="W1141" s="156"/>
      <c r="X1141" s="150"/>
      <c r="Y1141" s="150"/>
      <c r="AA1141" s="17"/>
      <c r="AB1141" s="17"/>
    </row>
    <row r="1142" spans="1:28" x14ac:dyDescent="0.2">
      <c r="A1142" s="173">
        <v>39990</v>
      </c>
      <c r="B1142" s="164" t="s">
        <v>1556</v>
      </c>
      <c r="C1142" s="164" t="s">
        <v>247</v>
      </c>
      <c r="D1142" s="164" t="s">
        <v>140</v>
      </c>
      <c r="E1142" s="164" t="s">
        <v>143</v>
      </c>
      <c r="F1142" s="165">
        <v>36080</v>
      </c>
      <c r="G1142" s="157">
        <v>1998</v>
      </c>
      <c r="H1142" s="151" t="s">
        <v>29</v>
      </c>
      <c r="I1142" s="151" t="str">
        <f t="shared" si="87"/>
        <v>WY</v>
      </c>
      <c r="J1142" s="151" t="str">
        <f t="shared" si="88"/>
        <v>WY</v>
      </c>
      <c r="K1142" s="151" t="str">
        <f t="shared" si="89"/>
        <v>Mountain</v>
      </c>
      <c r="L1142" s="151" t="str">
        <f>INDEX('State '!$A$1:$C$62,MATCH($I1142,'State '!$B:$B,0),3)</f>
        <v>Mountain</v>
      </c>
      <c r="M1142" s="151" t="str">
        <f>INDEX('State '!$A$1:$C$62,MATCH($J1142,'State '!$B:$B,0),3)</f>
        <v>Mountain</v>
      </c>
      <c r="N1142" s="151"/>
      <c r="O1142" s="158">
        <v>14.9</v>
      </c>
      <c r="P1142" s="158"/>
      <c r="Q1142" s="158">
        <v>52</v>
      </c>
      <c r="R1142" s="157"/>
      <c r="S1142" s="151" t="s">
        <v>135</v>
      </c>
      <c r="T1142" s="151" t="s">
        <v>381</v>
      </c>
      <c r="U1142" s="151" t="s">
        <v>1557</v>
      </c>
      <c r="V1142" s="151"/>
      <c r="W1142" s="150"/>
      <c r="X1142" s="150"/>
      <c r="Y1142" s="150"/>
      <c r="AA1142" s="17"/>
      <c r="AB1142" s="17"/>
    </row>
    <row r="1143" spans="1:28" x14ac:dyDescent="0.2">
      <c r="A1143" s="173">
        <v>39990</v>
      </c>
      <c r="B1143" s="152" t="s">
        <v>856</v>
      </c>
      <c r="C1143" s="152" t="s">
        <v>247</v>
      </c>
      <c r="D1143" s="152" t="s">
        <v>140</v>
      </c>
      <c r="E1143" s="153" t="s">
        <v>143</v>
      </c>
      <c r="F1143" s="154">
        <v>39483</v>
      </c>
      <c r="G1143" s="161">
        <v>2008</v>
      </c>
      <c r="H1143" s="151" t="s">
        <v>29</v>
      </c>
      <c r="I1143" s="151" t="str">
        <f t="shared" si="87"/>
        <v>WY</v>
      </c>
      <c r="J1143" s="151" t="str">
        <f t="shared" si="88"/>
        <v>WY</v>
      </c>
      <c r="K1143" s="151" t="str">
        <f t="shared" si="89"/>
        <v>Mountain</v>
      </c>
      <c r="L1143" s="151" t="str">
        <f>INDEX('State '!$A$1:$C$62,MATCH($I1143,'State '!$B:$B,0),3)</f>
        <v>Mountain</v>
      </c>
      <c r="M1143" s="151" t="str">
        <f>INDEX('State '!$A$1:$C$62,MATCH($J1143,'State '!$B:$B,0),3)</f>
        <v>Mountain</v>
      </c>
      <c r="N1143" s="151"/>
      <c r="O1143" s="158">
        <v>22.2</v>
      </c>
      <c r="P1143" s="157"/>
      <c r="Q1143" s="157">
        <v>150</v>
      </c>
      <c r="R1143" s="158"/>
      <c r="S1143" s="159" t="s">
        <v>135</v>
      </c>
      <c r="T1143" s="156" t="s">
        <v>381</v>
      </c>
      <c r="U1143" s="160" t="s">
        <v>857</v>
      </c>
      <c r="V1143" s="151"/>
      <c r="W1143" s="150"/>
      <c r="X1143" s="150"/>
      <c r="Y1143" s="141" t="s">
        <v>2502</v>
      </c>
      <c r="Z1143" s="17"/>
      <c r="AA1143" s="17"/>
      <c r="AB1143" s="17"/>
    </row>
    <row r="1144" spans="1:28" x14ac:dyDescent="0.2">
      <c r="A1144" s="173">
        <v>39990</v>
      </c>
      <c r="B1144" s="164" t="s">
        <v>1460</v>
      </c>
      <c r="C1144" s="164" t="s">
        <v>247</v>
      </c>
      <c r="D1144" s="164" t="s">
        <v>140</v>
      </c>
      <c r="E1144" s="164" t="s">
        <v>143</v>
      </c>
      <c r="F1144" s="165">
        <v>36586</v>
      </c>
      <c r="G1144" s="157">
        <v>2000</v>
      </c>
      <c r="H1144" s="151" t="s">
        <v>690</v>
      </c>
      <c r="I1144" s="151" t="str">
        <f t="shared" si="87"/>
        <v>WY</v>
      </c>
      <c r="J1144" s="151" t="str">
        <f t="shared" si="88"/>
        <v>CO</v>
      </c>
      <c r="K1144" s="151" t="str">
        <f t="shared" si="89"/>
        <v>Mountain</v>
      </c>
      <c r="L1144" s="151" t="str">
        <f>INDEX('State '!$A$1:$C$62,MATCH($I1144,'State '!$B:$B,0),3)</f>
        <v>Mountain</v>
      </c>
      <c r="M1144" s="151" t="str">
        <f>INDEX('State '!$A$1:$C$62,MATCH($J1144,'State '!$B:$B,0),3)</f>
        <v>Mountain</v>
      </c>
      <c r="N1144" s="151"/>
      <c r="O1144" s="158">
        <v>12.1</v>
      </c>
      <c r="P1144" s="158">
        <v>5.6</v>
      </c>
      <c r="Q1144" s="158">
        <v>120</v>
      </c>
      <c r="R1144" s="157">
        <v>24</v>
      </c>
      <c r="S1144" s="151" t="s">
        <v>135</v>
      </c>
      <c r="T1144" s="151" t="s">
        <v>381</v>
      </c>
      <c r="U1144" s="151" t="s">
        <v>1461</v>
      </c>
      <c r="V1144" s="151"/>
      <c r="W1144" s="150"/>
      <c r="X1144" s="150"/>
      <c r="Y1144" s="150"/>
      <c r="Z1144" s="17"/>
      <c r="AA1144" s="17"/>
      <c r="AB1144" s="17"/>
    </row>
    <row r="1145" spans="1:28" x14ac:dyDescent="0.2">
      <c r="A1145" s="173">
        <v>39990</v>
      </c>
      <c r="B1145" s="152" t="s">
        <v>854</v>
      </c>
      <c r="C1145" s="152" t="s">
        <v>247</v>
      </c>
      <c r="D1145" s="152" t="s">
        <v>140</v>
      </c>
      <c r="E1145" s="153" t="s">
        <v>143</v>
      </c>
      <c r="F1145" s="154">
        <v>39750</v>
      </c>
      <c r="G1145" s="161">
        <v>2008</v>
      </c>
      <c r="H1145" s="151" t="s">
        <v>690</v>
      </c>
      <c r="I1145" s="151" t="str">
        <f t="shared" si="87"/>
        <v>WY</v>
      </c>
      <c r="J1145" s="151" t="str">
        <f t="shared" si="88"/>
        <v>CO</v>
      </c>
      <c r="K1145" s="151" t="str">
        <f t="shared" si="89"/>
        <v>Mountain</v>
      </c>
      <c r="L1145" s="151" t="str">
        <f>INDEX('State '!$A$1:$C$62,MATCH($I1145,'State '!$B:$B,0),3)</f>
        <v>Mountain</v>
      </c>
      <c r="M1145" s="151" t="str">
        <f>INDEX('State '!$A$1:$C$62,MATCH($J1145,'State '!$B:$B,0),3)</f>
        <v>Mountain</v>
      </c>
      <c r="N1145" s="151"/>
      <c r="O1145" s="158">
        <v>32</v>
      </c>
      <c r="P1145" s="157"/>
      <c r="Q1145" s="157">
        <v>330</v>
      </c>
      <c r="R1145" s="158"/>
      <c r="S1145" s="159" t="s">
        <v>135</v>
      </c>
      <c r="T1145" s="156" t="s">
        <v>381</v>
      </c>
      <c r="U1145" s="160" t="s">
        <v>855</v>
      </c>
      <c r="V1145" s="151"/>
      <c r="W1145" s="161"/>
      <c r="X1145" s="161"/>
      <c r="Y1145" s="153"/>
      <c r="Z1145" s="17"/>
      <c r="AA1145" s="17"/>
      <c r="AB1145" s="17"/>
    </row>
    <row r="1146" spans="1:28" x14ac:dyDescent="0.2">
      <c r="A1146" s="173">
        <v>39990</v>
      </c>
      <c r="B1146" s="164" t="s">
        <v>1516</v>
      </c>
      <c r="C1146" s="164" t="s">
        <v>247</v>
      </c>
      <c r="D1146" s="164" t="s">
        <v>140</v>
      </c>
      <c r="E1146" s="164" t="s">
        <v>143</v>
      </c>
      <c r="F1146" s="165">
        <v>36489</v>
      </c>
      <c r="G1146" s="157">
        <v>1999</v>
      </c>
      <c r="H1146" s="151" t="s">
        <v>690</v>
      </c>
      <c r="I1146" s="151" t="str">
        <f t="shared" si="87"/>
        <v>WY</v>
      </c>
      <c r="J1146" s="151" t="str">
        <f t="shared" si="88"/>
        <v>CO</v>
      </c>
      <c r="K1146" s="151" t="str">
        <f t="shared" si="89"/>
        <v>Mountain</v>
      </c>
      <c r="L1146" s="151" t="str">
        <f>INDEX('State '!$A$1:$C$62,MATCH($I1146,'State '!$B:$B,0),3)</f>
        <v>Mountain</v>
      </c>
      <c r="M1146" s="151" t="str">
        <f>INDEX('State '!$A$1:$C$62,MATCH($J1146,'State '!$B:$B,0),3)</f>
        <v>Mountain</v>
      </c>
      <c r="N1146" s="151"/>
      <c r="O1146" s="158">
        <v>78</v>
      </c>
      <c r="P1146" s="158">
        <v>149</v>
      </c>
      <c r="Q1146" s="158">
        <v>275</v>
      </c>
      <c r="R1146" s="157">
        <v>24</v>
      </c>
      <c r="S1146" s="151" t="s">
        <v>135</v>
      </c>
      <c r="T1146" s="151" t="s">
        <v>381</v>
      </c>
      <c r="U1146" s="151" t="s">
        <v>1517</v>
      </c>
      <c r="V1146" s="151"/>
      <c r="W1146" s="150"/>
      <c r="X1146" s="150"/>
      <c r="Y1146" s="150"/>
      <c r="Z1146" s="17"/>
      <c r="AA1146" s="17"/>
      <c r="AB1146" s="17"/>
    </row>
    <row r="1147" spans="1:28" x14ac:dyDescent="0.2">
      <c r="A1147" s="173">
        <v>39990</v>
      </c>
      <c r="B1147" s="164" t="s">
        <v>1421</v>
      </c>
      <c r="C1147" s="164" t="s">
        <v>247</v>
      </c>
      <c r="D1147" s="164" t="s">
        <v>140</v>
      </c>
      <c r="E1147" s="164" t="s">
        <v>143</v>
      </c>
      <c r="F1147" s="165">
        <v>37226</v>
      </c>
      <c r="G1147" s="157">
        <v>2001</v>
      </c>
      <c r="H1147" s="151" t="s">
        <v>690</v>
      </c>
      <c r="I1147" s="151" t="str">
        <f t="shared" si="87"/>
        <v>WY</v>
      </c>
      <c r="J1147" s="151" t="str">
        <f t="shared" si="88"/>
        <v>CO</v>
      </c>
      <c r="K1147" s="151" t="str">
        <f t="shared" si="89"/>
        <v>Mountain</v>
      </c>
      <c r="L1147" s="151" t="str">
        <f>INDEX('State '!$A$1:$C$62,MATCH($I1147,'State '!$B:$B,0),3)</f>
        <v>Mountain</v>
      </c>
      <c r="M1147" s="151" t="str">
        <f>INDEX('State '!$A$1:$C$62,MATCH($J1147,'State '!$B:$B,0),3)</f>
        <v>Mountain</v>
      </c>
      <c r="N1147" s="151"/>
      <c r="O1147" s="158">
        <v>159.58000000000001</v>
      </c>
      <c r="P1147" s="158">
        <v>155</v>
      </c>
      <c r="Q1147" s="158">
        <v>675</v>
      </c>
      <c r="R1147" s="157">
        <v>36</v>
      </c>
      <c r="S1147" s="151" t="s">
        <v>135</v>
      </c>
      <c r="T1147" s="151" t="s">
        <v>381</v>
      </c>
      <c r="U1147" s="151" t="s">
        <v>1422</v>
      </c>
      <c r="V1147" s="151"/>
      <c r="W1147" s="150"/>
      <c r="X1147" s="150"/>
      <c r="Y1147" s="150"/>
      <c r="Z1147" s="17"/>
      <c r="AA1147" s="17"/>
      <c r="AB1147" s="17"/>
    </row>
    <row r="1148" spans="1:28" x14ac:dyDescent="0.2">
      <c r="A1148" s="173">
        <v>40367</v>
      </c>
      <c r="B1148" s="152" t="s">
        <v>1865</v>
      </c>
      <c r="C1148" s="152" t="s">
        <v>247</v>
      </c>
      <c r="D1148" s="152" t="s">
        <v>140</v>
      </c>
      <c r="E1148" s="153" t="s">
        <v>143</v>
      </c>
      <c r="F1148" s="154">
        <v>39806</v>
      </c>
      <c r="G1148" s="161">
        <v>2008</v>
      </c>
      <c r="H1148" s="151" t="s">
        <v>25</v>
      </c>
      <c r="I1148" s="151" t="str">
        <f t="shared" si="87"/>
        <v>CO</v>
      </c>
      <c r="J1148" s="151" t="str">
        <f t="shared" si="88"/>
        <v>CO</v>
      </c>
      <c r="K1148" s="151" t="str">
        <f t="shared" si="89"/>
        <v>Mountain</v>
      </c>
      <c r="L1148" s="151" t="str">
        <f>INDEX('State '!$A$1:$C$62,MATCH($I1148,'State '!$B:$B,0),3)</f>
        <v>Mountain</v>
      </c>
      <c r="M1148" s="151" t="str">
        <f>INDEX('State '!$A$1:$C$62,MATCH($J1148,'State '!$B:$B,0),3)</f>
        <v>Mountain</v>
      </c>
      <c r="N1148" s="151"/>
      <c r="O1148" s="158">
        <v>45.6</v>
      </c>
      <c r="P1148" s="157"/>
      <c r="Q1148" s="157">
        <v>50</v>
      </c>
      <c r="R1148" s="158"/>
      <c r="S1148" s="159" t="s">
        <v>135</v>
      </c>
      <c r="T1148" s="156" t="s">
        <v>381</v>
      </c>
      <c r="U1148" s="160" t="s">
        <v>661</v>
      </c>
      <c r="V1148" s="151"/>
      <c r="W1148" s="150"/>
      <c r="X1148" s="150"/>
      <c r="Y1148" s="150"/>
      <c r="Z1148" s="17"/>
      <c r="AA1148" s="17"/>
      <c r="AB1148" s="17"/>
    </row>
    <row r="1149" spans="1:28" x14ac:dyDescent="0.2">
      <c r="A1149" s="173">
        <v>40367</v>
      </c>
      <c r="B1149" s="152" t="s">
        <v>1866</v>
      </c>
      <c r="C1149" s="152" t="s">
        <v>247</v>
      </c>
      <c r="D1149" s="152" t="s">
        <v>140</v>
      </c>
      <c r="E1149" s="153" t="s">
        <v>143</v>
      </c>
      <c r="F1149" s="154">
        <v>40086</v>
      </c>
      <c r="G1149" s="161">
        <v>2009</v>
      </c>
      <c r="H1149" s="151" t="s">
        <v>25</v>
      </c>
      <c r="I1149" s="151" t="str">
        <f t="shared" si="87"/>
        <v>CO</v>
      </c>
      <c r="J1149" s="151" t="str">
        <f t="shared" si="88"/>
        <v>CO</v>
      </c>
      <c r="K1149" s="151" t="str">
        <f t="shared" si="89"/>
        <v>Mountain</v>
      </c>
      <c r="L1149" s="151" t="str">
        <f>INDEX('State '!$A$1:$C$62,MATCH($I1149,'State '!$B:$B,0),3)</f>
        <v>Mountain</v>
      </c>
      <c r="M1149" s="151" t="str">
        <f>INDEX('State '!$A$1:$C$62,MATCH($J1149,'State '!$B:$B,0),3)</f>
        <v>Mountain</v>
      </c>
      <c r="N1149" s="151"/>
      <c r="O1149" s="158">
        <v>42</v>
      </c>
      <c r="P1149" s="157">
        <v>45.6</v>
      </c>
      <c r="Q1149" s="157">
        <v>179.5</v>
      </c>
      <c r="R1149" s="158"/>
      <c r="S1149" s="159" t="s">
        <v>135</v>
      </c>
      <c r="T1149" s="156" t="s">
        <v>381</v>
      </c>
      <c r="U1149" s="160" t="s">
        <v>661</v>
      </c>
      <c r="V1149" s="151"/>
      <c r="W1149" s="150"/>
      <c r="X1149" s="150"/>
      <c r="Y1149" s="150"/>
      <c r="AA1149" s="17"/>
      <c r="AB1149" s="17"/>
    </row>
    <row r="1150" spans="1:28" x14ac:dyDescent="0.2">
      <c r="A1150" s="173">
        <v>39990</v>
      </c>
      <c r="B1150" s="152" t="s">
        <v>1028</v>
      </c>
      <c r="C1150" s="152" t="s">
        <v>247</v>
      </c>
      <c r="D1150" s="152" t="s">
        <v>140</v>
      </c>
      <c r="E1150" s="153" t="s">
        <v>143</v>
      </c>
      <c r="F1150" s="154">
        <v>38835</v>
      </c>
      <c r="G1150" s="161">
        <v>2006</v>
      </c>
      <c r="H1150" s="151" t="s">
        <v>566</v>
      </c>
      <c r="I1150" s="151" t="str">
        <f t="shared" si="87"/>
        <v>CO</v>
      </c>
      <c r="J1150" s="151" t="str">
        <f t="shared" si="88"/>
        <v>WY</v>
      </c>
      <c r="K1150" s="151" t="str">
        <f t="shared" si="89"/>
        <v>Mountain</v>
      </c>
      <c r="L1150" s="151" t="str">
        <f>INDEX('State '!$A$1:$C$62,MATCH($I1150,'State '!$B:$B,0),3)</f>
        <v>Mountain</v>
      </c>
      <c r="M1150" s="151" t="str">
        <f>INDEX('State '!$A$1:$C$62,MATCH($J1150,'State '!$B:$B,0),3)</f>
        <v>Mountain</v>
      </c>
      <c r="N1150" s="151"/>
      <c r="O1150" s="158">
        <v>136.41999999999999</v>
      </c>
      <c r="P1150" s="157">
        <v>142</v>
      </c>
      <c r="Q1150" s="157">
        <v>350</v>
      </c>
      <c r="R1150" s="158">
        <v>24</v>
      </c>
      <c r="S1150" s="159" t="s">
        <v>135</v>
      </c>
      <c r="T1150" s="156" t="s">
        <v>381</v>
      </c>
      <c r="U1150" s="160" t="s">
        <v>1029</v>
      </c>
      <c r="V1150" s="151"/>
      <c r="W1150" s="161"/>
      <c r="X1150" s="161"/>
      <c r="Y1150" s="153"/>
      <c r="AA1150" s="17"/>
      <c r="AB1150" s="17"/>
    </row>
    <row r="1151" spans="1:28" x14ac:dyDescent="0.2">
      <c r="A1151" s="173">
        <v>39990</v>
      </c>
      <c r="B1151" s="164" t="s">
        <v>1239</v>
      </c>
      <c r="C1151" s="164" t="s">
        <v>342</v>
      </c>
      <c r="D1151" s="164" t="s">
        <v>134</v>
      </c>
      <c r="E1151" s="164" t="s">
        <v>143</v>
      </c>
      <c r="F1151" s="165">
        <v>37945</v>
      </c>
      <c r="G1151" s="157">
        <v>2003</v>
      </c>
      <c r="H1151" s="151" t="s">
        <v>13</v>
      </c>
      <c r="I1151" s="151" t="str">
        <f t="shared" si="87"/>
        <v>CA</v>
      </c>
      <c r="J1151" s="151" t="str">
        <f t="shared" si="88"/>
        <v>CA</v>
      </c>
      <c r="K1151" s="151" t="str">
        <f t="shared" si="89"/>
        <v>Pacific</v>
      </c>
      <c r="L1151" s="151" t="str">
        <f>INDEX('State '!$A$1:$C$62,MATCH($I1151,'State '!$B:$B,0),3)</f>
        <v>Pacific</v>
      </c>
      <c r="M1151" s="151" t="str">
        <f>INDEX('State '!$A$1:$C$62,MATCH($J1151,'State '!$B:$B,0),3)</f>
        <v>Pacific</v>
      </c>
      <c r="N1151" s="151"/>
      <c r="O1151" s="158">
        <v>20</v>
      </c>
      <c r="P1151" s="158">
        <v>25</v>
      </c>
      <c r="Q1151" s="158">
        <v>700</v>
      </c>
      <c r="R1151" s="157">
        <v>30</v>
      </c>
      <c r="S1151" s="151" t="s">
        <v>138</v>
      </c>
      <c r="T1151" s="151" t="s">
        <v>187</v>
      </c>
      <c r="U1151" s="151" t="s">
        <v>382</v>
      </c>
      <c r="V1151" s="151"/>
      <c r="W1151" s="150"/>
      <c r="X1151" s="150"/>
      <c r="Y1151" s="150"/>
      <c r="AA1151" s="17"/>
      <c r="AB1151" s="17"/>
    </row>
    <row r="1152" spans="1:28" x14ac:dyDescent="0.2">
      <c r="A1152" s="173">
        <v>41524</v>
      </c>
      <c r="B1152" s="152" t="s">
        <v>407</v>
      </c>
      <c r="C1152" s="152" t="s">
        <v>1718</v>
      </c>
      <c r="D1152" s="152" t="s">
        <v>134</v>
      </c>
      <c r="E1152" s="153" t="s">
        <v>143</v>
      </c>
      <c r="F1152" s="154">
        <v>41360</v>
      </c>
      <c r="G1152" s="161">
        <v>2013</v>
      </c>
      <c r="H1152" s="151" t="s">
        <v>1276</v>
      </c>
      <c r="I1152" s="151" t="str">
        <f t="shared" si="87"/>
        <v>AZ</v>
      </c>
      <c r="J1152" s="151" t="str">
        <f t="shared" si="88"/>
        <v>MX</v>
      </c>
      <c r="K1152" s="151" t="str">
        <f t="shared" si="89"/>
        <v>Mountain, Mexico</v>
      </c>
      <c r="L1152" s="151" t="str">
        <f>INDEX('State '!$A$1:$C$62,MATCH($I1152,'State '!$B:$B,0),3)</f>
        <v>Mountain</v>
      </c>
      <c r="M1152" s="151" t="str">
        <f>INDEX('State '!$A$1:$C$62,MATCH($J1152,'State '!$B:$B,0),3)</f>
        <v>Mexico</v>
      </c>
      <c r="N1152" s="151"/>
      <c r="O1152" s="158">
        <v>23.1</v>
      </c>
      <c r="P1152" s="157">
        <v>0.1</v>
      </c>
      <c r="Q1152" s="157">
        <v>185</v>
      </c>
      <c r="R1152" s="158"/>
      <c r="S1152" s="159" t="s">
        <v>135</v>
      </c>
      <c r="T1152" s="156" t="s">
        <v>381</v>
      </c>
      <c r="U1152" s="160" t="s">
        <v>409</v>
      </c>
      <c r="V1152" s="151"/>
      <c r="W1152" s="150"/>
      <c r="X1152" s="150"/>
      <c r="Y1152" s="150"/>
      <c r="AA1152" s="17"/>
      <c r="AB1152" s="17"/>
    </row>
    <row r="1153" spans="1:28" x14ac:dyDescent="0.2">
      <c r="A1153" s="173">
        <v>39990</v>
      </c>
      <c r="B1153" s="164" t="s">
        <v>1408</v>
      </c>
      <c r="C1153" s="164" t="s">
        <v>358</v>
      </c>
      <c r="D1153" s="164" t="s">
        <v>134</v>
      </c>
      <c r="E1153" s="164" t="s">
        <v>143</v>
      </c>
      <c r="F1153" s="165">
        <v>37196</v>
      </c>
      <c r="G1153" s="157">
        <v>2001</v>
      </c>
      <c r="H1153" s="151" t="s">
        <v>1156</v>
      </c>
      <c r="I1153" s="151" t="str">
        <f t="shared" si="87"/>
        <v>KS</v>
      </c>
      <c r="J1153" s="151" t="str">
        <f t="shared" si="88"/>
        <v>MO</v>
      </c>
      <c r="K1153" s="151" t="str">
        <f t="shared" si="89"/>
        <v>South Central, Midwest</v>
      </c>
      <c r="L1153" s="151" t="str">
        <f>INDEX('State '!$A$1:$C$62,MATCH($I1153,'State '!$B:$B,0),3)</f>
        <v>South Central</v>
      </c>
      <c r="M1153" s="151" t="str">
        <f>INDEX('State '!$A$1:$C$62,MATCH($J1153,'State '!$B:$B,0),3)</f>
        <v>Midwest</v>
      </c>
      <c r="N1153" s="151"/>
      <c r="O1153" s="158">
        <v>19.7</v>
      </c>
      <c r="P1153" s="158">
        <v>36.799999999999997</v>
      </c>
      <c r="Q1153" s="158">
        <v>55</v>
      </c>
      <c r="R1153" s="157" t="s">
        <v>1096</v>
      </c>
      <c r="S1153" s="151" t="s">
        <v>135</v>
      </c>
      <c r="T1153" s="151" t="s">
        <v>381</v>
      </c>
      <c r="U1153" s="151" t="s">
        <v>1409</v>
      </c>
      <c r="V1153" s="151"/>
      <c r="W1153" s="156"/>
      <c r="X1153" s="150"/>
      <c r="Y1153" s="150"/>
      <c r="AA1153" s="17"/>
      <c r="AB1153" s="17"/>
    </row>
    <row r="1154" spans="1:28" x14ac:dyDescent="0.2">
      <c r="A1154" s="173">
        <v>39990</v>
      </c>
      <c r="B1154" s="164" t="s">
        <v>1640</v>
      </c>
      <c r="C1154" s="164" t="s">
        <v>358</v>
      </c>
      <c r="D1154" s="164" t="s">
        <v>140</v>
      </c>
      <c r="E1154" s="164" t="s">
        <v>143</v>
      </c>
      <c r="F1154" s="165">
        <v>35735</v>
      </c>
      <c r="G1154" s="157">
        <v>1997</v>
      </c>
      <c r="H1154" s="151" t="s">
        <v>1156</v>
      </c>
      <c r="I1154" s="151" t="str">
        <f t="shared" si="87"/>
        <v>KS</v>
      </c>
      <c r="J1154" s="151" t="str">
        <f t="shared" si="88"/>
        <v>MO</v>
      </c>
      <c r="K1154" s="151" t="str">
        <f t="shared" si="89"/>
        <v>South Central, Midwest</v>
      </c>
      <c r="L1154" s="151" t="str">
        <f>INDEX('State '!$A$1:$C$62,MATCH($I1154,'State '!$B:$B,0),3)</f>
        <v>South Central</v>
      </c>
      <c r="M1154" s="151" t="str">
        <f>INDEX('State '!$A$1:$C$62,MATCH($J1154,'State '!$B:$B,0),3)</f>
        <v>Midwest</v>
      </c>
      <c r="N1154" s="151"/>
      <c r="O1154" s="158">
        <v>6.1</v>
      </c>
      <c r="P1154" s="158">
        <v>12.5</v>
      </c>
      <c r="Q1154" s="158">
        <v>21.3</v>
      </c>
      <c r="R1154" s="157">
        <v>20</v>
      </c>
      <c r="S1154" s="151" t="s">
        <v>135</v>
      </c>
      <c r="T1154" s="151" t="s">
        <v>381</v>
      </c>
      <c r="U1154" s="151" t="s">
        <v>1641</v>
      </c>
      <c r="V1154" s="151"/>
      <c r="W1154" s="150"/>
      <c r="X1154" s="150"/>
      <c r="Y1154" s="150"/>
      <c r="AA1154" s="17"/>
      <c r="AB1154" s="17"/>
    </row>
    <row r="1155" spans="1:28" x14ac:dyDescent="0.2">
      <c r="A1155" s="173">
        <v>39990</v>
      </c>
      <c r="B1155" s="164" t="s">
        <v>1789</v>
      </c>
      <c r="C1155" s="164" t="s">
        <v>358</v>
      </c>
      <c r="D1155" s="164" t="s">
        <v>140</v>
      </c>
      <c r="E1155" s="164" t="s">
        <v>143</v>
      </c>
      <c r="F1155" s="165">
        <v>35370</v>
      </c>
      <c r="G1155" s="157">
        <v>1996</v>
      </c>
      <c r="H1155" s="151" t="s">
        <v>39</v>
      </c>
      <c r="I1155" s="151" t="str">
        <f t="shared" si="87"/>
        <v>MO</v>
      </c>
      <c r="J1155" s="151" t="str">
        <f t="shared" si="88"/>
        <v>MO</v>
      </c>
      <c r="K1155" s="151" t="str">
        <f t="shared" si="89"/>
        <v>Midwest</v>
      </c>
      <c r="L1155" s="151" t="str">
        <f>INDEX('State '!$A$1:$C$62,MATCH($I1155,'State '!$B:$B,0),3)</f>
        <v>Midwest</v>
      </c>
      <c r="M1155" s="151" t="str">
        <f>INDEX('State '!$A$1:$C$62,MATCH($J1155,'State '!$B:$B,0),3)</f>
        <v>Midwest</v>
      </c>
      <c r="N1155" s="151"/>
      <c r="O1155" s="158">
        <v>13.7</v>
      </c>
      <c r="P1155" s="158">
        <v>28.2</v>
      </c>
      <c r="Q1155" s="158">
        <v>23</v>
      </c>
      <c r="R1155" s="157">
        <v>20</v>
      </c>
      <c r="S1155" s="151" t="s">
        <v>135</v>
      </c>
      <c r="T1155" s="151" t="s">
        <v>381</v>
      </c>
      <c r="U1155" s="151" t="s">
        <v>1790</v>
      </c>
      <c r="V1155" s="151"/>
      <c r="W1155" s="150"/>
      <c r="X1155" s="150"/>
      <c r="Y1155" s="150"/>
      <c r="AA1155" s="17"/>
      <c r="AB1155" s="17"/>
    </row>
    <row r="1156" spans="1:28" x14ac:dyDescent="0.2">
      <c r="A1156" s="173">
        <v>39990</v>
      </c>
      <c r="B1156" s="164" t="s">
        <v>1642</v>
      </c>
      <c r="C1156" s="164" t="s">
        <v>358</v>
      </c>
      <c r="D1156" s="164" t="s">
        <v>140</v>
      </c>
      <c r="E1156" s="164" t="s">
        <v>143</v>
      </c>
      <c r="F1156" s="165">
        <v>35779</v>
      </c>
      <c r="G1156" s="157">
        <v>1997</v>
      </c>
      <c r="H1156" s="151" t="s">
        <v>1643</v>
      </c>
      <c r="I1156" s="151" t="str">
        <f t="shared" si="87"/>
        <v>WY</v>
      </c>
      <c r="J1156" s="151" t="str">
        <f t="shared" si="88"/>
        <v>KS</v>
      </c>
      <c r="K1156" s="151" t="str">
        <f t="shared" si="89"/>
        <v>Mountain, South Central</v>
      </c>
      <c r="L1156" s="151" t="str">
        <f>INDEX('State '!$A$1:$C$62,MATCH($I1156,'State '!$B:$B,0),3)</f>
        <v>Mountain</v>
      </c>
      <c r="M1156" s="151" t="str">
        <f>INDEX('State '!$A$1:$C$62,MATCH($J1156,'State '!$B:$B,0),3)</f>
        <v>South Central</v>
      </c>
      <c r="N1156" s="151"/>
      <c r="O1156" s="158">
        <v>9.1999999999999993</v>
      </c>
      <c r="P1156" s="158"/>
      <c r="Q1156" s="158">
        <v>30</v>
      </c>
      <c r="R1156" s="157">
        <v>20</v>
      </c>
      <c r="S1156" s="151" t="s">
        <v>135</v>
      </c>
      <c r="T1156" s="151" t="s">
        <v>381</v>
      </c>
      <c r="U1156" s="151" t="s">
        <v>1644</v>
      </c>
      <c r="V1156" s="151"/>
      <c r="W1156" s="150"/>
      <c r="X1156" s="150"/>
      <c r="Y1156" s="150"/>
      <c r="AA1156" s="17"/>
      <c r="AB1156" s="17"/>
    </row>
    <row r="1157" spans="1:28" x14ac:dyDescent="0.2">
      <c r="A1157" s="173">
        <v>39990</v>
      </c>
      <c r="B1157" s="164" t="s">
        <v>1426</v>
      </c>
      <c r="C1157" s="164" t="s">
        <v>358</v>
      </c>
      <c r="D1157" s="164" t="s">
        <v>140</v>
      </c>
      <c r="E1157" s="164" t="s">
        <v>143</v>
      </c>
      <c r="F1157" s="165">
        <v>37040</v>
      </c>
      <c r="G1157" s="157">
        <v>2001</v>
      </c>
      <c r="H1157" s="151" t="s">
        <v>1156</v>
      </c>
      <c r="I1157" s="151" t="str">
        <f t="shared" si="87"/>
        <v>KS</v>
      </c>
      <c r="J1157" s="151" t="str">
        <f t="shared" si="88"/>
        <v>MO</v>
      </c>
      <c r="K1157" s="151" t="str">
        <f t="shared" si="89"/>
        <v>South Central, Midwest</v>
      </c>
      <c r="L1157" s="151" t="str">
        <f>INDEX('State '!$A$1:$C$62,MATCH($I1157,'State '!$B:$B,0),3)</f>
        <v>South Central</v>
      </c>
      <c r="M1157" s="151" t="str">
        <f>INDEX('State '!$A$1:$C$62,MATCH($J1157,'State '!$B:$B,0),3)</f>
        <v>Midwest</v>
      </c>
      <c r="N1157" s="151"/>
      <c r="O1157" s="158"/>
      <c r="P1157" s="158">
        <v>1.5</v>
      </c>
      <c r="Q1157" s="158">
        <v>88.2</v>
      </c>
      <c r="R1157" s="157">
        <v>24</v>
      </c>
      <c r="S1157" s="151" t="s">
        <v>135</v>
      </c>
      <c r="T1157" s="151" t="s">
        <v>381</v>
      </c>
      <c r="U1157" s="151" t="s">
        <v>1427</v>
      </c>
      <c r="V1157" s="151"/>
      <c r="W1157" s="150"/>
      <c r="X1157" s="150"/>
      <c r="Y1157" s="150"/>
      <c r="AA1157" s="17"/>
      <c r="AB1157" s="17"/>
    </row>
    <row r="1158" spans="1:28" x14ac:dyDescent="0.2">
      <c r="A1158" s="173">
        <v>39990</v>
      </c>
      <c r="B1158" s="164" t="s">
        <v>1551</v>
      </c>
      <c r="C1158" s="164" t="s">
        <v>358</v>
      </c>
      <c r="D1158" s="164" t="s">
        <v>141</v>
      </c>
      <c r="E1158" s="164" t="s">
        <v>143</v>
      </c>
      <c r="F1158" s="165">
        <v>36100</v>
      </c>
      <c r="G1158" s="157">
        <v>1998</v>
      </c>
      <c r="H1158" s="151" t="s">
        <v>39</v>
      </c>
      <c r="I1158" s="151" t="str">
        <f t="shared" si="87"/>
        <v>MO</v>
      </c>
      <c r="J1158" s="151" t="str">
        <f t="shared" si="88"/>
        <v>MO</v>
      </c>
      <c r="K1158" s="151" t="str">
        <f t="shared" si="89"/>
        <v>Midwest</v>
      </c>
      <c r="L1158" s="151" t="str">
        <f>INDEX('State '!$A$1:$C$62,MATCH($I1158,'State '!$B:$B,0),3)</f>
        <v>Midwest</v>
      </c>
      <c r="M1158" s="151" t="str">
        <f>INDEX('State '!$A$1:$C$62,MATCH($J1158,'State '!$B:$B,0),3)</f>
        <v>Midwest</v>
      </c>
      <c r="N1158" s="151"/>
      <c r="O1158" s="158">
        <v>21</v>
      </c>
      <c r="P1158" s="158">
        <v>200</v>
      </c>
      <c r="Q1158" s="158">
        <v>28</v>
      </c>
      <c r="R1158" s="157">
        <v>8</v>
      </c>
      <c r="S1158" s="151" t="s">
        <v>138</v>
      </c>
      <c r="T1158" s="151" t="s">
        <v>187</v>
      </c>
      <c r="U1158" s="151" t="s">
        <v>382</v>
      </c>
      <c r="V1158" s="151"/>
      <c r="W1158" s="150"/>
      <c r="X1158" s="150"/>
      <c r="Y1158" s="150"/>
      <c r="AA1158" s="17"/>
      <c r="AB1158" s="17"/>
    </row>
    <row r="1159" spans="1:28" x14ac:dyDescent="0.2">
      <c r="A1159" s="96">
        <v>43978</v>
      </c>
      <c r="B1159" s="80" t="s">
        <v>2629</v>
      </c>
      <c r="C1159" s="80" t="s">
        <v>239</v>
      </c>
      <c r="D1159" s="80" t="s">
        <v>134</v>
      </c>
      <c r="E1159" s="102" t="s">
        <v>143</v>
      </c>
      <c r="F1159" s="62">
        <v>43980</v>
      </c>
      <c r="G1159" s="110">
        <v>2020</v>
      </c>
      <c r="H1159" s="97" t="s">
        <v>6</v>
      </c>
      <c r="I1159" s="97" t="str">
        <f t="shared" si="87"/>
        <v>TX</v>
      </c>
      <c r="J1159" s="97" t="str">
        <f t="shared" si="88"/>
        <v>TX</v>
      </c>
      <c r="K1159" s="104" t="str">
        <f t="shared" si="89"/>
        <v>South Central</v>
      </c>
      <c r="L1159" s="97" t="str">
        <f>INDEX('State '!$A$1:$C$62,MATCH($I1159,'State '!$B:$B,0),3)</f>
        <v>South Central</v>
      </c>
      <c r="M1159" s="97" t="str">
        <f>INDEX('State '!$A$1:$C$62,MATCH($J1159,'State '!$B:$B,0),3)</f>
        <v>South Central</v>
      </c>
      <c r="N1159" s="97"/>
      <c r="O1159" s="158">
        <v>96.177999999999997</v>
      </c>
      <c r="P1159" s="158">
        <v>19</v>
      </c>
      <c r="Q1159" s="108">
        <v>200</v>
      </c>
      <c r="R1159" s="63">
        <v>24</v>
      </c>
      <c r="S1159" s="103" t="s">
        <v>135</v>
      </c>
      <c r="T1159" s="104" t="s">
        <v>381</v>
      </c>
      <c r="U1159" s="105" t="s">
        <v>2631</v>
      </c>
      <c r="V1159" s="97" t="s">
        <v>2175</v>
      </c>
      <c r="W1159" s="79" t="s">
        <v>2630</v>
      </c>
      <c r="X1159" s="79" t="s">
        <v>2828</v>
      </c>
      <c r="Y1159" s="195"/>
      <c r="AA1159" s="17"/>
      <c r="AB1159" s="17"/>
    </row>
    <row r="1160" spans="1:28" x14ac:dyDescent="0.2">
      <c r="A1160" s="173">
        <v>39990</v>
      </c>
      <c r="B1160" s="152" t="s">
        <v>1018</v>
      </c>
      <c r="C1160" s="152" t="s">
        <v>315</v>
      </c>
      <c r="D1160" s="152" t="s">
        <v>134</v>
      </c>
      <c r="E1160" s="153" t="s">
        <v>143</v>
      </c>
      <c r="F1160" s="154">
        <v>38899</v>
      </c>
      <c r="G1160" s="161">
        <v>2006</v>
      </c>
      <c r="H1160" s="151" t="s">
        <v>29</v>
      </c>
      <c r="I1160" s="151" t="str">
        <f t="shared" si="87"/>
        <v>WY</v>
      </c>
      <c r="J1160" s="151" t="str">
        <f t="shared" si="88"/>
        <v>WY</v>
      </c>
      <c r="K1160" s="151" t="str">
        <f t="shared" si="89"/>
        <v>Mountain</v>
      </c>
      <c r="L1160" s="151" t="str">
        <f>INDEX('State '!$A$1:$C$62,MATCH($I1160,'State '!$B:$B,0),3)</f>
        <v>Mountain</v>
      </c>
      <c r="M1160" s="151" t="str">
        <f>INDEX('State '!$A$1:$C$62,MATCH($J1160,'State '!$B:$B,0),3)</f>
        <v>Mountain</v>
      </c>
      <c r="N1160" s="151"/>
      <c r="O1160" s="158">
        <v>20</v>
      </c>
      <c r="P1160" s="157">
        <v>21</v>
      </c>
      <c r="Q1160" s="157">
        <v>300</v>
      </c>
      <c r="R1160" s="158">
        <v>10</v>
      </c>
      <c r="S1160" s="159" t="s">
        <v>138</v>
      </c>
      <c r="T1160" s="156" t="s">
        <v>187</v>
      </c>
      <c r="U1160" s="160" t="s">
        <v>382</v>
      </c>
      <c r="V1160" s="151"/>
      <c r="W1160" s="161"/>
      <c r="X1160" s="161"/>
      <c r="Y1160" s="153"/>
      <c r="AA1160" s="17"/>
      <c r="AB1160" s="17"/>
    </row>
    <row r="1161" spans="1:28" ht="25.5" x14ac:dyDescent="0.2">
      <c r="A1161" s="96">
        <v>44890</v>
      </c>
      <c r="B1161" s="79" t="s">
        <v>3089</v>
      </c>
      <c r="C1161" s="79" t="s">
        <v>1725</v>
      </c>
      <c r="D1161" s="79" t="s">
        <v>140</v>
      </c>
      <c r="E1161" s="102" t="s">
        <v>143</v>
      </c>
      <c r="F1161" s="60">
        <v>44866</v>
      </c>
      <c r="G1161" s="61">
        <v>2022</v>
      </c>
      <c r="H1161" s="97" t="s">
        <v>1295</v>
      </c>
      <c r="I1161" s="97" t="str">
        <f t="shared" si="87"/>
        <v>IL</v>
      </c>
      <c r="J1161" s="97" t="str">
        <f t="shared" si="88"/>
        <v>WI</v>
      </c>
      <c r="K1161" s="104" t="s">
        <v>9</v>
      </c>
      <c r="L1161" s="97" t="s">
        <v>9</v>
      </c>
      <c r="M1161" s="97" t="s">
        <v>9</v>
      </c>
      <c r="N1161" s="97"/>
      <c r="O1161" s="158">
        <v>5.5</v>
      </c>
      <c r="P1161" s="158"/>
      <c r="Q1161" s="211">
        <v>50.7</v>
      </c>
      <c r="R1161" s="98"/>
      <c r="S1161" s="97" t="s">
        <v>135</v>
      </c>
      <c r="T1161" s="97" t="s">
        <v>381</v>
      </c>
      <c r="U1161" s="97" t="s">
        <v>3334</v>
      </c>
      <c r="V1161" s="97" t="s">
        <v>2178</v>
      </c>
      <c r="W1161" s="79" t="s">
        <v>3294</v>
      </c>
      <c r="X1161" s="79" t="s">
        <v>2830</v>
      </c>
      <c r="Y1161" s="195"/>
      <c r="AA1161" s="17"/>
      <c r="AB1161" s="17"/>
    </row>
    <row r="1162" spans="1:28" x14ac:dyDescent="0.2">
      <c r="A1162" s="173">
        <v>43417</v>
      </c>
      <c r="B1162" s="164" t="s">
        <v>2286</v>
      </c>
      <c r="C1162" s="164" t="s">
        <v>1725</v>
      </c>
      <c r="D1162" s="164" t="s">
        <v>140</v>
      </c>
      <c r="E1162" s="164" t="s">
        <v>143</v>
      </c>
      <c r="F1162" s="165">
        <v>43415</v>
      </c>
      <c r="G1162" s="157">
        <v>2018</v>
      </c>
      <c r="H1162" s="151" t="s">
        <v>1295</v>
      </c>
      <c r="I1162" s="151" t="str">
        <f t="shared" si="87"/>
        <v>IL</v>
      </c>
      <c r="J1162" s="151" t="str">
        <f t="shared" si="88"/>
        <v>WI</v>
      </c>
      <c r="K1162" s="156" t="str">
        <f t="shared" ref="K1162:K1171" si="90">IF($L1162=$M1162,L1162,CONCATENATE($L1162,", ",IF(ISBLANK(N1162),"",CONCATENATE(N1162,", ")),$M1162))</f>
        <v>Midwest</v>
      </c>
      <c r="L1162" s="151" t="str">
        <f>INDEX('State '!$A$1:$C$62,MATCH($I1162,'State '!$B:$B,0),3)</f>
        <v>Midwest</v>
      </c>
      <c r="M1162" s="151" t="str">
        <f>INDEX('State '!$A$1:$C$62,MATCH($J1162,'State '!$B:$B,0),3)</f>
        <v>Midwest</v>
      </c>
      <c r="N1162" s="151"/>
      <c r="O1162" s="158">
        <v>57.7</v>
      </c>
      <c r="P1162" s="158">
        <v>0.5</v>
      </c>
      <c r="Q1162" s="158">
        <v>231</v>
      </c>
      <c r="R1162" s="157">
        <v>24</v>
      </c>
      <c r="S1162" s="159" t="s">
        <v>135</v>
      </c>
      <c r="T1162" s="156" t="s">
        <v>381</v>
      </c>
      <c r="U1162" s="151" t="s">
        <v>2287</v>
      </c>
      <c r="V1162" s="151" t="s">
        <v>2283</v>
      </c>
      <c r="W1162" s="161"/>
      <c r="X1162" s="150"/>
      <c r="Y1162" s="150"/>
      <c r="Z1162" s="17"/>
      <c r="AA1162" s="17"/>
      <c r="AB1162" s="17"/>
    </row>
    <row r="1163" spans="1:28" x14ac:dyDescent="0.2">
      <c r="A1163" s="173">
        <v>42158</v>
      </c>
      <c r="B1163" s="164" t="s">
        <v>1948</v>
      </c>
      <c r="C1163" s="164" t="s">
        <v>1875</v>
      </c>
      <c r="D1163" s="164" t="s">
        <v>134</v>
      </c>
      <c r="E1163" s="164" t="s">
        <v>143</v>
      </c>
      <c r="F1163" s="165">
        <v>42089</v>
      </c>
      <c r="G1163" s="157">
        <v>2015</v>
      </c>
      <c r="H1163" s="151" t="s">
        <v>20</v>
      </c>
      <c r="I1163" s="151" t="str">
        <f t="shared" si="87"/>
        <v>NJ</v>
      </c>
      <c r="J1163" s="151" t="str">
        <f t="shared" si="88"/>
        <v>NJ</v>
      </c>
      <c r="K1163" s="151" t="str">
        <f t="shared" si="90"/>
        <v>Northeast</v>
      </c>
      <c r="L1163" s="151" t="str">
        <f>INDEX('State '!$A$1:$C$62,MATCH($I1163,'State '!$B:$B,0),3)</f>
        <v>Northeast</v>
      </c>
      <c r="M1163" s="151" t="str">
        <f>INDEX('State '!$A$1:$C$62,MATCH($J1163,'State '!$B:$B,0),3)</f>
        <v>Northeast</v>
      </c>
      <c r="N1163" s="151"/>
      <c r="O1163" s="158">
        <v>32</v>
      </c>
      <c r="P1163" s="158">
        <v>2.4</v>
      </c>
      <c r="Q1163" s="158">
        <v>264</v>
      </c>
      <c r="R1163" s="157">
        <v>20</v>
      </c>
      <c r="S1163" s="151" t="s">
        <v>135</v>
      </c>
      <c r="T1163" s="151" t="s">
        <v>381</v>
      </c>
      <c r="U1163" s="151" t="s">
        <v>1949</v>
      </c>
      <c r="V1163" s="151" t="s">
        <v>2175</v>
      </c>
      <c r="W1163" s="150"/>
      <c r="X1163" s="150"/>
      <c r="Y1163" s="150"/>
      <c r="AA1163" s="17"/>
      <c r="AB1163" s="17"/>
    </row>
    <row r="1164" spans="1:28" x14ac:dyDescent="0.2">
      <c r="A1164" s="173">
        <v>40246</v>
      </c>
      <c r="B1164" s="152" t="s">
        <v>866</v>
      </c>
      <c r="C1164" s="152" t="s">
        <v>296</v>
      </c>
      <c r="D1164" s="152" t="s">
        <v>134</v>
      </c>
      <c r="E1164" s="153" t="s">
        <v>143</v>
      </c>
      <c r="F1164" s="154">
        <v>39753</v>
      </c>
      <c r="G1164" s="161">
        <v>2008</v>
      </c>
      <c r="H1164" s="151" t="s">
        <v>34</v>
      </c>
      <c r="I1164" s="151" t="str">
        <f t="shared" si="87"/>
        <v>WI</v>
      </c>
      <c r="J1164" s="151" t="str">
        <f t="shared" si="88"/>
        <v>WI</v>
      </c>
      <c r="K1164" s="151" t="str">
        <f t="shared" si="90"/>
        <v>Midwest</v>
      </c>
      <c r="L1164" s="151" t="str">
        <f>INDEX('State '!$A$1:$C$62,MATCH($I1164,'State '!$B:$B,0),3)</f>
        <v>Midwest</v>
      </c>
      <c r="M1164" s="151" t="str">
        <f>INDEX('State '!$A$1:$C$62,MATCH($J1164,'State '!$B:$B,0),3)</f>
        <v>Midwest</v>
      </c>
      <c r="N1164" s="151"/>
      <c r="O1164" s="158">
        <v>1</v>
      </c>
      <c r="P1164" s="157">
        <v>1</v>
      </c>
      <c r="Q1164" s="157">
        <v>49.99</v>
      </c>
      <c r="R1164" s="158">
        <v>4</v>
      </c>
      <c r="S1164" s="159" t="s">
        <v>138</v>
      </c>
      <c r="T1164" s="156" t="s">
        <v>187</v>
      </c>
      <c r="U1164" s="160" t="s">
        <v>382</v>
      </c>
      <c r="V1164" s="151"/>
      <c r="W1164" s="150"/>
      <c r="X1164" s="150"/>
      <c r="Y1164" s="150"/>
      <c r="AA1164" s="17"/>
      <c r="AB1164" s="17"/>
    </row>
    <row r="1165" spans="1:28" x14ac:dyDescent="0.2">
      <c r="A1165" s="173">
        <v>39990</v>
      </c>
      <c r="B1165" s="152" t="s">
        <v>865</v>
      </c>
      <c r="C1165" s="152" t="s">
        <v>296</v>
      </c>
      <c r="D1165" s="152" t="s">
        <v>134</v>
      </c>
      <c r="E1165" s="153" t="s">
        <v>143</v>
      </c>
      <c r="F1165" s="154">
        <v>39753</v>
      </c>
      <c r="G1165" s="161">
        <v>2008</v>
      </c>
      <c r="H1165" s="151" t="s">
        <v>34</v>
      </c>
      <c r="I1165" s="151" t="str">
        <f t="shared" si="87"/>
        <v>WI</v>
      </c>
      <c r="J1165" s="151" t="str">
        <f t="shared" si="88"/>
        <v>WI</v>
      </c>
      <c r="K1165" s="151" t="str">
        <f t="shared" si="90"/>
        <v>Midwest</v>
      </c>
      <c r="L1165" s="151" t="str">
        <f>INDEX('State '!$A$1:$C$62,MATCH($I1165,'State '!$B:$B,0),3)</f>
        <v>Midwest</v>
      </c>
      <c r="M1165" s="151" t="str">
        <f>INDEX('State '!$A$1:$C$62,MATCH($J1165,'State '!$B:$B,0),3)</f>
        <v>Midwest</v>
      </c>
      <c r="N1165" s="151"/>
      <c r="O1165" s="158">
        <v>15</v>
      </c>
      <c r="P1165" s="157">
        <v>14</v>
      </c>
      <c r="Q1165" s="157">
        <v>99.99</v>
      </c>
      <c r="R1165" s="158">
        <v>12</v>
      </c>
      <c r="S1165" s="159" t="s">
        <v>138</v>
      </c>
      <c r="T1165" s="156" t="s">
        <v>187</v>
      </c>
      <c r="U1165" s="160" t="s">
        <v>382</v>
      </c>
      <c r="V1165" s="151"/>
      <c r="W1165" s="161"/>
      <c r="X1165" s="150"/>
      <c r="Y1165" s="150"/>
      <c r="AA1165" s="17"/>
      <c r="AB1165" s="17"/>
    </row>
    <row r="1166" spans="1:28" x14ac:dyDescent="0.2">
      <c r="A1166" s="173">
        <v>40381</v>
      </c>
      <c r="B1166" s="164" t="s">
        <v>851</v>
      </c>
      <c r="C1166" s="164" t="s">
        <v>296</v>
      </c>
      <c r="D1166" s="164" t="s">
        <v>134</v>
      </c>
      <c r="E1166" s="164" t="s">
        <v>143</v>
      </c>
      <c r="F1166" s="165">
        <v>39722</v>
      </c>
      <c r="G1166" s="157">
        <v>2008</v>
      </c>
      <c r="H1166" s="151" t="s">
        <v>34</v>
      </c>
      <c r="I1166" s="151" t="str">
        <f t="shared" si="87"/>
        <v>WI</v>
      </c>
      <c r="J1166" s="151" t="str">
        <f t="shared" si="88"/>
        <v>WI</v>
      </c>
      <c r="K1166" s="151" t="str">
        <f t="shared" si="90"/>
        <v>Midwest</v>
      </c>
      <c r="L1166" s="151" t="str">
        <f>INDEX('State '!$A$1:$C$62,MATCH($I1166,'State '!$B:$B,0),3)</f>
        <v>Midwest</v>
      </c>
      <c r="M1166" s="151" t="str">
        <f>INDEX('State '!$A$1:$C$62,MATCH($J1166,'State '!$B:$B,0),3)</f>
        <v>Midwest</v>
      </c>
      <c r="N1166" s="151"/>
      <c r="O1166" s="158">
        <v>30</v>
      </c>
      <c r="P1166" s="158">
        <v>32</v>
      </c>
      <c r="Q1166" s="158">
        <v>99.99</v>
      </c>
      <c r="R1166" s="157" t="s">
        <v>719</v>
      </c>
      <c r="S1166" s="151" t="s">
        <v>138</v>
      </c>
      <c r="T1166" s="151" t="s">
        <v>187</v>
      </c>
      <c r="U1166" s="151" t="s">
        <v>382</v>
      </c>
      <c r="V1166" s="151"/>
      <c r="W1166" s="150"/>
      <c r="X1166" s="150"/>
      <c r="Y1166" s="185"/>
      <c r="AA1166" s="17"/>
      <c r="AB1166" s="17"/>
    </row>
    <row r="1167" spans="1:28" x14ac:dyDescent="0.2">
      <c r="A1167" s="173">
        <v>39990</v>
      </c>
      <c r="B1167" s="164" t="s">
        <v>1787</v>
      </c>
      <c r="C1167" s="164" t="s">
        <v>1788</v>
      </c>
      <c r="D1167" s="164" t="s">
        <v>140</v>
      </c>
      <c r="E1167" s="164" t="s">
        <v>143</v>
      </c>
      <c r="F1167" s="165">
        <v>35430</v>
      </c>
      <c r="G1167" s="157">
        <v>1996</v>
      </c>
      <c r="H1167" s="151" t="s">
        <v>46</v>
      </c>
      <c r="I1167" s="151" t="str">
        <f t="shared" si="87"/>
        <v>KS</v>
      </c>
      <c r="J1167" s="151" t="str">
        <f t="shared" si="88"/>
        <v>KS</v>
      </c>
      <c r="K1167" s="151" t="str">
        <f t="shared" si="90"/>
        <v>South Central</v>
      </c>
      <c r="L1167" s="151" t="str">
        <f>INDEX('State '!$A$1:$C$62,MATCH($I1167,'State '!$B:$B,0),3)</f>
        <v>South Central</v>
      </c>
      <c r="M1167" s="151" t="str">
        <f>INDEX('State '!$A$1:$C$62,MATCH($J1167,'State '!$B:$B,0),3)</f>
        <v>South Central</v>
      </c>
      <c r="N1167" s="151"/>
      <c r="O1167" s="158">
        <v>10</v>
      </c>
      <c r="P1167" s="158">
        <v>9.1999999999999993</v>
      </c>
      <c r="Q1167" s="158">
        <v>55</v>
      </c>
      <c r="R1167" s="157">
        <v>16</v>
      </c>
      <c r="S1167" s="151" t="s">
        <v>135</v>
      </c>
      <c r="T1167" s="151" t="s">
        <v>381</v>
      </c>
      <c r="U1167" s="151" t="s">
        <v>382</v>
      </c>
      <c r="V1167" s="151"/>
      <c r="W1167" s="150"/>
      <c r="X1167" s="185"/>
      <c r="Y1167" s="150"/>
      <c r="Z1167" s="17"/>
      <c r="AA1167" s="17"/>
      <c r="AB1167" s="17"/>
    </row>
    <row r="1168" spans="1:28" x14ac:dyDescent="0.2">
      <c r="A1168" s="96">
        <v>43922</v>
      </c>
      <c r="B1168" s="80" t="s">
        <v>1918</v>
      </c>
      <c r="C1168" s="80" t="s">
        <v>205</v>
      </c>
      <c r="D1168" s="80" t="s">
        <v>140</v>
      </c>
      <c r="E1168" s="102" t="s">
        <v>2374</v>
      </c>
      <c r="F1168" s="62"/>
      <c r="G1168" s="110" t="s">
        <v>382</v>
      </c>
      <c r="H1168" s="97" t="s">
        <v>10</v>
      </c>
      <c r="I1168" s="97" t="str">
        <f t="shared" si="87"/>
        <v>NY</v>
      </c>
      <c r="J1168" s="97" t="str">
        <f t="shared" si="88"/>
        <v>NY</v>
      </c>
      <c r="K1168" s="104" t="str">
        <f t="shared" si="90"/>
        <v>Northeast</v>
      </c>
      <c r="L1168" s="97" t="str">
        <f>INDEX('State '!$A$1:$C$62,MATCH($I1168,'State '!$B:$B,0),3)</f>
        <v>Northeast</v>
      </c>
      <c r="M1168" s="97" t="str">
        <f>INDEX('State '!$A$1:$C$62,MATCH($J1168,'State '!$B:$B,0),3)</f>
        <v>Northeast</v>
      </c>
      <c r="N1168" s="97"/>
      <c r="O1168" s="158">
        <v>75</v>
      </c>
      <c r="P1168" s="179"/>
      <c r="Q1168" s="108">
        <v>650</v>
      </c>
      <c r="R1168" s="63"/>
      <c r="S1168" s="103" t="s">
        <v>135</v>
      </c>
      <c r="T1168" s="104" t="s">
        <v>381</v>
      </c>
      <c r="U1168" s="105" t="s">
        <v>1919</v>
      </c>
      <c r="V1168" s="97" t="s">
        <v>2175</v>
      </c>
      <c r="W1168" s="79" t="s">
        <v>2438</v>
      </c>
      <c r="X1168" s="79"/>
      <c r="Y1168" s="137" t="s">
        <v>2512</v>
      </c>
      <c r="Z1168" s="17"/>
      <c r="AA1168" s="17"/>
      <c r="AB1168" s="17"/>
    </row>
    <row r="1169" spans="1:28" ht="25.5" x14ac:dyDescent="0.2">
      <c r="A1169" s="96">
        <v>44638</v>
      </c>
      <c r="B1169" s="80" t="s">
        <v>2750</v>
      </c>
      <c r="C1169" s="80" t="s">
        <v>200</v>
      </c>
      <c r="D1169" s="80" t="s">
        <v>140</v>
      </c>
      <c r="E1169" s="102" t="s">
        <v>143</v>
      </c>
      <c r="F1169" s="62">
        <v>44630</v>
      </c>
      <c r="G1169" s="110">
        <v>2022</v>
      </c>
      <c r="H1169" s="97" t="s">
        <v>10</v>
      </c>
      <c r="I1169" s="97" t="str">
        <f t="shared" si="87"/>
        <v>NY</v>
      </c>
      <c r="J1169" s="97" t="str">
        <f t="shared" si="88"/>
        <v>NY</v>
      </c>
      <c r="K1169" s="104" t="str">
        <f t="shared" si="90"/>
        <v>Northeast</v>
      </c>
      <c r="L1169" s="97" t="str">
        <f>INDEX('State '!$A$1:$C$62,MATCH($I1169,'State '!$B:$B,0),3)</f>
        <v>Northeast</v>
      </c>
      <c r="M1169" s="97" t="str">
        <f>INDEX('State '!$A$1:$C$62,MATCH($J1169,'State '!$B:$B,0),3)</f>
        <v>Northeast</v>
      </c>
      <c r="N1169" s="97"/>
      <c r="O1169" s="158">
        <v>13</v>
      </c>
      <c r="P1169" s="158"/>
      <c r="Q1169" s="108">
        <v>18</v>
      </c>
      <c r="R1169" s="63"/>
      <c r="S1169" s="103" t="s">
        <v>135</v>
      </c>
      <c r="T1169" s="104" t="s">
        <v>381</v>
      </c>
      <c r="U1169" s="105" t="s">
        <v>2751</v>
      </c>
      <c r="V1169" s="97" t="s">
        <v>2175</v>
      </c>
      <c r="W1169" s="79" t="s">
        <v>2752</v>
      </c>
      <c r="X1169" s="79" t="s">
        <v>2834</v>
      </c>
      <c r="Y1169" s="195"/>
      <c r="Z1169" s="17"/>
      <c r="AA1169" s="17"/>
      <c r="AB1169" s="17"/>
    </row>
    <row r="1170" spans="1:28" x14ac:dyDescent="0.2">
      <c r="A1170" s="173">
        <v>42251</v>
      </c>
      <c r="B1170" s="152" t="s">
        <v>2060</v>
      </c>
      <c r="C1170" s="152" t="s">
        <v>246</v>
      </c>
      <c r="D1170" s="152" t="s">
        <v>1878</v>
      </c>
      <c r="E1170" s="153" t="s">
        <v>143</v>
      </c>
      <c r="F1170" s="154">
        <v>42248</v>
      </c>
      <c r="G1170" s="161">
        <v>2015</v>
      </c>
      <c r="H1170" s="151" t="s">
        <v>2010</v>
      </c>
      <c r="I1170" s="151" t="str">
        <f t="shared" si="87"/>
        <v>OH</v>
      </c>
      <c r="J1170" s="151" t="str">
        <f t="shared" si="88"/>
        <v>IL</v>
      </c>
      <c r="K1170" s="151" t="str">
        <f t="shared" si="90"/>
        <v>Northeast, Midwest</v>
      </c>
      <c r="L1170" s="151" t="str">
        <f>INDEX('State '!$A$1:$C$62,MATCH($I1170,'State '!$B:$B,0),3)</f>
        <v>Northeast</v>
      </c>
      <c r="M1170" s="151" t="str">
        <f>INDEX('State '!$A$1:$C$62,MATCH($J1170,'State '!$B:$B,0),3)</f>
        <v>Midwest</v>
      </c>
      <c r="N1170" s="151"/>
      <c r="O1170" s="158">
        <v>79</v>
      </c>
      <c r="P1170" s="158"/>
      <c r="Q1170" s="157">
        <v>1200</v>
      </c>
      <c r="R1170" s="158"/>
      <c r="S1170" s="159" t="s">
        <v>135</v>
      </c>
      <c r="T1170" s="156" t="s">
        <v>381</v>
      </c>
      <c r="U1170" s="160" t="s">
        <v>1895</v>
      </c>
      <c r="V1170" s="151" t="s">
        <v>2178</v>
      </c>
      <c r="W1170" s="150"/>
      <c r="X1170" s="150"/>
      <c r="Y1170" s="150"/>
      <c r="Z1170" s="17"/>
      <c r="AA1170" s="17"/>
      <c r="AB1170" s="17"/>
    </row>
    <row r="1171" spans="1:28" x14ac:dyDescent="0.2">
      <c r="A1171" s="173">
        <v>42619</v>
      </c>
      <c r="B1171" s="152" t="s">
        <v>2214</v>
      </c>
      <c r="C1171" s="152" t="s">
        <v>215</v>
      </c>
      <c r="D1171" s="152" t="s">
        <v>140</v>
      </c>
      <c r="E1171" s="153" t="s">
        <v>143</v>
      </c>
      <c r="F1171" s="154">
        <v>42615</v>
      </c>
      <c r="G1171" s="161">
        <v>2016</v>
      </c>
      <c r="H1171" s="151" t="s">
        <v>957</v>
      </c>
      <c r="I1171" s="151" t="str">
        <f t="shared" si="87"/>
        <v>GA</v>
      </c>
      <c r="J1171" s="151" t="str">
        <f t="shared" si="88"/>
        <v>FL</v>
      </c>
      <c r="K1171" s="151" t="str">
        <f t="shared" si="90"/>
        <v>Southeast</v>
      </c>
      <c r="L1171" s="151" t="str">
        <f>INDEX('State '!$A$1:$C$62,MATCH($I1171,'State '!$B:$B,0),3)</f>
        <v>Southeast</v>
      </c>
      <c r="M1171" s="151" t="str">
        <f>INDEX('State '!$A$1:$C$62,MATCH($J1171,'State '!$B:$B,0),3)</f>
        <v>Southeast</v>
      </c>
      <c r="N1171" s="151"/>
      <c r="O1171" s="158">
        <v>300</v>
      </c>
      <c r="P1171" s="158"/>
      <c r="Q1171" s="157">
        <v>235</v>
      </c>
      <c r="R1171" s="158"/>
      <c r="S1171" s="159" t="s">
        <v>135</v>
      </c>
      <c r="T1171" s="156" t="s">
        <v>381</v>
      </c>
      <c r="U1171" s="160" t="s">
        <v>2248</v>
      </c>
      <c r="V1171" s="151" t="s">
        <v>2178</v>
      </c>
      <c r="W1171" s="150"/>
      <c r="X1171" s="150"/>
      <c r="Y1171" s="137"/>
      <c r="AA1171" s="17"/>
      <c r="AB1171" s="17"/>
    </row>
  </sheetData>
  <autoFilter ref="A2:Y1171" xr:uid="{00000000-0009-0000-0000-000002000000}">
    <sortState xmlns:xlrd2="http://schemas.microsoft.com/office/spreadsheetml/2017/richdata2" ref="A3:Y1171">
      <sortCondition ref="B2:B1171"/>
    </sortState>
  </autoFilter>
  <sortState xmlns:xlrd2="http://schemas.microsoft.com/office/spreadsheetml/2017/richdata2" ref="A3:R990">
    <sortCondition descending="1" ref="G3:G990"/>
    <sortCondition descending="1" ref="F3:F990"/>
  </sortState>
  <hyperlinks>
    <hyperlink ref="Y772" r:id="rId1" xr:uid="{00000000-0004-0000-0200-000000000000}"/>
    <hyperlink ref="Y27" r:id="rId2" xr:uid="{00000000-0004-0000-0200-000001000000}"/>
    <hyperlink ref="Y76" r:id="rId3" xr:uid="{00000000-0004-0000-0200-000002000000}"/>
    <hyperlink ref="Y218" r:id="rId4" xr:uid="{00000000-0004-0000-0200-000003000000}"/>
    <hyperlink ref="Y914" r:id="rId5" xr:uid="{00000000-0004-0000-0200-000004000000}"/>
    <hyperlink ref="Y172" r:id="rId6" xr:uid="{00000000-0004-0000-0200-000005000000}"/>
    <hyperlink ref="Y805" r:id="rId7" xr:uid="{00000000-0004-0000-0200-000006000000}"/>
    <hyperlink ref="Y778" r:id="rId8" xr:uid="{00000000-0004-0000-0200-000007000000}"/>
    <hyperlink ref="Y105" r:id="rId9" xr:uid="{00000000-0004-0000-0200-000008000000}"/>
    <hyperlink ref="Y78" r:id="rId10" xr:uid="{00000000-0004-0000-0200-000009000000}"/>
    <hyperlink ref="Y93" r:id="rId11" xr:uid="{00000000-0004-0000-0200-00000A000000}"/>
    <hyperlink ref="Y517" r:id="rId12" xr:uid="{00000000-0004-0000-0200-00000B000000}"/>
    <hyperlink ref="Y1143" r:id="rId13" xr:uid="{00000000-0004-0000-0200-00000C000000}"/>
    <hyperlink ref="Y750" r:id="rId14" xr:uid="{00000000-0004-0000-0200-00000D000000}"/>
    <hyperlink ref="Y779" r:id="rId15" xr:uid="{00000000-0004-0000-0200-00000E000000}"/>
    <hyperlink ref="Y895" r:id="rId16" xr:uid="{00000000-0004-0000-0200-00000F000000}"/>
    <hyperlink ref="Y908" r:id="rId17" xr:uid="{00000000-0004-0000-0200-000010000000}"/>
    <hyperlink ref="Y70" r:id="rId18" xr:uid="{00000000-0004-0000-0200-000011000000}"/>
    <hyperlink ref="Y733" r:id="rId19" xr:uid="{00000000-0004-0000-0200-000012000000}"/>
    <hyperlink ref="Y114" r:id="rId20" xr:uid="{00000000-0004-0000-0200-000013000000}"/>
    <hyperlink ref="Y541" r:id="rId21" xr:uid="{00000000-0004-0000-0200-000014000000}"/>
    <hyperlink ref="Y741" r:id="rId22" xr:uid="{00000000-0004-0000-0200-000015000000}"/>
    <hyperlink ref="Y897" r:id="rId23" xr:uid="{00000000-0004-0000-0200-000016000000}"/>
    <hyperlink ref="Y71" r:id="rId24" xr:uid="{00000000-0004-0000-0200-000017000000}"/>
    <hyperlink ref="Y289" r:id="rId25" xr:uid="{00000000-0004-0000-0200-000018000000}"/>
    <hyperlink ref="Y324" r:id="rId26" xr:uid="{00000000-0004-0000-0200-000019000000}"/>
    <hyperlink ref="Y421" r:id="rId27" xr:uid="{00000000-0004-0000-0200-00001A000000}"/>
    <hyperlink ref="Y611" r:id="rId28" xr:uid="{00000000-0004-0000-0200-00001B000000}"/>
    <hyperlink ref="Y683" r:id="rId29" xr:uid="{00000000-0004-0000-0200-00001C000000}"/>
    <hyperlink ref="Y780" r:id="rId30" xr:uid="{00000000-0004-0000-0200-00001D000000}"/>
    <hyperlink ref="Y413" r:id="rId31" xr:uid="{00000000-0004-0000-0200-00001E000000}"/>
    <hyperlink ref="Y735" r:id="rId32" xr:uid="{00000000-0004-0000-0200-00001F000000}"/>
    <hyperlink ref="Y414" r:id="rId33" xr:uid="{00000000-0004-0000-0200-000020000000}"/>
    <hyperlink ref="Y804" r:id="rId34" xr:uid="{00000000-0004-0000-0200-000021000000}"/>
    <hyperlink ref="Y734" r:id="rId35" xr:uid="{00000000-0004-0000-0200-000022000000}"/>
    <hyperlink ref="Y736" r:id="rId36" xr:uid="{00000000-0004-0000-0200-000023000000}"/>
    <hyperlink ref="Y818" r:id="rId37" xr:uid="{00000000-0004-0000-0200-000024000000}"/>
    <hyperlink ref="Y274" r:id="rId38" xr:uid="{00000000-0004-0000-0200-000025000000}"/>
    <hyperlink ref="Y904" r:id="rId39" xr:uid="{00000000-0004-0000-0200-000026000000}"/>
    <hyperlink ref="Y1123" r:id="rId40" xr:uid="{00000000-0004-0000-0200-000027000000}"/>
    <hyperlink ref="Y610" r:id="rId41" xr:uid="{00000000-0004-0000-0200-000028000000}"/>
    <hyperlink ref="Y922" r:id="rId42" xr:uid="{00000000-0004-0000-0200-000029000000}"/>
    <hyperlink ref="Y686" r:id="rId43" xr:uid="{00000000-0004-0000-0200-00002A000000}"/>
    <hyperlink ref="Y616" r:id="rId44" xr:uid="{00000000-0004-0000-0200-00002B000000}"/>
    <hyperlink ref="Y709" r:id="rId45" xr:uid="{00000000-0004-0000-0200-00002C000000}"/>
    <hyperlink ref="Y107" r:id="rId46" xr:uid="{00000000-0004-0000-0200-00002D000000}"/>
    <hyperlink ref="Y313" r:id="rId47" xr:uid="{00000000-0004-0000-0200-00002E000000}"/>
    <hyperlink ref="Y781" r:id="rId48" xr:uid="{00000000-0004-0000-0200-00002F000000}"/>
    <hyperlink ref="Y759" r:id="rId49" xr:uid="{00000000-0004-0000-0200-000030000000}"/>
    <hyperlink ref="Y1126" r:id="rId50" xr:uid="{00000000-0004-0000-0200-000031000000}"/>
    <hyperlink ref="Y833" r:id="rId51" xr:uid="{00000000-0004-0000-0200-000032000000}"/>
    <hyperlink ref="Y162" r:id="rId52" xr:uid="{00000000-0004-0000-0200-000033000000}"/>
    <hyperlink ref="Y839" r:id="rId53" xr:uid="{00000000-0004-0000-0200-000034000000}"/>
    <hyperlink ref="Y1047" r:id="rId54" xr:uid="{00000000-0004-0000-0200-000035000000}"/>
    <hyperlink ref="Y431" r:id="rId55" xr:uid="{00000000-0004-0000-0200-000036000000}"/>
    <hyperlink ref="Y513" r:id="rId56" xr:uid="{00000000-0004-0000-0200-000037000000}"/>
    <hyperlink ref="Y75" r:id="rId57" xr:uid="{00000000-0004-0000-0200-000038000000}"/>
    <hyperlink ref="Y1168" r:id="rId58" xr:uid="{00000000-0004-0000-0200-000039000000}"/>
    <hyperlink ref="Y12" r:id="rId59" xr:uid="{00000000-0004-0000-0200-00003A000000}"/>
    <hyperlink ref="Y196" r:id="rId60" xr:uid="{00000000-0004-0000-0200-00003B000000}"/>
    <hyperlink ref="Y756" r:id="rId61" xr:uid="{00000000-0004-0000-0200-00003C000000}"/>
    <hyperlink ref="Y845" r:id="rId62" display="https://www.nmgco.com/userfiles/files/5 4 20 Santa Fe Loop.pdf" xr:uid="{00000000-0004-0000-0200-00003D000000}"/>
    <hyperlink ref="Y1001" r:id="rId63" location=".WxFgBfkvyJA " xr:uid="{00000000-0004-0000-0200-00003E000000}"/>
    <hyperlink ref="Y1120" r:id="rId64" xr:uid="{00000000-0004-0000-0200-00003F000000}"/>
    <hyperlink ref="Y1056" r:id="rId65" xr:uid="{00000000-0004-0000-0200-000040000000}"/>
    <hyperlink ref="Y1124" r:id="rId66" xr:uid="{00000000-0004-0000-0200-000041000000}"/>
    <hyperlink ref="Y1125" r:id="rId67" xr:uid="{00000000-0004-0000-0200-000042000000}"/>
    <hyperlink ref="Y73" r:id="rId68" xr:uid="{00000000-0004-0000-0200-000043000000}"/>
    <hyperlink ref="Y74" r:id="rId69" xr:uid="{00000000-0004-0000-0200-000044000000}"/>
    <hyperlink ref="Y139" r:id="rId70" xr:uid="{00000000-0004-0000-0200-000045000000}"/>
    <hyperlink ref="Y419" r:id="rId71" xr:uid="{00000000-0004-0000-0200-000046000000}"/>
    <hyperlink ref="Y677" r:id="rId72" xr:uid="{00000000-0004-0000-0200-000047000000}"/>
    <hyperlink ref="Y574" r:id="rId73" xr:uid="{00000000-0004-0000-0200-000048000000}"/>
    <hyperlink ref="Y710" r:id="rId74" xr:uid="{00000000-0004-0000-0200-000049000000}"/>
    <hyperlink ref="Y386" r:id="rId75" location="east-texas" display="https://tracemidstream.com/operations/ - east-texas" xr:uid="{00000000-0004-0000-0200-00004A000000}"/>
    <hyperlink ref="Y17" r:id="rId76" xr:uid="{1519C431-5558-43EA-AD4C-0733058ED824}"/>
    <hyperlink ref="Y24" r:id="rId77" xr:uid="{00000000-0004-0000-0100-000007000000}"/>
    <hyperlink ref="Y265" r:id="rId78" location=":~:text=On%20November%201,near%20Sinton%2C%20Texas." xr:uid="{657CB582-C382-42CA-887F-000D78C88AAF}"/>
    <hyperlink ref="Y312" r:id="rId79" xr:uid="{B4AEFD31-38FC-4784-B6F9-09C6436F7102}"/>
    <hyperlink ref="Y512" r:id="rId80" xr:uid="{66CAEBCA-1E2C-46B2-93AA-EEE4AE53ADD9}"/>
    <hyperlink ref="Y543" r:id="rId81" xr:uid="{74037EC3-8479-4518-A556-D646C4BF84F3}"/>
    <hyperlink ref="Y550" r:id="rId82" xr:uid="{5DE8B443-9BBB-4E9D-9D5A-1A2E3E41BB4A}"/>
    <hyperlink ref="Y675" r:id="rId83" xr:uid="{00000000-0004-0000-0100-00000F000000}"/>
    <hyperlink ref="Y727" r:id="rId84" xr:uid="{AF673068-F310-4909-A1F6-87BFC7CDC4F4}"/>
    <hyperlink ref="Y757" r:id="rId85" xr:uid="{AABC71A6-099E-4266-964F-3FADDF0068C2}"/>
    <hyperlink ref="Y909" r:id="rId86" xr:uid="{406E78E6-8E61-4F21-9ADA-74E0FBE01F5F}"/>
    <hyperlink ref="Y10" r:id="rId87" xr:uid="{9BAD2B9F-68F0-4FDC-8DDC-36B6F46D263D}"/>
    <hyperlink ref="Y14" r:id="rId88" xr:uid="{C8204D2F-6996-491F-B352-F1C8054E8D00}"/>
    <hyperlink ref="Y237" r:id="rId89" xr:uid="{00000000-0004-0000-0100-000010000000}"/>
    <hyperlink ref="Y385" r:id="rId90" location=".XUHmUppKiJA" display="http://venturegloballng.com/plaquemines-project/plaquemines-pipeline/ - .XUHmUppKiJA" xr:uid="{00000000-0004-0000-0100-000004000000}"/>
    <hyperlink ref="Y384" r:id="rId91" xr:uid="{C474C7FF-8523-4660-8ED6-35CCEF9934D4}"/>
    <hyperlink ref="Y389" r:id="rId92" location=":~:text=In%20March%202024%2C%20we%20also%20placed%20the%20approximately%20US%240.3%20billion%20Gillis%20Access%20project%20in%20service%2C%20a%2068%20km%20(42%20mile)%20greenfield%20pipeline%20system%20that%20connects%20natural%20gas%20production%20sourced%20from%20the%20Gillis%20hub%20to%20downstream%20markets%20in%20southeast%20Louisiana." xr:uid="{C1D7C762-7938-4C49-A095-8FAD35EF1BA0}"/>
    <hyperlink ref="Y410" r:id="rId93" xr:uid="{16DBD66B-8E6B-4A8B-A710-E2B7FAE869FE}"/>
    <hyperlink ref="Y437" r:id="rId94" xr:uid="{B14213B4-3C84-465F-A49D-8120B90BA918}"/>
    <hyperlink ref="Y529" r:id="rId95" xr:uid="{F025DBE1-BC36-4E11-9787-9201A8D25E59}"/>
    <hyperlink ref="Y551" r:id="rId96" xr:uid="{627EDF49-1E2A-4E70-92B9-D4C3F7677895}"/>
    <hyperlink ref="Y575" r:id="rId97" display="Mileage based on permit with TXRRC" xr:uid="{0DE3B1D4-2C8A-4710-8511-7DBDF744533D}"/>
    <hyperlink ref="Y612" r:id="rId98" xr:uid="{00000000-0004-0000-0100-00000D000000}"/>
    <hyperlink ref="Y893" r:id="rId99" xr:uid="{D012CD66-D237-44B3-9C6E-9EC9871203F5}"/>
    <hyperlink ref="Y905" r:id="rId100" xr:uid="{4973CE7A-16CB-418C-8CAD-6675803A75AA}"/>
    <hyperlink ref="Y1084" r:id="rId101" xr:uid="{C7CAF515-B790-4789-BE22-4318FC9EABD3}"/>
    <hyperlink ref="Y1099" r:id="rId102" xr:uid="{00000000-0004-0000-0100-000012000000}"/>
    <hyperlink ref="Y1117" r:id="rId103" location=":~:text=The%20Webb%20County,Texas%20Intrastate%20network." xr:uid="{30E8D1FF-C0A1-4299-9AA0-67FFAB1994CF}"/>
    <hyperlink ref="Y695" r:id="rId104" xr:uid="{970D1251-CEAD-4D42-AA88-704BCAD4BC50}"/>
    <hyperlink ref="Y925" r:id="rId105" xr:uid="{1038CD31-8393-41F6-861A-158540B63B60}"/>
  </hyperlinks>
  <pageMargins left="0.7" right="0.7" top="0.25" bottom="0.25" header="0" footer="0"/>
  <pageSetup paperSize="5" scale="10" orientation="landscape" r:id="rId106"/>
  <legacyDrawing r:id="rId10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D16391"/>
  <sheetViews>
    <sheetView showGridLines="0" zoomScaleNormal="100" workbookViewId="0">
      <pane ySplit="1" topLeftCell="A2" activePane="bottomLeft" state="frozen"/>
      <selection pane="bottomLeft" sqref="A1:C1"/>
    </sheetView>
  </sheetViews>
  <sheetFormatPr defaultRowHeight="12.75" x14ac:dyDescent="0.2"/>
  <cols>
    <col min="1" max="1" width="27.5703125" style="3" customWidth="1"/>
    <col min="2" max="2" width="18.140625" customWidth="1"/>
    <col min="3" max="3" width="104.42578125" customWidth="1"/>
  </cols>
  <sheetData>
    <row r="1" spans="1:4" s="31" customFormat="1" ht="13.5" thickBot="1" x14ac:dyDescent="0.25">
      <c r="A1" s="29" t="s">
        <v>191</v>
      </c>
      <c r="B1" s="29" t="s">
        <v>190</v>
      </c>
      <c r="C1" s="30" t="s">
        <v>189</v>
      </c>
    </row>
    <row r="2" spans="1:4" x14ac:dyDescent="0.2">
      <c r="A2" s="18" t="s">
        <v>121</v>
      </c>
      <c r="B2" s="19"/>
      <c r="C2" s="19" t="s">
        <v>158</v>
      </c>
      <c r="D2" s="32"/>
    </row>
    <row r="3" spans="1:4" x14ac:dyDescent="0.2">
      <c r="A3" s="20" t="s">
        <v>122</v>
      </c>
      <c r="B3" s="21"/>
      <c r="C3" s="21" t="s">
        <v>163</v>
      </c>
      <c r="D3" s="32"/>
    </row>
    <row r="4" spans="1:4" x14ac:dyDescent="0.2">
      <c r="A4" s="20" t="s">
        <v>123</v>
      </c>
      <c r="B4" s="21"/>
      <c r="C4" s="21" t="s">
        <v>2230</v>
      </c>
      <c r="D4" s="32"/>
    </row>
    <row r="5" spans="1:4" x14ac:dyDescent="0.2">
      <c r="A5" s="20" t="s">
        <v>124</v>
      </c>
      <c r="B5" s="21"/>
      <c r="C5" s="22"/>
      <c r="D5" s="32"/>
    </row>
    <row r="6" spans="1:4" x14ac:dyDescent="0.2">
      <c r="A6" s="20"/>
      <c r="B6" s="21" t="s">
        <v>141</v>
      </c>
      <c r="C6" s="22" t="s">
        <v>2229</v>
      </c>
      <c r="D6" s="32"/>
    </row>
    <row r="7" spans="1:4" x14ac:dyDescent="0.2">
      <c r="A7" s="20"/>
      <c r="B7" s="21" t="s">
        <v>140</v>
      </c>
      <c r="C7" s="22" t="s">
        <v>2235</v>
      </c>
      <c r="D7" s="32"/>
    </row>
    <row r="8" spans="1:4" ht="25.5" x14ac:dyDescent="0.2">
      <c r="A8" s="20"/>
      <c r="B8" s="21" t="s">
        <v>134</v>
      </c>
      <c r="C8" s="22" t="s">
        <v>2228</v>
      </c>
      <c r="D8" s="32"/>
    </row>
    <row r="9" spans="1:4" x14ac:dyDescent="0.2">
      <c r="A9" s="20"/>
      <c r="B9" s="21" t="s">
        <v>136</v>
      </c>
      <c r="C9" s="22" t="s">
        <v>182</v>
      </c>
      <c r="D9" s="32"/>
    </row>
    <row r="10" spans="1:4" x14ac:dyDescent="0.2">
      <c r="A10" s="20"/>
      <c r="B10" s="21" t="s">
        <v>2140</v>
      </c>
      <c r="C10" s="22" t="s">
        <v>2141</v>
      </c>
      <c r="D10" s="32"/>
    </row>
    <row r="11" spans="1:4" x14ac:dyDescent="0.2">
      <c r="A11" s="20"/>
      <c r="B11" s="21" t="s">
        <v>1878</v>
      </c>
      <c r="C11" s="22" t="s">
        <v>2233</v>
      </c>
      <c r="D11" s="32"/>
    </row>
    <row r="12" spans="1:4" x14ac:dyDescent="0.2">
      <c r="A12" s="20"/>
      <c r="B12" s="21" t="s">
        <v>142</v>
      </c>
      <c r="C12" s="22" t="s">
        <v>2232</v>
      </c>
      <c r="D12" s="32"/>
    </row>
    <row r="13" spans="1:4" x14ac:dyDescent="0.2">
      <c r="A13" s="20" t="s">
        <v>125</v>
      </c>
      <c r="B13" s="21"/>
      <c r="C13" s="21"/>
      <c r="D13" s="32"/>
    </row>
    <row r="14" spans="1:4" x14ac:dyDescent="0.2">
      <c r="A14" s="23"/>
      <c r="B14" s="21" t="s">
        <v>135</v>
      </c>
      <c r="C14" s="22" t="s">
        <v>164</v>
      </c>
      <c r="D14" s="32"/>
    </row>
    <row r="15" spans="1:4" x14ac:dyDescent="0.2">
      <c r="A15" s="23"/>
      <c r="B15" s="21" t="s">
        <v>138</v>
      </c>
      <c r="C15" s="22" t="s">
        <v>2234</v>
      </c>
      <c r="D15" s="32"/>
    </row>
    <row r="16" spans="1:4" x14ac:dyDescent="0.2">
      <c r="A16" s="20" t="s">
        <v>126</v>
      </c>
      <c r="B16" s="21"/>
      <c r="C16" s="21" t="s">
        <v>2238</v>
      </c>
      <c r="D16" s="32"/>
    </row>
    <row r="17" spans="1:4" x14ac:dyDescent="0.2">
      <c r="A17" s="57"/>
      <c r="B17" s="21"/>
      <c r="C17" s="21"/>
      <c r="D17" s="32"/>
    </row>
    <row r="18" spans="1:4" x14ac:dyDescent="0.2">
      <c r="A18" s="20" t="s">
        <v>127</v>
      </c>
      <c r="B18" s="21" t="s">
        <v>139</v>
      </c>
      <c r="C18" s="21" t="s">
        <v>2237</v>
      </c>
      <c r="D18" s="32"/>
    </row>
    <row r="19" spans="1:4" x14ac:dyDescent="0.2">
      <c r="A19" s="23"/>
      <c r="B19" s="21" t="s">
        <v>159</v>
      </c>
      <c r="C19" s="21" t="s">
        <v>161</v>
      </c>
      <c r="D19" s="32"/>
    </row>
    <row r="20" spans="1:4" x14ac:dyDescent="0.2">
      <c r="A20" s="23"/>
      <c r="B20" s="21" t="s">
        <v>137</v>
      </c>
      <c r="C20" s="21" t="s">
        <v>168</v>
      </c>
      <c r="D20" s="32"/>
    </row>
    <row r="21" spans="1:4" x14ac:dyDescent="0.2">
      <c r="A21" s="23"/>
      <c r="B21" s="21" t="s">
        <v>160</v>
      </c>
      <c r="C21" s="21" t="s">
        <v>2236</v>
      </c>
      <c r="D21" s="32"/>
    </row>
    <row r="22" spans="1:4" x14ac:dyDescent="0.2">
      <c r="A22" s="23"/>
      <c r="B22" s="21" t="s">
        <v>419</v>
      </c>
      <c r="C22" s="21" t="s">
        <v>2231</v>
      </c>
      <c r="D22" s="32"/>
    </row>
    <row r="23" spans="1:4" x14ac:dyDescent="0.2">
      <c r="A23" s="23"/>
      <c r="B23" s="21" t="s">
        <v>2684</v>
      </c>
      <c r="C23" s="21" t="s">
        <v>2713</v>
      </c>
      <c r="D23" s="32"/>
    </row>
    <row r="24" spans="1:4" x14ac:dyDescent="0.2">
      <c r="A24" s="23"/>
      <c r="B24" s="21" t="s">
        <v>2638</v>
      </c>
      <c r="C24" s="21" t="s">
        <v>3033</v>
      </c>
      <c r="D24" s="32"/>
    </row>
    <row r="25" spans="1:4" x14ac:dyDescent="0.2">
      <c r="A25" s="23"/>
      <c r="B25" s="21" t="s">
        <v>143</v>
      </c>
      <c r="C25" s="21" t="s">
        <v>162</v>
      </c>
      <c r="D25" s="32"/>
    </row>
    <row r="26" spans="1:4" x14ac:dyDescent="0.2">
      <c r="A26" s="23"/>
      <c r="B26" s="21" t="s">
        <v>2221</v>
      </c>
      <c r="C26" s="21" t="s">
        <v>2222</v>
      </c>
      <c r="D26" s="32"/>
    </row>
    <row r="27" spans="1:4" x14ac:dyDescent="0.2">
      <c r="A27" s="23"/>
      <c r="B27" s="21" t="s">
        <v>2882</v>
      </c>
      <c r="C27" s="21" t="s">
        <v>2890</v>
      </c>
      <c r="D27" s="32"/>
    </row>
    <row r="28" spans="1:4" x14ac:dyDescent="0.2">
      <c r="A28" s="23"/>
      <c r="B28" s="21" t="s">
        <v>2374</v>
      </c>
      <c r="C28" s="21" t="s">
        <v>2712</v>
      </c>
      <c r="D28" s="32"/>
    </row>
    <row r="29" spans="1:4" x14ac:dyDescent="0.2">
      <c r="A29" s="20" t="s">
        <v>128</v>
      </c>
      <c r="B29" s="21"/>
      <c r="C29" s="21" t="s">
        <v>165</v>
      </c>
      <c r="D29" s="32"/>
    </row>
    <row r="30" spans="1:4" x14ac:dyDescent="0.2">
      <c r="A30" s="20" t="s">
        <v>129</v>
      </c>
      <c r="B30" s="21"/>
      <c r="C30" s="21" t="s">
        <v>169</v>
      </c>
      <c r="D30" s="32"/>
    </row>
    <row r="31" spans="1:4" x14ac:dyDescent="0.2">
      <c r="A31" s="20" t="s">
        <v>130</v>
      </c>
      <c r="B31" s="21"/>
      <c r="C31" s="27" t="s">
        <v>170</v>
      </c>
      <c r="D31" s="32"/>
    </row>
    <row r="32" spans="1:4" x14ac:dyDescent="0.2">
      <c r="A32" s="20" t="s">
        <v>131</v>
      </c>
      <c r="B32" s="21"/>
      <c r="C32" s="21" t="s">
        <v>171</v>
      </c>
    </row>
    <row r="33" spans="1:4" x14ac:dyDescent="0.2">
      <c r="A33" s="20" t="s">
        <v>132</v>
      </c>
      <c r="B33" s="21"/>
      <c r="C33" s="21" t="s">
        <v>172</v>
      </c>
    </row>
    <row r="34" spans="1:4" x14ac:dyDescent="0.2">
      <c r="A34" s="20" t="s">
        <v>133</v>
      </c>
      <c r="B34" s="21"/>
      <c r="C34" s="186" t="s">
        <v>173</v>
      </c>
    </row>
    <row r="35" spans="1:4" x14ac:dyDescent="0.2">
      <c r="A35" s="20" t="s">
        <v>194</v>
      </c>
      <c r="B35" s="21"/>
      <c r="C35" s="21" t="s">
        <v>174</v>
      </c>
    </row>
    <row r="36" spans="1:4" x14ac:dyDescent="0.2">
      <c r="A36" s="20" t="s">
        <v>195</v>
      </c>
      <c r="B36" s="21"/>
      <c r="C36" s="186" t="s">
        <v>175</v>
      </c>
    </row>
    <row r="37" spans="1:4" x14ac:dyDescent="0.2">
      <c r="A37" s="20" t="s">
        <v>2950</v>
      </c>
      <c r="B37" s="21"/>
      <c r="C37" s="21" t="s">
        <v>2951</v>
      </c>
    </row>
    <row r="38" spans="1:4" x14ac:dyDescent="0.2">
      <c r="A38" s="23"/>
      <c r="B38" s="21" t="s">
        <v>2828</v>
      </c>
      <c r="C38" s="184" t="s">
        <v>2952</v>
      </c>
    </row>
    <row r="39" spans="1:4" x14ac:dyDescent="0.2">
      <c r="A39" s="23"/>
      <c r="B39" s="21" t="s">
        <v>2826</v>
      </c>
      <c r="C39" s="21" t="s">
        <v>2955</v>
      </c>
    </row>
    <row r="40" spans="1:4" x14ac:dyDescent="0.2">
      <c r="A40" s="23"/>
      <c r="B40" s="21" t="s">
        <v>2830</v>
      </c>
      <c r="C40" s="21" t="s">
        <v>2953</v>
      </c>
      <c r="D40" s="32"/>
    </row>
    <row r="41" spans="1:4" x14ac:dyDescent="0.2">
      <c r="A41" s="20"/>
      <c r="B41" s="21" t="s">
        <v>2827</v>
      </c>
      <c r="C41" s="21" t="s">
        <v>2954</v>
      </c>
    </row>
    <row r="42" spans="1:4" x14ac:dyDescent="0.2">
      <c r="A42" s="24"/>
      <c r="B42" s="21"/>
      <c r="C42" s="21"/>
    </row>
    <row r="43" spans="1:4" x14ac:dyDescent="0.2">
      <c r="A43" s="23" t="s">
        <v>184</v>
      </c>
      <c r="B43" s="21"/>
      <c r="C43" s="25" t="s">
        <v>178</v>
      </c>
    </row>
    <row r="44" spans="1:4" x14ac:dyDescent="0.2">
      <c r="A44" s="26"/>
      <c r="B44" s="27"/>
      <c r="C44" s="28"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K51"/>
  <sheetViews>
    <sheetView showGridLines="0" zoomScaleNormal="100" workbookViewId="0">
      <pane ySplit="1" topLeftCell="A2" activePane="bottomLeft" state="frozen"/>
      <selection pane="bottomLeft"/>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37" t="s">
        <v>2465</v>
      </c>
      <c r="D2" s="15"/>
      <c r="E2" s="45" t="s">
        <v>114</v>
      </c>
      <c r="F2" s="46" t="s">
        <v>61</v>
      </c>
      <c r="G2" s="47" t="s">
        <v>45</v>
      </c>
      <c r="H2" s="15"/>
      <c r="I2" s="15"/>
      <c r="J2" s="15"/>
      <c r="K2" s="15"/>
    </row>
    <row r="3" spans="1:11" x14ac:dyDescent="0.2">
      <c r="A3" s="36" t="s">
        <v>67</v>
      </c>
      <c r="B3" s="35" t="s">
        <v>40</v>
      </c>
      <c r="C3" s="37" t="s">
        <v>2463</v>
      </c>
      <c r="D3" s="15"/>
      <c r="E3" s="41" t="s">
        <v>2291</v>
      </c>
      <c r="F3" s="33" t="s">
        <v>62</v>
      </c>
      <c r="G3" s="42" t="s">
        <v>45</v>
      </c>
      <c r="H3" s="15"/>
      <c r="I3" s="15"/>
      <c r="J3" s="15"/>
      <c r="K3" s="15"/>
    </row>
    <row r="4" spans="1:11" x14ac:dyDescent="0.2">
      <c r="A4" s="36" t="s">
        <v>68</v>
      </c>
      <c r="B4" s="35" t="s">
        <v>32</v>
      </c>
      <c r="C4" s="37" t="s">
        <v>2465</v>
      </c>
      <c r="D4" s="15"/>
      <c r="E4" s="41" t="s">
        <v>116</v>
      </c>
      <c r="F4" s="33" t="s">
        <v>44</v>
      </c>
      <c r="G4" s="42" t="s">
        <v>45</v>
      </c>
      <c r="H4" s="15"/>
      <c r="I4" s="15"/>
      <c r="J4" s="15"/>
      <c r="K4" s="15"/>
    </row>
    <row r="5" spans="1:11" x14ac:dyDescent="0.2">
      <c r="A5" s="36" t="s">
        <v>69</v>
      </c>
      <c r="B5" s="35" t="s">
        <v>13</v>
      </c>
      <c r="C5" s="37" t="s">
        <v>2464</v>
      </c>
      <c r="D5" s="15"/>
      <c r="E5" s="41" t="s">
        <v>117</v>
      </c>
      <c r="F5" s="33" t="s">
        <v>57</v>
      </c>
      <c r="G5" s="42" t="s">
        <v>45</v>
      </c>
      <c r="H5" s="15"/>
      <c r="I5" s="15"/>
      <c r="J5" s="15"/>
      <c r="K5" s="15"/>
    </row>
    <row r="6" spans="1:11" x14ac:dyDescent="0.2">
      <c r="A6" s="36" t="s">
        <v>70</v>
      </c>
      <c r="B6" s="35" t="s">
        <v>25</v>
      </c>
      <c r="C6" s="37" t="s">
        <v>2463</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120" t="s">
        <v>2292</v>
      </c>
      <c r="B9" s="121" t="s">
        <v>2293</v>
      </c>
      <c r="C9" s="122" t="s">
        <v>5</v>
      </c>
      <c r="D9" s="15"/>
      <c r="E9" s="52" t="s">
        <v>27</v>
      </c>
      <c r="F9" s="53" t="s">
        <v>26</v>
      </c>
      <c r="G9" s="54" t="s">
        <v>27</v>
      </c>
      <c r="H9" s="15"/>
      <c r="I9" s="15"/>
      <c r="J9" s="15"/>
      <c r="K9" s="15"/>
    </row>
    <row r="10" spans="1:11" x14ac:dyDescent="0.2">
      <c r="A10" s="36" t="s">
        <v>73</v>
      </c>
      <c r="B10" s="35" t="s">
        <v>18</v>
      </c>
      <c r="C10" s="37" t="s">
        <v>15</v>
      </c>
      <c r="D10" s="15"/>
      <c r="E10" s="55"/>
      <c r="F10" s="55"/>
      <c r="G10" s="55"/>
      <c r="H10" s="15"/>
      <c r="I10" s="15"/>
      <c r="J10" s="15"/>
      <c r="K10" s="15"/>
    </row>
    <row r="11" spans="1:11" x14ac:dyDescent="0.2">
      <c r="A11" s="36" t="s">
        <v>74</v>
      </c>
      <c r="B11" s="35" t="s">
        <v>22</v>
      </c>
      <c r="C11" s="37" t="s">
        <v>15</v>
      </c>
      <c r="D11" s="15"/>
      <c r="E11" s="15"/>
      <c r="F11" s="15"/>
      <c r="G11" s="15"/>
      <c r="H11" s="15"/>
      <c r="I11" s="15"/>
      <c r="J11" s="15"/>
      <c r="K11" s="15"/>
    </row>
    <row r="12" spans="1:11" x14ac:dyDescent="0.2">
      <c r="A12" s="36" t="s">
        <v>48</v>
      </c>
      <c r="B12" s="35" t="s">
        <v>47</v>
      </c>
      <c r="C12" s="37" t="s">
        <v>48</v>
      </c>
      <c r="D12" s="15"/>
      <c r="E12" s="15"/>
      <c r="F12" s="15"/>
      <c r="G12" s="15"/>
      <c r="H12" s="15"/>
      <c r="I12" s="15"/>
      <c r="J12" s="15"/>
      <c r="K12" s="15"/>
    </row>
    <row r="13" spans="1:11" x14ac:dyDescent="0.2">
      <c r="A13" s="36" t="s">
        <v>75</v>
      </c>
      <c r="B13" s="35" t="s">
        <v>63</v>
      </c>
      <c r="C13" s="37" t="s">
        <v>2463</v>
      </c>
      <c r="D13" s="15"/>
      <c r="E13" s="15"/>
      <c r="F13" s="15"/>
      <c r="G13" s="15"/>
      <c r="H13" s="15"/>
      <c r="I13" s="15"/>
      <c r="J13" s="15"/>
      <c r="K13" s="15"/>
    </row>
    <row r="14" spans="1:11" x14ac:dyDescent="0.2">
      <c r="A14" s="36" t="s">
        <v>76</v>
      </c>
      <c r="B14" s="35" t="s">
        <v>28</v>
      </c>
      <c r="C14" s="37" t="s">
        <v>9</v>
      </c>
      <c r="D14" s="15"/>
      <c r="E14" s="15"/>
      <c r="F14" s="15"/>
      <c r="G14" s="15"/>
      <c r="H14" s="15"/>
      <c r="I14" s="15"/>
      <c r="J14" s="15"/>
      <c r="K14" s="15"/>
    </row>
    <row r="15" spans="1:11" x14ac:dyDescent="0.2">
      <c r="A15" s="36" t="s">
        <v>77</v>
      </c>
      <c r="B15" s="35" t="s">
        <v>49</v>
      </c>
      <c r="C15" s="37" t="s">
        <v>9</v>
      </c>
      <c r="D15" s="15"/>
      <c r="E15" s="15"/>
      <c r="F15" s="15"/>
      <c r="G15" s="15"/>
      <c r="H15" s="15"/>
      <c r="I15" s="15"/>
      <c r="J15" s="15"/>
      <c r="K15" s="15"/>
    </row>
    <row r="16" spans="1:11" x14ac:dyDescent="0.2">
      <c r="A16" s="36" t="s">
        <v>78</v>
      </c>
      <c r="B16" s="35" t="s">
        <v>42</v>
      </c>
      <c r="C16" s="37" t="s">
        <v>9</v>
      </c>
      <c r="D16" s="15"/>
      <c r="E16" s="15"/>
      <c r="F16" s="15"/>
      <c r="G16" s="15"/>
      <c r="H16" s="15"/>
      <c r="I16" s="15"/>
      <c r="J16" s="15"/>
      <c r="K16" s="15"/>
    </row>
    <row r="17" spans="1:11" x14ac:dyDescent="0.2">
      <c r="A17" s="36" t="s">
        <v>79</v>
      </c>
      <c r="B17" s="35" t="s">
        <v>46</v>
      </c>
      <c r="C17" s="37" t="s">
        <v>2465</v>
      </c>
      <c r="D17" s="15"/>
      <c r="E17" s="15"/>
      <c r="F17" s="15"/>
      <c r="G17" s="15"/>
      <c r="H17" s="15"/>
      <c r="I17" s="15"/>
      <c r="J17" s="15"/>
      <c r="K17" s="15"/>
    </row>
    <row r="18" spans="1:11" x14ac:dyDescent="0.2">
      <c r="A18" s="36" t="s">
        <v>80</v>
      </c>
      <c r="B18" s="35" t="s">
        <v>23</v>
      </c>
      <c r="C18" s="37" t="s">
        <v>9</v>
      </c>
      <c r="D18" s="15"/>
      <c r="E18" s="15"/>
      <c r="F18" s="15"/>
      <c r="G18" s="15"/>
      <c r="H18" s="15"/>
      <c r="I18" s="15"/>
      <c r="J18" s="15"/>
      <c r="K18" s="15"/>
    </row>
    <row r="19" spans="1:11" x14ac:dyDescent="0.2">
      <c r="A19" s="36" t="s">
        <v>81</v>
      </c>
      <c r="B19" s="35" t="s">
        <v>0</v>
      </c>
      <c r="C19" s="37" t="s">
        <v>2465</v>
      </c>
      <c r="D19" s="15"/>
      <c r="E19" s="15"/>
      <c r="F19" s="15"/>
      <c r="G19" s="15"/>
      <c r="H19" s="15"/>
      <c r="I19" s="15"/>
      <c r="J19" s="15"/>
      <c r="K19" s="15"/>
    </row>
    <row r="20" spans="1:11" x14ac:dyDescent="0.2">
      <c r="A20" s="36" t="s">
        <v>82</v>
      </c>
      <c r="B20" s="35" t="s">
        <v>4</v>
      </c>
      <c r="C20" s="37" t="s">
        <v>5</v>
      </c>
      <c r="D20" s="15"/>
      <c r="E20" s="15"/>
      <c r="F20" s="15"/>
      <c r="G20" s="15"/>
      <c r="H20" s="15"/>
      <c r="I20" s="15"/>
      <c r="J20" s="15"/>
      <c r="K20" s="15"/>
    </row>
    <row r="21" spans="1:11" x14ac:dyDescent="0.2">
      <c r="A21" s="36" t="s">
        <v>83</v>
      </c>
      <c r="B21" s="35" t="s">
        <v>54</v>
      </c>
      <c r="C21" s="37" t="s">
        <v>5</v>
      </c>
      <c r="D21" s="15"/>
      <c r="E21" s="15"/>
      <c r="F21" s="15"/>
      <c r="G21" s="15"/>
      <c r="H21" s="15"/>
      <c r="I21" s="15"/>
      <c r="J21" s="15"/>
      <c r="K21" s="15"/>
    </row>
    <row r="22" spans="1:11" x14ac:dyDescent="0.2">
      <c r="A22" s="36" t="s">
        <v>84</v>
      </c>
      <c r="B22" s="35" t="s">
        <v>36</v>
      </c>
      <c r="C22" s="37" t="s">
        <v>5</v>
      </c>
      <c r="D22" s="15"/>
      <c r="E22" s="15"/>
      <c r="F22" s="15"/>
      <c r="G22" s="15"/>
      <c r="H22" s="15"/>
      <c r="I22" s="15"/>
      <c r="J22" s="15"/>
      <c r="K22" s="15"/>
    </row>
    <row r="23" spans="1:11" x14ac:dyDescent="0.2">
      <c r="A23" s="36" t="s">
        <v>85</v>
      </c>
      <c r="B23" s="35" t="s">
        <v>41</v>
      </c>
      <c r="C23" s="37" t="s">
        <v>9</v>
      </c>
      <c r="D23" s="15"/>
      <c r="E23" s="15"/>
      <c r="F23" s="15"/>
      <c r="G23" s="15"/>
      <c r="H23" s="15"/>
      <c r="I23" s="15"/>
      <c r="J23" s="15"/>
      <c r="K23" s="15"/>
    </row>
    <row r="24" spans="1:11" x14ac:dyDescent="0.2">
      <c r="A24" s="36" t="s">
        <v>86</v>
      </c>
      <c r="B24" s="35" t="s">
        <v>30</v>
      </c>
      <c r="C24" s="37" t="s">
        <v>9</v>
      </c>
      <c r="D24" s="15"/>
      <c r="E24" s="15"/>
      <c r="F24" s="15"/>
      <c r="G24" s="15"/>
      <c r="H24" s="15"/>
      <c r="I24" s="15"/>
      <c r="J24" s="15"/>
      <c r="K24" s="15"/>
    </row>
    <row r="25" spans="1:11" x14ac:dyDescent="0.2">
      <c r="A25" s="36" t="s">
        <v>87</v>
      </c>
      <c r="B25" s="35" t="s">
        <v>14</v>
      </c>
      <c r="C25" s="37" t="s">
        <v>2465</v>
      </c>
      <c r="D25" s="15"/>
      <c r="E25" s="15"/>
      <c r="F25" s="15"/>
      <c r="G25" s="15"/>
      <c r="H25" s="15"/>
      <c r="I25" s="15"/>
      <c r="J25" s="15"/>
      <c r="K25" s="15"/>
    </row>
    <row r="26" spans="1:11" x14ac:dyDescent="0.2">
      <c r="A26" s="36" t="s">
        <v>88</v>
      </c>
      <c r="B26" s="35" t="s">
        <v>39</v>
      </c>
      <c r="C26" s="37" t="s">
        <v>9</v>
      </c>
      <c r="D26" s="15"/>
      <c r="E26" s="15"/>
      <c r="F26" s="15"/>
      <c r="G26" s="15"/>
      <c r="H26" s="15"/>
      <c r="I26" s="15"/>
      <c r="J26" s="15"/>
      <c r="K26" s="15"/>
    </row>
    <row r="27" spans="1:11" x14ac:dyDescent="0.2">
      <c r="A27" s="36" t="s">
        <v>89</v>
      </c>
      <c r="B27" s="35" t="s">
        <v>56</v>
      </c>
      <c r="C27" s="37" t="s">
        <v>2463</v>
      </c>
      <c r="D27" s="15"/>
      <c r="E27" s="15"/>
      <c r="F27" s="15"/>
      <c r="G27" s="15"/>
      <c r="H27" s="15"/>
      <c r="I27" s="15"/>
      <c r="J27" s="15"/>
      <c r="K27" s="15"/>
    </row>
    <row r="28" spans="1:11" x14ac:dyDescent="0.2">
      <c r="A28" s="36" t="s">
        <v>90</v>
      </c>
      <c r="B28" s="35" t="s">
        <v>24</v>
      </c>
      <c r="C28" s="37" t="s">
        <v>2463</v>
      </c>
      <c r="D28" s="15"/>
      <c r="E28" s="15"/>
      <c r="F28" s="15"/>
      <c r="G28" s="15"/>
      <c r="H28" s="15"/>
      <c r="I28" s="15"/>
      <c r="J28" s="15"/>
      <c r="K28" s="15"/>
    </row>
    <row r="29" spans="1:11" x14ac:dyDescent="0.2">
      <c r="A29" s="36" t="s">
        <v>91</v>
      </c>
      <c r="B29" s="35" t="s">
        <v>31</v>
      </c>
      <c r="C29" s="37" t="s">
        <v>2463</v>
      </c>
      <c r="D29" s="15"/>
      <c r="E29" s="15"/>
      <c r="F29" s="15"/>
      <c r="G29" s="15"/>
      <c r="H29" s="15"/>
      <c r="I29" s="15"/>
      <c r="J29" s="15"/>
      <c r="K29" s="15"/>
    </row>
    <row r="30" spans="1:11" x14ac:dyDescent="0.2">
      <c r="A30" s="36" t="s">
        <v>92</v>
      </c>
      <c r="B30" s="35" t="s">
        <v>38</v>
      </c>
      <c r="C30" s="37" t="s">
        <v>5</v>
      </c>
      <c r="D30" s="15"/>
      <c r="E30" s="15"/>
      <c r="F30" s="15"/>
      <c r="G30" s="15"/>
      <c r="H30" s="15"/>
      <c r="I30" s="15"/>
      <c r="J30" s="15"/>
      <c r="K30" s="15"/>
    </row>
    <row r="31" spans="1:11" x14ac:dyDescent="0.2">
      <c r="A31" s="36" t="s">
        <v>93</v>
      </c>
      <c r="B31" s="35" t="s">
        <v>20</v>
      </c>
      <c r="C31" s="37" t="s">
        <v>5</v>
      </c>
      <c r="D31" s="15"/>
      <c r="E31" s="15"/>
      <c r="F31" s="15"/>
      <c r="G31" s="15"/>
      <c r="H31" s="15"/>
      <c r="I31" s="15"/>
      <c r="J31" s="15"/>
      <c r="K31" s="15"/>
    </row>
    <row r="32" spans="1:11" x14ac:dyDescent="0.2">
      <c r="A32" s="36" t="s">
        <v>94</v>
      </c>
      <c r="B32" s="35" t="s">
        <v>43</v>
      </c>
      <c r="C32" s="37" t="s">
        <v>2463</v>
      </c>
      <c r="D32" s="15"/>
      <c r="E32" s="15"/>
      <c r="F32" s="15"/>
      <c r="G32" s="15"/>
      <c r="H32" s="15"/>
      <c r="I32" s="15"/>
      <c r="J32" s="15"/>
      <c r="K32" s="15"/>
    </row>
    <row r="33" spans="1:11" x14ac:dyDescent="0.2">
      <c r="A33" s="36" t="s">
        <v>95</v>
      </c>
      <c r="B33" s="35" t="s">
        <v>10</v>
      </c>
      <c r="C33" s="37" t="s">
        <v>5</v>
      </c>
      <c r="D33" s="15"/>
      <c r="E33" s="15"/>
      <c r="F33" s="15"/>
      <c r="G33" s="15"/>
      <c r="H33" s="15"/>
      <c r="I33" s="15"/>
      <c r="J33" s="15"/>
      <c r="K33" s="15"/>
    </row>
    <row r="34" spans="1:11" x14ac:dyDescent="0.2">
      <c r="A34" s="36" t="s">
        <v>96</v>
      </c>
      <c r="B34" s="35" t="s">
        <v>16</v>
      </c>
      <c r="C34" s="37" t="s">
        <v>15</v>
      </c>
      <c r="D34" s="15"/>
      <c r="E34" s="15"/>
      <c r="F34" s="15"/>
      <c r="G34" s="15"/>
      <c r="H34" s="15"/>
      <c r="I34" s="15"/>
      <c r="J34" s="15"/>
      <c r="K34" s="15"/>
    </row>
    <row r="35" spans="1:11" x14ac:dyDescent="0.2">
      <c r="A35" s="36" t="s">
        <v>97</v>
      </c>
      <c r="B35" s="35" t="s">
        <v>11</v>
      </c>
      <c r="C35" s="37" t="s">
        <v>2463</v>
      </c>
      <c r="D35" s="15"/>
      <c r="E35" s="15"/>
      <c r="F35" s="15"/>
      <c r="G35" s="15"/>
      <c r="H35" s="15"/>
      <c r="I35" s="15"/>
      <c r="J35" s="15"/>
      <c r="K35" s="15"/>
    </row>
    <row r="36" spans="1:11" x14ac:dyDescent="0.2">
      <c r="A36" s="36" t="s">
        <v>98</v>
      </c>
      <c r="B36" s="35" t="s">
        <v>8</v>
      </c>
      <c r="C36" s="37" t="s">
        <v>5</v>
      </c>
      <c r="D36" s="15"/>
      <c r="E36" s="15"/>
      <c r="F36" s="15"/>
      <c r="G36" s="15"/>
      <c r="H36" s="15"/>
      <c r="I36" s="15"/>
      <c r="J36" s="15"/>
      <c r="K36" s="15"/>
    </row>
    <row r="37" spans="1:11" x14ac:dyDescent="0.2">
      <c r="A37" s="36" t="s">
        <v>99</v>
      </c>
      <c r="B37" s="35" t="s">
        <v>37</v>
      </c>
      <c r="C37" s="37" t="s">
        <v>2465</v>
      </c>
      <c r="D37" s="15"/>
      <c r="E37" s="15"/>
      <c r="F37" s="15"/>
      <c r="G37" s="15"/>
      <c r="H37" s="15"/>
      <c r="I37" s="15"/>
      <c r="J37" s="15"/>
      <c r="K37" s="15"/>
    </row>
    <row r="38" spans="1:11" x14ac:dyDescent="0.2">
      <c r="A38" s="36" t="s">
        <v>100</v>
      </c>
      <c r="B38" s="35" t="s">
        <v>2</v>
      </c>
      <c r="C38" s="37" t="s">
        <v>2464</v>
      </c>
      <c r="D38" s="15"/>
      <c r="E38" s="15"/>
      <c r="F38" s="15"/>
      <c r="G38" s="15"/>
      <c r="H38" s="15"/>
      <c r="I38" s="15"/>
      <c r="J38" s="15"/>
      <c r="K38" s="15"/>
    </row>
    <row r="39" spans="1:11" x14ac:dyDescent="0.2">
      <c r="A39" s="36" t="s">
        <v>101</v>
      </c>
      <c r="B39" s="35" t="s">
        <v>7</v>
      </c>
      <c r="C39" s="37" t="s">
        <v>5</v>
      </c>
      <c r="D39" s="15"/>
      <c r="E39" s="15"/>
      <c r="F39" s="15"/>
      <c r="G39" s="15"/>
      <c r="H39" s="15"/>
      <c r="I39" s="15"/>
      <c r="J39" s="15"/>
      <c r="K39" s="15"/>
    </row>
    <row r="40" spans="1:11" x14ac:dyDescent="0.2">
      <c r="A40" s="36" t="s">
        <v>102</v>
      </c>
      <c r="B40" s="35" t="s">
        <v>51</v>
      </c>
      <c r="C40" s="37" t="s">
        <v>5</v>
      </c>
      <c r="D40" s="15"/>
      <c r="E40" s="15"/>
      <c r="F40" s="15"/>
      <c r="G40" s="15"/>
      <c r="H40" s="15"/>
      <c r="I40" s="15"/>
      <c r="J40" s="15"/>
      <c r="K40" s="15"/>
    </row>
    <row r="41" spans="1:11" x14ac:dyDescent="0.2">
      <c r="A41" s="36" t="s">
        <v>103</v>
      </c>
      <c r="B41" s="35" t="s">
        <v>53</v>
      </c>
      <c r="C41" s="37" t="s">
        <v>15</v>
      </c>
      <c r="D41" s="15"/>
      <c r="E41" s="15"/>
      <c r="F41" s="15"/>
      <c r="G41" s="15"/>
      <c r="H41" s="15"/>
      <c r="I41" s="15"/>
      <c r="J41" s="15"/>
      <c r="K41" s="15"/>
    </row>
    <row r="42" spans="1:11" x14ac:dyDescent="0.2">
      <c r="A42" s="36" t="s">
        <v>104</v>
      </c>
      <c r="B42" s="35" t="s">
        <v>60</v>
      </c>
      <c r="C42" s="37" t="s">
        <v>2463</v>
      </c>
      <c r="D42" s="15"/>
      <c r="E42" s="15"/>
      <c r="F42" s="15"/>
      <c r="G42" s="15"/>
      <c r="H42" s="15"/>
      <c r="I42" s="15"/>
      <c r="J42" s="15"/>
      <c r="K42" s="15"/>
    </row>
    <row r="43" spans="1:11" x14ac:dyDescent="0.2">
      <c r="A43" s="36" t="s">
        <v>105</v>
      </c>
      <c r="B43" s="35" t="s">
        <v>52</v>
      </c>
      <c r="C43" s="37" t="s">
        <v>9</v>
      </c>
      <c r="D43" s="15"/>
      <c r="E43" s="15"/>
      <c r="F43" s="15"/>
      <c r="G43" s="15"/>
      <c r="H43" s="15"/>
      <c r="I43" s="15"/>
      <c r="J43" s="15"/>
      <c r="K43" s="15"/>
    </row>
    <row r="44" spans="1:11" x14ac:dyDescent="0.2">
      <c r="A44" s="36" t="s">
        <v>106</v>
      </c>
      <c r="B44" s="35" t="s">
        <v>6</v>
      </c>
      <c r="C44" s="37" t="s">
        <v>2465</v>
      </c>
      <c r="D44" s="15"/>
      <c r="E44" s="15"/>
      <c r="F44" s="15"/>
      <c r="G44" s="15"/>
      <c r="H44" s="15"/>
      <c r="I44" s="15"/>
      <c r="J44" s="15"/>
      <c r="K44" s="15"/>
    </row>
    <row r="45" spans="1:11" x14ac:dyDescent="0.2">
      <c r="A45" s="36" t="s">
        <v>107</v>
      </c>
      <c r="B45" s="35" t="s">
        <v>21</v>
      </c>
      <c r="C45" s="37" t="s">
        <v>2463</v>
      </c>
      <c r="D45" s="15"/>
      <c r="E45" s="15"/>
      <c r="F45" s="15"/>
      <c r="G45" s="15"/>
      <c r="H45" s="15"/>
      <c r="I45" s="15"/>
      <c r="J45" s="15"/>
      <c r="K45" s="15"/>
    </row>
    <row r="46" spans="1:11" x14ac:dyDescent="0.2">
      <c r="A46" s="36" t="s">
        <v>108</v>
      </c>
      <c r="B46" s="35" t="s">
        <v>59</v>
      </c>
      <c r="C46" s="37" t="s">
        <v>5</v>
      </c>
      <c r="D46" s="15"/>
      <c r="E46" s="15"/>
      <c r="F46" s="15"/>
      <c r="G46" s="15"/>
      <c r="H46" s="15"/>
      <c r="I46" s="15"/>
      <c r="J46" s="15"/>
      <c r="K46" s="15"/>
    </row>
    <row r="47" spans="1:11" x14ac:dyDescent="0.2">
      <c r="A47" s="36" t="s">
        <v>109</v>
      </c>
      <c r="B47" s="35" t="s">
        <v>19</v>
      </c>
      <c r="C47" s="37" t="s">
        <v>5</v>
      </c>
      <c r="D47" s="15"/>
      <c r="E47" s="15"/>
      <c r="F47" s="15"/>
      <c r="G47" s="15"/>
      <c r="H47" s="15"/>
      <c r="I47" s="15"/>
      <c r="J47" s="15"/>
      <c r="K47" s="15"/>
    </row>
    <row r="48" spans="1:11" x14ac:dyDescent="0.2">
      <c r="A48" s="36" t="s">
        <v>110</v>
      </c>
      <c r="B48" s="35" t="s">
        <v>50</v>
      </c>
      <c r="C48" s="37" t="s">
        <v>2464</v>
      </c>
      <c r="D48" s="15"/>
      <c r="E48" s="15"/>
      <c r="F48" s="15"/>
      <c r="G48" s="15"/>
      <c r="H48" s="15"/>
      <c r="I48" s="15"/>
      <c r="J48" s="15"/>
      <c r="K48" s="15"/>
    </row>
    <row r="49" spans="1:11" x14ac:dyDescent="0.2">
      <c r="A49" s="36" t="s">
        <v>111</v>
      </c>
      <c r="B49" s="35" t="s">
        <v>33</v>
      </c>
      <c r="C49" s="37" t="s">
        <v>5</v>
      </c>
      <c r="D49" s="15"/>
      <c r="E49" s="15"/>
      <c r="F49" s="15"/>
      <c r="G49" s="15"/>
      <c r="H49" s="15"/>
      <c r="I49" s="15"/>
      <c r="J49" s="15"/>
      <c r="K49" s="15"/>
    </row>
    <row r="50" spans="1:11" x14ac:dyDescent="0.2">
      <c r="A50" s="36" t="s">
        <v>112</v>
      </c>
      <c r="B50" s="35" t="s">
        <v>34</v>
      </c>
      <c r="C50" s="37" t="s">
        <v>9</v>
      </c>
      <c r="D50" s="15"/>
      <c r="E50" s="15"/>
      <c r="F50" s="15"/>
      <c r="G50" s="15"/>
      <c r="H50" s="15"/>
      <c r="I50" s="15"/>
      <c r="J50" s="15"/>
      <c r="K50" s="15"/>
    </row>
    <row r="51" spans="1:11" x14ac:dyDescent="0.2">
      <c r="A51" s="43" t="s">
        <v>113</v>
      </c>
      <c r="B51" s="34" t="s">
        <v>29</v>
      </c>
      <c r="C51" s="44" t="s">
        <v>2463</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6" customFormat="1" ht="13.5" thickBot="1" x14ac:dyDescent="0.25">
      <c r="A1" s="48" t="s">
        <v>186</v>
      </c>
      <c r="B1" s="49" t="s">
        <v>187</v>
      </c>
      <c r="C1" s="48" t="s">
        <v>188</v>
      </c>
      <c r="E1" s="50" t="s">
        <v>186</v>
      </c>
      <c r="F1" s="50" t="s">
        <v>187</v>
      </c>
      <c r="G1" s="51" t="s">
        <v>188</v>
      </c>
    </row>
    <row r="2" spans="1:11" ht="13.5" thickTop="1" x14ac:dyDescent="0.2">
      <c r="A2" s="43" t="s">
        <v>66</v>
      </c>
      <c r="B2" s="34" t="s">
        <v>17</v>
      </c>
      <c r="C2" s="44" t="s">
        <v>15</v>
      </c>
      <c r="D2" s="15"/>
      <c r="E2" s="45" t="s">
        <v>114</v>
      </c>
      <c r="F2" s="46" t="s">
        <v>61</v>
      </c>
      <c r="G2" s="47" t="s">
        <v>45</v>
      </c>
      <c r="H2" s="15"/>
      <c r="I2" s="15"/>
      <c r="J2" s="15"/>
      <c r="K2" s="15"/>
    </row>
    <row r="3" spans="1:11" x14ac:dyDescent="0.2">
      <c r="A3" s="36" t="s">
        <v>67</v>
      </c>
      <c r="B3" s="35" t="s">
        <v>40</v>
      </c>
      <c r="C3" s="37" t="s">
        <v>3</v>
      </c>
      <c r="D3" s="15"/>
      <c r="E3" s="41" t="s">
        <v>2291</v>
      </c>
      <c r="F3" s="33" t="s">
        <v>62</v>
      </c>
      <c r="G3" s="42" t="s">
        <v>45</v>
      </c>
      <c r="H3" s="15"/>
      <c r="I3" s="15"/>
      <c r="J3" s="15"/>
      <c r="K3" s="15"/>
    </row>
    <row r="4" spans="1:11" x14ac:dyDescent="0.2">
      <c r="A4" s="36" t="s">
        <v>68</v>
      </c>
      <c r="B4" s="35" t="s">
        <v>32</v>
      </c>
      <c r="C4" s="37" t="s">
        <v>1</v>
      </c>
      <c r="D4" s="15"/>
      <c r="E4" s="41" t="s">
        <v>116</v>
      </c>
      <c r="F4" s="33" t="s">
        <v>44</v>
      </c>
      <c r="G4" s="42" t="s">
        <v>45</v>
      </c>
      <c r="H4" s="15"/>
      <c r="I4" s="15"/>
      <c r="J4" s="15"/>
      <c r="K4" s="15"/>
    </row>
    <row r="5" spans="1:11" x14ac:dyDescent="0.2">
      <c r="A5" s="36" t="s">
        <v>69</v>
      </c>
      <c r="B5" s="35" t="s">
        <v>13</v>
      </c>
      <c r="C5" s="37" t="s">
        <v>3</v>
      </c>
      <c r="D5" s="15"/>
      <c r="E5" s="41" t="s">
        <v>117</v>
      </c>
      <c r="F5" s="33" t="s">
        <v>57</v>
      </c>
      <c r="G5" s="42" t="s">
        <v>45</v>
      </c>
      <c r="H5" s="15"/>
      <c r="I5" s="15"/>
      <c r="J5" s="15"/>
      <c r="K5" s="15"/>
    </row>
    <row r="6" spans="1:11" x14ac:dyDescent="0.2">
      <c r="A6" s="36" t="s">
        <v>70</v>
      </c>
      <c r="B6" s="35" t="s">
        <v>25</v>
      </c>
      <c r="C6" s="37" t="s">
        <v>12</v>
      </c>
      <c r="D6" s="15"/>
      <c r="E6" s="41" t="s">
        <v>118</v>
      </c>
      <c r="F6" s="33" t="s">
        <v>65</v>
      </c>
      <c r="G6" s="42" t="s">
        <v>45</v>
      </c>
      <c r="H6" s="15"/>
      <c r="I6" s="15"/>
      <c r="J6" s="15"/>
      <c r="K6" s="15"/>
    </row>
    <row r="7" spans="1:11" x14ac:dyDescent="0.2">
      <c r="A7" s="36" t="s">
        <v>71</v>
      </c>
      <c r="B7" s="35" t="s">
        <v>35</v>
      </c>
      <c r="C7" s="37" t="s">
        <v>5</v>
      </c>
      <c r="D7" s="15"/>
      <c r="E7" s="41" t="s">
        <v>119</v>
      </c>
      <c r="F7" s="33" t="s">
        <v>58</v>
      </c>
      <c r="G7" s="42" t="s">
        <v>45</v>
      </c>
      <c r="H7" s="15"/>
      <c r="I7" s="15"/>
      <c r="J7" s="15"/>
      <c r="K7" s="15"/>
    </row>
    <row r="8" spans="1:11" x14ac:dyDescent="0.2">
      <c r="A8" s="36" t="s">
        <v>72</v>
      </c>
      <c r="B8" s="35" t="s">
        <v>55</v>
      </c>
      <c r="C8" s="37" t="s">
        <v>5</v>
      </c>
      <c r="D8" s="15"/>
      <c r="E8" s="41" t="s">
        <v>120</v>
      </c>
      <c r="F8" s="33" t="s">
        <v>64</v>
      </c>
      <c r="G8" s="42" t="s">
        <v>45</v>
      </c>
      <c r="H8" s="15"/>
      <c r="I8" s="15"/>
      <c r="J8" s="15"/>
      <c r="K8" s="15"/>
    </row>
    <row r="9" spans="1:11" x14ac:dyDescent="0.2">
      <c r="A9" s="36" t="s">
        <v>73</v>
      </c>
      <c r="B9" s="35" t="s">
        <v>18</v>
      </c>
      <c r="C9" s="37" t="s">
        <v>15</v>
      </c>
      <c r="D9" s="15"/>
      <c r="E9" s="52" t="s">
        <v>27</v>
      </c>
      <c r="F9" s="53" t="s">
        <v>26</v>
      </c>
      <c r="G9" s="54" t="s">
        <v>27</v>
      </c>
      <c r="H9" s="15"/>
      <c r="I9" s="15"/>
      <c r="J9" s="15"/>
      <c r="K9" s="15"/>
    </row>
    <row r="10" spans="1:11" x14ac:dyDescent="0.2">
      <c r="A10" s="36" t="s">
        <v>74</v>
      </c>
      <c r="B10" s="35" t="s">
        <v>22</v>
      </c>
      <c r="C10" s="37" t="s">
        <v>15</v>
      </c>
      <c r="D10" s="15"/>
      <c r="E10" s="55"/>
      <c r="F10" s="55"/>
      <c r="G10" s="55"/>
      <c r="H10" s="15"/>
      <c r="I10" s="15"/>
      <c r="J10" s="15"/>
      <c r="K10" s="15"/>
    </row>
    <row r="11" spans="1:11" x14ac:dyDescent="0.2">
      <c r="A11" s="36" t="s">
        <v>48</v>
      </c>
      <c r="B11" s="35" t="s">
        <v>47</v>
      </c>
      <c r="C11" s="37" t="s">
        <v>48</v>
      </c>
      <c r="D11" s="15"/>
      <c r="E11" s="15"/>
      <c r="F11" s="15"/>
      <c r="G11" s="15"/>
      <c r="H11" s="15"/>
      <c r="I11" s="15"/>
      <c r="J11" s="15"/>
      <c r="K11" s="15"/>
    </row>
    <row r="12" spans="1:11" x14ac:dyDescent="0.2">
      <c r="A12" s="36" t="s">
        <v>75</v>
      </c>
      <c r="B12" s="35" t="s">
        <v>63</v>
      </c>
      <c r="C12" s="37" t="s">
        <v>3</v>
      </c>
      <c r="D12" s="15"/>
      <c r="E12" s="15"/>
      <c r="F12" s="15"/>
      <c r="G12" s="15"/>
      <c r="H12" s="15"/>
      <c r="I12" s="15"/>
      <c r="J12" s="15"/>
      <c r="K12" s="15"/>
    </row>
    <row r="13" spans="1:11" x14ac:dyDescent="0.2">
      <c r="A13" s="36" t="s">
        <v>76</v>
      </c>
      <c r="B13" s="35" t="s">
        <v>28</v>
      </c>
      <c r="C13" s="37" t="s">
        <v>9</v>
      </c>
      <c r="D13" s="15"/>
      <c r="E13" s="15"/>
      <c r="F13" s="15"/>
      <c r="G13" s="15"/>
      <c r="H13" s="15"/>
      <c r="I13" s="15"/>
      <c r="J13" s="15"/>
      <c r="K13" s="15"/>
    </row>
    <row r="14" spans="1:11" x14ac:dyDescent="0.2">
      <c r="A14" s="36" t="s">
        <v>77</v>
      </c>
      <c r="B14" s="35" t="s">
        <v>49</v>
      </c>
      <c r="C14" s="37" t="s">
        <v>9</v>
      </c>
      <c r="D14" s="15"/>
      <c r="E14" s="15"/>
      <c r="F14" s="15"/>
      <c r="G14" s="15"/>
      <c r="H14" s="15"/>
      <c r="I14" s="15"/>
      <c r="J14" s="15"/>
      <c r="K14" s="15"/>
    </row>
    <row r="15" spans="1:11" x14ac:dyDescent="0.2">
      <c r="A15" s="36" t="s">
        <v>78</v>
      </c>
      <c r="B15" s="35" t="s">
        <v>42</v>
      </c>
      <c r="C15" s="37" t="s">
        <v>12</v>
      </c>
      <c r="D15" s="15"/>
      <c r="E15" s="15"/>
      <c r="F15" s="15"/>
      <c r="G15" s="15"/>
      <c r="H15" s="15"/>
      <c r="I15" s="15"/>
      <c r="J15" s="15"/>
      <c r="K15" s="15"/>
    </row>
    <row r="16" spans="1:11" x14ac:dyDescent="0.2">
      <c r="A16" s="36" t="s">
        <v>79</v>
      </c>
      <c r="B16" s="35" t="s">
        <v>46</v>
      </c>
      <c r="C16" s="37" t="s">
        <v>12</v>
      </c>
      <c r="D16" s="15"/>
      <c r="E16" s="15"/>
      <c r="F16" s="15"/>
      <c r="G16" s="15"/>
      <c r="H16" s="15"/>
      <c r="I16" s="15"/>
      <c r="J16" s="15"/>
      <c r="K16" s="15"/>
    </row>
    <row r="17" spans="1:11" x14ac:dyDescent="0.2">
      <c r="A17" s="36" t="s">
        <v>80</v>
      </c>
      <c r="B17" s="35" t="s">
        <v>23</v>
      </c>
      <c r="C17" s="37" t="s">
        <v>15</v>
      </c>
      <c r="D17" s="15"/>
      <c r="E17" s="15"/>
      <c r="F17" s="15"/>
      <c r="G17" s="15"/>
      <c r="H17" s="15"/>
      <c r="I17" s="15"/>
      <c r="J17" s="15"/>
      <c r="K17" s="15"/>
    </row>
    <row r="18" spans="1:11" x14ac:dyDescent="0.2">
      <c r="A18" s="36" t="s">
        <v>81</v>
      </c>
      <c r="B18" s="35" t="s">
        <v>0</v>
      </c>
      <c r="C18" s="37" t="s">
        <v>1</v>
      </c>
      <c r="D18" s="15"/>
      <c r="E18" s="15"/>
      <c r="F18" s="15"/>
      <c r="G18" s="15"/>
      <c r="H18" s="15"/>
      <c r="I18" s="15"/>
      <c r="J18" s="15"/>
      <c r="K18" s="15"/>
    </row>
    <row r="19" spans="1:11" x14ac:dyDescent="0.2">
      <c r="A19" s="36" t="s">
        <v>82</v>
      </c>
      <c r="B19" s="35" t="s">
        <v>4</v>
      </c>
      <c r="C19" s="37" t="s">
        <v>5</v>
      </c>
      <c r="D19" s="15"/>
      <c r="E19" s="15"/>
      <c r="F19" s="15"/>
      <c r="G19" s="15"/>
      <c r="H19" s="15"/>
      <c r="I19" s="15"/>
      <c r="J19" s="15"/>
      <c r="K19" s="15"/>
    </row>
    <row r="20" spans="1:11" x14ac:dyDescent="0.2">
      <c r="A20" s="36" t="s">
        <v>83</v>
      </c>
      <c r="B20" s="35" t="s">
        <v>54</v>
      </c>
      <c r="C20" s="37" t="s">
        <v>5</v>
      </c>
      <c r="D20" s="15"/>
      <c r="E20" s="15"/>
      <c r="F20" s="15"/>
      <c r="G20" s="15"/>
      <c r="H20" s="15"/>
      <c r="I20" s="15"/>
      <c r="J20" s="15"/>
      <c r="K20" s="15"/>
    </row>
    <row r="21" spans="1:11" x14ac:dyDescent="0.2">
      <c r="A21" s="36" t="s">
        <v>84</v>
      </c>
      <c r="B21" s="35" t="s">
        <v>36</v>
      </c>
      <c r="C21" s="37" t="s">
        <v>5</v>
      </c>
      <c r="D21" s="15"/>
      <c r="E21" s="15"/>
      <c r="F21" s="15"/>
      <c r="G21" s="15"/>
      <c r="H21" s="15"/>
      <c r="I21" s="15"/>
      <c r="J21" s="15"/>
      <c r="K21" s="15"/>
    </row>
    <row r="22" spans="1:11" x14ac:dyDescent="0.2">
      <c r="A22" s="36" t="s">
        <v>85</v>
      </c>
      <c r="B22" s="35" t="s">
        <v>41</v>
      </c>
      <c r="C22" s="37" t="s">
        <v>9</v>
      </c>
      <c r="D22" s="15"/>
      <c r="E22" s="15"/>
      <c r="F22" s="15"/>
      <c r="G22" s="15"/>
      <c r="H22" s="15"/>
      <c r="I22" s="15"/>
      <c r="J22" s="15"/>
      <c r="K22" s="15"/>
    </row>
    <row r="23" spans="1:11" x14ac:dyDescent="0.2">
      <c r="A23" s="36" t="s">
        <v>86</v>
      </c>
      <c r="B23" s="35" t="s">
        <v>30</v>
      </c>
      <c r="C23" s="37" t="s">
        <v>9</v>
      </c>
      <c r="D23" s="15"/>
      <c r="E23" s="15"/>
      <c r="F23" s="15"/>
      <c r="G23" s="15"/>
      <c r="H23" s="15"/>
      <c r="I23" s="15"/>
      <c r="J23" s="15"/>
      <c r="K23" s="15"/>
    </row>
    <row r="24" spans="1:11" x14ac:dyDescent="0.2">
      <c r="A24" s="36" t="s">
        <v>87</v>
      </c>
      <c r="B24" s="35" t="s">
        <v>14</v>
      </c>
      <c r="C24" s="37" t="s">
        <v>15</v>
      </c>
      <c r="D24" s="15"/>
      <c r="E24" s="15"/>
      <c r="F24" s="15"/>
      <c r="G24" s="15"/>
      <c r="H24" s="15"/>
      <c r="I24" s="15"/>
      <c r="J24" s="15"/>
      <c r="K24" s="15"/>
    </row>
    <row r="25" spans="1:11" x14ac:dyDescent="0.2">
      <c r="A25" s="36" t="s">
        <v>88</v>
      </c>
      <c r="B25" s="35" t="s">
        <v>39</v>
      </c>
      <c r="C25" s="37" t="s">
        <v>12</v>
      </c>
      <c r="D25" s="15"/>
      <c r="E25" s="15"/>
      <c r="F25" s="15"/>
      <c r="G25" s="15"/>
      <c r="H25" s="15"/>
      <c r="I25" s="15"/>
      <c r="J25" s="15"/>
      <c r="K25" s="15"/>
    </row>
    <row r="26" spans="1:11" x14ac:dyDescent="0.2">
      <c r="A26" s="36" t="s">
        <v>89</v>
      </c>
      <c r="B26" s="35" t="s">
        <v>56</v>
      </c>
      <c r="C26" s="37" t="s">
        <v>12</v>
      </c>
      <c r="D26" s="15"/>
      <c r="E26" s="15"/>
      <c r="F26" s="15"/>
      <c r="G26" s="15"/>
      <c r="H26" s="15"/>
      <c r="I26" s="15"/>
      <c r="J26" s="15"/>
      <c r="K26" s="15"/>
    </row>
    <row r="27" spans="1:11" x14ac:dyDescent="0.2">
      <c r="A27" s="36" t="s">
        <v>90</v>
      </c>
      <c r="B27" s="35" t="s">
        <v>24</v>
      </c>
      <c r="C27" s="37" t="s">
        <v>12</v>
      </c>
      <c r="D27" s="15"/>
      <c r="E27" s="15"/>
      <c r="F27" s="15"/>
      <c r="G27" s="15"/>
      <c r="H27" s="15"/>
      <c r="I27" s="15"/>
      <c r="J27" s="15"/>
      <c r="K27" s="15"/>
    </row>
    <row r="28" spans="1:11" x14ac:dyDescent="0.2">
      <c r="A28" s="36" t="s">
        <v>91</v>
      </c>
      <c r="B28" s="35" t="s">
        <v>31</v>
      </c>
      <c r="C28" s="37" t="s">
        <v>3</v>
      </c>
      <c r="D28" s="15"/>
      <c r="E28" s="15"/>
      <c r="F28" s="15"/>
      <c r="G28" s="15"/>
      <c r="H28" s="15"/>
      <c r="I28" s="15"/>
      <c r="J28" s="15"/>
      <c r="K28" s="15"/>
    </row>
    <row r="29" spans="1:11" x14ac:dyDescent="0.2">
      <c r="A29" s="36" t="s">
        <v>92</v>
      </c>
      <c r="B29" s="35" t="s">
        <v>38</v>
      </c>
      <c r="C29" s="37" t="s">
        <v>5</v>
      </c>
      <c r="D29" s="15"/>
      <c r="E29" s="15"/>
      <c r="F29" s="15"/>
      <c r="G29" s="15"/>
      <c r="H29" s="15"/>
      <c r="I29" s="15"/>
      <c r="J29" s="15"/>
      <c r="K29" s="15"/>
    </row>
    <row r="30" spans="1:11" x14ac:dyDescent="0.2">
      <c r="A30" s="36" t="s">
        <v>93</v>
      </c>
      <c r="B30" s="35" t="s">
        <v>20</v>
      </c>
      <c r="C30" s="37" t="s">
        <v>5</v>
      </c>
      <c r="D30" s="15"/>
      <c r="E30" s="15"/>
      <c r="F30" s="15"/>
      <c r="G30" s="15"/>
      <c r="H30" s="15"/>
      <c r="I30" s="15"/>
      <c r="J30" s="15"/>
      <c r="K30" s="15"/>
    </row>
    <row r="31" spans="1:11" x14ac:dyDescent="0.2">
      <c r="A31" s="36" t="s">
        <v>94</v>
      </c>
      <c r="B31" s="35" t="s">
        <v>43</v>
      </c>
      <c r="C31" s="37" t="s">
        <v>1</v>
      </c>
      <c r="D31" s="15"/>
      <c r="E31" s="15"/>
      <c r="F31" s="15"/>
      <c r="G31" s="15"/>
      <c r="H31" s="15"/>
      <c r="I31" s="15"/>
      <c r="J31" s="15"/>
      <c r="K31" s="15"/>
    </row>
    <row r="32" spans="1:11" x14ac:dyDescent="0.2">
      <c r="A32" s="36" t="s">
        <v>95</v>
      </c>
      <c r="B32" s="35" t="s">
        <v>10</v>
      </c>
      <c r="C32" s="37" t="s">
        <v>5</v>
      </c>
      <c r="D32" s="15"/>
      <c r="E32" s="15"/>
      <c r="F32" s="15"/>
      <c r="G32" s="15"/>
      <c r="H32" s="15"/>
      <c r="I32" s="15"/>
      <c r="J32" s="15"/>
      <c r="K32" s="15"/>
    </row>
    <row r="33" spans="1:11" x14ac:dyDescent="0.2">
      <c r="A33" s="36" t="s">
        <v>96</v>
      </c>
      <c r="B33" s="35" t="s">
        <v>16</v>
      </c>
      <c r="C33" s="37" t="s">
        <v>15</v>
      </c>
      <c r="D33" s="15"/>
      <c r="E33" s="15"/>
      <c r="F33" s="15"/>
      <c r="G33" s="15"/>
      <c r="H33" s="15"/>
      <c r="I33" s="15"/>
      <c r="J33" s="15"/>
      <c r="K33" s="15"/>
    </row>
    <row r="34" spans="1:11" x14ac:dyDescent="0.2">
      <c r="A34" s="36" t="s">
        <v>97</v>
      </c>
      <c r="B34" s="35" t="s">
        <v>11</v>
      </c>
      <c r="C34" s="37" t="s">
        <v>12</v>
      </c>
      <c r="D34" s="15"/>
      <c r="E34" s="15"/>
      <c r="F34" s="15"/>
      <c r="G34" s="15"/>
      <c r="H34" s="15"/>
      <c r="I34" s="15"/>
      <c r="J34" s="15"/>
      <c r="K34" s="15"/>
    </row>
    <row r="35" spans="1:11" x14ac:dyDescent="0.2">
      <c r="A35" s="36" t="s">
        <v>98</v>
      </c>
      <c r="B35" s="35" t="s">
        <v>8</v>
      </c>
      <c r="C35" s="37" t="s">
        <v>9</v>
      </c>
      <c r="D35" s="15"/>
      <c r="E35" s="15"/>
      <c r="F35" s="15"/>
      <c r="G35" s="15"/>
      <c r="H35" s="15"/>
      <c r="I35" s="15"/>
      <c r="J35" s="15"/>
      <c r="K35" s="15"/>
    </row>
    <row r="36" spans="1:11" x14ac:dyDescent="0.2">
      <c r="A36" s="36" t="s">
        <v>99</v>
      </c>
      <c r="B36" s="35" t="s">
        <v>37</v>
      </c>
      <c r="C36" s="37" t="s">
        <v>1</v>
      </c>
      <c r="D36" s="15"/>
      <c r="E36" s="15"/>
      <c r="F36" s="15"/>
      <c r="G36" s="15"/>
      <c r="H36" s="15"/>
      <c r="I36" s="15"/>
      <c r="J36" s="15"/>
      <c r="K36" s="15"/>
    </row>
    <row r="37" spans="1:11" x14ac:dyDescent="0.2">
      <c r="A37" s="36" t="s">
        <v>100</v>
      </c>
      <c r="B37" s="35" t="s">
        <v>2</v>
      </c>
      <c r="C37" s="37" t="s">
        <v>3</v>
      </c>
      <c r="D37" s="15"/>
      <c r="E37" s="15"/>
      <c r="F37" s="15"/>
      <c r="G37" s="15"/>
      <c r="H37" s="15"/>
      <c r="I37" s="15"/>
      <c r="J37" s="15"/>
      <c r="K37" s="15"/>
    </row>
    <row r="38" spans="1:11" x14ac:dyDescent="0.2">
      <c r="A38" s="36" t="s">
        <v>101</v>
      </c>
      <c r="B38" s="35" t="s">
        <v>7</v>
      </c>
      <c r="C38" s="37" t="s">
        <v>5</v>
      </c>
      <c r="D38" s="15"/>
      <c r="E38" s="15"/>
      <c r="F38" s="15"/>
      <c r="G38" s="15"/>
      <c r="H38" s="15"/>
      <c r="I38" s="15"/>
      <c r="J38" s="15"/>
      <c r="K38" s="15"/>
    </row>
    <row r="39" spans="1:11" x14ac:dyDescent="0.2">
      <c r="A39" s="36" t="s">
        <v>102</v>
      </c>
      <c r="B39" s="35" t="s">
        <v>51</v>
      </c>
      <c r="C39" s="37" t="s">
        <v>5</v>
      </c>
      <c r="D39" s="15"/>
      <c r="E39" s="15"/>
      <c r="F39" s="15"/>
      <c r="G39" s="15"/>
      <c r="H39" s="15"/>
      <c r="I39" s="15"/>
      <c r="J39" s="15"/>
      <c r="K39" s="15"/>
    </row>
    <row r="40" spans="1:11" x14ac:dyDescent="0.2">
      <c r="A40" s="36" t="s">
        <v>103</v>
      </c>
      <c r="B40" s="35" t="s">
        <v>53</v>
      </c>
      <c r="C40" s="37" t="s">
        <v>15</v>
      </c>
      <c r="D40" s="15"/>
      <c r="E40" s="15"/>
      <c r="F40" s="15"/>
      <c r="G40" s="15"/>
      <c r="H40" s="15"/>
      <c r="I40" s="15"/>
      <c r="J40" s="15"/>
      <c r="K40" s="15"/>
    </row>
    <row r="41" spans="1:11" x14ac:dyDescent="0.2">
      <c r="A41" s="36" t="s">
        <v>104</v>
      </c>
      <c r="B41" s="35" t="s">
        <v>60</v>
      </c>
      <c r="C41" s="37" t="s">
        <v>12</v>
      </c>
      <c r="D41" s="15"/>
      <c r="E41" s="15"/>
      <c r="F41" s="15"/>
      <c r="G41" s="15"/>
      <c r="H41" s="15"/>
      <c r="I41" s="15"/>
      <c r="J41" s="15"/>
      <c r="K41" s="15"/>
    </row>
    <row r="42" spans="1:11" x14ac:dyDescent="0.2">
      <c r="A42" s="36" t="s">
        <v>105</v>
      </c>
      <c r="B42" s="35" t="s">
        <v>52</v>
      </c>
      <c r="C42" s="37" t="s">
        <v>15</v>
      </c>
      <c r="D42" s="15"/>
      <c r="E42" s="15"/>
      <c r="F42" s="15"/>
      <c r="G42" s="15"/>
      <c r="H42" s="15"/>
      <c r="I42" s="15"/>
      <c r="J42" s="15"/>
      <c r="K42" s="15"/>
    </row>
    <row r="43" spans="1:11" x14ac:dyDescent="0.2">
      <c r="A43" s="36" t="s">
        <v>106</v>
      </c>
      <c r="B43" s="35" t="s">
        <v>6</v>
      </c>
      <c r="C43" s="37" t="s">
        <v>1</v>
      </c>
      <c r="D43" s="15"/>
      <c r="E43" s="15"/>
      <c r="F43" s="15"/>
      <c r="G43" s="15"/>
      <c r="H43" s="15"/>
      <c r="I43" s="15"/>
      <c r="J43" s="15"/>
      <c r="K43" s="15"/>
    </row>
    <row r="44" spans="1:11" x14ac:dyDescent="0.2">
      <c r="A44" s="36" t="s">
        <v>107</v>
      </c>
      <c r="B44" s="35" t="s">
        <v>21</v>
      </c>
      <c r="C44" s="37" t="s">
        <v>12</v>
      </c>
      <c r="D44" s="15"/>
      <c r="E44" s="15"/>
      <c r="F44" s="15"/>
      <c r="G44" s="15"/>
      <c r="H44" s="15"/>
      <c r="I44" s="15"/>
      <c r="J44" s="15"/>
      <c r="K44" s="15"/>
    </row>
    <row r="45" spans="1:11" x14ac:dyDescent="0.2">
      <c r="A45" s="36" t="s">
        <v>108</v>
      </c>
      <c r="B45" s="35" t="s">
        <v>59</v>
      </c>
      <c r="C45" s="37" t="s">
        <v>5</v>
      </c>
      <c r="D45" s="15"/>
      <c r="E45" s="15"/>
      <c r="F45" s="15"/>
      <c r="G45" s="15"/>
      <c r="H45" s="15"/>
      <c r="I45" s="15"/>
      <c r="J45" s="15"/>
      <c r="K45" s="15"/>
    </row>
    <row r="46" spans="1:11" x14ac:dyDescent="0.2">
      <c r="A46" s="36" t="s">
        <v>109</v>
      </c>
      <c r="B46" s="35" t="s">
        <v>19</v>
      </c>
      <c r="C46" s="37" t="s">
        <v>5</v>
      </c>
      <c r="D46" s="15"/>
      <c r="E46" s="15"/>
      <c r="F46" s="15"/>
      <c r="G46" s="15"/>
      <c r="H46" s="15"/>
      <c r="I46" s="15"/>
      <c r="J46" s="15"/>
      <c r="K46" s="15"/>
    </row>
    <row r="47" spans="1:11" x14ac:dyDescent="0.2">
      <c r="A47" s="36" t="s">
        <v>110</v>
      </c>
      <c r="B47" s="35" t="s">
        <v>50</v>
      </c>
      <c r="C47" s="37" t="s">
        <v>3</v>
      </c>
      <c r="D47" s="15"/>
      <c r="E47" s="15"/>
      <c r="F47" s="15"/>
      <c r="G47" s="15"/>
      <c r="H47" s="15"/>
      <c r="I47" s="15"/>
      <c r="J47" s="15"/>
      <c r="K47" s="15"/>
    </row>
    <row r="48" spans="1:11" x14ac:dyDescent="0.2">
      <c r="A48" s="36" t="s">
        <v>111</v>
      </c>
      <c r="B48" s="35" t="s">
        <v>33</v>
      </c>
      <c r="C48" s="37" t="s">
        <v>5</v>
      </c>
      <c r="D48" s="15"/>
      <c r="E48" s="15"/>
      <c r="F48" s="15"/>
      <c r="G48" s="15"/>
      <c r="H48" s="15"/>
      <c r="I48" s="15"/>
      <c r="J48" s="15"/>
      <c r="K48" s="15"/>
    </row>
    <row r="49" spans="1:11" x14ac:dyDescent="0.2">
      <c r="A49" s="36" t="s">
        <v>112</v>
      </c>
      <c r="B49" s="35" t="s">
        <v>34</v>
      </c>
      <c r="C49" s="37" t="s">
        <v>9</v>
      </c>
      <c r="D49" s="15"/>
      <c r="E49" s="15"/>
      <c r="F49" s="15"/>
      <c r="G49" s="15"/>
      <c r="H49" s="15"/>
      <c r="I49" s="15"/>
      <c r="J49" s="15"/>
      <c r="K49" s="15"/>
    </row>
    <row r="50" spans="1:11" x14ac:dyDescent="0.2">
      <c r="A50" s="38" t="s">
        <v>113</v>
      </c>
      <c r="B50" s="39" t="s">
        <v>29</v>
      </c>
      <c r="C50" s="40" t="s">
        <v>12</v>
      </c>
      <c r="D50" s="15"/>
      <c r="E50" s="15"/>
      <c r="F50" s="15"/>
      <c r="G50" s="15"/>
      <c r="H50" s="15"/>
      <c r="I50" s="15"/>
      <c r="J50" s="15"/>
      <c r="K50" s="15"/>
    </row>
    <row r="51" spans="1:11" x14ac:dyDescent="0.2">
      <c r="A51" s="76" t="s">
        <v>2292</v>
      </c>
      <c r="B51" s="77" t="s">
        <v>2293</v>
      </c>
      <c r="C51" s="78"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62"/>
  <sheetViews>
    <sheetView workbookViewId="0">
      <selection activeCell="G16" sqref="G16"/>
    </sheetView>
  </sheetViews>
  <sheetFormatPr defaultColWidth="9.140625" defaultRowHeight="15" x14ac:dyDescent="0.25"/>
  <cols>
    <col min="1" max="1" width="15" style="119" customWidth="1"/>
    <col min="2" max="2" width="12" style="119" customWidth="1"/>
    <col min="3" max="3" width="14.85546875" style="119" customWidth="1"/>
    <col min="4" max="16384" width="9.140625" style="119"/>
  </cols>
  <sheetData>
    <row r="1" spans="1:3" ht="15.75" thickBot="1" x14ac:dyDescent="0.3">
      <c r="A1" s="73" t="s">
        <v>186</v>
      </c>
      <c r="B1" s="74" t="s">
        <v>187</v>
      </c>
      <c r="C1" s="75" t="s">
        <v>188</v>
      </c>
    </row>
    <row r="2" spans="1:3" ht="15.75" thickTop="1" x14ac:dyDescent="0.25">
      <c r="A2" s="135" t="s">
        <v>533</v>
      </c>
      <c r="B2" s="136" t="s">
        <v>532</v>
      </c>
      <c r="C2" s="69" t="s">
        <v>2464</v>
      </c>
    </row>
    <row r="3" spans="1:3" x14ac:dyDescent="0.25">
      <c r="A3" s="64" t="s">
        <v>2259</v>
      </c>
      <c r="B3" s="65" t="s">
        <v>2260</v>
      </c>
      <c r="C3" s="69" t="s">
        <v>2464</v>
      </c>
    </row>
    <row r="4" spans="1:3" x14ac:dyDescent="0.25">
      <c r="A4" s="64" t="s">
        <v>66</v>
      </c>
      <c r="B4" s="65" t="s">
        <v>17</v>
      </c>
      <c r="C4" s="66" t="s">
        <v>2465</v>
      </c>
    </row>
    <row r="5" spans="1:3" x14ac:dyDescent="0.25">
      <c r="A5" s="67" t="s">
        <v>67</v>
      </c>
      <c r="B5" s="68" t="s">
        <v>40</v>
      </c>
      <c r="C5" s="69" t="s">
        <v>2463</v>
      </c>
    </row>
    <row r="6" spans="1:3" x14ac:dyDescent="0.25">
      <c r="A6" s="67" t="s">
        <v>68</v>
      </c>
      <c r="B6" s="68" t="s">
        <v>32</v>
      </c>
      <c r="C6" s="69" t="s">
        <v>2465</v>
      </c>
    </row>
    <row r="7" spans="1:3" x14ac:dyDescent="0.25">
      <c r="A7" s="67" t="s">
        <v>69</v>
      </c>
      <c r="B7" s="68" t="s">
        <v>13</v>
      </c>
      <c r="C7" s="69" t="s">
        <v>2464</v>
      </c>
    </row>
    <row r="8" spans="1:3" x14ac:dyDescent="0.25">
      <c r="A8" s="67" t="s">
        <v>70</v>
      </c>
      <c r="B8" s="68" t="s">
        <v>25</v>
      </c>
      <c r="C8" s="69" t="s">
        <v>2463</v>
      </c>
    </row>
    <row r="9" spans="1:3" x14ac:dyDescent="0.25">
      <c r="A9" s="67" t="s">
        <v>71</v>
      </c>
      <c r="B9" s="68" t="s">
        <v>35</v>
      </c>
      <c r="C9" s="69" t="s">
        <v>5</v>
      </c>
    </row>
    <row r="10" spans="1:3" x14ac:dyDescent="0.25">
      <c r="A10" s="123" t="s">
        <v>2292</v>
      </c>
      <c r="B10" s="124" t="s">
        <v>55</v>
      </c>
      <c r="C10" s="125" t="s">
        <v>5</v>
      </c>
    </row>
    <row r="11" spans="1:3" x14ac:dyDescent="0.25">
      <c r="A11" s="67" t="s">
        <v>72</v>
      </c>
      <c r="B11" s="68" t="s">
        <v>2293</v>
      </c>
      <c r="C11" s="69" t="s">
        <v>5</v>
      </c>
    </row>
    <row r="12" spans="1:3" x14ac:dyDescent="0.25">
      <c r="A12" s="67" t="s">
        <v>73</v>
      </c>
      <c r="B12" s="68" t="s">
        <v>18</v>
      </c>
      <c r="C12" s="69" t="s">
        <v>15</v>
      </c>
    </row>
    <row r="13" spans="1:3" x14ac:dyDescent="0.25">
      <c r="A13" s="67" t="s">
        <v>74</v>
      </c>
      <c r="B13" s="68" t="s">
        <v>22</v>
      </c>
      <c r="C13" s="69" t="s">
        <v>15</v>
      </c>
    </row>
    <row r="14" spans="1:3" x14ac:dyDescent="0.25">
      <c r="A14" s="67" t="s">
        <v>48</v>
      </c>
      <c r="B14" s="68" t="s">
        <v>47</v>
      </c>
      <c r="C14" s="69" t="s">
        <v>48</v>
      </c>
    </row>
    <row r="15" spans="1:3" x14ac:dyDescent="0.25">
      <c r="A15" s="67" t="s">
        <v>75</v>
      </c>
      <c r="B15" s="68" t="s">
        <v>63</v>
      </c>
      <c r="C15" s="69" t="s">
        <v>2463</v>
      </c>
    </row>
    <row r="16" spans="1:3" x14ac:dyDescent="0.25">
      <c r="A16" s="67" t="s">
        <v>76</v>
      </c>
      <c r="B16" s="68" t="s">
        <v>28</v>
      </c>
      <c r="C16" s="69" t="s">
        <v>9</v>
      </c>
    </row>
    <row r="17" spans="1:3" x14ac:dyDescent="0.25">
      <c r="A17" s="67" t="s">
        <v>77</v>
      </c>
      <c r="B17" s="68" t="s">
        <v>49</v>
      </c>
      <c r="C17" s="69" t="s">
        <v>9</v>
      </c>
    </row>
    <row r="18" spans="1:3" x14ac:dyDescent="0.25">
      <c r="A18" s="67" t="s">
        <v>78</v>
      </c>
      <c r="B18" s="68" t="s">
        <v>42</v>
      </c>
      <c r="C18" s="69" t="s">
        <v>9</v>
      </c>
    </row>
    <row r="19" spans="1:3" x14ac:dyDescent="0.25">
      <c r="A19" s="67" t="s">
        <v>79</v>
      </c>
      <c r="B19" s="68" t="s">
        <v>46</v>
      </c>
      <c r="C19" s="69" t="s">
        <v>2465</v>
      </c>
    </row>
    <row r="20" spans="1:3" x14ac:dyDescent="0.25">
      <c r="A20" s="67" t="s">
        <v>80</v>
      </c>
      <c r="B20" s="68" t="s">
        <v>23</v>
      </c>
      <c r="C20" s="69" t="s">
        <v>9</v>
      </c>
    </row>
    <row r="21" spans="1:3" x14ac:dyDescent="0.25">
      <c r="A21" s="67" t="s">
        <v>81</v>
      </c>
      <c r="B21" s="68" t="s">
        <v>0</v>
      </c>
      <c r="C21" s="69" t="s">
        <v>2465</v>
      </c>
    </row>
    <row r="22" spans="1:3" x14ac:dyDescent="0.25">
      <c r="A22" s="67" t="s">
        <v>82</v>
      </c>
      <c r="B22" s="68" t="s">
        <v>4</v>
      </c>
      <c r="C22" s="69" t="s">
        <v>5</v>
      </c>
    </row>
    <row r="23" spans="1:3" x14ac:dyDescent="0.25">
      <c r="A23" s="67" t="s">
        <v>83</v>
      </c>
      <c r="B23" s="68" t="s">
        <v>54</v>
      </c>
      <c r="C23" s="69" t="s">
        <v>5</v>
      </c>
    </row>
    <row r="24" spans="1:3" x14ac:dyDescent="0.25">
      <c r="A24" s="67" t="s">
        <v>84</v>
      </c>
      <c r="B24" s="68" t="s">
        <v>36</v>
      </c>
      <c r="C24" s="69" t="s">
        <v>5</v>
      </c>
    </row>
    <row r="25" spans="1:3" x14ac:dyDescent="0.25">
      <c r="A25" s="67" t="s">
        <v>85</v>
      </c>
      <c r="B25" s="68" t="s">
        <v>41</v>
      </c>
      <c r="C25" s="69" t="s">
        <v>9</v>
      </c>
    </row>
    <row r="26" spans="1:3" x14ac:dyDescent="0.25">
      <c r="A26" s="67" t="s">
        <v>86</v>
      </c>
      <c r="B26" s="68" t="s">
        <v>30</v>
      </c>
      <c r="C26" s="69" t="s">
        <v>9</v>
      </c>
    </row>
    <row r="27" spans="1:3" x14ac:dyDescent="0.25">
      <c r="A27" s="67" t="s">
        <v>87</v>
      </c>
      <c r="B27" s="68" t="s">
        <v>14</v>
      </c>
      <c r="C27" s="69" t="s">
        <v>2465</v>
      </c>
    </row>
    <row r="28" spans="1:3" x14ac:dyDescent="0.25">
      <c r="A28" s="67" t="s">
        <v>88</v>
      </c>
      <c r="B28" s="68" t="s">
        <v>39</v>
      </c>
      <c r="C28" s="69" t="s">
        <v>9</v>
      </c>
    </row>
    <row r="29" spans="1:3" x14ac:dyDescent="0.25">
      <c r="A29" s="67" t="s">
        <v>89</v>
      </c>
      <c r="B29" s="68" t="s">
        <v>56</v>
      </c>
      <c r="C29" s="69" t="s">
        <v>2463</v>
      </c>
    </row>
    <row r="30" spans="1:3" x14ac:dyDescent="0.25">
      <c r="A30" s="67" t="s">
        <v>90</v>
      </c>
      <c r="B30" s="68" t="s">
        <v>24</v>
      </c>
      <c r="C30" s="69" t="s">
        <v>2463</v>
      </c>
    </row>
    <row r="31" spans="1:3" x14ac:dyDescent="0.25">
      <c r="A31" s="67" t="s">
        <v>91</v>
      </c>
      <c r="B31" s="68" t="s">
        <v>31</v>
      </c>
      <c r="C31" s="69" t="s">
        <v>2463</v>
      </c>
    </row>
    <row r="32" spans="1:3" x14ac:dyDescent="0.25">
      <c r="A32" s="67" t="s">
        <v>92</v>
      </c>
      <c r="B32" s="68" t="s">
        <v>38</v>
      </c>
      <c r="C32" s="69" t="s">
        <v>5</v>
      </c>
    </row>
    <row r="33" spans="1:3" x14ac:dyDescent="0.25">
      <c r="A33" s="67" t="s">
        <v>93</v>
      </c>
      <c r="B33" s="68" t="s">
        <v>20</v>
      </c>
      <c r="C33" s="69" t="s">
        <v>5</v>
      </c>
    </row>
    <row r="34" spans="1:3" x14ac:dyDescent="0.25">
      <c r="A34" s="67" t="s">
        <v>94</v>
      </c>
      <c r="B34" s="68" t="s">
        <v>43</v>
      </c>
      <c r="C34" s="69" t="s">
        <v>2463</v>
      </c>
    </row>
    <row r="35" spans="1:3" x14ac:dyDescent="0.25">
      <c r="A35" s="67" t="s">
        <v>95</v>
      </c>
      <c r="B35" s="68" t="s">
        <v>10</v>
      </c>
      <c r="C35" s="69" t="s">
        <v>5</v>
      </c>
    </row>
    <row r="36" spans="1:3" x14ac:dyDescent="0.25">
      <c r="A36" s="67" t="s">
        <v>96</v>
      </c>
      <c r="B36" s="68" t="s">
        <v>16</v>
      </c>
      <c r="C36" s="69" t="s">
        <v>15</v>
      </c>
    </row>
    <row r="37" spans="1:3" x14ac:dyDescent="0.25">
      <c r="A37" s="67" t="s">
        <v>97</v>
      </c>
      <c r="B37" s="68" t="s">
        <v>11</v>
      </c>
      <c r="C37" s="69" t="s">
        <v>2463</v>
      </c>
    </row>
    <row r="38" spans="1:3" x14ac:dyDescent="0.25">
      <c r="A38" s="67" t="s">
        <v>98</v>
      </c>
      <c r="B38" s="68" t="s">
        <v>8</v>
      </c>
      <c r="C38" s="69" t="s">
        <v>5</v>
      </c>
    </row>
    <row r="39" spans="1:3" x14ac:dyDescent="0.25">
      <c r="A39" s="67" t="s">
        <v>99</v>
      </c>
      <c r="B39" s="68" t="s">
        <v>37</v>
      </c>
      <c r="C39" s="69" t="s">
        <v>2465</v>
      </c>
    </row>
    <row r="40" spans="1:3" x14ac:dyDescent="0.25">
      <c r="A40" s="67" t="s">
        <v>100</v>
      </c>
      <c r="B40" s="68" t="s">
        <v>2</v>
      </c>
      <c r="C40" s="69" t="s">
        <v>2464</v>
      </c>
    </row>
    <row r="41" spans="1:3" x14ac:dyDescent="0.25">
      <c r="A41" s="67" t="s">
        <v>101</v>
      </c>
      <c r="B41" s="68" t="s">
        <v>7</v>
      </c>
      <c r="C41" s="69" t="s">
        <v>5</v>
      </c>
    </row>
    <row r="42" spans="1:3" x14ac:dyDescent="0.25">
      <c r="A42" s="67" t="s">
        <v>102</v>
      </c>
      <c r="B42" s="68" t="s">
        <v>51</v>
      </c>
      <c r="C42" s="69" t="s">
        <v>5</v>
      </c>
    </row>
    <row r="43" spans="1:3" x14ac:dyDescent="0.25">
      <c r="A43" s="67" t="s">
        <v>103</v>
      </c>
      <c r="B43" s="68" t="s">
        <v>53</v>
      </c>
      <c r="C43" s="69" t="s">
        <v>15</v>
      </c>
    </row>
    <row r="44" spans="1:3" x14ac:dyDescent="0.25">
      <c r="A44" s="67" t="s">
        <v>104</v>
      </c>
      <c r="B44" s="68" t="s">
        <v>60</v>
      </c>
      <c r="C44" s="69" t="s">
        <v>2463</v>
      </c>
    </row>
    <row r="45" spans="1:3" x14ac:dyDescent="0.25">
      <c r="A45" s="67" t="s">
        <v>105</v>
      </c>
      <c r="B45" s="68" t="s">
        <v>52</v>
      </c>
      <c r="C45" s="69" t="s">
        <v>9</v>
      </c>
    </row>
    <row r="46" spans="1:3" x14ac:dyDescent="0.25">
      <c r="A46" s="67" t="s">
        <v>106</v>
      </c>
      <c r="B46" s="68" t="s">
        <v>6</v>
      </c>
      <c r="C46" s="69" t="s">
        <v>2465</v>
      </c>
    </row>
    <row r="47" spans="1:3" x14ac:dyDescent="0.25">
      <c r="A47" s="67" t="s">
        <v>107</v>
      </c>
      <c r="B47" s="68" t="s">
        <v>21</v>
      </c>
      <c r="C47" s="69" t="s">
        <v>2463</v>
      </c>
    </row>
    <row r="48" spans="1:3" x14ac:dyDescent="0.25">
      <c r="A48" s="67" t="s">
        <v>108</v>
      </c>
      <c r="B48" s="68" t="s">
        <v>59</v>
      </c>
      <c r="C48" s="69" t="s">
        <v>5</v>
      </c>
    </row>
    <row r="49" spans="1:3" x14ac:dyDescent="0.25">
      <c r="A49" s="67" t="s">
        <v>109</v>
      </c>
      <c r="B49" s="68" t="s">
        <v>19</v>
      </c>
      <c r="C49" s="69" t="s">
        <v>5</v>
      </c>
    </row>
    <row r="50" spans="1:3" x14ac:dyDescent="0.25">
      <c r="A50" s="67" t="s">
        <v>110</v>
      </c>
      <c r="B50" s="68" t="s">
        <v>50</v>
      </c>
      <c r="C50" s="69" t="s">
        <v>2464</v>
      </c>
    </row>
    <row r="51" spans="1:3" x14ac:dyDescent="0.25">
      <c r="A51" s="67" t="s">
        <v>111</v>
      </c>
      <c r="B51" s="68" t="s">
        <v>33</v>
      </c>
      <c r="C51" s="69" t="s">
        <v>5</v>
      </c>
    </row>
    <row r="52" spans="1:3" x14ac:dyDescent="0.25">
      <c r="A52" s="67" t="s">
        <v>112</v>
      </c>
      <c r="B52" s="68" t="s">
        <v>34</v>
      </c>
      <c r="C52" s="69" t="s">
        <v>9</v>
      </c>
    </row>
    <row r="53" spans="1:3" x14ac:dyDescent="0.25">
      <c r="A53" s="70" t="s">
        <v>113</v>
      </c>
      <c r="B53" s="71" t="s">
        <v>29</v>
      </c>
      <c r="C53" s="72" t="s">
        <v>2463</v>
      </c>
    </row>
    <row r="54" spans="1:3" x14ac:dyDescent="0.25">
      <c r="A54" s="126" t="s">
        <v>114</v>
      </c>
      <c r="B54" s="127" t="s">
        <v>61</v>
      </c>
      <c r="C54" s="128" t="s">
        <v>45</v>
      </c>
    </row>
    <row r="55" spans="1:3" x14ac:dyDescent="0.25">
      <c r="A55" s="123" t="s">
        <v>115</v>
      </c>
      <c r="B55" s="124" t="s">
        <v>62</v>
      </c>
      <c r="C55" s="125" t="s">
        <v>45</v>
      </c>
    </row>
    <row r="56" spans="1:3" x14ac:dyDescent="0.25">
      <c r="A56" s="123" t="s">
        <v>116</v>
      </c>
      <c r="B56" s="124" t="s">
        <v>44</v>
      </c>
      <c r="C56" s="125" t="s">
        <v>45</v>
      </c>
    </row>
    <row r="57" spans="1:3" x14ac:dyDescent="0.25">
      <c r="A57" s="123" t="s">
        <v>117</v>
      </c>
      <c r="B57" s="124" t="s">
        <v>57</v>
      </c>
      <c r="C57" s="125" t="s">
        <v>45</v>
      </c>
    </row>
    <row r="58" spans="1:3" x14ac:dyDescent="0.25">
      <c r="A58" s="123" t="s">
        <v>118</v>
      </c>
      <c r="B58" s="124" t="s">
        <v>65</v>
      </c>
      <c r="C58" s="125" t="s">
        <v>45</v>
      </c>
    </row>
    <row r="59" spans="1:3" x14ac:dyDescent="0.25">
      <c r="A59" s="123" t="s">
        <v>119</v>
      </c>
      <c r="B59" s="124" t="s">
        <v>58</v>
      </c>
      <c r="C59" s="125" t="s">
        <v>45</v>
      </c>
    </row>
    <row r="60" spans="1:3" x14ac:dyDescent="0.25">
      <c r="A60" s="123" t="s">
        <v>120</v>
      </c>
      <c r="B60" s="124" t="s">
        <v>64</v>
      </c>
      <c r="C60" s="125" t="s">
        <v>45</v>
      </c>
    </row>
    <row r="61" spans="1:3" x14ac:dyDescent="0.25">
      <c r="A61" s="129" t="s">
        <v>2261</v>
      </c>
      <c r="B61" s="130" t="s">
        <v>2262</v>
      </c>
      <c r="C61" s="131" t="s">
        <v>45</v>
      </c>
    </row>
    <row r="62" spans="1:3" x14ac:dyDescent="0.25">
      <c r="A62" s="132" t="s">
        <v>27</v>
      </c>
      <c r="B62" s="133" t="s">
        <v>26</v>
      </c>
      <c r="C62" s="134"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(1996-2024)</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(1996-2024)'!Print_Area</vt:lpstr>
      <vt:lpstr>'Natural Gas Pipeline Projects'!Print_Area</vt:lpstr>
      <vt:lpstr>Regions!Print_Area</vt:lpstr>
      <vt:lpstr>Regions_OLD!Print_Area</vt:lpstr>
      <vt:lpstr>'Historical Projects (1996-2024)'!Print_Titles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natural gas pipeline projects</dc:title>
  <dc:creator>U.S. Energy Information Administration;EIA</dc:creator>
  <cp:lastModifiedBy>Sellers, Molly</cp:lastModifiedBy>
  <cp:lastPrinted>2018-05-14T15:24:44Z</cp:lastPrinted>
  <dcterms:created xsi:type="dcterms:W3CDTF">2012-02-01T16:07:37Z</dcterms:created>
  <dcterms:modified xsi:type="dcterms:W3CDTF">2025-01-31T13:57:39Z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