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
    </mc:Choice>
  </mc:AlternateContent>
  <bookViews>
    <workbookView xWindow="-165" yWindow="6465" windowWidth="17400" windowHeight="11640"/>
  </bookViews>
  <sheets>
    <sheet name="Contents" sheetId="6" r:id="rId1"/>
    <sheet name="Natural Gas Pipeline Projects" sheetId="9" r:id="rId2"/>
    <sheet name="Historical Projects (1996-2019)"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(1996-2019)'!$A$2:$Y$1002</definedName>
    <definedName name="_xlnm._FilterDatabase" localSheetId="1" hidden="1">'Natural Gas Pipeline Projects'!$A$2:$Y$120</definedName>
    <definedName name="AddedCapacity" localSheetId="1">'Natural Gas Pipeline Projects'!$Q$3:$Q$120</definedName>
    <definedName name="AddedCapacity">'Historical Projects (1996-2019)'!$Q$106:$Q$303</definedName>
    <definedName name="AddedCapacityColumn" localSheetId="1">'Natural Gas Pipeline Projects'!$Q$2</definedName>
    <definedName name="AddedCapacityColumn">'Historical Projects (1996-2019)'!$Q$2</definedName>
    <definedName name="Historical_Projects">'Historical Projects (1996-2019)'!$A$2:$Y$1002</definedName>
    <definedName name="_xlnm.Print_Area" localSheetId="2">'Historical Projects (1996-2019)'!$B$41:$G$1002</definedName>
    <definedName name="_xlnm.Print_Area" localSheetId="1">'Natural Gas Pipeline Projects'!$B$2:$G$120</definedName>
    <definedName name="_xlnm.Print_Area" localSheetId="4">Regions!$E$12:$R$52</definedName>
    <definedName name="_xlnm.Print_Area" localSheetId="5">Regions_OLD!$D$10:$R$47</definedName>
    <definedName name="_xlnm.Print_Titles" localSheetId="2">'Historical Projects (1996-2019)'!$1:$2</definedName>
    <definedName name="_xlnm.Print_Titles" localSheetId="1">'Natural Gas Pipeline Projects'!$1:$2</definedName>
    <definedName name="Project" localSheetId="1">'Natural Gas Pipeline Projects'!$B$3:$B$120</definedName>
    <definedName name="Project">'Historical Projects (1996-2019)'!$B$41:$B$1002</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Projects'!$E$3:$E$120</definedName>
    <definedName name="Status">'Historical Projects (1996-2019)'!$E$41:$E$1002</definedName>
    <definedName name="StatusColumn" localSheetId="1">'Natural Gas Pipeline Projects'!$E$2</definedName>
    <definedName name="StatusColumn">'Historical Projects (1996-2019)'!$E$2</definedName>
    <definedName name="ThroughStates" localSheetId="1">'Natural Gas Pipeline Projects'!$H$3:$H$120</definedName>
    <definedName name="ThroughStates">'Historical Projects (1996-2019)'!$H$41:$H$1002</definedName>
    <definedName name="ThroughStatesColumn" localSheetId="1">'Natural Gas Pipeline Projects'!$H$2</definedName>
    <definedName name="ThroughStatesColumn">'Historical Projects (1996-2019)'!$H$2</definedName>
    <definedName name="YearInService" localSheetId="1">'Natural Gas Pipeline Projects'!$G$3:$G$120</definedName>
    <definedName name="YearInService">'Historical Projects (1996-2019)'!$G$41:$G$1002</definedName>
    <definedName name="YearInServiceColumn" localSheetId="1">'Natural Gas Pipeline Projects'!$G$2</definedName>
    <definedName name="YearInServiceColumn">'Historical Projects (1996-2019)'!$G$2</definedName>
  </definedNames>
  <calcPr calcId="152511"/>
</workbook>
</file>

<file path=xl/calcChain.xml><?xml version="1.0" encoding="utf-8"?>
<calcChain xmlns="http://schemas.openxmlformats.org/spreadsheetml/2006/main">
  <c r="J40" i="4" l="1"/>
  <c r="M40" i="4" s="1"/>
  <c r="I40" i="4"/>
  <c r="L40" i="4" s="1"/>
  <c r="J39" i="4"/>
  <c r="M39" i="4" s="1"/>
  <c r="I39" i="4"/>
  <c r="L39" i="4" s="1"/>
  <c r="J38" i="4"/>
  <c r="M38" i="4" s="1"/>
  <c r="I38" i="4"/>
  <c r="L38" i="4" s="1"/>
  <c r="J37" i="4"/>
  <c r="M37" i="4" s="1"/>
  <c r="I37" i="4"/>
  <c r="L37" i="4" s="1"/>
  <c r="J36" i="4"/>
  <c r="M36" i="4" s="1"/>
  <c r="I36" i="4"/>
  <c r="L36" i="4" s="1"/>
  <c r="J35" i="4"/>
  <c r="M35" i="4" s="1"/>
  <c r="I35" i="4"/>
  <c r="L35" i="4" s="1"/>
  <c r="J34" i="4"/>
  <c r="M34" i="4" s="1"/>
  <c r="I34" i="4"/>
  <c r="L34" i="4" s="1"/>
  <c r="J33" i="4"/>
  <c r="M33" i="4" s="1"/>
  <c r="I33" i="4"/>
  <c r="L33" i="4" s="1"/>
  <c r="J32" i="4"/>
  <c r="M32" i="4" s="1"/>
  <c r="I32" i="4"/>
  <c r="L32" i="4" s="1"/>
  <c r="M31" i="4"/>
  <c r="I31" i="4"/>
  <c r="L31" i="4" s="1"/>
  <c r="J30" i="4"/>
  <c r="M30" i="4" s="1"/>
  <c r="I30" i="4"/>
  <c r="L30" i="4" s="1"/>
  <c r="J29" i="4"/>
  <c r="M29" i="4" s="1"/>
  <c r="I29" i="4"/>
  <c r="L29" i="4" s="1"/>
  <c r="J28" i="4"/>
  <c r="M28" i="4" s="1"/>
  <c r="I28" i="4"/>
  <c r="L28" i="4" s="1"/>
  <c r="J27" i="4"/>
  <c r="M27" i="4" s="1"/>
  <c r="I27" i="4"/>
  <c r="L27" i="4" s="1"/>
  <c r="J26" i="4"/>
  <c r="M26" i="4" s="1"/>
  <c r="I26" i="4"/>
  <c r="L26" i="4" s="1"/>
  <c r="J25" i="4"/>
  <c r="M25" i="4" s="1"/>
  <c r="I25" i="4"/>
  <c r="L25" i="4" s="1"/>
  <c r="J24" i="4"/>
  <c r="M24" i="4" s="1"/>
  <c r="I24" i="4"/>
  <c r="L24" i="4" s="1"/>
  <c r="J23" i="4"/>
  <c r="M23" i="4" s="1"/>
  <c r="I23" i="4"/>
  <c r="L23" i="4" s="1"/>
  <c r="J22" i="4"/>
  <c r="M22" i="4" s="1"/>
  <c r="I22" i="4"/>
  <c r="L22" i="4" s="1"/>
  <c r="J21" i="4"/>
  <c r="M21" i="4" s="1"/>
  <c r="I21" i="4"/>
  <c r="L21" i="4" s="1"/>
  <c r="J20" i="4"/>
  <c r="M20" i="4" s="1"/>
  <c r="I20" i="4"/>
  <c r="L20" i="4" s="1"/>
  <c r="J19" i="4"/>
  <c r="M19" i="4" s="1"/>
  <c r="I19" i="4"/>
  <c r="L19" i="4" s="1"/>
  <c r="J18" i="4"/>
  <c r="M18" i="4" s="1"/>
  <c r="I18" i="4"/>
  <c r="L18" i="4" s="1"/>
  <c r="J17" i="4"/>
  <c r="M17" i="4" s="1"/>
  <c r="I17" i="4"/>
  <c r="L17" i="4" s="1"/>
  <c r="J16" i="4"/>
  <c r="M16" i="4" s="1"/>
  <c r="I16" i="4"/>
  <c r="L16" i="4" s="1"/>
  <c r="J15" i="4"/>
  <c r="M15" i="4" s="1"/>
  <c r="I15" i="4"/>
  <c r="L15" i="4" s="1"/>
  <c r="J14" i="4"/>
  <c r="M14" i="4" s="1"/>
  <c r="I14" i="4"/>
  <c r="L14" i="4" s="1"/>
  <c r="J13" i="4"/>
  <c r="M13" i="4" s="1"/>
  <c r="I13" i="4"/>
  <c r="L13" i="4" s="1"/>
  <c r="J12" i="4"/>
  <c r="M12" i="4" s="1"/>
  <c r="I12" i="4"/>
  <c r="L12" i="4" s="1"/>
  <c r="J11" i="4"/>
  <c r="M11" i="4" s="1"/>
  <c r="I11" i="4"/>
  <c r="L11" i="4" s="1"/>
  <c r="J10" i="4"/>
  <c r="M10" i="4" s="1"/>
  <c r="I10" i="4"/>
  <c r="L10" i="4" s="1"/>
  <c r="J9" i="4"/>
  <c r="M9" i="4" s="1"/>
  <c r="I9" i="4"/>
  <c r="L9" i="4" s="1"/>
  <c r="J8" i="4"/>
  <c r="M8" i="4" s="1"/>
  <c r="I8" i="4"/>
  <c r="L8" i="4" s="1"/>
  <c r="J7" i="4"/>
  <c r="M7" i="4" s="1"/>
  <c r="I7" i="4"/>
  <c r="L7" i="4" s="1"/>
  <c r="J6" i="4"/>
  <c r="M6" i="4" s="1"/>
  <c r="I6" i="4"/>
  <c r="L6" i="4" s="1"/>
  <c r="J5" i="4"/>
  <c r="M5" i="4" s="1"/>
  <c r="I5" i="4"/>
  <c r="L5" i="4" s="1"/>
  <c r="J4" i="4"/>
  <c r="M4" i="4" s="1"/>
  <c r="I4" i="4"/>
  <c r="L4" i="4" s="1"/>
  <c r="Q3" i="4"/>
  <c r="J3" i="4"/>
  <c r="M3" i="4" s="1"/>
  <c r="I3" i="4"/>
  <c r="L3" i="4" s="1"/>
  <c r="I985" i="4"/>
  <c r="L985" i="4" s="1"/>
  <c r="J985" i="4"/>
  <c r="M985" i="4" s="1"/>
  <c r="I988" i="4"/>
  <c r="L988" i="4" s="1"/>
  <c r="J988" i="4"/>
  <c r="M988" i="4" s="1"/>
  <c r="I981" i="4"/>
  <c r="L981" i="4" s="1"/>
  <c r="J981" i="4"/>
  <c r="M981" i="4" s="1"/>
  <c r="I986" i="4"/>
  <c r="L986" i="4" s="1"/>
  <c r="J986" i="4"/>
  <c r="M986" i="4" s="1"/>
  <c r="I987" i="4"/>
  <c r="L987" i="4" s="1"/>
  <c r="J987" i="4"/>
  <c r="M987" i="4" s="1"/>
  <c r="I998" i="4"/>
  <c r="L998" i="4" s="1"/>
  <c r="J998" i="4"/>
  <c r="M998" i="4" s="1"/>
  <c r="P998" i="4"/>
  <c r="I999" i="4"/>
  <c r="L999" i="4" s="1"/>
  <c r="J999" i="4"/>
  <c r="M999" i="4" s="1"/>
  <c r="P999" i="4"/>
  <c r="I980" i="4"/>
  <c r="L980" i="4" s="1"/>
  <c r="J980" i="4"/>
  <c r="M980" i="4" s="1"/>
  <c r="I994" i="4"/>
  <c r="L994" i="4" s="1"/>
  <c r="J994" i="4"/>
  <c r="M994" i="4" s="1"/>
  <c r="P994" i="4"/>
  <c r="I983" i="4"/>
  <c r="L983" i="4" s="1"/>
  <c r="J983" i="4"/>
  <c r="M983" i="4" s="1"/>
  <c r="P983" i="4"/>
  <c r="I989" i="4"/>
  <c r="L989" i="4" s="1"/>
  <c r="J989" i="4"/>
  <c r="M989" i="4" s="1"/>
  <c r="I991" i="4"/>
  <c r="L991" i="4" s="1"/>
  <c r="J991" i="4"/>
  <c r="M991" i="4" s="1"/>
  <c r="I1000" i="4"/>
  <c r="L1000" i="4" s="1"/>
  <c r="J1000" i="4"/>
  <c r="M1000" i="4" s="1"/>
  <c r="I978" i="4"/>
  <c r="L978" i="4" s="1"/>
  <c r="J978" i="4"/>
  <c r="M978" i="4" s="1"/>
  <c r="I979" i="4"/>
  <c r="L979" i="4" s="1"/>
  <c r="J979" i="4"/>
  <c r="M979" i="4" s="1"/>
  <c r="I996" i="4"/>
  <c r="L996" i="4" s="1"/>
  <c r="J996" i="4"/>
  <c r="M996" i="4" s="1"/>
  <c r="I995" i="4"/>
  <c r="L995" i="4" s="1"/>
  <c r="J995" i="4"/>
  <c r="M995" i="4" s="1"/>
  <c r="I990" i="4"/>
  <c r="L990" i="4" s="1"/>
  <c r="J990" i="4"/>
  <c r="M990" i="4" s="1"/>
  <c r="I993" i="4"/>
  <c r="L993" i="4" s="1"/>
  <c r="J993" i="4"/>
  <c r="M993" i="4" s="1"/>
  <c r="I984" i="4"/>
  <c r="L984" i="4" s="1"/>
  <c r="J984" i="4"/>
  <c r="M984" i="4" s="1"/>
  <c r="I992" i="4"/>
  <c r="L992" i="4" s="1"/>
  <c r="J992" i="4"/>
  <c r="M992" i="4" s="1"/>
  <c r="I997" i="4"/>
  <c r="L997" i="4" s="1"/>
  <c r="K997" i="4" s="1"/>
  <c r="J997" i="4"/>
  <c r="I1001" i="4"/>
  <c r="L1001" i="4" s="1"/>
  <c r="J1001" i="4"/>
  <c r="M1001" i="4" s="1"/>
  <c r="I982" i="4"/>
  <c r="L982" i="4" s="1"/>
  <c r="J982" i="4"/>
  <c r="M982" i="4" s="1"/>
  <c r="I1002" i="4"/>
  <c r="L1002" i="4" s="1"/>
  <c r="J1002" i="4"/>
  <c r="M1002" i="4" s="1"/>
  <c r="I85" i="4"/>
  <c r="L85" i="4" s="1"/>
  <c r="J85" i="4"/>
  <c r="M85" i="4" s="1"/>
  <c r="I52" i="4"/>
  <c r="L52" i="4" s="1"/>
  <c r="J52" i="4"/>
  <c r="M52" i="4" s="1"/>
  <c r="I75" i="4"/>
  <c r="L75" i="4" s="1"/>
  <c r="J75" i="4"/>
  <c r="M75" i="4" s="1"/>
  <c r="I47" i="4"/>
  <c r="L47" i="4" s="1"/>
  <c r="J47" i="4"/>
  <c r="M47" i="4" s="1"/>
  <c r="I54" i="4"/>
  <c r="L54" i="4" s="1"/>
  <c r="J54" i="4"/>
  <c r="M54" i="4" s="1"/>
  <c r="I60" i="4"/>
  <c r="L60" i="4" s="1"/>
  <c r="J60" i="4"/>
  <c r="M60" i="4" s="1"/>
  <c r="I64" i="4"/>
  <c r="J64" i="4"/>
  <c r="K64" i="4"/>
  <c r="I71" i="4"/>
  <c r="L71" i="4" s="1"/>
  <c r="J71" i="4"/>
  <c r="M71" i="4" s="1"/>
  <c r="P71" i="4"/>
  <c r="I76" i="4"/>
  <c r="L76" i="4" s="1"/>
  <c r="J76" i="4"/>
  <c r="M76" i="4" s="1"/>
  <c r="I86" i="4"/>
  <c r="L86" i="4" s="1"/>
  <c r="J86" i="4"/>
  <c r="M86" i="4" s="1"/>
  <c r="I87" i="4"/>
  <c r="L87" i="4" s="1"/>
  <c r="J87" i="4"/>
  <c r="M87" i="4" s="1"/>
  <c r="I41" i="4"/>
  <c r="L41" i="4" s="1"/>
  <c r="J41" i="4"/>
  <c r="M41" i="4" s="1"/>
  <c r="K986" i="4" l="1"/>
  <c r="K31" i="4"/>
  <c r="K987" i="4"/>
  <c r="K985" i="4"/>
  <c r="K38" i="4"/>
  <c r="K3" i="4"/>
  <c r="K15" i="4"/>
  <c r="K9" i="4"/>
  <c r="K26" i="4"/>
  <c r="K13" i="4"/>
  <c r="K23" i="4"/>
  <c r="K7" i="4"/>
  <c r="K17" i="4"/>
  <c r="K24" i="4"/>
  <c r="K18" i="4"/>
  <c r="K35" i="4"/>
  <c r="K4" i="4"/>
  <c r="K30" i="4"/>
  <c r="K12" i="4"/>
  <c r="K984" i="4"/>
  <c r="K994" i="4"/>
  <c r="K5" i="4"/>
  <c r="K20" i="4"/>
  <c r="K33" i="4"/>
  <c r="K36" i="4"/>
  <c r="K983" i="4"/>
  <c r="K22" i="4"/>
  <c r="K28" i="4"/>
  <c r="K87" i="4"/>
  <c r="K10" i="4"/>
  <c r="K21" i="4"/>
  <c r="K34" i="4"/>
  <c r="K6" i="4"/>
  <c r="K8" i="4"/>
  <c r="K29" i="4"/>
  <c r="K37" i="4"/>
  <c r="K14" i="4"/>
  <c r="K11" i="4"/>
  <c r="K19" i="4"/>
  <c r="K32" i="4"/>
  <c r="K25" i="4"/>
  <c r="K27" i="4"/>
  <c r="K39" i="4"/>
  <c r="K16" i="4"/>
  <c r="K40" i="4"/>
  <c r="K71" i="4"/>
  <c r="K979" i="4"/>
  <c r="K52" i="4"/>
  <c r="K982" i="4"/>
  <c r="K990" i="4"/>
  <c r="K999" i="4"/>
  <c r="K85" i="4"/>
  <c r="K47" i="4"/>
  <c r="K1001" i="4"/>
  <c r="K981" i="4"/>
  <c r="K75" i="4"/>
  <c r="K1002" i="4"/>
  <c r="K998" i="4"/>
  <c r="K995" i="4"/>
  <c r="K60" i="4"/>
  <c r="K991" i="4"/>
  <c r="K988" i="4"/>
  <c r="K76" i="4"/>
  <c r="K989" i="4"/>
  <c r="K993" i="4"/>
  <c r="K996" i="4"/>
  <c r="K1000" i="4"/>
  <c r="K980" i="4"/>
  <c r="K978" i="4"/>
  <c r="K54" i="4"/>
  <c r="K41" i="4"/>
  <c r="K86" i="4"/>
  <c r="K992" i="4"/>
  <c r="I97" i="9"/>
  <c r="L97" i="9" s="1"/>
  <c r="J97" i="9"/>
  <c r="M97" i="9" s="1"/>
  <c r="K97" i="9" l="1"/>
  <c r="I65" i="9"/>
  <c r="L65" i="9" s="1"/>
  <c r="J65" i="9"/>
  <c r="M65" i="9" s="1"/>
  <c r="P66" i="9"/>
  <c r="I66" i="9"/>
  <c r="L66" i="9" s="1"/>
  <c r="J66" i="9"/>
  <c r="M66" i="9" s="1"/>
  <c r="K65" i="9" l="1"/>
  <c r="K66" i="9"/>
  <c r="I72" i="9"/>
  <c r="L72" i="9" s="1"/>
  <c r="J72" i="9"/>
  <c r="M72" i="9" s="1"/>
  <c r="I41" i="9"/>
  <c r="L41" i="9" s="1"/>
  <c r="J41" i="9"/>
  <c r="M41" i="9" s="1"/>
  <c r="K72" i="9" l="1"/>
  <c r="K41" i="9"/>
  <c r="P82" i="9"/>
  <c r="I82" i="9"/>
  <c r="L82" i="9" s="1"/>
  <c r="J82" i="9"/>
  <c r="M82" i="9" s="1"/>
  <c r="K82" i="9" l="1"/>
  <c r="I7" i="9"/>
  <c r="L7" i="9" s="1"/>
  <c r="J7" i="9"/>
  <c r="M7" i="9" s="1"/>
  <c r="I6" i="9"/>
  <c r="L6" i="9" s="1"/>
  <c r="J6" i="9"/>
  <c r="M6" i="9" s="1"/>
  <c r="I68" i="9"/>
  <c r="L68" i="9" s="1"/>
  <c r="J68" i="9"/>
  <c r="M68" i="9" s="1"/>
  <c r="I3" i="9"/>
  <c r="L3" i="9" s="1"/>
  <c r="J3" i="9"/>
  <c r="M3" i="9" s="1"/>
  <c r="K7" i="9" l="1"/>
  <c r="K6" i="9"/>
  <c r="K68" i="9"/>
  <c r="K3" i="9"/>
  <c r="I117" i="9"/>
  <c r="L117" i="9" s="1"/>
  <c r="J117" i="9"/>
  <c r="M117" i="9" s="1"/>
  <c r="I67" i="9"/>
  <c r="L67" i="9" s="1"/>
  <c r="J67" i="9"/>
  <c r="M67" i="9" s="1"/>
  <c r="I64" i="9"/>
  <c r="L64" i="9" s="1"/>
  <c r="J64" i="9"/>
  <c r="M64" i="9" s="1"/>
  <c r="K117" i="9" l="1"/>
  <c r="K67" i="9"/>
  <c r="K64" i="9"/>
  <c r="I14" i="9"/>
  <c r="L14" i="9" s="1"/>
  <c r="J14" i="9"/>
  <c r="M14" i="9" s="1"/>
  <c r="I44" i="9"/>
  <c r="L44" i="9" s="1"/>
  <c r="J44" i="9"/>
  <c r="M44" i="9" s="1"/>
  <c r="K14" i="9" l="1"/>
  <c r="K44" i="9"/>
  <c r="I63" i="9" l="1"/>
  <c r="L63" i="9" s="1"/>
  <c r="J63" i="9"/>
  <c r="M63" i="9" s="1"/>
  <c r="K63" i="9" l="1"/>
  <c r="I75" i="9"/>
  <c r="L75" i="9" s="1"/>
  <c r="J75" i="9"/>
  <c r="M75" i="9" s="1"/>
  <c r="I59" i="4"/>
  <c r="L59" i="4" s="1"/>
  <c r="J59" i="4"/>
  <c r="M59" i="4" s="1"/>
  <c r="I31" i="9"/>
  <c r="L31" i="9" s="1"/>
  <c r="J31" i="9"/>
  <c r="M31" i="9" s="1"/>
  <c r="I101" i="9"/>
  <c r="L101" i="9" s="1"/>
  <c r="J101" i="9"/>
  <c r="M101" i="9" s="1"/>
  <c r="I17" i="9"/>
  <c r="L17" i="9" s="1"/>
  <c r="J17" i="9"/>
  <c r="M17" i="9" s="1"/>
  <c r="K75" i="9" l="1"/>
  <c r="K59" i="4"/>
  <c r="K101" i="9"/>
  <c r="K31" i="9"/>
  <c r="K17" i="9"/>
  <c r="P61" i="9"/>
  <c r="I61" i="9"/>
  <c r="L61" i="9" s="1"/>
  <c r="J61" i="9"/>
  <c r="M61" i="9" s="1"/>
  <c r="K61" i="9" l="1"/>
  <c r="O56" i="9"/>
  <c r="I56" i="9"/>
  <c r="L56" i="9" s="1"/>
  <c r="J56" i="9"/>
  <c r="M56" i="9" s="1"/>
  <c r="K56" i="9" l="1"/>
  <c r="J4" i="9"/>
  <c r="M4" i="9" s="1"/>
  <c r="I4" i="9"/>
  <c r="L4" i="9" s="1"/>
  <c r="K4" i="9" l="1"/>
  <c r="I87" i="9"/>
  <c r="L87" i="9" s="1"/>
  <c r="J87" i="9"/>
  <c r="M87" i="9" s="1"/>
  <c r="K87" i="9" l="1"/>
  <c r="I92" i="9"/>
  <c r="L92" i="9" s="1"/>
  <c r="J92" i="9"/>
  <c r="M92" i="9" s="1"/>
  <c r="P92" i="9"/>
  <c r="I62" i="9"/>
  <c r="L62" i="9" s="1"/>
  <c r="J62" i="9"/>
  <c r="M62" i="9" s="1"/>
  <c r="K92" i="9" l="1"/>
  <c r="K62" i="9"/>
  <c r="J73" i="9"/>
  <c r="M73" i="9" s="1"/>
  <c r="I73" i="9"/>
  <c r="L73" i="9" s="1"/>
  <c r="I47" i="9"/>
  <c r="L47" i="9" s="1"/>
  <c r="J47" i="9"/>
  <c r="M47" i="9" s="1"/>
  <c r="I22" i="9"/>
  <c r="L22" i="9" s="1"/>
  <c r="J22" i="9"/>
  <c r="M22" i="9" s="1"/>
  <c r="I27" i="9"/>
  <c r="L27" i="9" s="1"/>
  <c r="J27" i="9"/>
  <c r="M27" i="9" s="1"/>
  <c r="I15" i="9"/>
  <c r="L15" i="9" s="1"/>
  <c r="J15" i="9"/>
  <c r="M15" i="9" s="1"/>
  <c r="I59" i="9"/>
  <c r="L59" i="9" s="1"/>
  <c r="J59" i="9"/>
  <c r="M59" i="9" s="1"/>
  <c r="K73" i="9" l="1"/>
  <c r="K47" i="9"/>
  <c r="K22" i="9"/>
  <c r="K27" i="9"/>
  <c r="K15" i="9"/>
  <c r="K59" i="9"/>
  <c r="I46" i="9"/>
  <c r="L46" i="9" s="1"/>
  <c r="J46" i="9"/>
  <c r="M46" i="9" s="1"/>
  <c r="I43" i="9"/>
  <c r="L43" i="9" s="1"/>
  <c r="J43" i="9"/>
  <c r="M43" i="9" s="1"/>
  <c r="P107" i="9"/>
  <c r="I107" i="9"/>
  <c r="L107" i="9" s="1"/>
  <c r="J107" i="9"/>
  <c r="M107" i="9" s="1"/>
  <c r="K46" i="9" l="1"/>
  <c r="K107" i="9"/>
  <c r="K43" i="9"/>
  <c r="I29" i="9"/>
  <c r="L29" i="9" s="1"/>
  <c r="J29" i="9"/>
  <c r="M29" i="9" s="1"/>
  <c r="K29" i="9" l="1"/>
  <c r="I80" i="9"/>
  <c r="L80" i="9" s="1"/>
  <c r="J80" i="9"/>
  <c r="M80" i="9" s="1"/>
  <c r="P36" i="9"/>
  <c r="I36" i="9"/>
  <c r="L36" i="9" s="1"/>
  <c r="J36" i="9"/>
  <c r="M36" i="9" s="1"/>
  <c r="I100" i="9"/>
  <c r="L100" i="9" s="1"/>
  <c r="J100" i="9"/>
  <c r="M100" i="9" s="1"/>
  <c r="I93" i="9"/>
  <c r="L93" i="9" s="1"/>
  <c r="J93" i="9"/>
  <c r="M93" i="9" s="1"/>
  <c r="K80" i="9" l="1"/>
  <c r="K36" i="9"/>
  <c r="K100" i="9"/>
  <c r="K93" i="9"/>
  <c r="I112" i="9"/>
  <c r="L112" i="9" s="1"/>
  <c r="J112" i="9"/>
  <c r="M112" i="9" s="1"/>
  <c r="I57" i="9"/>
  <c r="L57" i="9" s="1"/>
  <c r="J57" i="9"/>
  <c r="M57" i="9" s="1"/>
  <c r="I25" i="9"/>
  <c r="L25" i="9" s="1"/>
  <c r="J25" i="9"/>
  <c r="M25" i="9" s="1"/>
  <c r="I120" i="9"/>
  <c r="L120" i="9" s="1"/>
  <c r="J120" i="9"/>
  <c r="M120" i="9" s="1"/>
  <c r="I104" i="9"/>
  <c r="J104" i="9"/>
  <c r="I50" i="9"/>
  <c r="L50" i="9" s="1"/>
  <c r="J50" i="9"/>
  <c r="M50" i="9" s="1"/>
  <c r="I18" i="9"/>
  <c r="L18" i="9" s="1"/>
  <c r="J18" i="9"/>
  <c r="M18" i="9" s="1"/>
  <c r="I58" i="9"/>
  <c r="L58" i="9" s="1"/>
  <c r="J58" i="9"/>
  <c r="M58" i="9" s="1"/>
  <c r="I13" i="9"/>
  <c r="L13" i="9" s="1"/>
  <c r="J13" i="9"/>
  <c r="M13" i="9" s="1"/>
  <c r="I111" i="9"/>
  <c r="L111" i="9" s="1"/>
  <c r="J111" i="9"/>
  <c r="M111" i="9" s="1"/>
  <c r="I42" i="4"/>
  <c r="L42" i="4" s="1"/>
  <c r="J42" i="4"/>
  <c r="M42" i="4" s="1"/>
  <c r="I43" i="4"/>
  <c r="L43" i="4" s="1"/>
  <c r="J43" i="4"/>
  <c r="M43" i="4" s="1"/>
  <c r="I44" i="4"/>
  <c r="L44" i="4" s="1"/>
  <c r="J44" i="4"/>
  <c r="M44" i="4" s="1"/>
  <c r="I45" i="4"/>
  <c r="L45" i="4" s="1"/>
  <c r="J45" i="4"/>
  <c r="M45" i="4" s="1"/>
  <c r="I46" i="4"/>
  <c r="L46" i="4" s="1"/>
  <c r="J46" i="4"/>
  <c r="M46" i="4" s="1"/>
  <c r="I48" i="4"/>
  <c r="L48" i="4" s="1"/>
  <c r="J48" i="4"/>
  <c r="M48" i="4" s="1"/>
  <c r="I49" i="4"/>
  <c r="L49" i="4" s="1"/>
  <c r="J49" i="4"/>
  <c r="M49" i="4" s="1"/>
  <c r="I50" i="4"/>
  <c r="L50" i="4" s="1"/>
  <c r="J50" i="4"/>
  <c r="M50" i="4" s="1"/>
  <c r="I51" i="4"/>
  <c r="L51" i="4" s="1"/>
  <c r="J51" i="4"/>
  <c r="M51" i="4" s="1"/>
  <c r="I53" i="4"/>
  <c r="L53" i="4" s="1"/>
  <c r="J53" i="4"/>
  <c r="M53" i="4" s="1"/>
  <c r="I103" i="4"/>
  <c r="L103" i="4" s="1"/>
  <c r="J103" i="4"/>
  <c r="M103" i="4" s="1"/>
  <c r="I55" i="4"/>
  <c r="L55" i="4" s="1"/>
  <c r="J55" i="4"/>
  <c r="M55" i="4" s="1"/>
  <c r="I56" i="4"/>
  <c r="L56" i="4" s="1"/>
  <c r="J56" i="4"/>
  <c r="M56" i="4" s="1"/>
  <c r="I57" i="4"/>
  <c r="L57" i="4" s="1"/>
  <c r="J57" i="4"/>
  <c r="M57" i="4" s="1"/>
  <c r="I58" i="4"/>
  <c r="L58" i="4" s="1"/>
  <c r="J58" i="4"/>
  <c r="M58" i="4" s="1"/>
  <c r="I61" i="4"/>
  <c r="L61" i="4" s="1"/>
  <c r="J61" i="4"/>
  <c r="M61" i="4" s="1"/>
  <c r="I62" i="4"/>
  <c r="L62" i="4" s="1"/>
  <c r="J62" i="4"/>
  <c r="M62" i="4" s="1"/>
  <c r="I63" i="4"/>
  <c r="L63" i="4" s="1"/>
  <c r="J63" i="4"/>
  <c r="M63" i="4" s="1"/>
  <c r="I65" i="4"/>
  <c r="L65" i="4" s="1"/>
  <c r="J65" i="4"/>
  <c r="M65" i="4" s="1"/>
  <c r="I66" i="4"/>
  <c r="L66" i="4" s="1"/>
  <c r="J66" i="4"/>
  <c r="M66" i="4" s="1"/>
  <c r="I67" i="4"/>
  <c r="L67" i="4" s="1"/>
  <c r="J67" i="4"/>
  <c r="M67" i="4" s="1"/>
  <c r="I68" i="4"/>
  <c r="L68" i="4" s="1"/>
  <c r="J68" i="4"/>
  <c r="M68" i="4" s="1"/>
  <c r="I69" i="4"/>
  <c r="L69" i="4" s="1"/>
  <c r="J69" i="4"/>
  <c r="M69" i="4" s="1"/>
  <c r="I70" i="4"/>
  <c r="L70" i="4" s="1"/>
  <c r="J70" i="4"/>
  <c r="M70" i="4" s="1"/>
  <c r="I72" i="4"/>
  <c r="L72" i="4" s="1"/>
  <c r="J72" i="4"/>
  <c r="M72" i="4" s="1"/>
  <c r="I73" i="4"/>
  <c r="L73" i="4" s="1"/>
  <c r="J73" i="4"/>
  <c r="M73" i="4" s="1"/>
  <c r="I74" i="4"/>
  <c r="L74" i="4" s="1"/>
  <c r="J74" i="4"/>
  <c r="M74" i="4" s="1"/>
  <c r="I125" i="4"/>
  <c r="L125" i="4" s="1"/>
  <c r="J125" i="4"/>
  <c r="M125" i="4" s="1"/>
  <c r="I77" i="4"/>
  <c r="L77" i="4" s="1"/>
  <c r="J77" i="4"/>
  <c r="M77" i="4" s="1"/>
  <c r="I78" i="4"/>
  <c r="L78" i="4" s="1"/>
  <c r="J78" i="4"/>
  <c r="M78" i="4" s="1"/>
  <c r="I79" i="4"/>
  <c r="L79" i="4" s="1"/>
  <c r="J79" i="4"/>
  <c r="M79" i="4" s="1"/>
  <c r="I80" i="4"/>
  <c r="L80" i="4" s="1"/>
  <c r="J80" i="4"/>
  <c r="M80" i="4" s="1"/>
  <c r="I81" i="4"/>
  <c r="L81" i="4" s="1"/>
  <c r="J81" i="4"/>
  <c r="M81" i="4" s="1"/>
  <c r="I82" i="4"/>
  <c r="L82" i="4" s="1"/>
  <c r="J82" i="4"/>
  <c r="M82" i="4" s="1"/>
  <c r="I83" i="4"/>
  <c r="L83" i="4" s="1"/>
  <c r="J83" i="4"/>
  <c r="M83" i="4" s="1"/>
  <c r="I84" i="4"/>
  <c r="L84" i="4" s="1"/>
  <c r="J84" i="4"/>
  <c r="M84" i="4" s="1"/>
  <c r="I88" i="4"/>
  <c r="L88" i="4" s="1"/>
  <c r="J88" i="4"/>
  <c r="M88" i="4" s="1"/>
  <c r="I89" i="4"/>
  <c r="L89" i="4" s="1"/>
  <c r="J89" i="4"/>
  <c r="M89" i="4" s="1"/>
  <c r="I90" i="4"/>
  <c r="L90" i="4" s="1"/>
  <c r="J90" i="4"/>
  <c r="M90" i="4" s="1"/>
  <c r="I91" i="4"/>
  <c r="L91" i="4" s="1"/>
  <c r="J91" i="4"/>
  <c r="M91" i="4" s="1"/>
  <c r="P91" i="4"/>
  <c r="I92" i="4"/>
  <c r="L92" i="4" s="1"/>
  <c r="J92" i="4"/>
  <c r="M92" i="4" s="1"/>
  <c r="I93" i="4"/>
  <c r="L93" i="4" s="1"/>
  <c r="J93" i="4"/>
  <c r="M93" i="4" s="1"/>
  <c r="I94" i="4"/>
  <c r="L94" i="4" s="1"/>
  <c r="J94" i="4"/>
  <c r="M94" i="4" s="1"/>
  <c r="I95" i="4"/>
  <c r="L95" i="4" s="1"/>
  <c r="J95" i="4"/>
  <c r="M95" i="4" s="1"/>
  <c r="I96" i="4"/>
  <c r="L96" i="4" s="1"/>
  <c r="J96" i="4"/>
  <c r="M96" i="4" s="1"/>
  <c r="K70" i="4" l="1"/>
  <c r="K57" i="9"/>
  <c r="K25" i="9"/>
  <c r="K112" i="9"/>
  <c r="K120" i="9"/>
  <c r="K50" i="9"/>
  <c r="K18" i="9"/>
  <c r="K58" i="9"/>
  <c r="K13" i="9"/>
  <c r="K111" i="9"/>
  <c r="K103" i="4"/>
  <c r="K72" i="4"/>
  <c r="K82" i="4"/>
  <c r="K78" i="4"/>
  <c r="K62" i="4"/>
  <c r="K45" i="4"/>
  <c r="K96" i="4"/>
  <c r="K91" i="4"/>
  <c r="K79" i="4"/>
  <c r="K88" i="4"/>
  <c r="K93" i="4"/>
  <c r="K46" i="4"/>
  <c r="K68" i="4"/>
  <c r="K43" i="4"/>
  <c r="K77" i="4"/>
  <c r="K56" i="4"/>
  <c r="K48" i="4"/>
  <c r="K67" i="4"/>
  <c r="K83" i="4"/>
  <c r="K125" i="4"/>
  <c r="K66" i="4"/>
  <c r="K94" i="4"/>
  <c r="K63" i="4"/>
  <c r="K89" i="4"/>
  <c r="K80" i="4"/>
  <c r="K73" i="4"/>
  <c r="K51" i="4"/>
  <c r="K92" i="4"/>
  <c r="K84" i="4"/>
  <c r="K55" i="4"/>
  <c r="K57" i="4"/>
  <c r="K49" i="4"/>
  <c r="K95" i="4"/>
  <c r="K58" i="4"/>
  <c r="K50" i="4"/>
  <c r="K42" i="4"/>
  <c r="K65" i="4"/>
  <c r="K69" i="4"/>
  <c r="K90" i="4"/>
  <c r="K81" i="4"/>
  <c r="K74" i="4"/>
  <c r="K61" i="4"/>
  <c r="K53" i="4"/>
  <c r="K44" i="4"/>
  <c r="J114" i="9"/>
  <c r="M114" i="9" s="1"/>
  <c r="I114" i="9"/>
  <c r="L114" i="9" s="1"/>
  <c r="I113" i="9"/>
  <c r="L113" i="9" s="1"/>
  <c r="J113" i="9"/>
  <c r="M113" i="9" s="1"/>
  <c r="K114" i="9" l="1"/>
  <c r="K113" i="9"/>
  <c r="P32" i="9"/>
  <c r="I96" i="9" l="1"/>
  <c r="L96" i="9" s="1"/>
  <c r="J96" i="9"/>
  <c r="M96" i="9" s="1"/>
  <c r="I81" i="9"/>
  <c r="L81" i="9" s="1"/>
  <c r="J81" i="9"/>
  <c r="M81" i="9" s="1"/>
  <c r="P81" i="9"/>
  <c r="I115" i="9"/>
  <c r="L115" i="9" s="1"/>
  <c r="J115" i="9"/>
  <c r="M115" i="9" s="1"/>
  <c r="K96" i="9" l="1"/>
  <c r="K81" i="9"/>
  <c r="K115" i="9"/>
  <c r="P94" i="9"/>
  <c r="I94" i="9"/>
  <c r="L94" i="9" s="1"/>
  <c r="J94" i="9"/>
  <c r="M94" i="9" s="1"/>
  <c r="I23" i="9"/>
  <c r="L23" i="9" s="1"/>
  <c r="J23" i="9"/>
  <c r="M23" i="9" s="1"/>
  <c r="Q28" i="9"/>
  <c r="P28" i="9"/>
  <c r="I28" i="9"/>
  <c r="L28" i="9" s="1"/>
  <c r="J28" i="9"/>
  <c r="M28" i="9" s="1"/>
  <c r="I34" i="9"/>
  <c r="L34" i="9" s="1"/>
  <c r="J34" i="9"/>
  <c r="M34" i="9" s="1"/>
  <c r="K94" i="9" l="1"/>
  <c r="K23" i="9"/>
  <c r="K28" i="9"/>
  <c r="K34" i="9"/>
  <c r="J11" i="9"/>
  <c r="M11" i="9" s="1"/>
  <c r="I11" i="9"/>
  <c r="L11" i="9" s="1"/>
  <c r="K11" i="9" l="1"/>
  <c r="I45" i="9"/>
  <c r="L45" i="9" s="1"/>
  <c r="J45" i="9"/>
  <c r="M45" i="9" s="1"/>
  <c r="K45" i="9" l="1"/>
  <c r="I102" i="9"/>
  <c r="L102" i="9" s="1"/>
  <c r="J102" i="9"/>
  <c r="M102" i="9" s="1"/>
  <c r="I42" i="9"/>
  <c r="L42" i="9" s="1"/>
  <c r="J42" i="9"/>
  <c r="M42" i="9" s="1"/>
  <c r="K102" i="9" l="1"/>
  <c r="K42" i="9"/>
  <c r="I55" i="9"/>
  <c r="L55" i="9" s="1"/>
  <c r="J55" i="9"/>
  <c r="M55" i="9" s="1"/>
  <c r="I54" i="9"/>
  <c r="L54" i="9" s="1"/>
  <c r="J54" i="9"/>
  <c r="M54" i="9" s="1"/>
  <c r="K55" i="9" l="1"/>
  <c r="K54" i="9"/>
  <c r="I97" i="4"/>
  <c r="L97" i="4" s="1"/>
  <c r="J97" i="4"/>
  <c r="M97" i="4" s="1"/>
  <c r="I98" i="4"/>
  <c r="L98" i="4" s="1"/>
  <c r="J98" i="4"/>
  <c r="M98" i="4" s="1"/>
  <c r="I99" i="4"/>
  <c r="L99" i="4" s="1"/>
  <c r="J99" i="4"/>
  <c r="M99" i="4" s="1"/>
  <c r="I100" i="4"/>
  <c r="L100" i="4" s="1"/>
  <c r="J100" i="4"/>
  <c r="M100" i="4" s="1"/>
  <c r="I101" i="4"/>
  <c r="L101" i="4" s="1"/>
  <c r="J101" i="4"/>
  <c r="M101" i="4" s="1"/>
  <c r="I102" i="4"/>
  <c r="L102" i="4" s="1"/>
  <c r="J102" i="4"/>
  <c r="M102" i="4" s="1"/>
  <c r="I104" i="4"/>
  <c r="L104" i="4" s="1"/>
  <c r="J104" i="4"/>
  <c r="M104" i="4" s="1"/>
  <c r="I105" i="4"/>
  <c r="L105" i="4" s="1"/>
  <c r="J105" i="4"/>
  <c r="M105" i="4" s="1"/>
  <c r="I106" i="4"/>
  <c r="L106" i="4" s="1"/>
  <c r="J106" i="4"/>
  <c r="M106" i="4" s="1"/>
  <c r="I107" i="4"/>
  <c r="L107" i="4" s="1"/>
  <c r="J107" i="4"/>
  <c r="M107" i="4" s="1"/>
  <c r="I108" i="4"/>
  <c r="L108" i="4" s="1"/>
  <c r="J108" i="4"/>
  <c r="M108" i="4" s="1"/>
  <c r="I109" i="4"/>
  <c r="L109" i="4" s="1"/>
  <c r="J109" i="4"/>
  <c r="M109" i="4" s="1"/>
  <c r="I110" i="4"/>
  <c r="L110" i="4" s="1"/>
  <c r="J110" i="4"/>
  <c r="M110" i="4" s="1"/>
  <c r="I111" i="4"/>
  <c r="L111" i="4" s="1"/>
  <c r="J111" i="4"/>
  <c r="M111" i="4" s="1"/>
  <c r="I112" i="4"/>
  <c r="L112" i="4" s="1"/>
  <c r="J112" i="4"/>
  <c r="M112" i="4" s="1"/>
  <c r="I113" i="4"/>
  <c r="L113" i="4" s="1"/>
  <c r="J113" i="4"/>
  <c r="M113" i="4" s="1"/>
  <c r="I114" i="4"/>
  <c r="L114" i="4" s="1"/>
  <c r="J114" i="4"/>
  <c r="M114" i="4" s="1"/>
  <c r="I115" i="4"/>
  <c r="L115" i="4" s="1"/>
  <c r="J115" i="4"/>
  <c r="M115" i="4" s="1"/>
  <c r="I116" i="4"/>
  <c r="L116" i="4" s="1"/>
  <c r="J116" i="4"/>
  <c r="M116" i="4" s="1"/>
  <c r="I117" i="4"/>
  <c r="L117" i="4" s="1"/>
  <c r="J117" i="4"/>
  <c r="M117" i="4" s="1"/>
  <c r="I118" i="4"/>
  <c r="L118" i="4" s="1"/>
  <c r="J118" i="4"/>
  <c r="M118" i="4" s="1"/>
  <c r="I119" i="4"/>
  <c r="L119" i="4" s="1"/>
  <c r="J119" i="4"/>
  <c r="M119" i="4" s="1"/>
  <c r="I120" i="4"/>
  <c r="L120" i="4" s="1"/>
  <c r="J120" i="4"/>
  <c r="M120" i="4" s="1"/>
  <c r="I121" i="4"/>
  <c r="L121" i="4" s="1"/>
  <c r="J121" i="4"/>
  <c r="M121" i="4" s="1"/>
  <c r="I122" i="4"/>
  <c r="L122" i="4" s="1"/>
  <c r="J122" i="4"/>
  <c r="M122" i="4" s="1"/>
  <c r="I123" i="4"/>
  <c r="L123" i="4" s="1"/>
  <c r="J123" i="4"/>
  <c r="M123" i="4" s="1"/>
  <c r="I124" i="4"/>
  <c r="L124" i="4" s="1"/>
  <c r="J124" i="4"/>
  <c r="M124" i="4" s="1"/>
  <c r="I126" i="4"/>
  <c r="L126" i="4" s="1"/>
  <c r="J126" i="4"/>
  <c r="M126" i="4" s="1"/>
  <c r="I127" i="4"/>
  <c r="L127" i="4" s="1"/>
  <c r="J127" i="4"/>
  <c r="M127" i="4" s="1"/>
  <c r="I128" i="4"/>
  <c r="L128" i="4" s="1"/>
  <c r="J128" i="4"/>
  <c r="M128" i="4" s="1"/>
  <c r="I129" i="4"/>
  <c r="L129" i="4" s="1"/>
  <c r="J129" i="4"/>
  <c r="M129" i="4" s="1"/>
  <c r="I130" i="4"/>
  <c r="L130" i="4" s="1"/>
  <c r="J130" i="4"/>
  <c r="M130" i="4" s="1"/>
  <c r="I131" i="4"/>
  <c r="L131" i="4" s="1"/>
  <c r="J131" i="4"/>
  <c r="M131" i="4" s="1"/>
  <c r="I132" i="4"/>
  <c r="L132" i="4" s="1"/>
  <c r="J132" i="4"/>
  <c r="M132" i="4" s="1"/>
  <c r="I133" i="4"/>
  <c r="L133" i="4" s="1"/>
  <c r="J133" i="4"/>
  <c r="M133" i="4" s="1"/>
  <c r="I134" i="4"/>
  <c r="L134" i="4" s="1"/>
  <c r="J134" i="4"/>
  <c r="M134" i="4" s="1"/>
  <c r="I135" i="4"/>
  <c r="L135" i="4" s="1"/>
  <c r="J135" i="4"/>
  <c r="M135" i="4" s="1"/>
  <c r="I136" i="4"/>
  <c r="L136" i="4" s="1"/>
  <c r="J136" i="4"/>
  <c r="M136" i="4" s="1"/>
  <c r="I137" i="4"/>
  <c r="L137" i="4" s="1"/>
  <c r="J137" i="4"/>
  <c r="M137" i="4" s="1"/>
  <c r="I138" i="4"/>
  <c r="L138" i="4" s="1"/>
  <c r="J138" i="4"/>
  <c r="M138" i="4" s="1"/>
  <c r="I118" i="9"/>
  <c r="L118" i="9" s="1"/>
  <c r="J118" i="9"/>
  <c r="M118" i="9" s="1"/>
  <c r="K134" i="4" l="1"/>
  <c r="K117" i="4"/>
  <c r="K132" i="4"/>
  <c r="K101" i="4"/>
  <c r="K130" i="4"/>
  <c r="K126" i="4"/>
  <c r="K123" i="4"/>
  <c r="K129" i="4"/>
  <c r="K109" i="4"/>
  <c r="K118" i="4"/>
  <c r="K127" i="4"/>
  <c r="K99" i="4"/>
  <c r="K105" i="4"/>
  <c r="K121" i="4"/>
  <c r="K137" i="4"/>
  <c r="K138" i="4"/>
  <c r="K120" i="4"/>
  <c r="K116" i="4"/>
  <c r="K115" i="4"/>
  <c r="K111" i="4"/>
  <c r="K106" i="4"/>
  <c r="K108" i="4"/>
  <c r="K100" i="4"/>
  <c r="K135" i="4"/>
  <c r="K133" i="4"/>
  <c r="K113" i="4"/>
  <c r="K102" i="4"/>
  <c r="K97" i="4"/>
  <c r="K124" i="4"/>
  <c r="K119" i="4"/>
  <c r="K114" i="4"/>
  <c r="K107" i="4"/>
  <c r="K131" i="4"/>
  <c r="K98" i="4"/>
  <c r="K122" i="4"/>
  <c r="K104" i="4"/>
  <c r="K128" i="4"/>
  <c r="K110" i="4"/>
  <c r="K112" i="4"/>
  <c r="K136" i="4"/>
  <c r="K118" i="9"/>
  <c r="I60" i="9"/>
  <c r="L60" i="9" s="1"/>
  <c r="J60" i="9"/>
  <c r="M60" i="9" s="1"/>
  <c r="K60" i="9" l="1"/>
  <c r="P9" i="9"/>
  <c r="I116" i="9"/>
  <c r="L116" i="9" s="1"/>
  <c r="J116" i="9"/>
  <c r="M116" i="9" s="1"/>
  <c r="I32" i="9"/>
  <c r="L32" i="9" s="1"/>
  <c r="J32" i="9"/>
  <c r="M32" i="9" s="1"/>
  <c r="K116" i="9" l="1"/>
  <c r="K32" i="9"/>
  <c r="I85" i="9"/>
  <c r="L85" i="9" s="1"/>
  <c r="J85" i="9"/>
  <c r="M85" i="9" s="1"/>
  <c r="I86" i="9"/>
  <c r="L86" i="9" s="1"/>
  <c r="J86" i="9"/>
  <c r="M86" i="9" s="1"/>
  <c r="K86" i="9" l="1"/>
  <c r="K85" i="9"/>
  <c r="I71" i="9"/>
  <c r="L71" i="9" s="1"/>
  <c r="J71" i="9"/>
  <c r="M71" i="9" s="1"/>
  <c r="K71" i="9" l="1"/>
  <c r="I9" i="9" l="1"/>
  <c r="L9" i="9" s="1"/>
  <c r="J9" i="9"/>
  <c r="M9" i="9" s="1"/>
  <c r="J8" i="9"/>
  <c r="K9" i="9" l="1"/>
  <c r="I105" i="9" l="1"/>
  <c r="L105" i="9" s="1"/>
  <c r="J105" i="9"/>
  <c r="M105" i="9" s="1"/>
  <c r="K105" i="9" l="1"/>
  <c r="I110" i="9"/>
  <c r="L110" i="9" s="1"/>
  <c r="J110" i="9"/>
  <c r="M110" i="9" s="1"/>
  <c r="K110" i="9" l="1"/>
  <c r="I70" i="9" l="1"/>
  <c r="L70" i="9" s="1"/>
  <c r="J70" i="9"/>
  <c r="M70" i="9" s="1"/>
  <c r="I16" i="9"/>
  <c r="L16" i="9" s="1"/>
  <c r="J16" i="9"/>
  <c r="M16" i="9" s="1"/>
  <c r="K16" i="9" l="1"/>
  <c r="K70" i="9"/>
  <c r="I21" i="9" l="1"/>
  <c r="L21" i="9" s="1"/>
  <c r="J21" i="9"/>
  <c r="M21" i="9" s="1"/>
  <c r="J20" i="9"/>
  <c r="M20" i="9" s="1"/>
  <c r="I20" i="9"/>
  <c r="L20" i="9" s="1"/>
  <c r="I89" i="9"/>
  <c r="L89" i="9" s="1"/>
  <c r="J89" i="9"/>
  <c r="M89" i="9" s="1"/>
  <c r="I37" i="9"/>
  <c r="L37" i="9" s="1"/>
  <c r="J37" i="9"/>
  <c r="M37" i="9" s="1"/>
  <c r="I5" i="9"/>
  <c r="L5" i="9" s="1"/>
  <c r="J5" i="9"/>
  <c r="M5" i="9" s="1"/>
  <c r="I103" i="9"/>
  <c r="L103" i="9" s="1"/>
  <c r="J103" i="9"/>
  <c r="M103" i="9" s="1"/>
  <c r="K37" i="9" l="1"/>
  <c r="K103" i="9"/>
  <c r="K21" i="9"/>
  <c r="K5" i="9"/>
  <c r="K89" i="9"/>
  <c r="K20" i="9"/>
  <c r="I142" i="4" l="1"/>
  <c r="L142" i="4" s="1"/>
  <c r="J142" i="4"/>
  <c r="M142" i="4" s="1"/>
  <c r="I161" i="4"/>
  <c r="L161" i="4" s="1"/>
  <c r="M161" i="4"/>
  <c r="I973" i="4"/>
  <c r="L973" i="4" s="1"/>
  <c r="J973" i="4"/>
  <c r="M973" i="4" s="1"/>
  <c r="K142" i="4" l="1"/>
  <c r="K161" i="4"/>
  <c r="K973" i="4"/>
  <c r="J40" i="9" l="1"/>
  <c r="M40" i="9" s="1"/>
  <c r="J83" i="9"/>
  <c r="M83" i="9" s="1"/>
  <c r="J88" i="9"/>
  <c r="M88" i="9" s="1"/>
  <c r="I40" i="9"/>
  <c r="I83" i="9"/>
  <c r="L83" i="9" s="1"/>
  <c r="I88" i="9"/>
  <c r="L88" i="9" s="1"/>
  <c r="K83" i="9" l="1"/>
  <c r="K88" i="9"/>
  <c r="L40" i="9"/>
  <c r="K40" i="9" s="1"/>
  <c r="J191" i="4"/>
  <c r="M191" i="4" s="1"/>
  <c r="I191" i="4"/>
  <c r="L191" i="4" s="1"/>
  <c r="J190" i="4"/>
  <c r="M190" i="4" s="1"/>
  <c r="I190" i="4"/>
  <c r="L190" i="4" s="1"/>
  <c r="J189" i="4"/>
  <c r="M189" i="4" s="1"/>
  <c r="I189" i="4"/>
  <c r="L189" i="4" s="1"/>
  <c r="J188" i="4"/>
  <c r="M188" i="4" s="1"/>
  <c r="I188" i="4"/>
  <c r="L188" i="4" s="1"/>
  <c r="J187" i="4"/>
  <c r="M187" i="4" s="1"/>
  <c r="I187" i="4"/>
  <c r="L187" i="4" s="1"/>
  <c r="J186" i="4"/>
  <c r="M186" i="4" s="1"/>
  <c r="I186" i="4"/>
  <c r="L186" i="4" s="1"/>
  <c r="J185" i="4"/>
  <c r="M185" i="4" s="1"/>
  <c r="I185" i="4"/>
  <c r="L185" i="4" s="1"/>
  <c r="J184" i="4"/>
  <c r="M184" i="4" s="1"/>
  <c r="I184" i="4"/>
  <c r="L184" i="4" s="1"/>
  <c r="J183" i="4"/>
  <c r="M183" i="4" s="1"/>
  <c r="I183" i="4"/>
  <c r="L183" i="4" s="1"/>
  <c r="J182" i="4"/>
  <c r="M182" i="4" s="1"/>
  <c r="I182" i="4"/>
  <c r="L182" i="4" s="1"/>
  <c r="J181" i="4"/>
  <c r="M181" i="4" s="1"/>
  <c r="I181" i="4"/>
  <c r="L181" i="4" s="1"/>
  <c r="J180" i="4"/>
  <c r="M180" i="4" s="1"/>
  <c r="I180" i="4"/>
  <c r="L180" i="4" s="1"/>
  <c r="J179" i="4"/>
  <c r="M179" i="4" s="1"/>
  <c r="I179" i="4"/>
  <c r="L179" i="4" s="1"/>
  <c r="J178" i="4"/>
  <c r="M178" i="4" s="1"/>
  <c r="I178" i="4"/>
  <c r="L178" i="4" s="1"/>
  <c r="J177" i="4"/>
  <c r="M177" i="4" s="1"/>
  <c r="I177" i="4"/>
  <c r="L177" i="4" s="1"/>
  <c r="J176" i="4"/>
  <c r="M176" i="4" s="1"/>
  <c r="I176" i="4"/>
  <c r="L176" i="4" s="1"/>
  <c r="J175" i="4"/>
  <c r="M175" i="4" s="1"/>
  <c r="I175" i="4"/>
  <c r="L175" i="4" s="1"/>
  <c r="J174" i="4"/>
  <c r="M174" i="4" s="1"/>
  <c r="I174" i="4"/>
  <c r="L174" i="4" s="1"/>
  <c r="J173" i="4"/>
  <c r="M173" i="4" s="1"/>
  <c r="I173" i="4"/>
  <c r="L173" i="4" s="1"/>
  <c r="J172" i="4"/>
  <c r="M172" i="4" s="1"/>
  <c r="I172" i="4"/>
  <c r="L172" i="4" s="1"/>
  <c r="J171" i="4"/>
  <c r="M171" i="4" s="1"/>
  <c r="I171" i="4"/>
  <c r="L171" i="4" s="1"/>
  <c r="J170" i="4"/>
  <c r="M170" i="4" s="1"/>
  <c r="I170" i="4"/>
  <c r="L170" i="4" s="1"/>
  <c r="J169" i="4"/>
  <c r="M169" i="4" s="1"/>
  <c r="I169" i="4"/>
  <c r="L169" i="4" s="1"/>
  <c r="J168" i="4"/>
  <c r="M168" i="4" s="1"/>
  <c r="I168" i="4"/>
  <c r="L168" i="4" s="1"/>
  <c r="J167" i="4"/>
  <c r="M167" i="4" s="1"/>
  <c r="I167" i="4"/>
  <c r="L167" i="4" s="1"/>
  <c r="J166" i="4"/>
  <c r="M166" i="4" s="1"/>
  <c r="I166" i="4"/>
  <c r="L166" i="4" s="1"/>
  <c r="K167" i="4" l="1"/>
  <c r="K171" i="4"/>
  <c r="K175" i="4"/>
  <c r="K179" i="4"/>
  <c r="K183" i="4"/>
  <c r="K187" i="4"/>
  <c r="K191" i="4"/>
  <c r="K169" i="4"/>
  <c r="K173" i="4"/>
  <c r="K177" i="4"/>
  <c r="K185" i="4"/>
  <c r="K189" i="4"/>
  <c r="K181" i="4"/>
  <c r="K168" i="4"/>
  <c r="K172" i="4"/>
  <c r="K176" i="4"/>
  <c r="K180" i="4"/>
  <c r="K184" i="4"/>
  <c r="K188" i="4"/>
  <c r="K166" i="4"/>
  <c r="K170" i="4"/>
  <c r="K174" i="4"/>
  <c r="K178" i="4"/>
  <c r="K182" i="4"/>
  <c r="K186" i="4"/>
  <c r="K190" i="4"/>
  <c r="J74" i="9"/>
  <c r="M74" i="9" s="1"/>
  <c r="I74" i="9"/>
  <c r="L74" i="9" s="1"/>
  <c r="J99" i="9"/>
  <c r="M99" i="9" s="1"/>
  <c r="I99" i="9"/>
  <c r="L99" i="9" s="1"/>
  <c r="J98" i="9"/>
  <c r="M98" i="9" s="1"/>
  <c r="I98" i="9"/>
  <c r="L98" i="9" s="1"/>
  <c r="J26" i="9"/>
  <c r="M26" i="9" s="1"/>
  <c r="I26" i="9"/>
  <c r="L26" i="9" s="1"/>
  <c r="J119" i="9"/>
  <c r="M119" i="9" s="1"/>
  <c r="I119" i="9"/>
  <c r="L119" i="9" s="1"/>
  <c r="J108" i="9"/>
  <c r="M108" i="9" s="1"/>
  <c r="I108" i="9"/>
  <c r="L108" i="9" s="1"/>
  <c r="J51" i="9"/>
  <c r="M51" i="9" s="1"/>
  <c r="I51" i="9"/>
  <c r="L51" i="9" s="1"/>
  <c r="J49" i="9"/>
  <c r="M49" i="9" s="1"/>
  <c r="I49" i="9"/>
  <c r="L49" i="9" s="1"/>
  <c r="J48" i="9"/>
  <c r="M48" i="9" s="1"/>
  <c r="I48" i="9"/>
  <c r="L48" i="9" s="1"/>
  <c r="J24" i="9"/>
  <c r="M24" i="9" s="1"/>
  <c r="I24" i="9"/>
  <c r="L24" i="9" s="1"/>
  <c r="J12" i="9"/>
  <c r="M12" i="9" s="1"/>
  <c r="I12" i="9"/>
  <c r="L12" i="9" s="1"/>
  <c r="J84" i="9"/>
  <c r="M84" i="9" s="1"/>
  <c r="I84" i="9"/>
  <c r="L84" i="9" s="1"/>
  <c r="J76" i="9"/>
  <c r="M76" i="9" s="1"/>
  <c r="I76" i="9"/>
  <c r="L76" i="9" s="1"/>
  <c r="J69" i="9"/>
  <c r="M69" i="9" s="1"/>
  <c r="I69" i="9"/>
  <c r="L69" i="9" s="1"/>
  <c r="J53" i="9"/>
  <c r="M53" i="9" s="1"/>
  <c r="I53" i="9"/>
  <c r="L53" i="9" s="1"/>
  <c r="J52" i="9"/>
  <c r="M52" i="9" s="1"/>
  <c r="I52" i="9"/>
  <c r="L52" i="9" s="1"/>
  <c r="M8" i="9"/>
  <c r="I8" i="9"/>
  <c r="L8" i="9" s="1"/>
  <c r="J90" i="9"/>
  <c r="M90" i="9" s="1"/>
  <c r="I90" i="9"/>
  <c r="L90" i="9" s="1"/>
  <c r="J77" i="9"/>
  <c r="M77" i="9" s="1"/>
  <c r="I77" i="9"/>
  <c r="L77" i="9" s="1"/>
  <c r="J39" i="9"/>
  <c r="M39" i="9" s="1"/>
  <c r="I39" i="9"/>
  <c r="L39" i="9" s="1"/>
  <c r="J38" i="9"/>
  <c r="M38" i="9" s="1"/>
  <c r="I38" i="9"/>
  <c r="L38" i="9" s="1"/>
  <c r="J33" i="9"/>
  <c r="M33" i="9" s="1"/>
  <c r="I33" i="9"/>
  <c r="L33" i="9" s="1"/>
  <c r="J106" i="9"/>
  <c r="M106" i="9" s="1"/>
  <c r="I106" i="9"/>
  <c r="L106" i="9" s="1"/>
  <c r="J95" i="9"/>
  <c r="M95" i="9" s="1"/>
  <c r="I95" i="9"/>
  <c r="L95" i="9" s="1"/>
  <c r="J78" i="9"/>
  <c r="M78" i="9" s="1"/>
  <c r="I78" i="9"/>
  <c r="L78" i="9" s="1"/>
  <c r="J79" i="9"/>
  <c r="M79" i="9" s="1"/>
  <c r="I79" i="9"/>
  <c r="L79" i="9" s="1"/>
  <c r="J30" i="9"/>
  <c r="M30" i="9" s="1"/>
  <c r="I30" i="9"/>
  <c r="L30" i="9" s="1"/>
  <c r="J109" i="9"/>
  <c r="M109" i="9" s="1"/>
  <c r="I109" i="9"/>
  <c r="L109" i="9" s="1"/>
  <c r="J35" i="9"/>
  <c r="M35" i="9" s="1"/>
  <c r="I35" i="9"/>
  <c r="L35" i="9" s="1"/>
  <c r="J19" i="9"/>
  <c r="M19" i="9" s="1"/>
  <c r="I19" i="9"/>
  <c r="L19" i="9" s="1"/>
  <c r="J10" i="9"/>
  <c r="M10" i="9" s="1"/>
  <c r="I10" i="9"/>
  <c r="L10" i="9" s="1"/>
  <c r="J91" i="9"/>
  <c r="M91" i="9" s="1"/>
  <c r="I91" i="9"/>
  <c r="L91" i="9" s="1"/>
  <c r="K84" i="9" l="1"/>
  <c r="K19" i="9"/>
  <c r="K35" i="9"/>
  <c r="K79" i="9"/>
  <c r="K106" i="9"/>
  <c r="K38" i="9"/>
  <c r="K90" i="9"/>
  <c r="K53" i="9"/>
  <c r="K12" i="9"/>
  <c r="K119" i="9"/>
  <c r="K98" i="9"/>
  <c r="K48" i="9"/>
  <c r="K108" i="9"/>
  <c r="K91" i="9"/>
  <c r="K10" i="9"/>
  <c r="K49" i="9"/>
  <c r="K76" i="9"/>
  <c r="K26" i="9"/>
  <c r="K51" i="9"/>
  <c r="K78" i="9"/>
  <c r="K33" i="9"/>
  <c r="K39" i="9"/>
  <c r="K8" i="9"/>
  <c r="K69" i="9"/>
  <c r="K24" i="9"/>
  <c r="K99" i="9"/>
  <c r="K109" i="9"/>
  <c r="K30" i="9"/>
  <c r="K95" i="9"/>
  <c r="K77" i="9"/>
  <c r="K52" i="9"/>
  <c r="K74" i="9"/>
  <c r="J492" i="4"/>
  <c r="M492" i="4" s="1"/>
  <c r="J493" i="4"/>
  <c r="M493" i="4" s="1"/>
  <c r="J494" i="4"/>
  <c r="M494" i="4" s="1"/>
  <c r="J977" i="4"/>
  <c r="M977" i="4" s="1"/>
  <c r="J192" i="4"/>
  <c r="M192" i="4" s="1"/>
  <c r="J165" i="4"/>
  <c r="M165" i="4" s="1"/>
  <c r="I492" i="4"/>
  <c r="L492" i="4" s="1"/>
  <c r="I493" i="4"/>
  <c r="L493" i="4" s="1"/>
  <c r="I494" i="4"/>
  <c r="L494" i="4" s="1"/>
  <c r="I977" i="4"/>
  <c r="L977" i="4" s="1"/>
  <c r="I192" i="4"/>
  <c r="L192" i="4" s="1"/>
  <c r="I165" i="4"/>
  <c r="L165" i="4" s="1"/>
  <c r="K165" i="4" l="1"/>
  <c r="K192" i="4"/>
  <c r="K494" i="4"/>
  <c r="K492" i="4"/>
  <c r="K493" i="4"/>
  <c r="K977" i="4"/>
  <c r="J968" i="4"/>
  <c r="M968" i="4" s="1"/>
  <c r="I968" i="4"/>
  <c r="L968" i="4" s="1"/>
  <c r="J967" i="4"/>
  <c r="M967" i="4" s="1"/>
  <c r="I967" i="4"/>
  <c r="L967" i="4" s="1"/>
  <c r="J964" i="4"/>
  <c r="M964" i="4" s="1"/>
  <c r="I964" i="4"/>
  <c r="L964" i="4" s="1"/>
  <c r="J955" i="4"/>
  <c r="M955" i="4" s="1"/>
  <c r="I955" i="4"/>
  <c r="L955" i="4" s="1"/>
  <c r="J956" i="4"/>
  <c r="M956" i="4" s="1"/>
  <c r="I956" i="4"/>
  <c r="L956" i="4" s="1"/>
  <c r="J961" i="4"/>
  <c r="M961" i="4" s="1"/>
  <c r="I961" i="4"/>
  <c r="L961" i="4" s="1"/>
  <c r="J962" i="4"/>
  <c r="M962" i="4" s="1"/>
  <c r="I962" i="4"/>
  <c r="L962" i="4" s="1"/>
  <c r="J971" i="4"/>
  <c r="M971" i="4" s="1"/>
  <c r="I971" i="4"/>
  <c r="L971" i="4" s="1"/>
  <c r="J975" i="4"/>
  <c r="M975" i="4" s="1"/>
  <c r="I975" i="4"/>
  <c r="L975" i="4" s="1"/>
  <c r="J974" i="4"/>
  <c r="M974" i="4" s="1"/>
  <c r="I974" i="4"/>
  <c r="L974" i="4" s="1"/>
  <c r="J959" i="4"/>
  <c r="M959" i="4" s="1"/>
  <c r="I959" i="4"/>
  <c r="L959" i="4" s="1"/>
  <c r="J963" i="4"/>
  <c r="M963" i="4" s="1"/>
  <c r="I963" i="4"/>
  <c r="L963" i="4" s="1"/>
  <c r="J952" i="4"/>
  <c r="M952" i="4" s="1"/>
  <c r="I952" i="4"/>
  <c r="L952" i="4" s="1"/>
  <c r="J966" i="4"/>
  <c r="M966" i="4" s="1"/>
  <c r="I966" i="4"/>
  <c r="L966" i="4" s="1"/>
  <c r="J953" i="4"/>
  <c r="M953" i="4" s="1"/>
  <c r="I953" i="4"/>
  <c r="L953" i="4" s="1"/>
  <c r="J958" i="4"/>
  <c r="M958" i="4" s="1"/>
  <c r="I958" i="4"/>
  <c r="L958" i="4" s="1"/>
  <c r="J976" i="4"/>
  <c r="M976" i="4" s="1"/>
  <c r="I976" i="4"/>
  <c r="L976" i="4" s="1"/>
  <c r="J969" i="4"/>
  <c r="M969" i="4" s="1"/>
  <c r="I969" i="4"/>
  <c r="L969" i="4" s="1"/>
  <c r="J965" i="4"/>
  <c r="M965" i="4" s="1"/>
  <c r="I965" i="4"/>
  <c r="L965" i="4" s="1"/>
  <c r="J970" i="4"/>
  <c r="M970" i="4" s="1"/>
  <c r="I970" i="4"/>
  <c r="L970" i="4" s="1"/>
  <c r="J954" i="4"/>
  <c r="M954" i="4" s="1"/>
  <c r="I954" i="4"/>
  <c r="L954" i="4" s="1"/>
  <c r="J960" i="4"/>
  <c r="M960" i="4" s="1"/>
  <c r="I960" i="4"/>
  <c r="L960" i="4" s="1"/>
  <c r="J972" i="4"/>
  <c r="M972" i="4" s="1"/>
  <c r="I972" i="4"/>
  <c r="L972" i="4" s="1"/>
  <c r="J957" i="4"/>
  <c r="M957" i="4" s="1"/>
  <c r="I957" i="4"/>
  <c r="L957" i="4" s="1"/>
  <c r="J918" i="4"/>
  <c r="M918" i="4" s="1"/>
  <c r="I918" i="4"/>
  <c r="L918" i="4" s="1"/>
  <c r="J919" i="4"/>
  <c r="M919" i="4" s="1"/>
  <c r="I919" i="4"/>
  <c r="L919" i="4" s="1"/>
  <c r="J945" i="4"/>
  <c r="M945" i="4" s="1"/>
  <c r="I945" i="4"/>
  <c r="L945" i="4" s="1"/>
  <c r="J931" i="4"/>
  <c r="M931" i="4" s="1"/>
  <c r="I931" i="4"/>
  <c r="L931" i="4" s="1"/>
  <c r="J912" i="4"/>
  <c r="M912" i="4" s="1"/>
  <c r="I912" i="4"/>
  <c r="L912" i="4" s="1"/>
  <c r="J914" i="4"/>
  <c r="M914" i="4" s="1"/>
  <c r="I914" i="4"/>
  <c r="L914" i="4" s="1"/>
  <c r="J925" i="4"/>
  <c r="M925" i="4" s="1"/>
  <c r="I925" i="4"/>
  <c r="L925" i="4" s="1"/>
  <c r="J949" i="4"/>
  <c r="M949" i="4" s="1"/>
  <c r="I949" i="4"/>
  <c r="L949" i="4" s="1"/>
  <c r="J941" i="4"/>
  <c r="M941" i="4" s="1"/>
  <c r="I941" i="4"/>
  <c r="L941" i="4" s="1"/>
  <c r="J910" i="4"/>
  <c r="M910" i="4" s="1"/>
  <c r="I910" i="4"/>
  <c r="L910" i="4" s="1"/>
  <c r="J940" i="4"/>
  <c r="M940" i="4" s="1"/>
  <c r="I940" i="4"/>
  <c r="L940" i="4" s="1"/>
  <c r="J933" i="4"/>
  <c r="M933" i="4" s="1"/>
  <c r="I933" i="4"/>
  <c r="L933" i="4" s="1"/>
  <c r="J937" i="4"/>
  <c r="M937" i="4" s="1"/>
  <c r="I937" i="4"/>
  <c r="L937" i="4" s="1"/>
  <c r="J936" i="4"/>
  <c r="M936" i="4" s="1"/>
  <c r="I936" i="4"/>
  <c r="L936" i="4" s="1"/>
  <c r="J935" i="4"/>
  <c r="M935" i="4" s="1"/>
  <c r="I935" i="4"/>
  <c r="L935" i="4" s="1"/>
  <c r="J916" i="4"/>
  <c r="M916" i="4" s="1"/>
  <c r="I916" i="4"/>
  <c r="L916" i="4" s="1"/>
  <c r="J934" i="4"/>
  <c r="M934" i="4" s="1"/>
  <c r="I934" i="4"/>
  <c r="L934" i="4" s="1"/>
  <c r="J938" i="4"/>
  <c r="M938" i="4" s="1"/>
  <c r="I938" i="4"/>
  <c r="L938" i="4" s="1"/>
  <c r="J932" i="4"/>
  <c r="M932" i="4" s="1"/>
  <c r="I932" i="4"/>
  <c r="L932" i="4" s="1"/>
  <c r="J921" i="4"/>
  <c r="M921" i="4" s="1"/>
  <c r="I921" i="4"/>
  <c r="L921" i="4" s="1"/>
  <c r="J915" i="4"/>
  <c r="M915" i="4" s="1"/>
  <c r="I915" i="4"/>
  <c r="L915" i="4" s="1"/>
  <c r="J917" i="4"/>
  <c r="M917" i="4" s="1"/>
  <c r="I917" i="4"/>
  <c r="L917" i="4" s="1"/>
  <c r="J928" i="4"/>
  <c r="M928" i="4" s="1"/>
  <c r="I928" i="4"/>
  <c r="L928" i="4" s="1"/>
  <c r="J924" i="4"/>
  <c r="M924" i="4" s="1"/>
  <c r="I924" i="4"/>
  <c r="L924" i="4" s="1"/>
  <c r="J927" i="4"/>
  <c r="M927" i="4" s="1"/>
  <c r="I927" i="4"/>
  <c r="L927" i="4" s="1"/>
  <c r="J929" i="4"/>
  <c r="M929" i="4" s="1"/>
  <c r="I929" i="4"/>
  <c r="L929" i="4" s="1"/>
  <c r="J926" i="4"/>
  <c r="M926" i="4" s="1"/>
  <c r="I926" i="4"/>
  <c r="L926" i="4" s="1"/>
  <c r="J913" i="4"/>
  <c r="M913" i="4" s="1"/>
  <c r="I913" i="4"/>
  <c r="L913" i="4" s="1"/>
  <c r="J948" i="4"/>
  <c r="M948" i="4" s="1"/>
  <c r="I948" i="4"/>
  <c r="L948" i="4" s="1"/>
  <c r="J944" i="4"/>
  <c r="M944" i="4" s="1"/>
  <c r="I944" i="4"/>
  <c r="L944" i="4" s="1"/>
  <c r="J947" i="4"/>
  <c r="M947" i="4" s="1"/>
  <c r="I947" i="4"/>
  <c r="L947" i="4" s="1"/>
  <c r="J950" i="4"/>
  <c r="M950" i="4" s="1"/>
  <c r="I950" i="4"/>
  <c r="L950" i="4" s="1"/>
  <c r="J922" i="4"/>
  <c r="M922" i="4" s="1"/>
  <c r="I922" i="4"/>
  <c r="L922" i="4" s="1"/>
  <c r="J942" i="4"/>
  <c r="M942" i="4" s="1"/>
  <c r="I942" i="4"/>
  <c r="L942" i="4" s="1"/>
  <c r="J946" i="4"/>
  <c r="M946" i="4" s="1"/>
  <c r="I946" i="4"/>
  <c r="L946" i="4" s="1"/>
  <c r="J939" i="4"/>
  <c r="M939" i="4" s="1"/>
  <c r="I939" i="4"/>
  <c r="L939" i="4" s="1"/>
  <c r="J930" i="4"/>
  <c r="M930" i="4" s="1"/>
  <c r="I930" i="4"/>
  <c r="L930" i="4" s="1"/>
  <c r="J923" i="4"/>
  <c r="M923" i="4" s="1"/>
  <c r="I923" i="4"/>
  <c r="L923" i="4" s="1"/>
  <c r="J911" i="4"/>
  <c r="M911" i="4" s="1"/>
  <c r="I911" i="4"/>
  <c r="L911" i="4" s="1"/>
  <c r="J951" i="4"/>
  <c r="M951" i="4" s="1"/>
  <c r="I951" i="4"/>
  <c r="L951" i="4" s="1"/>
  <c r="J920" i="4"/>
  <c r="M920" i="4" s="1"/>
  <c r="I920" i="4"/>
  <c r="L920" i="4" s="1"/>
  <c r="J943" i="4"/>
  <c r="M943" i="4" s="1"/>
  <c r="I943" i="4"/>
  <c r="L943" i="4" s="1"/>
  <c r="J870" i="4"/>
  <c r="M870" i="4" s="1"/>
  <c r="I870" i="4"/>
  <c r="L870" i="4" s="1"/>
  <c r="J906" i="4"/>
  <c r="M906" i="4" s="1"/>
  <c r="I906" i="4"/>
  <c r="L906" i="4" s="1"/>
  <c r="J905" i="4"/>
  <c r="M905" i="4" s="1"/>
  <c r="I905" i="4"/>
  <c r="L905" i="4" s="1"/>
  <c r="J897" i="4"/>
  <c r="M897" i="4" s="1"/>
  <c r="I897" i="4"/>
  <c r="L897" i="4" s="1"/>
  <c r="J871" i="4"/>
  <c r="M871" i="4" s="1"/>
  <c r="I871" i="4"/>
  <c r="L871" i="4" s="1"/>
  <c r="J865" i="4"/>
  <c r="M865" i="4" s="1"/>
  <c r="I865" i="4"/>
  <c r="L865" i="4" s="1"/>
  <c r="J873" i="4"/>
  <c r="M873" i="4" s="1"/>
  <c r="I873" i="4"/>
  <c r="L873" i="4" s="1"/>
  <c r="J869" i="4"/>
  <c r="M869" i="4" s="1"/>
  <c r="I869" i="4"/>
  <c r="L869" i="4" s="1"/>
  <c r="J899" i="4"/>
  <c r="M899" i="4" s="1"/>
  <c r="I899" i="4"/>
  <c r="L899" i="4" s="1"/>
  <c r="J904" i="4"/>
  <c r="M904" i="4" s="1"/>
  <c r="I904" i="4"/>
  <c r="L904" i="4" s="1"/>
  <c r="J892" i="4"/>
  <c r="M892" i="4" s="1"/>
  <c r="I892" i="4"/>
  <c r="L892" i="4" s="1"/>
  <c r="J893" i="4"/>
  <c r="M893" i="4" s="1"/>
  <c r="I893" i="4"/>
  <c r="L893" i="4" s="1"/>
  <c r="J908" i="4"/>
  <c r="M908" i="4" s="1"/>
  <c r="I908" i="4"/>
  <c r="L908" i="4" s="1"/>
  <c r="J894" i="4"/>
  <c r="M894" i="4" s="1"/>
  <c r="I894" i="4"/>
  <c r="L894" i="4" s="1"/>
  <c r="J895" i="4"/>
  <c r="M895" i="4" s="1"/>
  <c r="I895" i="4"/>
  <c r="L895" i="4" s="1"/>
  <c r="J868" i="4"/>
  <c r="M868" i="4" s="1"/>
  <c r="I868" i="4"/>
  <c r="L868" i="4" s="1"/>
  <c r="J891" i="4"/>
  <c r="M891" i="4" s="1"/>
  <c r="I891" i="4"/>
  <c r="L891" i="4" s="1"/>
  <c r="J885" i="4"/>
  <c r="M885" i="4" s="1"/>
  <c r="I885" i="4"/>
  <c r="L885" i="4" s="1"/>
  <c r="J896" i="4"/>
  <c r="M896" i="4" s="1"/>
  <c r="I896" i="4"/>
  <c r="L896" i="4" s="1"/>
  <c r="J879" i="4"/>
  <c r="M879" i="4" s="1"/>
  <c r="I879" i="4"/>
  <c r="L879" i="4" s="1"/>
  <c r="J883" i="4"/>
  <c r="M883" i="4" s="1"/>
  <c r="I883" i="4"/>
  <c r="L883" i="4" s="1"/>
  <c r="J890" i="4"/>
  <c r="M890" i="4" s="1"/>
  <c r="I890" i="4"/>
  <c r="L890" i="4" s="1"/>
  <c r="J884" i="4"/>
  <c r="M884" i="4" s="1"/>
  <c r="I884" i="4"/>
  <c r="L884" i="4" s="1"/>
  <c r="J909" i="4"/>
  <c r="M909" i="4" s="1"/>
  <c r="I909" i="4"/>
  <c r="L909" i="4" s="1"/>
  <c r="J867" i="4"/>
  <c r="M867" i="4" s="1"/>
  <c r="I867" i="4"/>
  <c r="L867" i="4" s="1"/>
  <c r="J903" i="4"/>
  <c r="M903" i="4" s="1"/>
  <c r="I903" i="4"/>
  <c r="L903" i="4" s="1"/>
  <c r="J901" i="4"/>
  <c r="M901" i="4" s="1"/>
  <c r="I901" i="4"/>
  <c r="L901" i="4" s="1"/>
  <c r="J877" i="4"/>
  <c r="M877" i="4" s="1"/>
  <c r="I877" i="4"/>
  <c r="L877" i="4" s="1"/>
  <c r="J876" i="4"/>
  <c r="M876" i="4" s="1"/>
  <c r="I876" i="4"/>
  <c r="L876" i="4" s="1"/>
  <c r="J880" i="4"/>
  <c r="M880" i="4" s="1"/>
  <c r="I880" i="4"/>
  <c r="L880" i="4" s="1"/>
  <c r="J882" i="4"/>
  <c r="M882" i="4" s="1"/>
  <c r="I882" i="4"/>
  <c r="L882" i="4" s="1"/>
  <c r="J881" i="4"/>
  <c r="M881" i="4" s="1"/>
  <c r="I881" i="4"/>
  <c r="L881" i="4" s="1"/>
  <c r="J875" i="4"/>
  <c r="M875" i="4" s="1"/>
  <c r="I875" i="4"/>
  <c r="L875" i="4" s="1"/>
  <c r="J886" i="4"/>
  <c r="M886" i="4" s="1"/>
  <c r="I886" i="4"/>
  <c r="L886" i="4" s="1"/>
  <c r="J898" i="4"/>
  <c r="M898" i="4" s="1"/>
  <c r="I898" i="4"/>
  <c r="L898" i="4" s="1"/>
  <c r="J872" i="4"/>
  <c r="M872" i="4" s="1"/>
  <c r="I872" i="4"/>
  <c r="L872" i="4" s="1"/>
  <c r="J878" i="4"/>
  <c r="M878" i="4" s="1"/>
  <c r="I878" i="4"/>
  <c r="L878" i="4" s="1"/>
  <c r="J902" i="4"/>
  <c r="M902" i="4" s="1"/>
  <c r="I902" i="4"/>
  <c r="L902" i="4" s="1"/>
  <c r="J874" i="4"/>
  <c r="M874" i="4" s="1"/>
  <c r="I874" i="4"/>
  <c r="L874" i="4" s="1"/>
  <c r="J887" i="4"/>
  <c r="M887" i="4" s="1"/>
  <c r="I887" i="4"/>
  <c r="L887" i="4" s="1"/>
  <c r="J888" i="4"/>
  <c r="M888" i="4" s="1"/>
  <c r="I888" i="4"/>
  <c r="L888" i="4" s="1"/>
  <c r="J889" i="4"/>
  <c r="M889" i="4" s="1"/>
  <c r="I889" i="4"/>
  <c r="L889" i="4" s="1"/>
  <c r="J907" i="4"/>
  <c r="M907" i="4" s="1"/>
  <c r="I907" i="4"/>
  <c r="L907" i="4" s="1"/>
  <c r="J866" i="4"/>
  <c r="M866" i="4" s="1"/>
  <c r="I866" i="4"/>
  <c r="L866" i="4" s="1"/>
  <c r="J900" i="4"/>
  <c r="M900" i="4" s="1"/>
  <c r="I900" i="4"/>
  <c r="L900" i="4" s="1"/>
  <c r="J853" i="4"/>
  <c r="M853" i="4" s="1"/>
  <c r="I853" i="4"/>
  <c r="L853" i="4" s="1"/>
  <c r="J836" i="4"/>
  <c r="M836" i="4" s="1"/>
  <c r="I836" i="4"/>
  <c r="L836" i="4" s="1"/>
  <c r="J852" i="4"/>
  <c r="M852" i="4" s="1"/>
  <c r="I852" i="4"/>
  <c r="L852" i="4" s="1"/>
  <c r="J860" i="4"/>
  <c r="M860" i="4" s="1"/>
  <c r="I860" i="4"/>
  <c r="L860" i="4" s="1"/>
  <c r="J859" i="4"/>
  <c r="M859" i="4" s="1"/>
  <c r="I859" i="4"/>
  <c r="L859" i="4" s="1"/>
  <c r="J858" i="4"/>
  <c r="M858" i="4" s="1"/>
  <c r="I858" i="4"/>
  <c r="L858" i="4" s="1"/>
  <c r="J843" i="4"/>
  <c r="M843" i="4" s="1"/>
  <c r="I843" i="4"/>
  <c r="L843" i="4" s="1"/>
  <c r="J837" i="4"/>
  <c r="M837" i="4" s="1"/>
  <c r="I837" i="4"/>
  <c r="L837" i="4" s="1"/>
  <c r="J848" i="4"/>
  <c r="M848" i="4" s="1"/>
  <c r="I848" i="4"/>
  <c r="L848" i="4" s="1"/>
  <c r="J856" i="4"/>
  <c r="M856" i="4" s="1"/>
  <c r="I856" i="4"/>
  <c r="L856" i="4" s="1"/>
  <c r="J847" i="4"/>
  <c r="M847" i="4" s="1"/>
  <c r="I847" i="4"/>
  <c r="L847" i="4" s="1"/>
  <c r="J850" i="4"/>
  <c r="M850" i="4" s="1"/>
  <c r="I850" i="4"/>
  <c r="L850" i="4" s="1"/>
  <c r="J851" i="4"/>
  <c r="M851" i="4" s="1"/>
  <c r="I851" i="4"/>
  <c r="L851" i="4" s="1"/>
  <c r="J839" i="4"/>
  <c r="M839" i="4" s="1"/>
  <c r="I839" i="4"/>
  <c r="L839" i="4" s="1"/>
  <c r="J849" i="4"/>
  <c r="M849" i="4" s="1"/>
  <c r="I849" i="4"/>
  <c r="L849" i="4" s="1"/>
  <c r="J854" i="4"/>
  <c r="M854" i="4" s="1"/>
  <c r="I854" i="4"/>
  <c r="L854" i="4" s="1"/>
  <c r="J846" i="4"/>
  <c r="M846" i="4" s="1"/>
  <c r="I846" i="4"/>
  <c r="L846" i="4" s="1"/>
  <c r="J838" i="4"/>
  <c r="M838" i="4" s="1"/>
  <c r="I838" i="4"/>
  <c r="L838" i="4" s="1"/>
  <c r="J861" i="4"/>
  <c r="M861" i="4" s="1"/>
  <c r="I861" i="4"/>
  <c r="L861" i="4" s="1"/>
  <c r="J857" i="4"/>
  <c r="M857" i="4" s="1"/>
  <c r="I857" i="4"/>
  <c r="L857" i="4" s="1"/>
  <c r="J845" i="4"/>
  <c r="M845" i="4" s="1"/>
  <c r="I845" i="4"/>
  <c r="L845" i="4" s="1"/>
  <c r="J841" i="4"/>
  <c r="M841" i="4" s="1"/>
  <c r="I841" i="4"/>
  <c r="L841" i="4" s="1"/>
  <c r="J840" i="4"/>
  <c r="M840" i="4" s="1"/>
  <c r="I840" i="4"/>
  <c r="L840" i="4" s="1"/>
  <c r="J863" i="4"/>
  <c r="M863" i="4" s="1"/>
  <c r="I863" i="4"/>
  <c r="L863" i="4" s="1"/>
  <c r="J844" i="4"/>
  <c r="M844" i="4" s="1"/>
  <c r="I844" i="4"/>
  <c r="L844" i="4" s="1"/>
  <c r="J864" i="4"/>
  <c r="M864" i="4" s="1"/>
  <c r="I864" i="4"/>
  <c r="L864" i="4" s="1"/>
  <c r="J855" i="4"/>
  <c r="M855" i="4" s="1"/>
  <c r="I855" i="4"/>
  <c r="L855" i="4" s="1"/>
  <c r="J842" i="4"/>
  <c r="M842" i="4" s="1"/>
  <c r="I842" i="4"/>
  <c r="L842" i="4" s="1"/>
  <c r="J862" i="4"/>
  <c r="M862" i="4" s="1"/>
  <c r="I862" i="4"/>
  <c r="L862" i="4" s="1"/>
  <c r="J827" i="4"/>
  <c r="M827" i="4" s="1"/>
  <c r="I827" i="4"/>
  <c r="L827" i="4" s="1"/>
  <c r="J826" i="4"/>
  <c r="M826" i="4" s="1"/>
  <c r="I826" i="4"/>
  <c r="L826" i="4" s="1"/>
  <c r="J811" i="4"/>
  <c r="M811" i="4" s="1"/>
  <c r="I811" i="4"/>
  <c r="L811" i="4" s="1"/>
  <c r="J812" i="4"/>
  <c r="M812" i="4" s="1"/>
  <c r="I812" i="4"/>
  <c r="L812" i="4" s="1"/>
  <c r="J835" i="4"/>
  <c r="M835" i="4" s="1"/>
  <c r="I835" i="4"/>
  <c r="L835" i="4" s="1"/>
  <c r="J808" i="4"/>
  <c r="M808" i="4" s="1"/>
  <c r="I808" i="4"/>
  <c r="L808" i="4" s="1"/>
  <c r="J831" i="4"/>
  <c r="M831" i="4" s="1"/>
  <c r="I831" i="4"/>
  <c r="L831" i="4" s="1"/>
  <c r="J829" i="4"/>
  <c r="M829" i="4" s="1"/>
  <c r="I829" i="4"/>
  <c r="L829" i="4" s="1"/>
  <c r="J821" i="4"/>
  <c r="M821" i="4" s="1"/>
  <c r="I821" i="4"/>
  <c r="L821" i="4" s="1"/>
  <c r="J807" i="4"/>
  <c r="M807" i="4" s="1"/>
  <c r="I807" i="4"/>
  <c r="L807" i="4" s="1"/>
  <c r="J828" i="4"/>
  <c r="M828" i="4" s="1"/>
  <c r="I828" i="4"/>
  <c r="L828" i="4" s="1"/>
  <c r="J816" i="4"/>
  <c r="M816" i="4" s="1"/>
  <c r="I816" i="4"/>
  <c r="L816" i="4" s="1"/>
  <c r="J819" i="4"/>
  <c r="M819" i="4" s="1"/>
  <c r="I819" i="4"/>
  <c r="L819" i="4" s="1"/>
  <c r="J818" i="4"/>
  <c r="M818" i="4" s="1"/>
  <c r="I818" i="4"/>
  <c r="L818" i="4" s="1"/>
  <c r="J814" i="4"/>
  <c r="M814" i="4" s="1"/>
  <c r="I814" i="4"/>
  <c r="L814" i="4" s="1"/>
  <c r="J820" i="4"/>
  <c r="M820" i="4" s="1"/>
  <c r="I820" i="4"/>
  <c r="L820" i="4" s="1"/>
  <c r="J815" i="4"/>
  <c r="M815" i="4" s="1"/>
  <c r="I815" i="4"/>
  <c r="L815" i="4" s="1"/>
  <c r="J825" i="4"/>
  <c r="M825" i="4" s="1"/>
  <c r="I825" i="4"/>
  <c r="L825" i="4" s="1"/>
  <c r="J824" i="4"/>
  <c r="M824" i="4" s="1"/>
  <c r="I824" i="4"/>
  <c r="L824" i="4" s="1"/>
  <c r="J830" i="4"/>
  <c r="M830" i="4" s="1"/>
  <c r="I830" i="4"/>
  <c r="L830" i="4" s="1"/>
  <c r="J833" i="4"/>
  <c r="M833" i="4" s="1"/>
  <c r="I833" i="4"/>
  <c r="L833" i="4" s="1"/>
  <c r="J832" i="4"/>
  <c r="M832" i="4" s="1"/>
  <c r="I832" i="4"/>
  <c r="L832" i="4" s="1"/>
  <c r="J809" i="4"/>
  <c r="M809" i="4" s="1"/>
  <c r="I809" i="4"/>
  <c r="L809" i="4" s="1"/>
  <c r="J810" i="4"/>
  <c r="M810" i="4" s="1"/>
  <c r="I810" i="4"/>
  <c r="L810" i="4" s="1"/>
  <c r="J834" i="4"/>
  <c r="M834" i="4" s="1"/>
  <c r="I834" i="4"/>
  <c r="L834" i="4" s="1"/>
  <c r="J813" i="4"/>
  <c r="M813" i="4" s="1"/>
  <c r="I813" i="4"/>
  <c r="L813" i="4" s="1"/>
  <c r="J817" i="4"/>
  <c r="M817" i="4" s="1"/>
  <c r="I817" i="4"/>
  <c r="L817" i="4" s="1"/>
  <c r="J823" i="4"/>
  <c r="M823" i="4" s="1"/>
  <c r="I823" i="4"/>
  <c r="L823" i="4" s="1"/>
  <c r="J822" i="4"/>
  <c r="M822" i="4" s="1"/>
  <c r="I822" i="4"/>
  <c r="L822" i="4" s="1"/>
  <c r="J763" i="4"/>
  <c r="M763" i="4" s="1"/>
  <c r="I763" i="4"/>
  <c r="L763" i="4" s="1"/>
  <c r="J768" i="4"/>
  <c r="M768" i="4" s="1"/>
  <c r="I768" i="4"/>
  <c r="L768" i="4" s="1"/>
  <c r="J789" i="4"/>
  <c r="M789" i="4" s="1"/>
  <c r="I789" i="4"/>
  <c r="L789" i="4" s="1"/>
  <c r="J785" i="4"/>
  <c r="M785" i="4" s="1"/>
  <c r="I785" i="4"/>
  <c r="L785" i="4" s="1"/>
  <c r="J777" i="4"/>
  <c r="M777" i="4" s="1"/>
  <c r="I777" i="4"/>
  <c r="L777" i="4" s="1"/>
  <c r="J756" i="4"/>
  <c r="M756" i="4" s="1"/>
  <c r="I756" i="4"/>
  <c r="L756" i="4" s="1"/>
  <c r="J796" i="4"/>
  <c r="M796" i="4" s="1"/>
  <c r="I796" i="4"/>
  <c r="L796" i="4" s="1"/>
  <c r="J775" i="4"/>
  <c r="M775" i="4" s="1"/>
  <c r="I775" i="4"/>
  <c r="L775" i="4" s="1"/>
  <c r="J806" i="4"/>
  <c r="M806" i="4" s="1"/>
  <c r="I806" i="4"/>
  <c r="L806" i="4" s="1"/>
  <c r="J781" i="4"/>
  <c r="M781" i="4" s="1"/>
  <c r="I781" i="4"/>
  <c r="L781" i="4" s="1"/>
  <c r="J797" i="4"/>
  <c r="M797" i="4" s="1"/>
  <c r="I797" i="4"/>
  <c r="L797" i="4" s="1"/>
  <c r="J769" i="4"/>
  <c r="M769" i="4" s="1"/>
  <c r="I769" i="4"/>
  <c r="L769" i="4" s="1"/>
  <c r="J803" i="4"/>
  <c r="M803" i="4" s="1"/>
  <c r="I803" i="4"/>
  <c r="L803" i="4" s="1"/>
  <c r="J778" i="4"/>
  <c r="M778" i="4" s="1"/>
  <c r="I778" i="4"/>
  <c r="L778" i="4" s="1"/>
  <c r="J787" i="4"/>
  <c r="M787" i="4" s="1"/>
  <c r="I787" i="4"/>
  <c r="L787" i="4" s="1"/>
  <c r="J760" i="4"/>
  <c r="M760" i="4" s="1"/>
  <c r="I760" i="4"/>
  <c r="L760" i="4" s="1"/>
  <c r="J761" i="4"/>
  <c r="M761" i="4" s="1"/>
  <c r="I761" i="4"/>
  <c r="L761" i="4" s="1"/>
  <c r="J795" i="4"/>
  <c r="M795" i="4" s="1"/>
  <c r="I795" i="4"/>
  <c r="L795" i="4" s="1"/>
  <c r="J765" i="4"/>
  <c r="M765" i="4" s="1"/>
  <c r="I765" i="4"/>
  <c r="L765" i="4" s="1"/>
  <c r="J771" i="4"/>
  <c r="M771" i="4" s="1"/>
  <c r="I771" i="4"/>
  <c r="L771" i="4" s="1"/>
  <c r="J762" i="4"/>
  <c r="M762" i="4" s="1"/>
  <c r="I762" i="4"/>
  <c r="L762" i="4" s="1"/>
  <c r="J798" i="4"/>
  <c r="M798" i="4" s="1"/>
  <c r="I798" i="4"/>
  <c r="L798" i="4" s="1"/>
  <c r="J764" i="4"/>
  <c r="M764" i="4" s="1"/>
  <c r="I764" i="4"/>
  <c r="L764" i="4" s="1"/>
  <c r="J766" i="4"/>
  <c r="M766" i="4" s="1"/>
  <c r="I766" i="4"/>
  <c r="L766" i="4" s="1"/>
  <c r="J782" i="4"/>
  <c r="M782" i="4" s="1"/>
  <c r="I782" i="4"/>
  <c r="L782" i="4" s="1"/>
  <c r="J758" i="4"/>
  <c r="M758" i="4" s="1"/>
  <c r="I758" i="4"/>
  <c r="L758" i="4" s="1"/>
  <c r="J784" i="4"/>
  <c r="M784" i="4" s="1"/>
  <c r="I784" i="4"/>
  <c r="L784" i="4" s="1"/>
  <c r="J783" i="4"/>
  <c r="M783" i="4" s="1"/>
  <c r="I783" i="4"/>
  <c r="L783" i="4" s="1"/>
  <c r="J802" i="4"/>
  <c r="M802" i="4" s="1"/>
  <c r="I802" i="4"/>
  <c r="L802" i="4" s="1"/>
  <c r="J794" i="4"/>
  <c r="M794" i="4" s="1"/>
  <c r="I794" i="4"/>
  <c r="L794" i="4" s="1"/>
  <c r="J786" i="4"/>
  <c r="M786" i="4" s="1"/>
  <c r="I786" i="4"/>
  <c r="L786" i="4" s="1"/>
  <c r="J773" i="4"/>
  <c r="M773" i="4" s="1"/>
  <c r="I773" i="4"/>
  <c r="L773" i="4" s="1"/>
  <c r="J772" i="4"/>
  <c r="M772" i="4" s="1"/>
  <c r="I772" i="4"/>
  <c r="L772" i="4" s="1"/>
  <c r="J801" i="4"/>
  <c r="M801" i="4" s="1"/>
  <c r="I801" i="4"/>
  <c r="L801" i="4" s="1"/>
  <c r="J776" i="4"/>
  <c r="M776" i="4" s="1"/>
  <c r="I776" i="4"/>
  <c r="L776" i="4" s="1"/>
  <c r="J805" i="4"/>
  <c r="M805" i="4" s="1"/>
  <c r="I805" i="4"/>
  <c r="L805" i="4" s="1"/>
  <c r="J779" i="4"/>
  <c r="M779" i="4" s="1"/>
  <c r="I779" i="4"/>
  <c r="L779" i="4" s="1"/>
  <c r="J767" i="4"/>
  <c r="M767" i="4" s="1"/>
  <c r="I767" i="4"/>
  <c r="L767" i="4" s="1"/>
  <c r="J788" i="4"/>
  <c r="M788" i="4" s="1"/>
  <c r="I788" i="4"/>
  <c r="L788" i="4" s="1"/>
  <c r="J791" i="4"/>
  <c r="M791" i="4" s="1"/>
  <c r="I791" i="4"/>
  <c r="L791" i="4" s="1"/>
  <c r="J774" i="4"/>
  <c r="M774" i="4" s="1"/>
  <c r="I774" i="4"/>
  <c r="L774" i="4" s="1"/>
  <c r="J793" i="4"/>
  <c r="M793" i="4" s="1"/>
  <c r="I793" i="4"/>
  <c r="L793" i="4" s="1"/>
  <c r="J770" i="4"/>
  <c r="M770" i="4" s="1"/>
  <c r="I770" i="4"/>
  <c r="L770" i="4" s="1"/>
  <c r="J780" i="4"/>
  <c r="M780" i="4" s="1"/>
  <c r="I780" i="4"/>
  <c r="L780" i="4" s="1"/>
  <c r="J790" i="4"/>
  <c r="M790" i="4" s="1"/>
  <c r="I790" i="4"/>
  <c r="L790" i="4" s="1"/>
  <c r="J800" i="4"/>
  <c r="M800" i="4" s="1"/>
  <c r="I800" i="4"/>
  <c r="L800" i="4" s="1"/>
  <c r="J804" i="4"/>
  <c r="M804" i="4" s="1"/>
  <c r="I804" i="4"/>
  <c r="L804" i="4" s="1"/>
  <c r="J759" i="4"/>
  <c r="M759" i="4" s="1"/>
  <c r="I759" i="4"/>
  <c r="L759" i="4" s="1"/>
  <c r="J757" i="4"/>
  <c r="M757" i="4" s="1"/>
  <c r="I757" i="4"/>
  <c r="L757" i="4" s="1"/>
  <c r="J799" i="4"/>
  <c r="M799" i="4" s="1"/>
  <c r="I799" i="4"/>
  <c r="L799" i="4" s="1"/>
  <c r="J792" i="4"/>
  <c r="M792" i="4" s="1"/>
  <c r="I792" i="4"/>
  <c r="L792" i="4" s="1"/>
  <c r="J734" i="4"/>
  <c r="M734" i="4" s="1"/>
  <c r="I734" i="4"/>
  <c r="L734" i="4" s="1"/>
  <c r="J731" i="4"/>
  <c r="M731" i="4" s="1"/>
  <c r="I731" i="4"/>
  <c r="L731" i="4" s="1"/>
  <c r="J742" i="4"/>
  <c r="M742" i="4" s="1"/>
  <c r="I742" i="4"/>
  <c r="L742" i="4" s="1"/>
  <c r="J715" i="4"/>
  <c r="M715" i="4" s="1"/>
  <c r="I715" i="4"/>
  <c r="L715" i="4" s="1"/>
  <c r="J728" i="4"/>
  <c r="M728" i="4" s="1"/>
  <c r="I728" i="4"/>
  <c r="L728" i="4" s="1"/>
  <c r="J721" i="4"/>
  <c r="M721" i="4" s="1"/>
  <c r="I721" i="4"/>
  <c r="L721" i="4" s="1"/>
  <c r="J753" i="4"/>
  <c r="M753" i="4" s="1"/>
  <c r="I753" i="4"/>
  <c r="L753" i="4" s="1"/>
  <c r="J752" i="4"/>
  <c r="M752" i="4" s="1"/>
  <c r="I752" i="4"/>
  <c r="L752" i="4" s="1"/>
  <c r="J750" i="4"/>
  <c r="M750" i="4" s="1"/>
  <c r="I750" i="4"/>
  <c r="L750" i="4" s="1"/>
  <c r="J725" i="4"/>
  <c r="M725" i="4" s="1"/>
  <c r="I725" i="4"/>
  <c r="L725" i="4" s="1"/>
  <c r="J718" i="4"/>
  <c r="M718" i="4" s="1"/>
  <c r="I718" i="4"/>
  <c r="L718" i="4" s="1"/>
  <c r="J710" i="4"/>
  <c r="M710" i="4" s="1"/>
  <c r="I710" i="4"/>
  <c r="L710" i="4" s="1"/>
  <c r="J743" i="4"/>
  <c r="M743" i="4" s="1"/>
  <c r="I743" i="4"/>
  <c r="L743" i="4" s="1"/>
  <c r="J754" i="4"/>
  <c r="M754" i="4" s="1"/>
  <c r="I754" i="4"/>
  <c r="L754" i="4" s="1"/>
  <c r="J751" i="4"/>
  <c r="M751" i="4" s="1"/>
  <c r="I751" i="4"/>
  <c r="L751" i="4" s="1"/>
  <c r="J724" i="4"/>
  <c r="M724" i="4" s="1"/>
  <c r="I724" i="4"/>
  <c r="L724" i="4" s="1"/>
  <c r="J755" i="4"/>
  <c r="M755" i="4" s="1"/>
  <c r="I755" i="4"/>
  <c r="L755" i="4" s="1"/>
  <c r="J745" i="4"/>
  <c r="M745" i="4" s="1"/>
  <c r="I745" i="4"/>
  <c r="L745" i="4" s="1"/>
  <c r="J729" i="4"/>
  <c r="M729" i="4" s="1"/>
  <c r="I729" i="4"/>
  <c r="L729" i="4" s="1"/>
  <c r="J707" i="4"/>
  <c r="M707" i="4" s="1"/>
  <c r="I707" i="4"/>
  <c r="L707" i="4" s="1"/>
  <c r="J717" i="4"/>
  <c r="M717" i="4" s="1"/>
  <c r="I717" i="4"/>
  <c r="L717" i="4" s="1"/>
  <c r="J738" i="4"/>
  <c r="M738" i="4" s="1"/>
  <c r="I738" i="4"/>
  <c r="L738" i="4" s="1"/>
  <c r="J741" i="4"/>
  <c r="M741" i="4" s="1"/>
  <c r="I741" i="4"/>
  <c r="L741" i="4" s="1"/>
  <c r="J713" i="4"/>
  <c r="M713" i="4" s="1"/>
  <c r="I713" i="4"/>
  <c r="L713" i="4" s="1"/>
  <c r="J727" i="4"/>
  <c r="M727" i="4" s="1"/>
  <c r="I727" i="4"/>
  <c r="L727" i="4" s="1"/>
  <c r="J719" i="4"/>
  <c r="M719" i="4" s="1"/>
  <c r="I719" i="4"/>
  <c r="L719" i="4" s="1"/>
  <c r="J744" i="4"/>
  <c r="M744" i="4" s="1"/>
  <c r="I744" i="4"/>
  <c r="L744" i="4" s="1"/>
  <c r="J733" i="4"/>
  <c r="M733" i="4" s="1"/>
  <c r="I733" i="4"/>
  <c r="L733" i="4" s="1"/>
  <c r="J726" i="4"/>
  <c r="M726" i="4" s="1"/>
  <c r="I726" i="4"/>
  <c r="L726" i="4" s="1"/>
  <c r="J736" i="4"/>
  <c r="M736" i="4" s="1"/>
  <c r="I736" i="4"/>
  <c r="L736" i="4" s="1"/>
  <c r="J739" i="4"/>
  <c r="M739" i="4" s="1"/>
  <c r="I739" i="4"/>
  <c r="L739" i="4" s="1"/>
  <c r="J730" i="4"/>
  <c r="M730" i="4" s="1"/>
  <c r="I730" i="4"/>
  <c r="L730" i="4" s="1"/>
  <c r="J740" i="4"/>
  <c r="M740" i="4" s="1"/>
  <c r="I740" i="4"/>
  <c r="L740" i="4" s="1"/>
  <c r="J711" i="4"/>
  <c r="M711" i="4" s="1"/>
  <c r="I711" i="4"/>
  <c r="L711" i="4" s="1"/>
  <c r="J722" i="4"/>
  <c r="M722" i="4" s="1"/>
  <c r="I722" i="4"/>
  <c r="L722" i="4" s="1"/>
  <c r="J749" i="4"/>
  <c r="M749" i="4" s="1"/>
  <c r="I749" i="4"/>
  <c r="L749" i="4" s="1"/>
  <c r="J737" i="4"/>
  <c r="M737" i="4" s="1"/>
  <c r="I737" i="4"/>
  <c r="L737" i="4" s="1"/>
  <c r="J709" i="4"/>
  <c r="M709" i="4" s="1"/>
  <c r="I709" i="4"/>
  <c r="L709" i="4" s="1"/>
  <c r="J720" i="4"/>
  <c r="M720" i="4" s="1"/>
  <c r="I720" i="4"/>
  <c r="L720" i="4" s="1"/>
  <c r="J748" i="4"/>
  <c r="M748" i="4" s="1"/>
  <c r="I748" i="4"/>
  <c r="L748" i="4" s="1"/>
  <c r="J747" i="4"/>
  <c r="M747" i="4" s="1"/>
  <c r="I747" i="4"/>
  <c r="L747" i="4" s="1"/>
  <c r="J706" i="4"/>
  <c r="M706" i="4" s="1"/>
  <c r="I706" i="4"/>
  <c r="L706" i="4" s="1"/>
  <c r="J746" i="4"/>
  <c r="M746" i="4" s="1"/>
  <c r="I746" i="4"/>
  <c r="L746" i="4" s="1"/>
  <c r="J723" i="4"/>
  <c r="M723" i="4" s="1"/>
  <c r="I723" i="4"/>
  <c r="L723" i="4" s="1"/>
  <c r="J714" i="4"/>
  <c r="M714" i="4" s="1"/>
  <c r="I714" i="4"/>
  <c r="L714" i="4" s="1"/>
  <c r="J735" i="4"/>
  <c r="M735" i="4" s="1"/>
  <c r="I735" i="4"/>
  <c r="L735" i="4" s="1"/>
  <c r="J708" i="4"/>
  <c r="M708" i="4" s="1"/>
  <c r="I708" i="4"/>
  <c r="L708" i="4" s="1"/>
  <c r="J732" i="4"/>
  <c r="M732" i="4" s="1"/>
  <c r="I732" i="4"/>
  <c r="L732" i="4" s="1"/>
  <c r="J716" i="4"/>
  <c r="M716" i="4" s="1"/>
  <c r="I716" i="4"/>
  <c r="L716" i="4" s="1"/>
  <c r="J712" i="4"/>
  <c r="M712" i="4" s="1"/>
  <c r="I712" i="4"/>
  <c r="L712" i="4" s="1"/>
  <c r="J695" i="4"/>
  <c r="M695" i="4" s="1"/>
  <c r="I695" i="4"/>
  <c r="L695" i="4" s="1"/>
  <c r="J665" i="4"/>
  <c r="M665" i="4" s="1"/>
  <c r="I665" i="4"/>
  <c r="L665" i="4" s="1"/>
  <c r="J686" i="4"/>
  <c r="M686" i="4" s="1"/>
  <c r="I686" i="4"/>
  <c r="L686" i="4" s="1"/>
  <c r="J704" i="4"/>
  <c r="M704" i="4" s="1"/>
  <c r="I704" i="4"/>
  <c r="L704" i="4" s="1"/>
  <c r="J671" i="4"/>
  <c r="M671" i="4" s="1"/>
  <c r="I671" i="4"/>
  <c r="L671" i="4" s="1"/>
  <c r="J672" i="4"/>
  <c r="M672" i="4" s="1"/>
  <c r="I672" i="4"/>
  <c r="L672" i="4" s="1"/>
  <c r="J679" i="4"/>
  <c r="M679" i="4" s="1"/>
  <c r="I679" i="4"/>
  <c r="L679" i="4" s="1"/>
  <c r="J700" i="4"/>
  <c r="M700" i="4" s="1"/>
  <c r="I700" i="4"/>
  <c r="L700" i="4" s="1"/>
  <c r="J668" i="4"/>
  <c r="M668" i="4" s="1"/>
  <c r="I668" i="4"/>
  <c r="L668" i="4" s="1"/>
  <c r="J673" i="4"/>
  <c r="M673" i="4" s="1"/>
  <c r="I673" i="4"/>
  <c r="L673" i="4" s="1"/>
  <c r="J684" i="4"/>
  <c r="M684" i="4" s="1"/>
  <c r="I684" i="4"/>
  <c r="L684" i="4" s="1"/>
  <c r="J698" i="4"/>
  <c r="M698" i="4" s="1"/>
  <c r="I698" i="4"/>
  <c r="L698" i="4" s="1"/>
  <c r="J696" i="4"/>
  <c r="M696" i="4" s="1"/>
  <c r="I696" i="4"/>
  <c r="L696" i="4" s="1"/>
  <c r="J675" i="4"/>
  <c r="M675" i="4" s="1"/>
  <c r="I675" i="4"/>
  <c r="L675" i="4" s="1"/>
  <c r="J699" i="4"/>
  <c r="M699" i="4" s="1"/>
  <c r="I699" i="4"/>
  <c r="L699" i="4" s="1"/>
  <c r="J687" i="4"/>
  <c r="M687" i="4" s="1"/>
  <c r="I687" i="4"/>
  <c r="L687" i="4" s="1"/>
  <c r="J661" i="4"/>
  <c r="M661" i="4" s="1"/>
  <c r="I661" i="4"/>
  <c r="L661" i="4" s="1"/>
  <c r="J694" i="4"/>
  <c r="M694" i="4" s="1"/>
  <c r="I694" i="4"/>
  <c r="L694" i="4" s="1"/>
  <c r="J690" i="4"/>
  <c r="M690" i="4" s="1"/>
  <c r="I690" i="4"/>
  <c r="L690" i="4" s="1"/>
  <c r="J670" i="4"/>
  <c r="M670" i="4" s="1"/>
  <c r="I670" i="4"/>
  <c r="L670" i="4" s="1"/>
  <c r="J677" i="4"/>
  <c r="M677" i="4" s="1"/>
  <c r="I677" i="4"/>
  <c r="L677" i="4" s="1"/>
  <c r="J691" i="4"/>
  <c r="M691" i="4" s="1"/>
  <c r="I691" i="4"/>
  <c r="L691" i="4" s="1"/>
  <c r="J692" i="4"/>
  <c r="M692" i="4" s="1"/>
  <c r="I692" i="4"/>
  <c r="L692" i="4" s="1"/>
  <c r="J685" i="4"/>
  <c r="M685" i="4" s="1"/>
  <c r="I685" i="4"/>
  <c r="L685" i="4" s="1"/>
  <c r="J680" i="4"/>
  <c r="M680" i="4" s="1"/>
  <c r="I680" i="4"/>
  <c r="L680" i="4" s="1"/>
  <c r="J701" i="4"/>
  <c r="M701" i="4" s="1"/>
  <c r="I701" i="4"/>
  <c r="L701" i="4" s="1"/>
  <c r="J693" i="4"/>
  <c r="M693" i="4" s="1"/>
  <c r="I693" i="4"/>
  <c r="L693" i="4" s="1"/>
  <c r="J666" i="4"/>
  <c r="M666" i="4" s="1"/>
  <c r="I666" i="4"/>
  <c r="L666" i="4" s="1"/>
  <c r="J676" i="4"/>
  <c r="M676" i="4" s="1"/>
  <c r="I676" i="4"/>
  <c r="L676" i="4" s="1"/>
  <c r="J689" i="4"/>
  <c r="M689" i="4" s="1"/>
  <c r="I689" i="4"/>
  <c r="L689" i="4" s="1"/>
  <c r="J682" i="4"/>
  <c r="M682" i="4" s="1"/>
  <c r="I682" i="4"/>
  <c r="L682" i="4" s="1"/>
  <c r="J683" i="4"/>
  <c r="M683" i="4" s="1"/>
  <c r="I683" i="4"/>
  <c r="L683" i="4" s="1"/>
  <c r="J678" i="4"/>
  <c r="M678" i="4" s="1"/>
  <c r="I678" i="4"/>
  <c r="L678" i="4" s="1"/>
  <c r="J667" i="4"/>
  <c r="M667" i="4" s="1"/>
  <c r="I667" i="4"/>
  <c r="L667" i="4" s="1"/>
  <c r="J705" i="4"/>
  <c r="M705" i="4" s="1"/>
  <c r="I705" i="4"/>
  <c r="L705" i="4" s="1"/>
  <c r="J674" i="4"/>
  <c r="M674" i="4" s="1"/>
  <c r="I674" i="4"/>
  <c r="L674" i="4" s="1"/>
  <c r="J660" i="4"/>
  <c r="M660" i="4" s="1"/>
  <c r="I660" i="4"/>
  <c r="L660" i="4" s="1"/>
  <c r="J688" i="4"/>
  <c r="M688" i="4" s="1"/>
  <c r="I688" i="4"/>
  <c r="L688" i="4" s="1"/>
  <c r="J703" i="4"/>
  <c r="M703" i="4" s="1"/>
  <c r="I703" i="4"/>
  <c r="L703" i="4" s="1"/>
  <c r="J669" i="4"/>
  <c r="M669" i="4" s="1"/>
  <c r="I669" i="4"/>
  <c r="L669" i="4" s="1"/>
  <c r="J702" i="4"/>
  <c r="M702" i="4" s="1"/>
  <c r="I702" i="4"/>
  <c r="L702" i="4" s="1"/>
  <c r="J664" i="4"/>
  <c r="M664" i="4" s="1"/>
  <c r="I664" i="4"/>
  <c r="L664" i="4" s="1"/>
  <c r="J663" i="4"/>
  <c r="M663" i="4" s="1"/>
  <c r="I663" i="4"/>
  <c r="L663" i="4" s="1"/>
  <c r="J662" i="4"/>
  <c r="M662" i="4" s="1"/>
  <c r="I662" i="4"/>
  <c r="L662" i="4" s="1"/>
  <c r="J697" i="4"/>
  <c r="M697" i="4" s="1"/>
  <c r="I697" i="4"/>
  <c r="L697" i="4" s="1"/>
  <c r="J681" i="4"/>
  <c r="M681" i="4" s="1"/>
  <c r="I681" i="4"/>
  <c r="L681" i="4" s="1"/>
  <c r="J655" i="4"/>
  <c r="M655" i="4" s="1"/>
  <c r="I655" i="4"/>
  <c r="L655" i="4" s="1"/>
  <c r="J640" i="4"/>
  <c r="M640" i="4" s="1"/>
  <c r="I640" i="4"/>
  <c r="L640" i="4" s="1"/>
  <c r="J635" i="4"/>
  <c r="M635" i="4" s="1"/>
  <c r="I635" i="4"/>
  <c r="L635" i="4" s="1"/>
  <c r="J643" i="4"/>
  <c r="M643" i="4" s="1"/>
  <c r="I643" i="4"/>
  <c r="L643" i="4" s="1"/>
  <c r="J636" i="4"/>
  <c r="M636" i="4" s="1"/>
  <c r="I636" i="4"/>
  <c r="L636" i="4" s="1"/>
  <c r="J637" i="4"/>
  <c r="M637" i="4" s="1"/>
  <c r="I637" i="4"/>
  <c r="L637" i="4" s="1"/>
  <c r="J650" i="4"/>
  <c r="M650" i="4" s="1"/>
  <c r="I650" i="4"/>
  <c r="L650" i="4" s="1"/>
  <c r="J641" i="4"/>
  <c r="M641" i="4" s="1"/>
  <c r="I641" i="4"/>
  <c r="L641" i="4" s="1"/>
  <c r="J644" i="4"/>
  <c r="M644" i="4" s="1"/>
  <c r="I644" i="4"/>
  <c r="L644" i="4" s="1"/>
  <c r="J642" i="4"/>
  <c r="M642" i="4" s="1"/>
  <c r="I642" i="4"/>
  <c r="L642" i="4" s="1"/>
  <c r="J638" i="4"/>
  <c r="M638" i="4" s="1"/>
  <c r="I638" i="4"/>
  <c r="L638" i="4" s="1"/>
  <c r="J649" i="4"/>
  <c r="M649" i="4" s="1"/>
  <c r="I649" i="4"/>
  <c r="L649" i="4" s="1"/>
  <c r="J656" i="4"/>
  <c r="M656" i="4" s="1"/>
  <c r="I656" i="4"/>
  <c r="L656" i="4" s="1"/>
  <c r="J626" i="4"/>
  <c r="M626" i="4" s="1"/>
  <c r="I626" i="4"/>
  <c r="L626" i="4" s="1"/>
  <c r="J652" i="4"/>
  <c r="M652" i="4" s="1"/>
  <c r="I652" i="4"/>
  <c r="L652" i="4" s="1"/>
  <c r="J627" i="4"/>
  <c r="M627" i="4" s="1"/>
  <c r="I627" i="4"/>
  <c r="L627" i="4" s="1"/>
  <c r="J625" i="4"/>
  <c r="M625" i="4" s="1"/>
  <c r="I625" i="4"/>
  <c r="L625" i="4" s="1"/>
  <c r="J654" i="4"/>
  <c r="M654" i="4" s="1"/>
  <c r="I654" i="4"/>
  <c r="L654" i="4" s="1"/>
  <c r="J653" i="4"/>
  <c r="M653" i="4" s="1"/>
  <c r="I653" i="4"/>
  <c r="L653" i="4" s="1"/>
  <c r="J630" i="4"/>
  <c r="M630" i="4" s="1"/>
  <c r="I630" i="4"/>
  <c r="L630" i="4" s="1"/>
  <c r="J659" i="4"/>
  <c r="M659" i="4" s="1"/>
  <c r="I659" i="4"/>
  <c r="L659" i="4" s="1"/>
  <c r="J651" i="4"/>
  <c r="M651" i="4" s="1"/>
  <c r="I651" i="4"/>
  <c r="L651" i="4" s="1"/>
  <c r="J646" i="4"/>
  <c r="M646" i="4" s="1"/>
  <c r="I646" i="4"/>
  <c r="L646" i="4" s="1"/>
  <c r="J633" i="4"/>
  <c r="M633" i="4" s="1"/>
  <c r="I633" i="4"/>
  <c r="L633" i="4" s="1"/>
  <c r="J645" i="4"/>
  <c r="M645" i="4" s="1"/>
  <c r="I645" i="4"/>
  <c r="L645" i="4" s="1"/>
  <c r="J647" i="4"/>
  <c r="M647" i="4" s="1"/>
  <c r="I647" i="4"/>
  <c r="L647" i="4" s="1"/>
  <c r="J631" i="4"/>
  <c r="M631" i="4" s="1"/>
  <c r="I631" i="4"/>
  <c r="L631" i="4" s="1"/>
  <c r="J657" i="4"/>
  <c r="M657" i="4" s="1"/>
  <c r="I657" i="4"/>
  <c r="L657" i="4" s="1"/>
  <c r="J639" i="4"/>
  <c r="M639" i="4" s="1"/>
  <c r="I639" i="4"/>
  <c r="L639" i="4" s="1"/>
  <c r="J628" i="4"/>
  <c r="M628" i="4" s="1"/>
  <c r="I628" i="4"/>
  <c r="L628" i="4" s="1"/>
  <c r="J629" i="4"/>
  <c r="M629" i="4" s="1"/>
  <c r="I629" i="4"/>
  <c r="L629" i="4" s="1"/>
  <c r="J658" i="4"/>
  <c r="M658" i="4" s="1"/>
  <c r="I658" i="4"/>
  <c r="L658" i="4" s="1"/>
  <c r="J648" i="4"/>
  <c r="M648" i="4" s="1"/>
  <c r="I648" i="4"/>
  <c r="L648" i="4" s="1"/>
  <c r="J634" i="4"/>
  <c r="M634" i="4" s="1"/>
  <c r="I634" i="4"/>
  <c r="L634" i="4" s="1"/>
  <c r="J632" i="4"/>
  <c r="M632" i="4" s="1"/>
  <c r="I632" i="4"/>
  <c r="L632" i="4" s="1"/>
  <c r="J609" i="4"/>
  <c r="M609" i="4" s="1"/>
  <c r="I609" i="4"/>
  <c r="L609" i="4" s="1"/>
  <c r="J606" i="4"/>
  <c r="M606" i="4" s="1"/>
  <c r="I606" i="4"/>
  <c r="L606" i="4" s="1"/>
  <c r="J601" i="4"/>
  <c r="M601" i="4" s="1"/>
  <c r="I601" i="4"/>
  <c r="L601" i="4" s="1"/>
  <c r="J610" i="4"/>
  <c r="M610" i="4" s="1"/>
  <c r="I610" i="4"/>
  <c r="L610" i="4" s="1"/>
  <c r="J614" i="4"/>
  <c r="M614" i="4" s="1"/>
  <c r="I614" i="4"/>
  <c r="L614" i="4" s="1"/>
  <c r="J624" i="4"/>
  <c r="M624" i="4" s="1"/>
  <c r="I624" i="4"/>
  <c r="L624" i="4" s="1"/>
  <c r="J617" i="4"/>
  <c r="M617" i="4" s="1"/>
  <c r="I617" i="4"/>
  <c r="L617" i="4" s="1"/>
  <c r="J605" i="4"/>
  <c r="M605" i="4" s="1"/>
  <c r="I605" i="4"/>
  <c r="L605" i="4" s="1"/>
  <c r="J607" i="4"/>
  <c r="M607" i="4" s="1"/>
  <c r="I607" i="4"/>
  <c r="L607" i="4" s="1"/>
  <c r="J616" i="4"/>
  <c r="M616" i="4" s="1"/>
  <c r="I616" i="4"/>
  <c r="L616" i="4" s="1"/>
  <c r="J600" i="4"/>
  <c r="M600" i="4" s="1"/>
  <c r="I600" i="4"/>
  <c r="L600" i="4" s="1"/>
  <c r="J623" i="4"/>
  <c r="M623" i="4" s="1"/>
  <c r="I623" i="4"/>
  <c r="L623" i="4" s="1"/>
  <c r="J602" i="4"/>
  <c r="M602" i="4" s="1"/>
  <c r="I602" i="4"/>
  <c r="L602" i="4" s="1"/>
  <c r="J621" i="4"/>
  <c r="M621" i="4" s="1"/>
  <c r="I621" i="4"/>
  <c r="L621" i="4" s="1"/>
  <c r="J620" i="4"/>
  <c r="M620" i="4" s="1"/>
  <c r="I620" i="4"/>
  <c r="L620" i="4" s="1"/>
  <c r="J611" i="4"/>
  <c r="M611" i="4" s="1"/>
  <c r="I611" i="4"/>
  <c r="L611" i="4" s="1"/>
  <c r="J613" i="4"/>
  <c r="M613" i="4" s="1"/>
  <c r="I613" i="4"/>
  <c r="L613" i="4" s="1"/>
  <c r="J622" i="4"/>
  <c r="M622" i="4" s="1"/>
  <c r="I622" i="4"/>
  <c r="L622" i="4" s="1"/>
  <c r="J593" i="4"/>
  <c r="M593" i="4" s="1"/>
  <c r="I593" i="4"/>
  <c r="L593" i="4" s="1"/>
  <c r="J618" i="4"/>
  <c r="M618" i="4" s="1"/>
  <c r="I618" i="4"/>
  <c r="L618" i="4" s="1"/>
  <c r="J599" i="4"/>
  <c r="M599" i="4" s="1"/>
  <c r="I599" i="4"/>
  <c r="L599" i="4" s="1"/>
  <c r="J597" i="4"/>
  <c r="M597" i="4" s="1"/>
  <c r="I597" i="4"/>
  <c r="L597" i="4" s="1"/>
  <c r="J612" i="4"/>
  <c r="M612" i="4" s="1"/>
  <c r="I612" i="4"/>
  <c r="L612" i="4" s="1"/>
  <c r="J595" i="4"/>
  <c r="M595" i="4" s="1"/>
  <c r="I595" i="4"/>
  <c r="L595" i="4" s="1"/>
  <c r="J603" i="4"/>
  <c r="M603" i="4" s="1"/>
  <c r="I603" i="4"/>
  <c r="L603" i="4" s="1"/>
  <c r="J596" i="4"/>
  <c r="M596" i="4" s="1"/>
  <c r="I596" i="4"/>
  <c r="L596" i="4" s="1"/>
  <c r="J615" i="4"/>
  <c r="M615" i="4" s="1"/>
  <c r="I615" i="4"/>
  <c r="L615" i="4" s="1"/>
  <c r="J619" i="4"/>
  <c r="M619" i="4" s="1"/>
  <c r="I619" i="4"/>
  <c r="L619" i="4" s="1"/>
  <c r="J598" i="4"/>
  <c r="M598" i="4" s="1"/>
  <c r="I598" i="4"/>
  <c r="L598" i="4" s="1"/>
  <c r="J594" i="4"/>
  <c r="M594" i="4" s="1"/>
  <c r="I594" i="4"/>
  <c r="L594" i="4" s="1"/>
  <c r="J608" i="4"/>
  <c r="M608" i="4" s="1"/>
  <c r="I608" i="4"/>
  <c r="L608" i="4" s="1"/>
  <c r="J604" i="4"/>
  <c r="M604" i="4" s="1"/>
  <c r="I604" i="4"/>
  <c r="L604" i="4" s="1"/>
  <c r="J589" i="4"/>
  <c r="M589" i="4" s="1"/>
  <c r="I589" i="4"/>
  <c r="L589" i="4" s="1"/>
  <c r="J554" i="4"/>
  <c r="M554" i="4" s="1"/>
  <c r="I554" i="4"/>
  <c r="L554" i="4" s="1"/>
  <c r="J573" i="4"/>
  <c r="M573" i="4" s="1"/>
  <c r="I573" i="4"/>
  <c r="L573" i="4" s="1"/>
  <c r="J557" i="4"/>
  <c r="M557" i="4" s="1"/>
  <c r="I557" i="4"/>
  <c r="L557" i="4" s="1"/>
  <c r="J559" i="4"/>
  <c r="M559" i="4" s="1"/>
  <c r="I559" i="4"/>
  <c r="L559" i="4" s="1"/>
  <c r="J560" i="4"/>
  <c r="M560" i="4" s="1"/>
  <c r="I560" i="4"/>
  <c r="L560" i="4" s="1"/>
  <c r="J558" i="4"/>
  <c r="M558" i="4" s="1"/>
  <c r="I558" i="4"/>
  <c r="L558" i="4" s="1"/>
  <c r="J578" i="4"/>
  <c r="M578" i="4" s="1"/>
  <c r="I578" i="4"/>
  <c r="L578" i="4" s="1"/>
  <c r="J591" i="4"/>
  <c r="M591" i="4" s="1"/>
  <c r="I591" i="4"/>
  <c r="L591" i="4" s="1"/>
  <c r="J576" i="4"/>
  <c r="M576" i="4" s="1"/>
  <c r="I576" i="4"/>
  <c r="L576" i="4" s="1"/>
  <c r="J565" i="4"/>
  <c r="M565" i="4" s="1"/>
  <c r="I565" i="4"/>
  <c r="L565" i="4" s="1"/>
  <c r="J581" i="4"/>
  <c r="M581" i="4" s="1"/>
  <c r="I581" i="4"/>
  <c r="L581" i="4" s="1"/>
  <c r="J570" i="4"/>
  <c r="M570" i="4" s="1"/>
  <c r="I570" i="4"/>
  <c r="L570" i="4" s="1"/>
  <c r="J561" i="4"/>
  <c r="M561" i="4" s="1"/>
  <c r="I561" i="4"/>
  <c r="L561" i="4" s="1"/>
  <c r="J582" i="4"/>
  <c r="M582" i="4" s="1"/>
  <c r="I582" i="4"/>
  <c r="L582" i="4" s="1"/>
  <c r="J592" i="4"/>
  <c r="M592" i="4" s="1"/>
  <c r="I592" i="4"/>
  <c r="L592" i="4" s="1"/>
  <c r="J552" i="4"/>
  <c r="M552" i="4" s="1"/>
  <c r="I552" i="4"/>
  <c r="L552" i="4" s="1"/>
  <c r="J563" i="4"/>
  <c r="M563" i="4" s="1"/>
  <c r="I563" i="4"/>
  <c r="L563" i="4" s="1"/>
  <c r="J579" i="4"/>
  <c r="M579" i="4" s="1"/>
  <c r="I579" i="4"/>
  <c r="L579" i="4" s="1"/>
  <c r="J553" i="4"/>
  <c r="M553" i="4" s="1"/>
  <c r="I553" i="4"/>
  <c r="L553" i="4" s="1"/>
  <c r="J575" i="4"/>
  <c r="M575" i="4" s="1"/>
  <c r="I575" i="4"/>
  <c r="L575" i="4" s="1"/>
  <c r="J590" i="4"/>
  <c r="M590" i="4" s="1"/>
  <c r="I590" i="4"/>
  <c r="L590" i="4" s="1"/>
  <c r="J562" i="4"/>
  <c r="M562" i="4" s="1"/>
  <c r="I562" i="4"/>
  <c r="L562" i="4" s="1"/>
  <c r="J567" i="4"/>
  <c r="M567" i="4" s="1"/>
  <c r="I567" i="4"/>
  <c r="L567" i="4" s="1"/>
  <c r="J585" i="4"/>
  <c r="M585" i="4" s="1"/>
  <c r="I585" i="4"/>
  <c r="L585" i="4" s="1"/>
  <c r="J580" i="4"/>
  <c r="M580" i="4" s="1"/>
  <c r="I580" i="4"/>
  <c r="L580" i="4" s="1"/>
  <c r="J555" i="4"/>
  <c r="M555" i="4" s="1"/>
  <c r="I555" i="4"/>
  <c r="L555" i="4" s="1"/>
  <c r="J586" i="4"/>
  <c r="M586" i="4" s="1"/>
  <c r="I586" i="4"/>
  <c r="L586" i="4" s="1"/>
  <c r="J568" i="4"/>
  <c r="M568" i="4" s="1"/>
  <c r="I568" i="4"/>
  <c r="L568" i="4" s="1"/>
  <c r="J556" i="4"/>
  <c r="M556" i="4" s="1"/>
  <c r="I556" i="4"/>
  <c r="L556" i="4" s="1"/>
  <c r="J569" i="4"/>
  <c r="M569" i="4" s="1"/>
  <c r="I569" i="4"/>
  <c r="L569" i="4" s="1"/>
  <c r="J574" i="4"/>
  <c r="M574" i="4" s="1"/>
  <c r="I574" i="4"/>
  <c r="L574" i="4" s="1"/>
  <c r="J572" i="4"/>
  <c r="M572" i="4" s="1"/>
  <c r="I572" i="4"/>
  <c r="L572" i="4" s="1"/>
  <c r="J564" i="4"/>
  <c r="M564" i="4" s="1"/>
  <c r="I564" i="4"/>
  <c r="L564" i="4" s="1"/>
  <c r="J583" i="4"/>
  <c r="M583" i="4" s="1"/>
  <c r="I583" i="4"/>
  <c r="L583" i="4" s="1"/>
  <c r="J549" i="4"/>
  <c r="M549" i="4" s="1"/>
  <c r="I549" i="4"/>
  <c r="L549" i="4" s="1"/>
  <c r="J550" i="4"/>
  <c r="M550" i="4" s="1"/>
  <c r="I550" i="4"/>
  <c r="L550" i="4" s="1"/>
  <c r="J587" i="4"/>
  <c r="M587" i="4" s="1"/>
  <c r="I587" i="4"/>
  <c r="L587" i="4" s="1"/>
  <c r="J571" i="4"/>
  <c r="M571" i="4" s="1"/>
  <c r="I571" i="4"/>
  <c r="L571" i="4" s="1"/>
  <c r="J584" i="4"/>
  <c r="M584" i="4" s="1"/>
  <c r="I584" i="4"/>
  <c r="L584" i="4" s="1"/>
  <c r="J566" i="4"/>
  <c r="M566" i="4" s="1"/>
  <c r="I566" i="4"/>
  <c r="L566" i="4" s="1"/>
  <c r="J551" i="4"/>
  <c r="M551" i="4" s="1"/>
  <c r="I551" i="4"/>
  <c r="L551" i="4" s="1"/>
  <c r="J588" i="4"/>
  <c r="M588" i="4" s="1"/>
  <c r="I588" i="4"/>
  <c r="L588" i="4" s="1"/>
  <c r="J577" i="4"/>
  <c r="M577" i="4" s="1"/>
  <c r="I577" i="4"/>
  <c r="L577" i="4" s="1"/>
  <c r="J525" i="4"/>
  <c r="M525" i="4" s="1"/>
  <c r="I525" i="4"/>
  <c r="L525" i="4" s="1"/>
  <c r="J527" i="4"/>
  <c r="M527" i="4" s="1"/>
  <c r="I527" i="4"/>
  <c r="L527" i="4" s="1"/>
  <c r="J530" i="4"/>
  <c r="M530" i="4" s="1"/>
  <c r="I530" i="4"/>
  <c r="L530" i="4" s="1"/>
  <c r="J515" i="4"/>
  <c r="M515" i="4" s="1"/>
  <c r="I515" i="4"/>
  <c r="L515" i="4" s="1"/>
  <c r="J498" i="4"/>
  <c r="M498" i="4" s="1"/>
  <c r="I498" i="4"/>
  <c r="L498" i="4" s="1"/>
  <c r="J501" i="4"/>
  <c r="M501" i="4" s="1"/>
  <c r="I501" i="4"/>
  <c r="L501" i="4" s="1"/>
  <c r="J497" i="4"/>
  <c r="M497" i="4" s="1"/>
  <c r="I497" i="4"/>
  <c r="L497" i="4" s="1"/>
  <c r="J499" i="4"/>
  <c r="M499" i="4" s="1"/>
  <c r="I499" i="4"/>
  <c r="L499" i="4" s="1"/>
  <c r="J508" i="4"/>
  <c r="M508" i="4" s="1"/>
  <c r="I508" i="4"/>
  <c r="L508" i="4" s="1"/>
  <c r="J502" i="4"/>
  <c r="M502" i="4" s="1"/>
  <c r="I502" i="4"/>
  <c r="L502" i="4" s="1"/>
  <c r="J505" i="4"/>
  <c r="M505" i="4" s="1"/>
  <c r="I505" i="4"/>
  <c r="L505" i="4" s="1"/>
  <c r="J509" i="4"/>
  <c r="M509" i="4" s="1"/>
  <c r="I509" i="4"/>
  <c r="L509" i="4" s="1"/>
  <c r="J504" i="4"/>
  <c r="M504" i="4" s="1"/>
  <c r="I504" i="4"/>
  <c r="L504" i="4" s="1"/>
  <c r="J532" i="4"/>
  <c r="M532" i="4" s="1"/>
  <c r="I532" i="4"/>
  <c r="L532" i="4" s="1"/>
  <c r="J512" i="4"/>
  <c r="M512" i="4" s="1"/>
  <c r="I512" i="4"/>
  <c r="L512" i="4" s="1"/>
  <c r="J524" i="4"/>
  <c r="M524" i="4" s="1"/>
  <c r="I524" i="4"/>
  <c r="L524" i="4" s="1"/>
  <c r="J522" i="4"/>
  <c r="M522" i="4" s="1"/>
  <c r="I522" i="4"/>
  <c r="L522" i="4" s="1"/>
  <c r="J536" i="4"/>
  <c r="M536" i="4" s="1"/>
  <c r="I536" i="4"/>
  <c r="L536" i="4" s="1"/>
  <c r="J518" i="4"/>
  <c r="M518" i="4" s="1"/>
  <c r="I518" i="4"/>
  <c r="L518" i="4" s="1"/>
  <c r="J535" i="4"/>
  <c r="M535" i="4" s="1"/>
  <c r="I535" i="4"/>
  <c r="L535" i="4" s="1"/>
  <c r="J537" i="4"/>
  <c r="M537" i="4" s="1"/>
  <c r="I537" i="4"/>
  <c r="L537" i="4" s="1"/>
  <c r="J533" i="4"/>
  <c r="M533" i="4" s="1"/>
  <c r="I533" i="4"/>
  <c r="L533" i="4" s="1"/>
  <c r="J503" i="4"/>
  <c r="M503" i="4" s="1"/>
  <c r="I503" i="4"/>
  <c r="L503" i="4" s="1"/>
  <c r="J531" i="4"/>
  <c r="M531" i="4" s="1"/>
  <c r="I531" i="4"/>
  <c r="L531" i="4" s="1"/>
  <c r="J510" i="4"/>
  <c r="M510" i="4" s="1"/>
  <c r="I510" i="4"/>
  <c r="L510" i="4" s="1"/>
  <c r="J519" i="4"/>
  <c r="M519" i="4" s="1"/>
  <c r="I519" i="4"/>
  <c r="L519" i="4" s="1"/>
  <c r="J520" i="4"/>
  <c r="M520" i="4" s="1"/>
  <c r="I520" i="4"/>
  <c r="L520" i="4" s="1"/>
  <c r="J523" i="4"/>
  <c r="M523" i="4" s="1"/>
  <c r="I523" i="4"/>
  <c r="L523" i="4" s="1"/>
  <c r="J517" i="4"/>
  <c r="M517" i="4" s="1"/>
  <c r="I517" i="4"/>
  <c r="L517" i="4" s="1"/>
  <c r="J526" i="4"/>
  <c r="M526" i="4" s="1"/>
  <c r="I526" i="4"/>
  <c r="L526" i="4" s="1"/>
  <c r="J543" i="4"/>
  <c r="M543" i="4" s="1"/>
  <c r="I543" i="4"/>
  <c r="L543" i="4" s="1"/>
  <c r="J529" i="4"/>
  <c r="M529" i="4" s="1"/>
  <c r="I529" i="4"/>
  <c r="L529" i="4" s="1"/>
  <c r="J540" i="4"/>
  <c r="M540" i="4" s="1"/>
  <c r="I540" i="4"/>
  <c r="L540" i="4" s="1"/>
  <c r="J544" i="4"/>
  <c r="M544" i="4" s="1"/>
  <c r="I544" i="4"/>
  <c r="L544" i="4" s="1"/>
  <c r="J514" i="4"/>
  <c r="M514" i="4" s="1"/>
  <c r="I514" i="4"/>
  <c r="L514" i="4" s="1"/>
  <c r="J542" i="4"/>
  <c r="M542" i="4" s="1"/>
  <c r="I542" i="4"/>
  <c r="L542" i="4" s="1"/>
  <c r="J538" i="4"/>
  <c r="M538" i="4" s="1"/>
  <c r="I538" i="4"/>
  <c r="L538" i="4" s="1"/>
  <c r="J546" i="4"/>
  <c r="M546" i="4" s="1"/>
  <c r="I546" i="4"/>
  <c r="L546" i="4" s="1"/>
  <c r="J545" i="4"/>
  <c r="M545" i="4" s="1"/>
  <c r="I545" i="4"/>
  <c r="L545" i="4" s="1"/>
  <c r="J495" i="4"/>
  <c r="M495" i="4" s="1"/>
  <c r="I495" i="4"/>
  <c r="L495" i="4" s="1"/>
  <c r="J534" i="4"/>
  <c r="M534" i="4" s="1"/>
  <c r="I534" i="4"/>
  <c r="L534" i="4" s="1"/>
  <c r="J547" i="4"/>
  <c r="M547" i="4" s="1"/>
  <c r="I547" i="4"/>
  <c r="L547" i="4" s="1"/>
  <c r="J506" i="4"/>
  <c r="M506" i="4" s="1"/>
  <c r="I506" i="4"/>
  <c r="L506" i="4" s="1"/>
  <c r="J528" i="4"/>
  <c r="M528" i="4" s="1"/>
  <c r="I528" i="4"/>
  <c r="L528" i="4" s="1"/>
  <c r="J539" i="4"/>
  <c r="M539" i="4" s="1"/>
  <c r="I539" i="4"/>
  <c r="L539" i="4" s="1"/>
  <c r="J507" i="4"/>
  <c r="M507" i="4" s="1"/>
  <c r="I507" i="4"/>
  <c r="L507" i="4" s="1"/>
  <c r="J496" i="4"/>
  <c r="M496" i="4" s="1"/>
  <c r="I496" i="4"/>
  <c r="L496" i="4" s="1"/>
  <c r="J513" i="4"/>
  <c r="M513" i="4" s="1"/>
  <c r="I513" i="4"/>
  <c r="L513" i="4" s="1"/>
  <c r="J511" i="4"/>
  <c r="M511" i="4" s="1"/>
  <c r="I511" i="4"/>
  <c r="L511" i="4" s="1"/>
  <c r="J548" i="4"/>
  <c r="M548" i="4" s="1"/>
  <c r="I548" i="4"/>
  <c r="L548" i="4" s="1"/>
  <c r="J516" i="4"/>
  <c r="M516" i="4" s="1"/>
  <c r="I516" i="4"/>
  <c r="L516" i="4" s="1"/>
  <c r="J541" i="4"/>
  <c r="M541" i="4" s="1"/>
  <c r="I541" i="4"/>
  <c r="L541" i="4" s="1"/>
  <c r="J500" i="4"/>
  <c r="M500" i="4" s="1"/>
  <c r="I500" i="4"/>
  <c r="L500" i="4" s="1"/>
  <c r="J521" i="4"/>
  <c r="M521" i="4" s="1"/>
  <c r="I521" i="4"/>
  <c r="L521" i="4" s="1"/>
  <c r="J463" i="4"/>
  <c r="M463" i="4" s="1"/>
  <c r="I463" i="4"/>
  <c r="L463" i="4" s="1"/>
  <c r="J479" i="4"/>
  <c r="M479" i="4" s="1"/>
  <c r="I479" i="4"/>
  <c r="L479" i="4" s="1"/>
  <c r="J489" i="4"/>
  <c r="M489" i="4" s="1"/>
  <c r="I489" i="4"/>
  <c r="L489" i="4" s="1"/>
  <c r="J413" i="4"/>
  <c r="M413" i="4" s="1"/>
  <c r="I413" i="4"/>
  <c r="L413" i="4" s="1"/>
  <c r="J459" i="4"/>
  <c r="M459" i="4" s="1"/>
  <c r="I459" i="4"/>
  <c r="L459" i="4" s="1"/>
  <c r="J454" i="4"/>
  <c r="M454" i="4" s="1"/>
  <c r="I454" i="4"/>
  <c r="L454" i="4" s="1"/>
  <c r="J410" i="4"/>
  <c r="M410" i="4" s="1"/>
  <c r="I410" i="4"/>
  <c r="L410" i="4" s="1"/>
  <c r="J412" i="4"/>
  <c r="M412" i="4" s="1"/>
  <c r="I412" i="4"/>
  <c r="L412" i="4" s="1"/>
  <c r="J411" i="4"/>
  <c r="M411" i="4" s="1"/>
  <c r="I411" i="4"/>
  <c r="L411" i="4" s="1"/>
  <c r="J481" i="4"/>
  <c r="M481" i="4" s="1"/>
  <c r="I481" i="4"/>
  <c r="L481" i="4" s="1"/>
  <c r="J480" i="4"/>
  <c r="M480" i="4" s="1"/>
  <c r="I480" i="4"/>
  <c r="L480" i="4" s="1"/>
  <c r="J465" i="4"/>
  <c r="M465" i="4" s="1"/>
  <c r="I465" i="4"/>
  <c r="L465" i="4" s="1"/>
  <c r="J403" i="4"/>
  <c r="M403" i="4" s="1"/>
  <c r="I403" i="4"/>
  <c r="L403" i="4" s="1"/>
  <c r="J405" i="4"/>
  <c r="M405" i="4" s="1"/>
  <c r="I405" i="4"/>
  <c r="L405" i="4" s="1"/>
  <c r="J434" i="4"/>
  <c r="M434" i="4" s="1"/>
  <c r="I434" i="4"/>
  <c r="L434" i="4" s="1"/>
  <c r="J402" i="4"/>
  <c r="M402" i="4" s="1"/>
  <c r="I402" i="4"/>
  <c r="L402" i="4" s="1"/>
  <c r="J453" i="4"/>
  <c r="M453" i="4" s="1"/>
  <c r="I453" i="4"/>
  <c r="L453" i="4" s="1"/>
  <c r="J407" i="4"/>
  <c r="M407" i="4" s="1"/>
  <c r="I407" i="4"/>
  <c r="L407" i="4" s="1"/>
  <c r="J425" i="4"/>
  <c r="M425" i="4" s="1"/>
  <c r="I425" i="4"/>
  <c r="L425" i="4" s="1"/>
  <c r="J449" i="4"/>
  <c r="M449" i="4" s="1"/>
  <c r="I449" i="4"/>
  <c r="L449" i="4" s="1"/>
  <c r="J464" i="4"/>
  <c r="M464" i="4" s="1"/>
  <c r="I464" i="4"/>
  <c r="L464" i="4" s="1"/>
  <c r="J429" i="4"/>
  <c r="M429" i="4" s="1"/>
  <c r="I429" i="4"/>
  <c r="L429" i="4" s="1"/>
  <c r="J409" i="4"/>
  <c r="M409" i="4" s="1"/>
  <c r="I409" i="4"/>
  <c r="L409" i="4" s="1"/>
  <c r="J473" i="4"/>
  <c r="M473" i="4" s="1"/>
  <c r="I473" i="4"/>
  <c r="L473" i="4" s="1"/>
  <c r="J437" i="4"/>
  <c r="M437" i="4" s="1"/>
  <c r="I437" i="4"/>
  <c r="L437" i="4" s="1"/>
  <c r="J438" i="4"/>
  <c r="M438" i="4" s="1"/>
  <c r="I438" i="4"/>
  <c r="L438" i="4" s="1"/>
  <c r="J414" i="4"/>
  <c r="M414" i="4" s="1"/>
  <c r="I414" i="4"/>
  <c r="L414" i="4" s="1"/>
  <c r="J433" i="4"/>
  <c r="M433" i="4" s="1"/>
  <c r="I433" i="4"/>
  <c r="L433" i="4" s="1"/>
  <c r="J482" i="4"/>
  <c r="M482" i="4" s="1"/>
  <c r="I482" i="4"/>
  <c r="L482" i="4" s="1"/>
  <c r="J427" i="4"/>
  <c r="M427" i="4" s="1"/>
  <c r="I427" i="4"/>
  <c r="L427" i="4" s="1"/>
  <c r="J428" i="4"/>
  <c r="M428" i="4" s="1"/>
  <c r="I428" i="4"/>
  <c r="L428" i="4" s="1"/>
  <c r="J415" i="4"/>
  <c r="M415" i="4" s="1"/>
  <c r="I415" i="4"/>
  <c r="L415" i="4" s="1"/>
  <c r="J441" i="4"/>
  <c r="M441" i="4" s="1"/>
  <c r="I441" i="4"/>
  <c r="L441" i="4" s="1"/>
  <c r="J436" i="4"/>
  <c r="M436" i="4" s="1"/>
  <c r="I436" i="4"/>
  <c r="L436" i="4" s="1"/>
  <c r="J406" i="4"/>
  <c r="M406" i="4" s="1"/>
  <c r="I406" i="4"/>
  <c r="L406" i="4" s="1"/>
  <c r="J446" i="4"/>
  <c r="M446" i="4" s="1"/>
  <c r="I446" i="4"/>
  <c r="L446" i="4" s="1"/>
  <c r="J440" i="4"/>
  <c r="M440" i="4" s="1"/>
  <c r="I440" i="4"/>
  <c r="L440" i="4" s="1"/>
  <c r="J431" i="4"/>
  <c r="M431" i="4" s="1"/>
  <c r="I431" i="4"/>
  <c r="L431" i="4" s="1"/>
  <c r="J426" i="4"/>
  <c r="M426" i="4" s="1"/>
  <c r="I426" i="4"/>
  <c r="L426" i="4" s="1"/>
  <c r="J452" i="4"/>
  <c r="M452" i="4" s="1"/>
  <c r="I452" i="4"/>
  <c r="L452" i="4" s="1"/>
  <c r="J450" i="4"/>
  <c r="M450" i="4" s="1"/>
  <c r="I450" i="4"/>
  <c r="L450" i="4" s="1"/>
  <c r="J466" i="4"/>
  <c r="M466" i="4" s="1"/>
  <c r="I466" i="4"/>
  <c r="L466" i="4" s="1"/>
  <c r="J477" i="4"/>
  <c r="M477" i="4" s="1"/>
  <c r="I477" i="4"/>
  <c r="L477" i="4" s="1"/>
  <c r="J467" i="4"/>
  <c r="M467" i="4" s="1"/>
  <c r="I467" i="4"/>
  <c r="L467" i="4" s="1"/>
  <c r="J404" i="4"/>
  <c r="M404" i="4" s="1"/>
  <c r="I404" i="4"/>
  <c r="L404" i="4" s="1"/>
  <c r="J485" i="4"/>
  <c r="M485" i="4" s="1"/>
  <c r="I485" i="4"/>
  <c r="L485" i="4" s="1"/>
  <c r="J432" i="4"/>
  <c r="M432" i="4" s="1"/>
  <c r="I432" i="4"/>
  <c r="L432" i="4" s="1"/>
  <c r="J458" i="4"/>
  <c r="M458" i="4" s="1"/>
  <c r="I458" i="4"/>
  <c r="L458" i="4" s="1"/>
  <c r="J490" i="4"/>
  <c r="M490" i="4" s="1"/>
  <c r="I490" i="4"/>
  <c r="L490" i="4" s="1"/>
  <c r="J472" i="4"/>
  <c r="M472" i="4" s="1"/>
  <c r="I472" i="4"/>
  <c r="L472" i="4" s="1"/>
  <c r="J471" i="4"/>
  <c r="M471" i="4" s="1"/>
  <c r="I471" i="4"/>
  <c r="L471" i="4" s="1"/>
  <c r="J461" i="4"/>
  <c r="M461" i="4" s="1"/>
  <c r="I461" i="4"/>
  <c r="L461" i="4" s="1"/>
  <c r="J474" i="4"/>
  <c r="M474" i="4" s="1"/>
  <c r="I474" i="4"/>
  <c r="L474" i="4" s="1"/>
  <c r="J401" i="4"/>
  <c r="M401" i="4" s="1"/>
  <c r="I401" i="4"/>
  <c r="L401" i="4" s="1"/>
  <c r="J419" i="4"/>
  <c r="M419" i="4" s="1"/>
  <c r="I419" i="4"/>
  <c r="L419" i="4" s="1"/>
  <c r="J417" i="4"/>
  <c r="M417" i="4" s="1"/>
  <c r="I417" i="4"/>
  <c r="L417" i="4" s="1"/>
  <c r="J430" i="4"/>
  <c r="M430" i="4" s="1"/>
  <c r="I430" i="4"/>
  <c r="L430" i="4" s="1"/>
  <c r="J460" i="4"/>
  <c r="M460" i="4" s="1"/>
  <c r="I460" i="4"/>
  <c r="L460" i="4" s="1"/>
  <c r="J408" i="4"/>
  <c r="M408" i="4" s="1"/>
  <c r="I408" i="4"/>
  <c r="L408" i="4" s="1"/>
  <c r="J484" i="4"/>
  <c r="M484" i="4" s="1"/>
  <c r="I484" i="4"/>
  <c r="L484" i="4" s="1"/>
  <c r="J445" i="4"/>
  <c r="M445" i="4" s="1"/>
  <c r="I445" i="4"/>
  <c r="L445" i="4" s="1"/>
  <c r="J447" i="4"/>
  <c r="M447" i="4" s="1"/>
  <c r="I447" i="4"/>
  <c r="L447" i="4" s="1"/>
  <c r="J488" i="4"/>
  <c r="M488" i="4" s="1"/>
  <c r="I488" i="4"/>
  <c r="L488" i="4" s="1"/>
  <c r="J469" i="4"/>
  <c r="M469" i="4" s="1"/>
  <c r="I469" i="4"/>
  <c r="L469" i="4" s="1"/>
  <c r="J468" i="4"/>
  <c r="M468" i="4" s="1"/>
  <c r="I468" i="4"/>
  <c r="L468" i="4" s="1"/>
  <c r="J478" i="4"/>
  <c r="M478" i="4" s="1"/>
  <c r="I478" i="4"/>
  <c r="L478" i="4" s="1"/>
  <c r="J462" i="4"/>
  <c r="M462" i="4" s="1"/>
  <c r="I462" i="4"/>
  <c r="L462" i="4" s="1"/>
  <c r="J483" i="4"/>
  <c r="M483" i="4" s="1"/>
  <c r="I483" i="4"/>
  <c r="L483" i="4" s="1"/>
  <c r="J416" i="4"/>
  <c r="M416" i="4" s="1"/>
  <c r="I416" i="4"/>
  <c r="L416" i="4" s="1"/>
  <c r="J420" i="4"/>
  <c r="M420" i="4" s="1"/>
  <c r="I420" i="4"/>
  <c r="L420" i="4" s="1"/>
  <c r="J444" i="4"/>
  <c r="M444" i="4" s="1"/>
  <c r="I444" i="4"/>
  <c r="L444" i="4" s="1"/>
  <c r="J486" i="4"/>
  <c r="M486" i="4" s="1"/>
  <c r="I486" i="4"/>
  <c r="L486" i="4" s="1"/>
  <c r="J487" i="4"/>
  <c r="M487" i="4" s="1"/>
  <c r="I487" i="4"/>
  <c r="L487" i="4" s="1"/>
  <c r="J422" i="4"/>
  <c r="M422" i="4" s="1"/>
  <c r="I422" i="4"/>
  <c r="L422" i="4" s="1"/>
  <c r="J439" i="4"/>
  <c r="M439" i="4" s="1"/>
  <c r="I439" i="4"/>
  <c r="L439" i="4" s="1"/>
  <c r="J448" i="4"/>
  <c r="M448" i="4" s="1"/>
  <c r="I448" i="4"/>
  <c r="L448" i="4" s="1"/>
  <c r="J442" i="4"/>
  <c r="M442" i="4" s="1"/>
  <c r="I442" i="4"/>
  <c r="L442" i="4" s="1"/>
  <c r="J423" i="4"/>
  <c r="M423" i="4" s="1"/>
  <c r="I423" i="4"/>
  <c r="L423" i="4" s="1"/>
  <c r="J470" i="4"/>
  <c r="M470" i="4" s="1"/>
  <c r="I470" i="4"/>
  <c r="L470" i="4" s="1"/>
  <c r="J443" i="4"/>
  <c r="M443" i="4" s="1"/>
  <c r="I443" i="4"/>
  <c r="L443" i="4" s="1"/>
  <c r="J476" i="4"/>
  <c r="M476" i="4" s="1"/>
  <c r="I476" i="4"/>
  <c r="L476" i="4" s="1"/>
  <c r="J451" i="4"/>
  <c r="M451" i="4" s="1"/>
  <c r="I451" i="4"/>
  <c r="L451" i="4" s="1"/>
  <c r="J418" i="4"/>
  <c r="M418" i="4" s="1"/>
  <c r="I418" i="4"/>
  <c r="L418" i="4" s="1"/>
  <c r="J424" i="4"/>
  <c r="M424" i="4" s="1"/>
  <c r="I424" i="4"/>
  <c r="L424" i="4" s="1"/>
  <c r="J457" i="4"/>
  <c r="M457" i="4" s="1"/>
  <c r="I457" i="4"/>
  <c r="L457" i="4" s="1"/>
  <c r="J456" i="4"/>
  <c r="M456" i="4" s="1"/>
  <c r="I456" i="4"/>
  <c r="L456" i="4" s="1"/>
  <c r="J455" i="4"/>
  <c r="M455" i="4" s="1"/>
  <c r="I455" i="4"/>
  <c r="L455" i="4" s="1"/>
  <c r="J475" i="4"/>
  <c r="M475" i="4" s="1"/>
  <c r="I475" i="4"/>
  <c r="L475" i="4" s="1"/>
  <c r="J491" i="4"/>
  <c r="M491" i="4" s="1"/>
  <c r="I491" i="4"/>
  <c r="L491" i="4" s="1"/>
  <c r="J435" i="4"/>
  <c r="M435" i="4" s="1"/>
  <c r="I435" i="4"/>
  <c r="L435" i="4" s="1"/>
  <c r="J421" i="4"/>
  <c r="M421" i="4" s="1"/>
  <c r="I421" i="4"/>
  <c r="L421" i="4" s="1"/>
  <c r="J354" i="4"/>
  <c r="M354" i="4" s="1"/>
  <c r="I354" i="4"/>
  <c r="L354" i="4" s="1"/>
  <c r="J370" i="4"/>
  <c r="M370" i="4" s="1"/>
  <c r="I370" i="4"/>
  <c r="L370" i="4" s="1"/>
  <c r="J371" i="4"/>
  <c r="M371" i="4" s="1"/>
  <c r="I371" i="4"/>
  <c r="L371" i="4" s="1"/>
  <c r="J361" i="4"/>
  <c r="M361" i="4" s="1"/>
  <c r="I361" i="4"/>
  <c r="L361" i="4" s="1"/>
  <c r="J363" i="4"/>
  <c r="M363" i="4" s="1"/>
  <c r="I363" i="4"/>
  <c r="L363" i="4" s="1"/>
  <c r="J375" i="4"/>
  <c r="M375" i="4" s="1"/>
  <c r="I375" i="4"/>
  <c r="L375" i="4" s="1"/>
  <c r="J362" i="4"/>
  <c r="M362" i="4" s="1"/>
  <c r="I362" i="4"/>
  <c r="L362" i="4" s="1"/>
  <c r="J386" i="4"/>
  <c r="M386" i="4" s="1"/>
  <c r="I386" i="4"/>
  <c r="L386" i="4" s="1"/>
  <c r="J394" i="4"/>
  <c r="M394" i="4" s="1"/>
  <c r="I394" i="4"/>
  <c r="L394" i="4" s="1"/>
  <c r="J367" i="4"/>
  <c r="M367" i="4" s="1"/>
  <c r="I367" i="4"/>
  <c r="L367" i="4" s="1"/>
  <c r="J384" i="4"/>
  <c r="M384" i="4" s="1"/>
  <c r="I384" i="4"/>
  <c r="L384" i="4" s="1"/>
  <c r="J357" i="4"/>
  <c r="M357" i="4" s="1"/>
  <c r="I357" i="4"/>
  <c r="L357" i="4" s="1"/>
  <c r="J360" i="4"/>
  <c r="M360" i="4" s="1"/>
  <c r="I360" i="4"/>
  <c r="L360" i="4" s="1"/>
  <c r="J390" i="4"/>
  <c r="M390" i="4" s="1"/>
  <c r="I390" i="4"/>
  <c r="L390" i="4" s="1"/>
  <c r="J391" i="4"/>
  <c r="M391" i="4" s="1"/>
  <c r="I391" i="4"/>
  <c r="L391" i="4" s="1"/>
  <c r="J382" i="4"/>
  <c r="M382" i="4" s="1"/>
  <c r="I382" i="4"/>
  <c r="L382" i="4" s="1"/>
  <c r="J395" i="4"/>
  <c r="M395" i="4" s="1"/>
  <c r="I395" i="4"/>
  <c r="L395" i="4" s="1"/>
  <c r="J353" i="4"/>
  <c r="M353" i="4" s="1"/>
  <c r="I353" i="4"/>
  <c r="L353" i="4" s="1"/>
  <c r="J387" i="4"/>
  <c r="M387" i="4" s="1"/>
  <c r="I387" i="4"/>
  <c r="L387" i="4" s="1"/>
  <c r="J350" i="4"/>
  <c r="M350" i="4" s="1"/>
  <c r="I350" i="4"/>
  <c r="L350" i="4" s="1"/>
  <c r="J374" i="4"/>
  <c r="M374" i="4" s="1"/>
  <c r="I374" i="4"/>
  <c r="L374" i="4" s="1"/>
  <c r="J351" i="4"/>
  <c r="M351" i="4" s="1"/>
  <c r="I351" i="4"/>
  <c r="L351" i="4" s="1"/>
  <c r="J378" i="4"/>
  <c r="M378" i="4" s="1"/>
  <c r="I378" i="4"/>
  <c r="L378" i="4" s="1"/>
  <c r="J399" i="4"/>
  <c r="M399" i="4" s="1"/>
  <c r="I399" i="4"/>
  <c r="L399" i="4" s="1"/>
  <c r="J352" i="4"/>
  <c r="M352" i="4" s="1"/>
  <c r="I352" i="4"/>
  <c r="L352" i="4" s="1"/>
  <c r="J355" i="4"/>
  <c r="M355" i="4" s="1"/>
  <c r="I355" i="4"/>
  <c r="L355" i="4" s="1"/>
  <c r="J380" i="4"/>
  <c r="M380" i="4" s="1"/>
  <c r="I380" i="4"/>
  <c r="L380" i="4" s="1"/>
  <c r="J383" i="4"/>
  <c r="M383" i="4" s="1"/>
  <c r="I383" i="4"/>
  <c r="L383" i="4" s="1"/>
  <c r="J381" i="4"/>
  <c r="M381" i="4" s="1"/>
  <c r="I381" i="4"/>
  <c r="L381" i="4" s="1"/>
  <c r="J366" i="4"/>
  <c r="M366" i="4" s="1"/>
  <c r="I366" i="4"/>
  <c r="L366" i="4" s="1"/>
  <c r="J368" i="4"/>
  <c r="M368" i="4" s="1"/>
  <c r="I368" i="4"/>
  <c r="L368" i="4" s="1"/>
  <c r="J365" i="4"/>
  <c r="M365" i="4" s="1"/>
  <c r="I365" i="4"/>
  <c r="L365" i="4" s="1"/>
  <c r="J398" i="4"/>
  <c r="M398" i="4" s="1"/>
  <c r="I398" i="4"/>
  <c r="L398" i="4" s="1"/>
  <c r="J364" i="4"/>
  <c r="M364" i="4" s="1"/>
  <c r="I364" i="4"/>
  <c r="L364" i="4" s="1"/>
  <c r="J373" i="4"/>
  <c r="M373" i="4" s="1"/>
  <c r="I373" i="4"/>
  <c r="L373" i="4" s="1"/>
  <c r="J349" i="4"/>
  <c r="M349" i="4" s="1"/>
  <c r="I349" i="4"/>
  <c r="L349" i="4" s="1"/>
  <c r="J400" i="4"/>
  <c r="M400" i="4" s="1"/>
  <c r="I400" i="4"/>
  <c r="L400" i="4" s="1"/>
  <c r="J397" i="4"/>
  <c r="M397" i="4" s="1"/>
  <c r="I397" i="4"/>
  <c r="L397" i="4" s="1"/>
  <c r="J392" i="4"/>
  <c r="M392" i="4" s="1"/>
  <c r="I392" i="4"/>
  <c r="L392" i="4" s="1"/>
  <c r="J356" i="4"/>
  <c r="M356" i="4" s="1"/>
  <c r="I356" i="4"/>
  <c r="L356" i="4" s="1"/>
  <c r="J396" i="4"/>
  <c r="M396" i="4" s="1"/>
  <c r="I396" i="4"/>
  <c r="L396" i="4" s="1"/>
  <c r="J389" i="4"/>
  <c r="M389" i="4" s="1"/>
  <c r="I389" i="4"/>
  <c r="L389" i="4" s="1"/>
  <c r="J388" i="4"/>
  <c r="M388" i="4" s="1"/>
  <c r="I388" i="4"/>
  <c r="L388" i="4" s="1"/>
  <c r="J372" i="4"/>
  <c r="M372" i="4" s="1"/>
  <c r="I372" i="4"/>
  <c r="L372" i="4" s="1"/>
  <c r="J393" i="4"/>
  <c r="M393" i="4" s="1"/>
  <c r="I393" i="4"/>
  <c r="L393" i="4" s="1"/>
  <c r="J359" i="4"/>
  <c r="M359" i="4" s="1"/>
  <c r="I359" i="4"/>
  <c r="L359" i="4" s="1"/>
  <c r="J358" i="4"/>
  <c r="M358" i="4" s="1"/>
  <c r="I358" i="4"/>
  <c r="L358" i="4" s="1"/>
  <c r="J385" i="4"/>
  <c r="M385" i="4" s="1"/>
  <c r="I385" i="4"/>
  <c r="L385" i="4" s="1"/>
  <c r="J377" i="4"/>
  <c r="M377" i="4" s="1"/>
  <c r="I377" i="4"/>
  <c r="L377" i="4" s="1"/>
  <c r="J376" i="4"/>
  <c r="M376" i="4" s="1"/>
  <c r="I376" i="4"/>
  <c r="L376" i="4" s="1"/>
  <c r="J379" i="4"/>
  <c r="M379" i="4" s="1"/>
  <c r="I379" i="4"/>
  <c r="L379" i="4" s="1"/>
  <c r="J369" i="4"/>
  <c r="M369" i="4" s="1"/>
  <c r="I369" i="4"/>
  <c r="L369" i="4" s="1"/>
  <c r="J334" i="4"/>
  <c r="M334" i="4" s="1"/>
  <c r="I334" i="4"/>
  <c r="L334" i="4" s="1"/>
  <c r="J344" i="4"/>
  <c r="M344" i="4" s="1"/>
  <c r="I344" i="4"/>
  <c r="L344" i="4" s="1"/>
  <c r="J341" i="4"/>
  <c r="M341" i="4" s="1"/>
  <c r="I341" i="4"/>
  <c r="L341" i="4" s="1"/>
  <c r="J326" i="4"/>
  <c r="M326" i="4" s="1"/>
  <c r="I326" i="4"/>
  <c r="L326" i="4" s="1"/>
  <c r="J343" i="4"/>
  <c r="M343" i="4" s="1"/>
  <c r="I343" i="4"/>
  <c r="L343" i="4" s="1"/>
  <c r="J337" i="4"/>
  <c r="M337" i="4" s="1"/>
  <c r="I337" i="4"/>
  <c r="L337" i="4" s="1"/>
  <c r="J335" i="4"/>
  <c r="M335" i="4" s="1"/>
  <c r="I335" i="4"/>
  <c r="L335" i="4" s="1"/>
  <c r="J309" i="4"/>
  <c r="M309" i="4" s="1"/>
  <c r="I309" i="4"/>
  <c r="L309" i="4" s="1"/>
  <c r="J346" i="4"/>
  <c r="M346" i="4" s="1"/>
  <c r="I346" i="4"/>
  <c r="L346" i="4" s="1"/>
  <c r="J347" i="4"/>
  <c r="M347" i="4" s="1"/>
  <c r="I347" i="4"/>
  <c r="L347" i="4" s="1"/>
  <c r="J339" i="4"/>
  <c r="M339" i="4" s="1"/>
  <c r="I339" i="4"/>
  <c r="L339" i="4" s="1"/>
  <c r="J332" i="4"/>
  <c r="M332" i="4" s="1"/>
  <c r="I332" i="4"/>
  <c r="L332" i="4" s="1"/>
  <c r="J317" i="4"/>
  <c r="M317" i="4" s="1"/>
  <c r="I317" i="4"/>
  <c r="L317" i="4" s="1"/>
  <c r="J328" i="4"/>
  <c r="M328" i="4" s="1"/>
  <c r="I328" i="4"/>
  <c r="L328" i="4" s="1"/>
  <c r="J348" i="4"/>
  <c r="M348" i="4" s="1"/>
  <c r="I348" i="4"/>
  <c r="L348" i="4" s="1"/>
  <c r="J310" i="4"/>
  <c r="M310" i="4" s="1"/>
  <c r="I310" i="4"/>
  <c r="L310" i="4" s="1"/>
  <c r="J329" i="4"/>
  <c r="M329" i="4" s="1"/>
  <c r="I329" i="4"/>
  <c r="L329" i="4" s="1"/>
  <c r="J321" i="4"/>
  <c r="M321" i="4" s="1"/>
  <c r="I321" i="4"/>
  <c r="L321" i="4" s="1"/>
  <c r="J345" i="4"/>
  <c r="M345" i="4" s="1"/>
  <c r="I345" i="4"/>
  <c r="L345" i="4" s="1"/>
  <c r="J320" i="4"/>
  <c r="M320" i="4" s="1"/>
  <c r="I320" i="4"/>
  <c r="L320" i="4" s="1"/>
  <c r="J318" i="4"/>
  <c r="M318" i="4" s="1"/>
  <c r="I318" i="4"/>
  <c r="L318" i="4" s="1"/>
  <c r="J338" i="4"/>
  <c r="M338" i="4" s="1"/>
  <c r="I338" i="4"/>
  <c r="L338" i="4" s="1"/>
  <c r="J319" i="4"/>
  <c r="M319" i="4" s="1"/>
  <c r="I319" i="4"/>
  <c r="L319" i="4" s="1"/>
  <c r="J336" i="4"/>
  <c r="M336" i="4" s="1"/>
  <c r="I336" i="4"/>
  <c r="L336" i="4" s="1"/>
  <c r="J312" i="4"/>
  <c r="M312" i="4" s="1"/>
  <c r="I312" i="4"/>
  <c r="L312" i="4" s="1"/>
  <c r="J322" i="4"/>
  <c r="M322" i="4" s="1"/>
  <c r="I322" i="4"/>
  <c r="L322" i="4" s="1"/>
  <c r="J315" i="4"/>
  <c r="M315" i="4" s="1"/>
  <c r="I315" i="4"/>
  <c r="L315" i="4" s="1"/>
  <c r="J327" i="4"/>
  <c r="M327" i="4" s="1"/>
  <c r="I327" i="4"/>
  <c r="L327" i="4" s="1"/>
  <c r="J316" i="4"/>
  <c r="M316" i="4" s="1"/>
  <c r="I316" i="4"/>
  <c r="L316" i="4" s="1"/>
  <c r="J307" i="4"/>
  <c r="M307" i="4" s="1"/>
  <c r="I307" i="4"/>
  <c r="L307" i="4" s="1"/>
  <c r="J314" i="4"/>
  <c r="M314" i="4" s="1"/>
  <c r="I314" i="4"/>
  <c r="L314" i="4" s="1"/>
  <c r="J308" i="4"/>
  <c r="M308" i="4" s="1"/>
  <c r="I308" i="4"/>
  <c r="L308" i="4" s="1"/>
  <c r="J305" i="4"/>
  <c r="M305" i="4" s="1"/>
  <c r="I305" i="4"/>
  <c r="L305" i="4" s="1"/>
  <c r="J325" i="4"/>
  <c r="M325" i="4" s="1"/>
  <c r="I325" i="4"/>
  <c r="L325" i="4" s="1"/>
  <c r="J330" i="4"/>
  <c r="M330" i="4" s="1"/>
  <c r="I330" i="4"/>
  <c r="L330" i="4" s="1"/>
  <c r="J306" i="4"/>
  <c r="M306" i="4" s="1"/>
  <c r="I306" i="4"/>
  <c r="L306" i="4" s="1"/>
  <c r="J331" i="4"/>
  <c r="M331" i="4" s="1"/>
  <c r="I331" i="4"/>
  <c r="L331" i="4" s="1"/>
  <c r="J333" i="4"/>
  <c r="M333" i="4" s="1"/>
  <c r="I333" i="4"/>
  <c r="L333" i="4" s="1"/>
  <c r="J313" i="4"/>
  <c r="M313" i="4" s="1"/>
  <c r="I313" i="4"/>
  <c r="L313" i="4" s="1"/>
  <c r="J342" i="4"/>
  <c r="M342" i="4" s="1"/>
  <c r="I342" i="4"/>
  <c r="L342" i="4" s="1"/>
  <c r="J311" i="4"/>
  <c r="M311" i="4" s="1"/>
  <c r="I311" i="4"/>
  <c r="L311" i="4" s="1"/>
  <c r="J323" i="4"/>
  <c r="M323" i="4" s="1"/>
  <c r="I323" i="4"/>
  <c r="L323" i="4" s="1"/>
  <c r="J324" i="4"/>
  <c r="M324" i="4" s="1"/>
  <c r="I324" i="4"/>
  <c r="L324" i="4" s="1"/>
  <c r="J340" i="4"/>
  <c r="M340" i="4" s="1"/>
  <c r="I340" i="4"/>
  <c r="L340" i="4" s="1"/>
  <c r="J296" i="4"/>
  <c r="M296" i="4" s="1"/>
  <c r="I296" i="4"/>
  <c r="L296" i="4" s="1"/>
  <c r="J274" i="4"/>
  <c r="M274" i="4" s="1"/>
  <c r="I274" i="4"/>
  <c r="L274" i="4" s="1"/>
  <c r="J300" i="4"/>
  <c r="M300" i="4" s="1"/>
  <c r="I300" i="4"/>
  <c r="L300" i="4" s="1"/>
  <c r="J275" i="4"/>
  <c r="M275" i="4" s="1"/>
  <c r="I275" i="4"/>
  <c r="L275" i="4" s="1"/>
  <c r="J273" i="4"/>
  <c r="M273" i="4" s="1"/>
  <c r="I273" i="4"/>
  <c r="L273" i="4" s="1"/>
  <c r="J288" i="4"/>
  <c r="M288" i="4" s="1"/>
  <c r="I288" i="4"/>
  <c r="L288" i="4" s="1"/>
  <c r="J281" i="4"/>
  <c r="M281" i="4" s="1"/>
  <c r="I281" i="4"/>
  <c r="L281" i="4" s="1"/>
  <c r="J277" i="4"/>
  <c r="M277" i="4" s="1"/>
  <c r="I277" i="4"/>
  <c r="L277" i="4" s="1"/>
  <c r="J278" i="4"/>
  <c r="M278" i="4" s="1"/>
  <c r="I278" i="4"/>
  <c r="L278" i="4" s="1"/>
  <c r="J283" i="4"/>
  <c r="M283" i="4" s="1"/>
  <c r="I283" i="4"/>
  <c r="L283" i="4" s="1"/>
  <c r="J282" i="4"/>
  <c r="M282" i="4" s="1"/>
  <c r="I282" i="4"/>
  <c r="L282" i="4" s="1"/>
  <c r="J285" i="4"/>
  <c r="M285" i="4" s="1"/>
  <c r="I285" i="4"/>
  <c r="L285" i="4" s="1"/>
  <c r="J292" i="4"/>
  <c r="M292" i="4" s="1"/>
  <c r="I292" i="4"/>
  <c r="L292" i="4" s="1"/>
  <c r="J304" i="4"/>
  <c r="M304" i="4" s="1"/>
  <c r="I304" i="4"/>
  <c r="L304" i="4" s="1"/>
  <c r="J271" i="4"/>
  <c r="M271" i="4" s="1"/>
  <c r="I271" i="4"/>
  <c r="L271" i="4" s="1"/>
  <c r="J289" i="4"/>
  <c r="M289" i="4" s="1"/>
  <c r="I289" i="4"/>
  <c r="L289" i="4" s="1"/>
  <c r="J287" i="4"/>
  <c r="M287" i="4" s="1"/>
  <c r="I287" i="4"/>
  <c r="L287" i="4" s="1"/>
  <c r="J301" i="4"/>
  <c r="M301" i="4" s="1"/>
  <c r="I301" i="4"/>
  <c r="L301" i="4" s="1"/>
  <c r="J286" i="4"/>
  <c r="M286" i="4" s="1"/>
  <c r="I286" i="4"/>
  <c r="L286" i="4" s="1"/>
  <c r="J279" i="4"/>
  <c r="M279" i="4" s="1"/>
  <c r="I279" i="4"/>
  <c r="L279" i="4" s="1"/>
  <c r="J299" i="4"/>
  <c r="M299" i="4" s="1"/>
  <c r="I299" i="4"/>
  <c r="L299" i="4" s="1"/>
  <c r="J302" i="4"/>
  <c r="M302" i="4" s="1"/>
  <c r="I302" i="4"/>
  <c r="L302" i="4" s="1"/>
  <c r="J293" i="4"/>
  <c r="M293" i="4" s="1"/>
  <c r="I293" i="4"/>
  <c r="L293" i="4" s="1"/>
  <c r="J294" i="4"/>
  <c r="M294" i="4" s="1"/>
  <c r="I294" i="4"/>
  <c r="L294" i="4" s="1"/>
  <c r="J280" i="4"/>
  <c r="M280" i="4" s="1"/>
  <c r="I280" i="4"/>
  <c r="L280" i="4" s="1"/>
  <c r="J284" i="4"/>
  <c r="M284" i="4" s="1"/>
  <c r="I284" i="4"/>
  <c r="L284" i="4" s="1"/>
  <c r="J295" i="4"/>
  <c r="M295" i="4" s="1"/>
  <c r="I295" i="4"/>
  <c r="L295" i="4" s="1"/>
  <c r="J272" i="4"/>
  <c r="M272" i="4" s="1"/>
  <c r="I272" i="4"/>
  <c r="L272" i="4" s="1"/>
  <c r="J298" i="4"/>
  <c r="M298" i="4" s="1"/>
  <c r="I298" i="4"/>
  <c r="L298" i="4" s="1"/>
  <c r="J290" i="4"/>
  <c r="M290" i="4" s="1"/>
  <c r="I290" i="4"/>
  <c r="L290" i="4" s="1"/>
  <c r="J297" i="4"/>
  <c r="M297" i="4" s="1"/>
  <c r="I297" i="4"/>
  <c r="L297" i="4" s="1"/>
  <c r="J291" i="4"/>
  <c r="M291" i="4" s="1"/>
  <c r="I291" i="4"/>
  <c r="L291" i="4" s="1"/>
  <c r="J269" i="4"/>
  <c r="M269" i="4" s="1"/>
  <c r="I269" i="4"/>
  <c r="L269" i="4" s="1"/>
  <c r="J270" i="4"/>
  <c r="M270" i="4" s="1"/>
  <c r="I270" i="4"/>
  <c r="L270" i="4" s="1"/>
  <c r="J276" i="4"/>
  <c r="M276" i="4" s="1"/>
  <c r="I276" i="4"/>
  <c r="L276" i="4" s="1"/>
  <c r="J303" i="4"/>
  <c r="M303" i="4" s="1"/>
  <c r="I303" i="4"/>
  <c r="L303" i="4" s="1"/>
  <c r="J246" i="4"/>
  <c r="M246" i="4" s="1"/>
  <c r="I246" i="4"/>
  <c r="L246" i="4" s="1"/>
  <c r="J245" i="4"/>
  <c r="M245" i="4" s="1"/>
  <c r="I245" i="4"/>
  <c r="L245" i="4" s="1"/>
  <c r="J240" i="4"/>
  <c r="M240" i="4" s="1"/>
  <c r="I240" i="4"/>
  <c r="L240" i="4" s="1"/>
  <c r="J254" i="4"/>
  <c r="M254" i="4" s="1"/>
  <c r="I254" i="4"/>
  <c r="L254" i="4" s="1"/>
  <c r="J262" i="4"/>
  <c r="M262" i="4" s="1"/>
  <c r="I262" i="4"/>
  <c r="L262" i="4" s="1"/>
  <c r="J250" i="4"/>
  <c r="M250" i="4" s="1"/>
  <c r="I250" i="4"/>
  <c r="L250" i="4" s="1"/>
  <c r="J247" i="4"/>
  <c r="M247" i="4" s="1"/>
  <c r="I247" i="4"/>
  <c r="L247" i="4" s="1"/>
  <c r="J243" i="4"/>
  <c r="M243" i="4" s="1"/>
  <c r="I243" i="4"/>
  <c r="L243" i="4" s="1"/>
  <c r="J241" i="4"/>
  <c r="M241" i="4" s="1"/>
  <c r="I241" i="4"/>
  <c r="L241" i="4" s="1"/>
  <c r="J268" i="4"/>
  <c r="M268" i="4" s="1"/>
  <c r="I268" i="4"/>
  <c r="L268" i="4" s="1"/>
  <c r="J255" i="4"/>
  <c r="M255" i="4" s="1"/>
  <c r="I255" i="4"/>
  <c r="L255" i="4" s="1"/>
  <c r="J263" i="4"/>
  <c r="M263" i="4" s="1"/>
  <c r="I263" i="4"/>
  <c r="L263" i="4" s="1"/>
  <c r="J261" i="4"/>
  <c r="M261" i="4" s="1"/>
  <c r="I261" i="4"/>
  <c r="L261" i="4" s="1"/>
  <c r="J266" i="4"/>
  <c r="M266" i="4" s="1"/>
  <c r="I266" i="4"/>
  <c r="L266" i="4" s="1"/>
  <c r="J264" i="4"/>
  <c r="M264" i="4" s="1"/>
  <c r="I264" i="4"/>
  <c r="L264" i="4" s="1"/>
  <c r="J253" i="4"/>
  <c r="M253" i="4" s="1"/>
  <c r="I253" i="4"/>
  <c r="L253" i="4" s="1"/>
  <c r="J242" i="4"/>
  <c r="M242" i="4" s="1"/>
  <c r="I242" i="4"/>
  <c r="L242" i="4" s="1"/>
  <c r="J265" i="4"/>
  <c r="M265" i="4" s="1"/>
  <c r="I265" i="4"/>
  <c r="L265" i="4" s="1"/>
  <c r="J260" i="4"/>
  <c r="M260" i="4" s="1"/>
  <c r="I260" i="4"/>
  <c r="L260" i="4" s="1"/>
  <c r="J258" i="4"/>
  <c r="M258" i="4" s="1"/>
  <c r="I258" i="4"/>
  <c r="L258" i="4" s="1"/>
  <c r="J248" i="4"/>
  <c r="M248" i="4" s="1"/>
  <c r="I248" i="4"/>
  <c r="L248" i="4" s="1"/>
  <c r="J267" i="4"/>
  <c r="M267" i="4" s="1"/>
  <c r="I267" i="4"/>
  <c r="L267" i="4" s="1"/>
  <c r="J251" i="4"/>
  <c r="M251" i="4" s="1"/>
  <c r="I251" i="4"/>
  <c r="L251" i="4" s="1"/>
  <c r="J257" i="4"/>
  <c r="M257" i="4" s="1"/>
  <c r="I257" i="4"/>
  <c r="L257" i="4" s="1"/>
  <c r="J259" i="4"/>
  <c r="M259" i="4" s="1"/>
  <c r="I259" i="4"/>
  <c r="L259" i="4" s="1"/>
  <c r="J256" i="4"/>
  <c r="M256" i="4" s="1"/>
  <c r="I256" i="4"/>
  <c r="L256" i="4" s="1"/>
  <c r="J252" i="4"/>
  <c r="M252" i="4" s="1"/>
  <c r="I252" i="4"/>
  <c r="L252" i="4" s="1"/>
  <c r="J244" i="4"/>
  <c r="M244" i="4" s="1"/>
  <c r="I244" i="4"/>
  <c r="L244" i="4" s="1"/>
  <c r="J249" i="4"/>
  <c r="M249" i="4" s="1"/>
  <c r="I249" i="4"/>
  <c r="L249" i="4" s="1"/>
  <c r="J218" i="4"/>
  <c r="M218" i="4" s="1"/>
  <c r="I218" i="4"/>
  <c r="L218" i="4" s="1"/>
  <c r="J222" i="4"/>
  <c r="M222" i="4" s="1"/>
  <c r="I222" i="4"/>
  <c r="L222" i="4" s="1"/>
  <c r="J239" i="4"/>
  <c r="M239" i="4" s="1"/>
  <c r="I239" i="4"/>
  <c r="L239" i="4" s="1"/>
  <c r="J217" i="4"/>
  <c r="M217" i="4" s="1"/>
  <c r="I217" i="4"/>
  <c r="L217" i="4" s="1"/>
  <c r="J230" i="4"/>
  <c r="M230" i="4" s="1"/>
  <c r="I230" i="4"/>
  <c r="L230" i="4" s="1"/>
  <c r="J219" i="4"/>
  <c r="M219" i="4" s="1"/>
  <c r="I219" i="4"/>
  <c r="L219" i="4" s="1"/>
  <c r="J237" i="4"/>
  <c r="M237" i="4" s="1"/>
  <c r="I237" i="4"/>
  <c r="L237" i="4" s="1"/>
  <c r="J223" i="4"/>
  <c r="M223" i="4" s="1"/>
  <c r="I223" i="4"/>
  <c r="L223" i="4" s="1"/>
  <c r="J236" i="4"/>
  <c r="M236" i="4" s="1"/>
  <c r="I236" i="4"/>
  <c r="L236" i="4" s="1"/>
  <c r="J226" i="4"/>
  <c r="M226" i="4" s="1"/>
  <c r="I226" i="4"/>
  <c r="L226" i="4" s="1"/>
  <c r="J232" i="4"/>
  <c r="M232" i="4" s="1"/>
  <c r="I232" i="4"/>
  <c r="L232" i="4" s="1"/>
  <c r="J235" i="4"/>
  <c r="M235" i="4" s="1"/>
  <c r="I235" i="4"/>
  <c r="L235" i="4" s="1"/>
  <c r="J221" i="4"/>
  <c r="M221" i="4" s="1"/>
  <c r="I221" i="4"/>
  <c r="L221" i="4" s="1"/>
  <c r="J224" i="4"/>
  <c r="M224" i="4" s="1"/>
  <c r="I224" i="4"/>
  <c r="L224" i="4" s="1"/>
  <c r="J233" i="4"/>
  <c r="M233" i="4" s="1"/>
  <c r="I233" i="4"/>
  <c r="L233" i="4" s="1"/>
  <c r="J238" i="4"/>
  <c r="M238" i="4" s="1"/>
  <c r="I238" i="4"/>
  <c r="L238" i="4" s="1"/>
  <c r="J234" i="4"/>
  <c r="M234" i="4" s="1"/>
  <c r="I234" i="4"/>
  <c r="L234" i="4" s="1"/>
  <c r="J228" i="4"/>
  <c r="M228" i="4" s="1"/>
  <c r="I228" i="4"/>
  <c r="L228" i="4" s="1"/>
  <c r="J220" i="4"/>
  <c r="M220" i="4" s="1"/>
  <c r="I220" i="4"/>
  <c r="L220" i="4" s="1"/>
  <c r="J231" i="4"/>
  <c r="M231" i="4" s="1"/>
  <c r="I231" i="4"/>
  <c r="L231" i="4" s="1"/>
  <c r="J225" i="4"/>
  <c r="M225" i="4" s="1"/>
  <c r="I225" i="4"/>
  <c r="L225" i="4" s="1"/>
  <c r="J227" i="4"/>
  <c r="M227" i="4" s="1"/>
  <c r="I227" i="4"/>
  <c r="L227" i="4" s="1"/>
  <c r="J229" i="4"/>
  <c r="M229" i="4" s="1"/>
  <c r="I229" i="4"/>
  <c r="L229" i="4" s="1"/>
  <c r="J197" i="4"/>
  <c r="M197" i="4" s="1"/>
  <c r="I197" i="4"/>
  <c r="L197" i="4" s="1"/>
  <c r="J196" i="4"/>
  <c r="M196" i="4" s="1"/>
  <c r="I196" i="4"/>
  <c r="L196" i="4" s="1"/>
  <c r="J213" i="4"/>
  <c r="M213" i="4" s="1"/>
  <c r="I213" i="4"/>
  <c r="L213" i="4" s="1"/>
  <c r="J201" i="4"/>
  <c r="M201" i="4" s="1"/>
  <c r="I201" i="4"/>
  <c r="L201" i="4" s="1"/>
  <c r="J206" i="4"/>
  <c r="M206" i="4" s="1"/>
  <c r="I206" i="4"/>
  <c r="L206" i="4" s="1"/>
  <c r="J205" i="4"/>
  <c r="M205" i="4" s="1"/>
  <c r="I205" i="4"/>
  <c r="L205" i="4" s="1"/>
  <c r="J208" i="4"/>
  <c r="M208" i="4" s="1"/>
  <c r="I208" i="4"/>
  <c r="L208" i="4" s="1"/>
  <c r="J200" i="4"/>
  <c r="M200" i="4" s="1"/>
  <c r="I200" i="4"/>
  <c r="L200" i="4" s="1"/>
  <c r="J214" i="4"/>
  <c r="M214" i="4" s="1"/>
  <c r="I214" i="4"/>
  <c r="L214" i="4" s="1"/>
  <c r="J195" i="4"/>
  <c r="M195" i="4" s="1"/>
  <c r="I195" i="4"/>
  <c r="L195" i="4" s="1"/>
  <c r="J216" i="4"/>
  <c r="M216" i="4" s="1"/>
  <c r="I216" i="4"/>
  <c r="L216" i="4" s="1"/>
  <c r="J210" i="4"/>
  <c r="M210" i="4" s="1"/>
  <c r="I210" i="4"/>
  <c r="L210" i="4" s="1"/>
  <c r="J193" i="4"/>
  <c r="M193" i="4" s="1"/>
  <c r="I193" i="4"/>
  <c r="L193" i="4" s="1"/>
  <c r="J209" i="4"/>
  <c r="M209" i="4" s="1"/>
  <c r="I209" i="4"/>
  <c r="L209" i="4" s="1"/>
  <c r="J198" i="4"/>
  <c r="M198" i="4" s="1"/>
  <c r="I198" i="4"/>
  <c r="L198" i="4" s="1"/>
  <c r="J215" i="4"/>
  <c r="M215" i="4" s="1"/>
  <c r="I215" i="4"/>
  <c r="L215" i="4" s="1"/>
  <c r="J207" i="4"/>
  <c r="M207" i="4" s="1"/>
  <c r="I207" i="4"/>
  <c r="L207" i="4" s="1"/>
  <c r="J199" i="4"/>
  <c r="M199" i="4" s="1"/>
  <c r="I199" i="4"/>
  <c r="L199" i="4" s="1"/>
  <c r="J194" i="4"/>
  <c r="M194" i="4" s="1"/>
  <c r="I194" i="4"/>
  <c r="L194" i="4" s="1"/>
  <c r="J202" i="4"/>
  <c r="M202" i="4" s="1"/>
  <c r="I202" i="4"/>
  <c r="L202" i="4" s="1"/>
  <c r="J203" i="4"/>
  <c r="M203" i="4" s="1"/>
  <c r="I203" i="4"/>
  <c r="L203" i="4" s="1"/>
  <c r="J212" i="4"/>
  <c r="M212" i="4" s="1"/>
  <c r="I212" i="4"/>
  <c r="L212" i="4" s="1"/>
  <c r="J211" i="4"/>
  <c r="M211" i="4" s="1"/>
  <c r="I211" i="4"/>
  <c r="L211" i="4" s="1"/>
  <c r="J204" i="4"/>
  <c r="M204" i="4" s="1"/>
  <c r="I204" i="4"/>
  <c r="L204" i="4" s="1"/>
  <c r="J144" i="4"/>
  <c r="M144" i="4" s="1"/>
  <c r="I144" i="4"/>
  <c r="L144" i="4" s="1"/>
  <c r="J143" i="4"/>
  <c r="M143" i="4" s="1"/>
  <c r="I143" i="4"/>
  <c r="L143" i="4" s="1"/>
  <c r="J160" i="4"/>
  <c r="M160" i="4" s="1"/>
  <c r="I160" i="4"/>
  <c r="L160" i="4" s="1"/>
  <c r="J145" i="4"/>
  <c r="M145" i="4" s="1"/>
  <c r="I145" i="4"/>
  <c r="L145" i="4" s="1"/>
  <c r="J153" i="4"/>
  <c r="M153" i="4" s="1"/>
  <c r="I153" i="4"/>
  <c r="L153" i="4" s="1"/>
  <c r="J149" i="4"/>
  <c r="M149" i="4" s="1"/>
  <c r="I149" i="4"/>
  <c r="L149" i="4" s="1"/>
  <c r="J151" i="4"/>
  <c r="M151" i="4" s="1"/>
  <c r="I151" i="4"/>
  <c r="L151" i="4" s="1"/>
  <c r="J159" i="4"/>
  <c r="M159" i="4" s="1"/>
  <c r="I159" i="4"/>
  <c r="L159" i="4" s="1"/>
  <c r="J158" i="4"/>
  <c r="M158" i="4" s="1"/>
  <c r="I158" i="4"/>
  <c r="L158" i="4" s="1"/>
  <c r="J157" i="4"/>
  <c r="M157" i="4" s="1"/>
  <c r="I157" i="4"/>
  <c r="L157" i="4" s="1"/>
  <c r="J155" i="4"/>
  <c r="M155" i="4" s="1"/>
  <c r="I155" i="4"/>
  <c r="L155" i="4" s="1"/>
  <c r="J163" i="4"/>
  <c r="M163" i="4" s="1"/>
  <c r="I163" i="4"/>
  <c r="L163" i="4" s="1"/>
  <c r="J148" i="4"/>
  <c r="M148" i="4" s="1"/>
  <c r="I148" i="4"/>
  <c r="L148" i="4" s="1"/>
  <c r="J162" i="4"/>
  <c r="M162" i="4" s="1"/>
  <c r="I162" i="4"/>
  <c r="L162" i="4" s="1"/>
  <c r="J164" i="4"/>
  <c r="M164" i="4" s="1"/>
  <c r="I164" i="4"/>
  <c r="L164" i="4" s="1"/>
  <c r="J150" i="4"/>
  <c r="M150" i="4" s="1"/>
  <c r="I150" i="4"/>
  <c r="L150" i="4" s="1"/>
  <c r="J154" i="4"/>
  <c r="M154" i="4" s="1"/>
  <c r="I154" i="4"/>
  <c r="L154" i="4" s="1"/>
  <c r="J146" i="4"/>
  <c r="M146" i="4" s="1"/>
  <c r="I146" i="4"/>
  <c r="L146" i="4" s="1"/>
  <c r="J141" i="4"/>
  <c r="M141" i="4" s="1"/>
  <c r="I141" i="4"/>
  <c r="L141" i="4" s="1"/>
  <c r="J147" i="4"/>
  <c r="M147" i="4" s="1"/>
  <c r="I147" i="4"/>
  <c r="L147" i="4" s="1"/>
  <c r="J140" i="4"/>
  <c r="M140" i="4" s="1"/>
  <c r="I140" i="4"/>
  <c r="L140" i="4" s="1"/>
  <c r="J156" i="4"/>
  <c r="M156" i="4" s="1"/>
  <c r="I156" i="4"/>
  <c r="L156" i="4" s="1"/>
  <c r="J152" i="4"/>
  <c r="M152" i="4" s="1"/>
  <c r="I152" i="4"/>
  <c r="L152" i="4" s="1"/>
  <c r="J139" i="4"/>
  <c r="M139" i="4" s="1"/>
  <c r="I139" i="4"/>
  <c r="L139" i="4" s="1"/>
  <c r="K218" i="4" l="1"/>
  <c r="K256" i="4"/>
  <c r="K267" i="4"/>
  <c r="K266" i="4"/>
  <c r="K250" i="4"/>
  <c r="K245" i="4"/>
  <c r="K283" i="4"/>
  <c r="K288" i="4"/>
  <c r="K274" i="4"/>
  <c r="K321" i="4"/>
  <c r="K328" i="4"/>
  <c r="K543" i="4"/>
  <c r="K518" i="4"/>
  <c r="K512" i="4"/>
  <c r="K505" i="4"/>
  <c r="K497" i="4"/>
  <c r="K530" i="4"/>
  <c r="K588" i="4"/>
  <c r="K583" i="4"/>
  <c r="K569" i="4"/>
  <c r="K555" i="4"/>
  <c r="K608" i="4"/>
  <c r="K347" i="4"/>
  <c r="K265" i="4"/>
  <c r="K268" i="4"/>
  <c r="K270" i="4"/>
  <c r="K290" i="4"/>
  <c r="K284" i="4"/>
  <c r="K302" i="4"/>
  <c r="K301" i="4"/>
  <c r="K304" i="4"/>
  <c r="K323" i="4"/>
  <c r="K140" i="4"/>
  <c r="K154" i="4"/>
  <c r="K148" i="4"/>
  <c r="K153" i="4"/>
  <c r="K144" i="4"/>
  <c r="K203" i="4"/>
  <c r="K207" i="4"/>
  <c r="K193" i="4"/>
  <c r="K214" i="4"/>
  <c r="K206" i="4"/>
  <c r="K197" i="4"/>
  <c r="K231" i="4"/>
  <c r="K238" i="4"/>
  <c r="K235" i="4"/>
  <c r="K223" i="4"/>
  <c r="K217" i="4"/>
  <c r="K249" i="4"/>
  <c r="K259" i="4"/>
  <c r="K248" i="4"/>
  <c r="K242" i="4"/>
  <c r="K261" i="4"/>
  <c r="K241" i="4"/>
  <c r="K262" i="4"/>
  <c r="K246" i="4"/>
  <c r="K269" i="4"/>
  <c r="K298" i="4"/>
  <c r="K280" i="4"/>
  <c r="K299" i="4"/>
  <c r="K287" i="4"/>
  <c r="K292" i="4"/>
  <c r="K278" i="4"/>
  <c r="K273" i="4"/>
  <c r="K296" i="4"/>
  <c r="K311" i="4"/>
  <c r="K331" i="4"/>
  <c r="K305" i="4"/>
  <c r="K316" i="4"/>
  <c r="K312" i="4"/>
  <c r="K318" i="4"/>
  <c r="K329" i="4"/>
  <c r="K317" i="4"/>
  <c r="K346" i="4"/>
  <c r="K343" i="4"/>
  <c r="K334" i="4"/>
  <c r="K377" i="4"/>
  <c r="K393" i="4"/>
  <c r="K396" i="4"/>
  <c r="K400" i="4"/>
  <c r="K398" i="4"/>
  <c r="K381" i="4"/>
  <c r="K352" i="4"/>
  <c r="K374" i="4"/>
  <c r="K395" i="4"/>
  <c r="K360" i="4"/>
  <c r="K394" i="4"/>
  <c r="K363" i="4"/>
  <c r="K354" i="4"/>
  <c r="K475" i="4"/>
  <c r="K424" i="4"/>
  <c r="K443" i="4"/>
  <c r="K448" i="4"/>
  <c r="K486" i="4"/>
  <c r="K483" i="4"/>
  <c r="K469" i="4"/>
  <c r="K484" i="4"/>
  <c r="K417" i="4"/>
  <c r="K461" i="4"/>
  <c r="K458" i="4"/>
  <c r="K467" i="4"/>
  <c r="K452" i="4"/>
  <c r="K446" i="4"/>
  <c r="K415" i="4"/>
  <c r="K433" i="4"/>
  <c r="K473" i="4"/>
  <c r="K449" i="4"/>
  <c r="K402" i="4"/>
  <c r="K465" i="4"/>
  <c r="K412" i="4"/>
  <c r="K413" i="4"/>
  <c r="K521" i="4"/>
  <c r="K548" i="4"/>
  <c r="K507" i="4"/>
  <c r="K547" i="4"/>
  <c r="K546" i="4"/>
  <c r="K544" i="4"/>
  <c r="K526" i="4"/>
  <c r="K519" i="4"/>
  <c r="K533" i="4"/>
  <c r="K536" i="4"/>
  <c r="K532" i="4"/>
  <c r="K502" i="4"/>
  <c r="K501" i="4"/>
  <c r="K527" i="4"/>
  <c r="K551" i="4"/>
  <c r="K587" i="4"/>
  <c r="K564" i="4"/>
  <c r="K556" i="4"/>
  <c r="K580" i="4"/>
  <c r="K590" i="4"/>
  <c r="K563" i="4"/>
  <c r="K561" i="4"/>
  <c r="K576" i="4"/>
  <c r="K560" i="4"/>
  <c r="K554" i="4"/>
  <c r="K594" i="4"/>
  <c r="K596" i="4"/>
  <c r="K597" i="4"/>
  <c r="K622" i="4"/>
  <c r="K621" i="4"/>
  <c r="K616" i="4"/>
  <c r="K624" i="4"/>
  <c r="K606" i="4"/>
  <c r="K648" i="4"/>
  <c r="K639" i="4"/>
  <c r="K645" i="4"/>
  <c r="K659" i="4"/>
  <c r="K625" i="4"/>
  <c r="K656" i="4"/>
  <c r="K644" i="4"/>
  <c r="K636" i="4"/>
  <c r="K655" i="4"/>
  <c r="K663" i="4"/>
  <c r="K703" i="4"/>
  <c r="K705" i="4"/>
  <c r="K682" i="4"/>
  <c r="K693" i="4"/>
  <c r="K692" i="4"/>
  <c r="K690" i="4"/>
  <c r="K699" i="4"/>
  <c r="K684" i="4"/>
  <c r="K679" i="4"/>
  <c r="K686" i="4"/>
  <c r="K716" i="4"/>
  <c r="K714" i="4"/>
  <c r="K747" i="4"/>
  <c r="K737" i="4"/>
  <c r="K740" i="4"/>
  <c r="K726" i="4"/>
  <c r="K727" i="4"/>
  <c r="K717" i="4"/>
  <c r="K755" i="4"/>
  <c r="K743" i="4"/>
  <c r="K750" i="4"/>
  <c r="K728" i="4"/>
  <c r="K734" i="4"/>
  <c r="K759" i="4"/>
  <c r="K780" i="4"/>
  <c r="K791" i="4"/>
  <c r="K805" i="4"/>
  <c r="K773" i="4"/>
  <c r="K783" i="4"/>
  <c r="K766" i="4"/>
  <c r="K771" i="4"/>
  <c r="K760" i="4"/>
  <c r="K769" i="4"/>
  <c r="K775" i="4"/>
  <c r="K785" i="4"/>
  <c r="K822" i="4"/>
  <c r="K834" i="4"/>
  <c r="K833" i="4"/>
  <c r="K815" i="4"/>
  <c r="K819" i="4"/>
  <c r="K821" i="4"/>
  <c r="K835" i="4"/>
  <c r="K827" i="4"/>
  <c r="K864" i="4"/>
  <c r="K841" i="4"/>
  <c r="K838" i="4"/>
  <c r="K839" i="4"/>
  <c r="K856" i="4"/>
  <c r="K858" i="4"/>
  <c r="K836" i="4"/>
  <c r="K907" i="4"/>
  <c r="K874" i="4"/>
  <c r="K898" i="4"/>
  <c r="K884" i="4"/>
  <c r="K896" i="4"/>
  <c r="K895" i="4"/>
  <c r="K892" i="4"/>
  <c r="K873" i="4"/>
  <c r="K905" i="4"/>
  <c r="K920" i="4"/>
  <c r="K930" i="4"/>
  <c r="K922" i="4"/>
  <c r="K948" i="4"/>
  <c r="K927" i="4"/>
  <c r="K915" i="4"/>
  <c r="K934" i="4"/>
  <c r="K937" i="4"/>
  <c r="K941" i="4"/>
  <c r="K912" i="4"/>
  <c r="K918" i="4"/>
  <c r="K954" i="4"/>
  <c r="K976" i="4"/>
  <c r="K952" i="4"/>
  <c r="K975" i="4"/>
  <c r="K956" i="4"/>
  <c r="K571" i="4"/>
  <c r="K615" i="4"/>
  <c r="K325" i="4"/>
  <c r="K337" i="4"/>
  <c r="K562" i="4"/>
  <c r="K307" i="4"/>
  <c r="K333" i="4"/>
  <c r="K322" i="4"/>
  <c r="K338" i="4"/>
  <c r="K520" i="4"/>
  <c r="K503" i="4"/>
  <c r="K579" i="4"/>
  <c r="K344" i="4"/>
  <c r="K376" i="4"/>
  <c r="K359" i="4"/>
  <c r="K389" i="4"/>
  <c r="K582" i="4"/>
  <c r="K158" i="4"/>
  <c r="K397" i="4"/>
  <c r="K364" i="4"/>
  <c r="K366" i="4"/>
  <c r="K355" i="4"/>
  <c r="K351" i="4"/>
  <c r="K565" i="4"/>
  <c r="K558" i="4"/>
  <c r="K573" i="4"/>
  <c r="K612" i="4"/>
  <c r="K593" i="4"/>
  <c r="K620" i="4"/>
  <c r="K600" i="4"/>
  <c r="K617" i="4"/>
  <c r="K601" i="4"/>
  <c r="K634" i="4"/>
  <c r="K628" i="4"/>
  <c r="K647" i="4"/>
  <c r="K651" i="4"/>
  <c r="K654" i="4"/>
  <c r="K626" i="4"/>
  <c r="K642" i="4"/>
  <c r="K637" i="4"/>
  <c r="K640" i="4"/>
  <c r="K662" i="4"/>
  <c r="K669" i="4"/>
  <c r="K674" i="4"/>
  <c r="K683" i="4"/>
  <c r="K666" i="4"/>
  <c r="K685" i="4"/>
  <c r="K670" i="4"/>
  <c r="K687" i="4"/>
  <c r="K698" i="4"/>
  <c r="K700" i="4"/>
  <c r="K704" i="4"/>
  <c r="K712" i="4"/>
  <c r="K735" i="4"/>
  <c r="K706" i="4"/>
  <c r="K709" i="4"/>
  <c r="K711" i="4"/>
  <c r="K736" i="4"/>
  <c r="K719" i="4"/>
  <c r="K738" i="4"/>
  <c r="K745" i="4"/>
  <c r="K754" i="4"/>
  <c r="K725" i="4"/>
  <c r="K721" i="4"/>
  <c r="K731" i="4"/>
  <c r="K757" i="4"/>
  <c r="K790" i="4"/>
  <c r="K774" i="4"/>
  <c r="K779" i="4"/>
  <c r="K855" i="4"/>
  <c r="K840" i="4"/>
  <c r="K861" i="4"/>
  <c r="K849" i="4"/>
  <c r="K847" i="4"/>
  <c r="K866" i="4"/>
  <c r="K772" i="4"/>
  <c r="K802" i="4"/>
  <c r="K807" i="4"/>
  <c r="K826" i="4"/>
  <c r="K782" i="4"/>
  <c r="K808" i="4"/>
  <c r="K149" i="4"/>
  <c r="K143" i="4"/>
  <c r="K212" i="4"/>
  <c r="K199" i="4"/>
  <c r="K209" i="4"/>
  <c r="K195" i="4"/>
  <c r="K205" i="4"/>
  <c r="K196" i="4"/>
  <c r="K225" i="4"/>
  <c r="K234" i="4"/>
  <c r="K221" i="4"/>
  <c r="K236" i="4"/>
  <c r="K230" i="4"/>
  <c r="K156" i="4"/>
  <c r="K146" i="4"/>
  <c r="K162" i="4"/>
  <c r="K157" i="4"/>
  <c r="K762" i="4"/>
  <c r="K761" i="4"/>
  <c r="K803" i="4"/>
  <c r="K806" i="4"/>
  <c r="K777" i="4"/>
  <c r="K763" i="4"/>
  <c r="K813" i="4"/>
  <c r="K832" i="4"/>
  <c r="K825" i="4"/>
  <c r="K818" i="4"/>
  <c r="K901" i="4"/>
  <c r="K882" i="4"/>
  <c r="K843" i="4"/>
  <c r="K887" i="4"/>
  <c r="K872" i="4"/>
  <c r="K881" i="4"/>
  <c r="K877" i="4"/>
  <c r="K909" i="4"/>
  <c r="K879" i="4"/>
  <c r="K868" i="4"/>
  <c r="K893" i="4"/>
  <c r="K869" i="4"/>
  <c r="K897" i="4"/>
  <c r="K943" i="4"/>
  <c r="K923" i="4"/>
  <c r="K942" i="4"/>
  <c r="K944" i="4"/>
  <c r="K929" i="4"/>
  <c r="K917" i="4"/>
  <c r="K938" i="4"/>
  <c r="K936" i="4"/>
  <c r="K914" i="4"/>
  <c r="K969" i="4"/>
  <c r="K966" i="4"/>
  <c r="K961" i="4"/>
  <c r="K139" i="4"/>
  <c r="K147" i="4"/>
  <c r="K150" i="4"/>
  <c r="K163" i="4"/>
  <c r="K159" i="4"/>
  <c r="K145" i="4"/>
  <c r="K204" i="4"/>
  <c r="K202" i="4"/>
  <c r="K215" i="4"/>
  <c r="K210" i="4"/>
  <c r="K200" i="4"/>
  <c r="K201" i="4"/>
  <c r="K229" i="4"/>
  <c r="K220" i="4"/>
  <c r="K233" i="4"/>
  <c r="K232" i="4"/>
  <c r="K237" i="4"/>
  <c r="K239" i="4"/>
  <c r="K244" i="4"/>
  <c r="K257" i="4"/>
  <c r="K258" i="4"/>
  <c r="K253" i="4"/>
  <c r="K263" i="4"/>
  <c r="K243" i="4"/>
  <c r="K254" i="4"/>
  <c r="K303" i="4"/>
  <c r="K291" i="4"/>
  <c r="K272" i="4"/>
  <c r="K294" i="4"/>
  <c r="K279" i="4"/>
  <c r="K289" i="4"/>
  <c r="K285" i="4"/>
  <c r="K277" i="4"/>
  <c r="K275" i="4"/>
  <c r="K340" i="4"/>
  <c r="K342" i="4"/>
  <c r="K306" i="4"/>
  <c r="K308" i="4"/>
  <c r="K327" i="4"/>
  <c r="K336" i="4"/>
  <c r="K320" i="4"/>
  <c r="K310" i="4"/>
  <c r="K332" i="4"/>
  <c r="K309" i="4"/>
  <c r="K326" i="4"/>
  <c r="K369" i="4"/>
  <c r="K385" i="4"/>
  <c r="K372" i="4"/>
  <c r="K356" i="4"/>
  <c r="K349" i="4"/>
  <c r="K365" i="4"/>
  <c r="K383" i="4"/>
  <c r="K399" i="4"/>
  <c r="K350" i="4"/>
  <c r="K382" i="4"/>
  <c r="K357" i="4"/>
  <c r="K386" i="4"/>
  <c r="K361" i="4"/>
  <c r="K421" i="4"/>
  <c r="K455" i="4"/>
  <c r="K418" i="4"/>
  <c r="K470" i="4"/>
  <c r="K439" i="4"/>
  <c r="K444" i="4"/>
  <c r="K462" i="4"/>
  <c r="K488" i="4"/>
  <c r="K408" i="4"/>
  <c r="K419" i="4"/>
  <c r="K471" i="4"/>
  <c r="K432" i="4"/>
  <c r="K477" i="4"/>
  <c r="K426" i="4"/>
  <c r="K406" i="4"/>
  <c r="K428" i="4"/>
  <c r="K414" i="4"/>
  <c r="K409" i="4"/>
  <c r="K425" i="4"/>
  <c r="K434" i="4"/>
  <c r="K480" i="4"/>
  <c r="K410" i="4"/>
  <c r="K489" i="4"/>
  <c r="K500" i="4"/>
  <c r="K511" i="4"/>
  <c r="K539" i="4"/>
  <c r="K534" i="4"/>
  <c r="K538" i="4"/>
  <c r="K540" i="4"/>
  <c r="K517" i="4"/>
  <c r="K510" i="4"/>
  <c r="K537" i="4"/>
  <c r="K522" i="4"/>
  <c r="K504" i="4"/>
  <c r="K508" i="4"/>
  <c r="K498" i="4"/>
  <c r="K525" i="4"/>
  <c r="K566" i="4"/>
  <c r="K550" i="4"/>
  <c r="K572" i="4"/>
  <c r="K568" i="4"/>
  <c r="K585" i="4"/>
  <c r="K575" i="4"/>
  <c r="K552" i="4"/>
  <c r="K570" i="4"/>
  <c r="K591" i="4"/>
  <c r="K559" i="4"/>
  <c r="K589" i="4"/>
  <c r="K598" i="4"/>
  <c r="K603" i="4"/>
  <c r="K599" i="4"/>
  <c r="K613" i="4"/>
  <c r="K602" i="4"/>
  <c r="K607" i="4"/>
  <c r="K614" i="4"/>
  <c r="K609" i="4"/>
  <c r="K658" i="4"/>
  <c r="K657" i="4"/>
  <c r="K630" i="4"/>
  <c r="K627" i="4"/>
  <c r="K649" i="4"/>
  <c r="K641" i="4"/>
  <c r="K643" i="4"/>
  <c r="K681" i="4"/>
  <c r="K688" i="4"/>
  <c r="K667" i="4"/>
  <c r="K689" i="4"/>
  <c r="K701" i="4"/>
  <c r="K691" i="4"/>
  <c r="K694" i="4"/>
  <c r="K675" i="4"/>
  <c r="K673" i="4"/>
  <c r="K672" i="4"/>
  <c r="K955" i="4"/>
  <c r="K968" i="4"/>
  <c r="K664" i="4"/>
  <c r="K353" i="4"/>
  <c r="K390" i="4"/>
  <c r="K367" i="4"/>
  <c r="K375" i="4"/>
  <c r="K370" i="4"/>
  <c r="K491" i="4"/>
  <c r="K457" i="4"/>
  <c r="K476" i="4"/>
  <c r="K442" i="4"/>
  <c r="K487" i="4"/>
  <c r="K416" i="4"/>
  <c r="K468" i="4"/>
  <c r="K445" i="4"/>
  <c r="K430" i="4"/>
  <c r="K474" i="4"/>
  <c r="K490" i="4"/>
  <c r="K404" i="4"/>
  <c r="K450" i="4"/>
  <c r="K440" i="4"/>
  <c r="K441" i="4"/>
  <c r="K482" i="4"/>
  <c r="K437" i="4"/>
  <c r="K464" i="4"/>
  <c r="K453" i="4"/>
  <c r="K403" i="4"/>
  <c r="K411" i="4"/>
  <c r="K459" i="4"/>
  <c r="K463" i="4"/>
  <c r="K516" i="4"/>
  <c r="K496" i="4"/>
  <c r="K506" i="4"/>
  <c r="K545" i="4"/>
  <c r="K514" i="4"/>
  <c r="K910" i="4"/>
  <c r="K919" i="4"/>
  <c r="K960" i="4"/>
  <c r="K974" i="4"/>
  <c r="K152" i="4"/>
  <c r="K141" i="4"/>
  <c r="K164" i="4"/>
  <c r="K155" i="4"/>
  <c r="K151" i="4"/>
  <c r="K160" i="4"/>
  <c r="K211" i="4"/>
  <c r="K194" i="4"/>
  <c r="K198" i="4"/>
  <c r="K216" i="4"/>
  <c r="K208" i="4"/>
  <c r="K213" i="4"/>
  <c r="K227" i="4"/>
  <c r="K228" i="4"/>
  <c r="K224" i="4"/>
  <c r="K226" i="4"/>
  <c r="K219" i="4"/>
  <c r="K222" i="4"/>
  <c r="K252" i="4"/>
  <c r="K251" i="4"/>
  <c r="K264" i="4"/>
  <c r="K255" i="4"/>
  <c r="K247" i="4"/>
  <c r="K240" i="4"/>
  <c r="K276" i="4"/>
  <c r="K297" i="4"/>
  <c r="K295" i="4"/>
  <c r="K293" i="4"/>
  <c r="K286" i="4"/>
  <c r="K271" i="4"/>
  <c r="K282" i="4"/>
  <c r="K281" i="4"/>
  <c r="K300" i="4"/>
  <c r="K324" i="4"/>
  <c r="K313" i="4"/>
  <c r="K330" i="4"/>
  <c r="K314" i="4"/>
  <c r="K315" i="4"/>
  <c r="K319" i="4"/>
  <c r="K345" i="4"/>
  <c r="K348" i="4"/>
  <c r="K339" i="4"/>
  <c r="K335" i="4"/>
  <c r="K341" i="4"/>
  <c r="K379" i="4"/>
  <c r="K358" i="4"/>
  <c r="K388" i="4"/>
  <c r="K392" i="4"/>
  <c r="K373" i="4"/>
  <c r="K368" i="4"/>
  <c r="K380" i="4"/>
  <c r="K378" i="4"/>
  <c r="K387" i="4"/>
  <c r="K391" i="4"/>
  <c r="K384" i="4"/>
  <c r="K362" i="4"/>
  <c r="K371" i="4"/>
  <c r="K435" i="4"/>
  <c r="K456" i="4"/>
  <c r="K451" i="4"/>
  <c r="K423" i="4"/>
  <c r="K422" i="4"/>
  <c r="K420" i="4"/>
  <c r="K478" i="4"/>
  <c r="K447" i="4"/>
  <c r="K460" i="4"/>
  <c r="K401" i="4"/>
  <c r="K472" i="4"/>
  <c r="K485" i="4"/>
  <c r="K466" i="4"/>
  <c r="K431" i="4"/>
  <c r="K436" i="4"/>
  <c r="K427" i="4"/>
  <c r="K438" i="4"/>
  <c r="K429" i="4"/>
  <c r="K407" i="4"/>
  <c r="K405" i="4"/>
  <c r="K481" i="4"/>
  <c r="K454" i="4"/>
  <c r="K479" i="4"/>
  <c r="K541" i="4"/>
  <c r="K513" i="4"/>
  <c r="K528" i="4"/>
  <c r="K495" i="4"/>
  <c r="K542" i="4"/>
  <c r="K529" i="4"/>
  <c r="K523" i="4"/>
  <c r="K531" i="4"/>
  <c r="K535" i="4"/>
  <c r="K524" i="4"/>
  <c r="K509" i="4"/>
  <c r="K499" i="4"/>
  <c r="K515" i="4"/>
  <c r="K577" i="4"/>
  <c r="K584" i="4"/>
  <c r="K549" i="4"/>
  <c r="K574" i="4"/>
  <c r="K586" i="4"/>
  <c r="K567" i="4"/>
  <c r="K553" i="4"/>
  <c r="K592" i="4"/>
  <c r="K581" i="4"/>
  <c r="K578" i="4"/>
  <c r="K557" i="4"/>
  <c r="K604" i="4"/>
  <c r="K619" i="4"/>
  <c r="K595" i="4"/>
  <c r="K618" i="4"/>
  <c r="K611" i="4"/>
  <c r="K623" i="4"/>
  <c r="K605" i="4"/>
  <c r="K610" i="4"/>
  <c r="K632" i="4"/>
  <c r="K629" i="4"/>
  <c r="K631" i="4"/>
  <c r="K633" i="4"/>
  <c r="K646" i="4"/>
  <c r="K653" i="4"/>
  <c r="K652" i="4"/>
  <c r="K638" i="4"/>
  <c r="K650" i="4"/>
  <c r="K635" i="4"/>
  <c r="K697" i="4"/>
  <c r="K702" i="4"/>
  <c r="K660" i="4"/>
  <c r="K678" i="4"/>
  <c r="K676" i="4"/>
  <c r="K680" i="4"/>
  <c r="K677" i="4"/>
  <c r="K661" i="4"/>
  <c r="K696" i="4"/>
  <c r="K668" i="4"/>
  <c r="K671" i="4"/>
  <c r="K695" i="4"/>
  <c r="K708" i="4"/>
  <c r="K746" i="4"/>
  <c r="K720" i="4"/>
  <c r="K722" i="4"/>
  <c r="K739" i="4"/>
  <c r="K744" i="4"/>
  <c r="K741" i="4"/>
  <c r="K729" i="4"/>
  <c r="K751" i="4"/>
  <c r="K718" i="4"/>
  <c r="K753" i="4"/>
  <c r="K742" i="4"/>
  <c r="K799" i="4"/>
  <c r="K800" i="4"/>
  <c r="K793" i="4"/>
  <c r="K767" i="4"/>
  <c r="K801" i="4"/>
  <c r="K794" i="4"/>
  <c r="K758" i="4"/>
  <c r="K798" i="4"/>
  <c r="K795" i="4"/>
  <c r="K778" i="4"/>
  <c r="K781" i="4"/>
  <c r="K756" i="4"/>
  <c r="K768" i="4"/>
  <c r="K817" i="4"/>
  <c r="K809" i="4"/>
  <c r="K824" i="4"/>
  <c r="K814" i="4"/>
  <c r="K828" i="4"/>
  <c r="K831" i="4"/>
  <c r="K811" i="4"/>
  <c r="K842" i="4"/>
  <c r="K863" i="4"/>
  <c r="K857" i="4"/>
  <c r="K854" i="4"/>
  <c r="K850" i="4"/>
  <c r="K837" i="4"/>
  <c r="K860" i="4"/>
  <c r="K900" i="4"/>
  <c r="K888" i="4"/>
  <c r="K878" i="4"/>
  <c r="K875" i="4"/>
  <c r="K876" i="4"/>
  <c r="K867" i="4"/>
  <c r="K883" i="4"/>
  <c r="K891" i="4"/>
  <c r="K908" i="4"/>
  <c r="K899" i="4"/>
  <c r="K871" i="4"/>
  <c r="K870" i="4"/>
  <c r="K911" i="4"/>
  <c r="K946" i="4"/>
  <c r="K947" i="4"/>
  <c r="K926" i="4"/>
  <c r="K928" i="4"/>
  <c r="K932" i="4"/>
  <c r="K935" i="4"/>
  <c r="K940" i="4"/>
  <c r="K925" i="4"/>
  <c r="K945" i="4"/>
  <c r="K972" i="4"/>
  <c r="K965" i="4"/>
  <c r="K953" i="4"/>
  <c r="K959" i="4"/>
  <c r="K962" i="4"/>
  <c r="K964" i="4"/>
  <c r="K665" i="4"/>
  <c r="K732" i="4"/>
  <c r="K723" i="4"/>
  <c r="K748" i="4"/>
  <c r="K749" i="4"/>
  <c r="K730" i="4"/>
  <c r="K733" i="4"/>
  <c r="K713" i="4"/>
  <c r="K707" i="4"/>
  <c r="K724" i="4"/>
  <c r="K710" i="4"/>
  <c r="K752" i="4"/>
  <c r="K715" i="4"/>
  <c r="K792" i="4"/>
  <c r="K804" i="4"/>
  <c r="K770" i="4"/>
  <c r="K788" i="4"/>
  <c r="K776" i="4"/>
  <c r="K786" i="4"/>
  <c r="K784" i="4"/>
  <c r="K764" i="4"/>
  <c r="K765" i="4"/>
  <c r="K787" i="4"/>
  <c r="K797" i="4"/>
  <c r="K796" i="4"/>
  <c r="K789" i="4"/>
  <c r="K823" i="4"/>
  <c r="K810" i="4"/>
  <c r="K830" i="4"/>
  <c r="K820" i="4"/>
  <c r="K816" i="4"/>
  <c r="K829" i="4"/>
  <c r="K812" i="4"/>
  <c r="K862" i="4"/>
  <c r="K845" i="4"/>
  <c r="K846" i="4"/>
  <c r="K851" i="4"/>
  <c r="K848" i="4"/>
  <c r="K859" i="4"/>
  <c r="K853" i="4"/>
  <c r="K889" i="4"/>
  <c r="K902" i="4"/>
  <c r="K886" i="4"/>
  <c r="K880" i="4"/>
  <c r="K903" i="4"/>
  <c r="K890" i="4"/>
  <c r="K885" i="4"/>
  <c r="K894" i="4"/>
  <c r="K904" i="4"/>
  <c r="K865" i="4"/>
  <c r="K906" i="4"/>
  <c r="K951" i="4"/>
  <c r="K939" i="4"/>
  <c r="K950" i="4"/>
  <c r="K913" i="4"/>
  <c r="K924" i="4"/>
  <c r="K921" i="4"/>
  <c r="K916" i="4"/>
  <c r="K933" i="4"/>
  <c r="K949" i="4"/>
  <c r="K931" i="4"/>
  <c r="K957" i="4"/>
  <c r="K970" i="4"/>
  <c r="K958" i="4"/>
  <c r="K963" i="4"/>
  <c r="K971" i="4"/>
  <c r="K260" i="4"/>
  <c r="K967" i="4"/>
  <c r="K852" i="4"/>
  <c r="K844" i="4"/>
  <c r="P230" i="4"/>
</calcChain>
</file>

<file path=xl/comments1.xml><?xml version="1.0" encoding="utf-8"?>
<comments xmlns="http://schemas.openxmlformats.org/spreadsheetml/2006/main">
  <authors>
    <author>Fritsch, David A.</author>
  </authors>
  <commentList>
    <comment ref="Q115" authorId="0" shapeId="0">
      <text>
        <r>
          <rPr>
            <b/>
            <sz val="8"/>
            <color indexed="81"/>
            <rFont val="Tahoma"/>
            <family val="2"/>
          </rPr>
          <t>Fritsch, David A.:</t>
        </r>
        <r>
          <rPr>
            <sz val="8"/>
            <color indexed="81"/>
            <rFont val="Tahoma"/>
            <family val="2"/>
          </rPr>
          <t xml:space="preserve">
6000 HP of compression at Pleasant Valley.</t>
        </r>
      </text>
    </comment>
    <comment ref="Q117" authorId="0" shapeId="0">
      <text>
        <r>
          <rPr>
            <b/>
            <sz val="8"/>
            <color indexed="81"/>
            <rFont val="Tahoma"/>
            <family val="2"/>
          </rPr>
          <t>Fritsch, David A.:</t>
        </r>
        <r>
          <rPr>
            <sz val="8"/>
            <color indexed="81"/>
            <rFont val="Tahoma"/>
            <family val="2"/>
          </rPr>
          <t xml:space="preserve">
48,835 HP of compression in 3 states.</t>
        </r>
      </text>
    </comment>
    <comment ref="Q159" authorId="0" shapeId="0">
      <text>
        <r>
          <rPr>
            <b/>
            <sz val="8"/>
            <color indexed="81"/>
            <rFont val="Tahoma"/>
            <family val="2"/>
          </rPr>
          <t>Fritsch, David A.:</t>
        </r>
        <r>
          <rPr>
            <sz val="8"/>
            <color indexed="81"/>
            <rFont val="Tahoma"/>
            <family val="2"/>
          </rPr>
          <t xml:space="preserve">
7000 HP of compression at Pleasant Valley.</t>
        </r>
      </text>
    </comment>
    <comment ref="Q275" authorId="0" shapeId="0">
      <text>
        <r>
          <rPr>
            <b/>
            <sz val="8"/>
            <color indexed="81"/>
            <rFont val="Tahoma"/>
            <family val="2"/>
          </rPr>
          <t>Fritsch, David A.:</t>
        </r>
        <r>
          <rPr>
            <sz val="8"/>
            <color indexed="81"/>
            <rFont val="Tahoma"/>
            <family val="2"/>
          </rPr>
          <t xml:space="preserve">
Assume size similar to Tioga Extension.
</t>
        </r>
      </text>
    </comment>
    <comment ref="H418" authorId="0" shapeId="0">
      <text>
        <r>
          <rPr>
            <b/>
            <sz val="8"/>
            <color indexed="81"/>
            <rFont val="Tahoma"/>
            <family val="2"/>
          </rPr>
          <t>Fritsch, David A.:</t>
        </r>
        <r>
          <rPr>
            <sz val="8"/>
            <color indexed="81"/>
            <rFont val="Tahoma"/>
            <family val="2"/>
          </rPr>
          <t xml:space="preserve">
Not built into VA, just MD</t>
        </r>
      </text>
    </comment>
  </commentList>
</comments>
</file>

<file path=xl/sharedStrings.xml><?xml version="1.0" encoding="utf-8"?>
<sst xmlns="http://schemas.openxmlformats.org/spreadsheetml/2006/main" count="10526" uniqueCount="3101">
  <si>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</si>
  <si>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</si>
  <si>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</si>
  <si>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</si>
  <si>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</si>
  <si>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</si>
  <si>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</si>
  <si>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</si>
  <si>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</si>
  <si>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</si>
  <si>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</si>
  <si>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</si>
  <si>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</si>
  <si>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</si>
  <si>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</si>
  <si>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</si>
  <si>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</si>
  <si>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</si>
  <si>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</si>
  <si>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</si>
  <si>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</si>
  <si>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</si>
  <si>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</si>
  <si>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</si>
  <si>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</si>
  <si>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</si>
  <si>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</si>
  <si>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</si>
  <si>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</si>
  <si>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</si>
  <si>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</si>
  <si>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</si>
  <si>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</si>
  <si>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</si>
  <si>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</si>
  <si>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</si>
  <si>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</si>
  <si>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</si>
  <si>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</si>
  <si>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</si>
  <si>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</si>
  <si>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</si>
  <si>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</si>
  <si>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</si>
  <si>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</si>
  <si>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</si>
  <si>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</si>
  <si>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</si>
  <si>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</si>
  <si>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</si>
  <si>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</si>
  <si>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</si>
  <si>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</si>
  <si>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</si>
  <si>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</si>
  <si>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</si>
  <si>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</si>
  <si>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</si>
  <si>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</si>
  <si>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</si>
  <si>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</si>
  <si>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</si>
  <si>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</si>
  <si>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</si>
  <si>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</si>
  <si>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</si>
  <si>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</si>
  <si>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</si>
  <si>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</si>
  <si>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</si>
  <si>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</si>
  <si>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</si>
  <si>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</si>
  <si>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</si>
  <si>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</si>
  <si>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</si>
  <si>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</si>
  <si>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</si>
  <si>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</si>
  <si>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</si>
  <si>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</si>
  <si>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</si>
  <si>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</si>
  <si>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</si>
  <si>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</si>
  <si>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</si>
  <si>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</si>
  <si>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</si>
  <si>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</si>
  <si>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</si>
  <si>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</si>
  <si>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</si>
  <si>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</si>
  <si>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</si>
  <si>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</si>
  <si>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</si>
  <si>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</si>
  <si>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</si>
  <si>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</si>
  <si>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</si>
  <si>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</si>
  <si>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</si>
  <si>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</si>
  <si>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</si>
  <si>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</si>
  <si>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</si>
  <si>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</si>
  <si>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</si>
  <si>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</si>
  <si>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</si>
  <si>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</si>
  <si>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</si>
  <si>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</si>
  <si>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</si>
  <si>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</si>
  <si>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</si>
  <si>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</si>
  <si>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</si>
  <si>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</si>
  <si>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</si>
  <si>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</si>
  <si>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</si>
  <si>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</si>
  <si>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</si>
  <si>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</si>
  <si>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</si>
  <si>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</si>
  <si>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</si>
  <si>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</si>
  <si>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</si>
  <si>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</si>
  <si>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</si>
  <si>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</si>
  <si>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</si>
  <si>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</si>
  <si>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</si>
  <si>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Under Construction</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</si>
  <si>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</si>
  <si>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</si>
  <si>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</si>
  <si>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</si>
  <si>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</si>
  <si>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</si>
  <si>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</si>
  <si>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</si>
  <si>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</si>
  <si>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</si>
  <si>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</si>
  <si>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</si>
  <si>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</si>
  <si>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</si>
  <si>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</si>
  <si>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</si>
  <si>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</si>
  <si>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</si>
  <si>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</si>
  <si>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</si>
  <si>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</si>
  <si>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</si>
  <si>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</si>
  <si>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</si>
  <si>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</si>
  <si>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</si>
  <si>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</si>
  <si>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</si>
  <si>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</si>
  <si>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</si>
  <si>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</si>
  <si>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</si>
  <si>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</si>
  <si>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</si>
  <si>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</si>
  <si>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</si>
  <si>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</si>
  <si>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</si>
  <si>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</si>
  <si>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</si>
  <si>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</si>
  <si>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</si>
  <si>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</si>
  <si>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</si>
  <si>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</si>
  <si>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</si>
  <si>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</si>
  <si>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</si>
  <si>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</si>
  <si>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</si>
  <si>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</si>
  <si>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</si>
  <si>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</si>
  <si>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</si>
  <si>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</si>
  <si>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</si>
  <si>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</si>
  <si>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</si>
  <si>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</si>
  <si>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</si>
  <si>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</si>
  <si>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</si>
  <si>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</si>
  <si>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</si>
  <si>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</si>
  <si>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</si>
  <si>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</si>
  <si>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</si>
  <si>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</si>
  <si>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</si>
  <si>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</si>
  <si>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</si>
  <si>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</si>
  <si>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</si>
  <si>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</si>
  <si>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</si>
  <si>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</si>
  <si>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</si>
  <si>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</si>
  <si>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</si>
  <si>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</si>
  <si>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</si>
  <si>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</si>
  <si>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</si>
  <si>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</si>
  <si>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</si>
  <si>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Kinder Morgan Interstate Gas Transmissio</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</si>
  <si>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</si>
  <si>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</si>
  <si>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</si>
  <si>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</si>
  <si>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</si>
  <si>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</si>
  <si>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</si>
  <si>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</si>
  <si>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</si>
  <si>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</si>
  <si>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</si>
  <si>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</si>
  <si>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</si>
  <si>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</si>
  <si>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</si>
  <si>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</si>
  <si>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</si>
  <si>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</si>
  <si>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</si>
  <si>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</si>
  <si>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</si>
  <si>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</si>
  <si>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</si>
  <si>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</si>
  <si>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</si>
  <si>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</si>
  <si>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</si>
  <si>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</si>
  <si>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</si>
  <si>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</si>
  <si>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</si>
  <si>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</si>
  <si>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</si>
  <si>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</si>
  <si>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</si>
  <si>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</si>
  <si>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</si>
  <si>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</si>
  <si>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</si>
  <si>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</si>
  <si>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</si>
  <si>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</si>
  <si>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</si>
  <si>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</si>
  <si>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</si>
  <si>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</si>
  <si>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</si>
  <si>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</si>
  <si>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</si>
  <si>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Virginia natural Gas Co</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</si>
  <si>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</si>
  <si>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</si>
  <si>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</si>
  <si>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</si>
  <si>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</si>
  <si>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</si>
  <si>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</si>
  <si>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</si>
  <si>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</si>
  <si>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</si>
  <si>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</si>
  <si>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</si>
  <si>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</si>
  <si>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</si>
  <si>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</si>
  <si>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</si>
  <si>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</si>
  <si>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</si>
  <si>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</si>
  <si>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</si>
  <si>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</si>
  <si>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</si>
  <si>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</si>
  <si>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</si>
  <si>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</si>
  <si>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</si>
  <si>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</si>
  <si>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</si>
  <si>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</si>
  <si>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</si>
  <si>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</si>
  <si>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</si>
  <si>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</si>
  <si>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Kinder Morgan Inc</t>
  </si>
  <si>
    <t>TransColorado Pipeline</t>
  </si>
  <si>
    <t>Kinder Morgan Illinois PL Co</t>
  </si>
  <si>
    <t>DTE Energy Inc</t>
  </si>
  <si>
    <t>Rendezvous Gas Services</t>
  </si>
  <si>
    <t>Southern Star Central PL Co</t>
  </si>
  <si>
    <t>Sabine Pipeline LLC</t>
  </si>
  <si>
    <t>Pacific Gas and Electric Co</t>
  </si>
  <si>
    <t>Columbia Gas of Ohio</t>
  </si>
  <si>
    <t>ProLiance Energy LLC</t>
  </si>
  <si>
    <t>Liberty Gas Storage LLC</t>
  </si>
  <si>
    <t>Rendezvous Gas Pipeline</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</si>
  <si>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</si>
  <si>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</si>
  <si>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</si>
  <si>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</si>
  <si>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</si>
  <si>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</si>
  <si>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</si>
  <si>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</si>
  <si>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</si>
  <si>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</si>
  <si>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</si>
  <si>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</si>
  <si>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</si>
  <si>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</si>
  <si>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</si>
  <si>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</si>
  <si>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Bluewater Gas Storage LLC</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</si>
  <si>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</si>
  <si>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</si>
  <si>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</si>
  <si>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</si>
  <si>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</si>
  <si>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</si>
  <si>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</si>
  <si>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</si>
  <si>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</si>
  <si>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</si>
  <si>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</si>
  <si>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</si>
  <si>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</si>
  <si>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</si>
  <si>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</si>
  <si>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</si>
  <si>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</si>
  <si>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</si>
  <si>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</si>
  <si>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</si>
  <si>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</si>
  <si>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</si>
  <si>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</si>
  <si>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</si>
  <si>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</si>
  <si>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</si>
  <si>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</si>
  <si>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</si>
  <si>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</si>
  <si>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</si>
  <si>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</si>
  <si>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</si>
  <si>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</si>
  <si>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</si>
  <si>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</si>
  <si>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</si>
  <si>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</si>
  <si>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</si>
  <si>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</si>
  <si>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</si>
  <si>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</si>
  <si>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Portland Natural Gas</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</si>
  <si>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</si>
  <si>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</si>
  <si>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</si>
  <si>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</si>
  <si>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</si>
  <si>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</si>
  <si>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</si>
  <si>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</si>
  <si>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</si>
  <si>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</si>
  <si>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</si>
  <si>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</si>
  <si>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</si>
  <si>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</si>
  <si>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</si>
  <si>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</si>
  <si>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</si>
  <si>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</si>
  <si>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</si>
  <si>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</si>
  <si>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</si>
  <si>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</si>
  <si>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</si>
  <si>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</si>
  <si>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</si>
  <si>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</si>
  <si>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</si>
  <si>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</si>
  <si>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</si>
  <si>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</si>
  <si>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</si>
  <si>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</si>
  <si>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</si>
  <si>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</si>
  <si>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</si>
  <si>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</si>
  <si>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</si>
  <si>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</si>
  <si>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</si>
  <si>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</si>
  <si>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</si>
  <si>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</si>
  <si>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</si>
  <si>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</si>
  <si>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</si>
  <si>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</si>
  <si>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</si>
  <si>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</si>
  <si>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</si>
  <si>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</si>
  <si>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</si>
  <si>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</si>
  <si>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</si>
  <si>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</si>
  <si>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</si>
  <si>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</si>
  <si>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</si>
  <si>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</si>
  <si>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</si>
  <si>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</si>
  <si>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</si>
  <si>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</si>
  <si>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</si>
  <si>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</si>
  <si>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</si>
  <si>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</si>
  <si>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</si>
  <si>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</si>
  <si>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</si>
  <si>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</si>
  <si>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</si>
  <si>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</si>
  <si>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</si>
  <si>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</si>
  <si>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</si>
  <si>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</si>
  <si>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</si>
  <si>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</si>
  <si>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</si>
  <si>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</si>
  <si>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</si>
  <si>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</si>
  <si>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</si>
  <si>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</si>
  <si>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</si>
  <si>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</si>
  <si>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</si>
  <si>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</si>
  <si>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</si>
  <si>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</si>
  <si>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</si>
  <si>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</si>
  <si>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</si>
  <si>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</si>
  <si>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</si>
  <si>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</si>
  <si>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</si>
  <si>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</si>
  <si>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</si>
  <si>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</si>
  <si>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</si>
  <si>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</si>
  <si>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</si>
  <si>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</si>
  <si>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</si>
  <si>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</si>
  <si>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</si>
  <si>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</si>
  <si>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</si>
  <si>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</si>
  <si>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</si>
  <si>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</si>
  <si>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</si>
  <si>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</si>
  <si>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</si>
  <si>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</si>
  <si>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</si>
  <si>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</si>
  <si>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</si>
  <si>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</si>
  <si>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</si>
  <si>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</si>
  <si>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</si>
  <si>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</si>
  <si>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</si>
  <si>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</si>
  <si>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</si>
  <si>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</si>
  <si>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</si>
  <si>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</si>
  <si>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</si>
  <si>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</si>
  <si>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</si>
  <si>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</si>
  <si>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</si>
  <si>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</si>
  <si>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</si>
  <si>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</si>
  <si>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</si>
  <si>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</si>
  <si>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</si>
  <si>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</si>
  <si>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</si>
  <si>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</si>
  <si>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</si>
  <si>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</si>
  <si>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</si>
  <si>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</si>
  <si>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</si>
  <si>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</si>
  <si>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</si>
  <si>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</si>
  <si>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</si>
  <si>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</si>
  <si>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</si>
  <si>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</si>
  <si>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</si>
  <si>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</si>
  <si>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</si>
  <si>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</si>
  <si>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</si>
  <si>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</si>
  <si>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</si>
  <si>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</si>
  <si>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</si>
  <si>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</si>
  <si>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</si>
  <si>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</si>
  <si>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</si>
  <si>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</si>
  <si>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</si>
  <si>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</si>
  <si>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</si>
  <si>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</si>
  <si>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</si>
  <si>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</si>
  <si>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</si>
  <si>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</si>
  <si>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</si>
  <si>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</si>
  <si>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</si>
  <si>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</si>
  <si>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</si>
  <si>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</si>
  <si>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</si>
  <si>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</si>
  <si>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</si>
  <si>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</si>
  <si>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</si>
  <si>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</si>
  <si>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</si>
  <si>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</si>
  <si>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</si>
  <si>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</si>
  <si>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</si>
  <si>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</si>
  <si>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</si>
  <si>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</si>
  <si>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</si>
  <si>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</si>
  <si>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</si>
  <si>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</si>
  <si>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</si>
  <si>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</si>
  <si>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</si>
  <si>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</si>
  <si>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</si>
  <si>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</si>
  <si>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</si>
  <si>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</si>
  <si>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</si>
  <si>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</si>
  <si>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</si>
  <si>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</si>
  <si>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</si>
  <si>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</si>
  <si>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</si>
  <si>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</si>
  <si>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</si>
  <si>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</si>
  <si>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</si>
  <si>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</si>
  <si>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</si>
  <si>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</si>
  <si>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</si>
  <si>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</si>
  <si>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</si>
  <si>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</si>
  <si>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</si>
  <si>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</si>
  <si>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</si>
  <si>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</si>
  <si>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</si>
  <si>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</si>
  <si>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</si>
  <si>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</si>
  <si>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</si>
  <si>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</si>
  <si>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</si>
  <si>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</si>
  <si>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</si>
  <si>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</si>
  <si>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</si>
  <si>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</si>
  <si>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</si>
  <si>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</si>
  <si>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</si>
  <si>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</si>
  <si>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</si>
  <si>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</si>
  <si>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</si>
  <si>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</si>
  <si>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</si>
  <si>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</si>
  <si>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</si>
  <si>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</si>
  <si>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</si>
  <si>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</si>
  <si>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</si>
  <si>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</si>
  <si>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</si>
  <si>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</si>
  <si>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</si>
  <si>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</si>
  <si>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</si>
  <si>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</si>
  <si>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</si>
  <si>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</si>
  <si>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</si>
  <si>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</si>
  <si>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</si>
  <si>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</si>
  <si>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</si>
  <si>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</si>
  <si>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</si>
  <si>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</si>
  <si>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</si>
  <si>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</si>
  <si>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</si>
  <si>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</si>
  <si>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</si>
  <si>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</si>
  <si>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</si>
  <si>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</si>
  <si>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</si>
  <si>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</si>
  <si>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</si>
  <si>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</si>
  <si>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</si>
  <si>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</si>
  <si>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</si>
  <si>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</si>
  <si>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</si>
  <si>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</si>
  <si>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</si>
  <si>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</si>
  <si>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</si>
  <si>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</si>
  <si>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</si>
  <si>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</si>
  <si>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</si>
  <si>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</si>
  <si>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</si>
  <si>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</si>
  <si>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</si>
  <si>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</si>
  <si>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</si>
  <si>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</si>
  <si>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</si>
  <si>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</si>
  <si>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</si>
  <si>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</si>
  <si>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</si>
  <si>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</si>
  <si>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</si>
  <si>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</si>
  <si>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</si>
  <si>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</si>
  <si>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</si>
  <si>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</si>
  <si>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</si>
  <si>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</si>
  <si>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</si>
  <si>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</si>
  <si>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</si>
  <si>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</si>
  <si>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</si>
  <si>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</si>
  <si>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</si>
  <si>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</si>
  <si>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</si>
  <si>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</si>
  <si>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</si>
  <si>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</si>
  <si>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</si>
  <si>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</si>
  <si>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</si>
  <si>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</si>
  <si>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</si>
  <si>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</si>
  <si>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</si>
  <si>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</si>
  <si>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</si>
  <si>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</si>
  <si>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</si>
  <si>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</si>
  <si>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</si>
  <si>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</si>
  <si>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</si>
  <si>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</si>
  <si>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</si>
  <si>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</si>
  <si>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</si>
  <si>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</si>
  <si>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</si>
  <si>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</si>
  <si>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</si>
  <si>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</si>
  <si>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</si>
  <si>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</si>
  <si>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</si>
  <si>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</si>
  <si>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</si>
  <si>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</si>
  <si>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</si>
  <si>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</si>
  <si>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</si>
  <si>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</si>
  <si>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</si>
  <si>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</si>
  <si>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</si>
  <si>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</si>
  <si>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</si>
  <si>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</si>
  <si>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</si>
  <si>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</si>
  <si>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</si>
  <si>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</si>
  <si>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</si>
  <si>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</si>
  <si>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</si>
  <si>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</si>
  <si>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</si>
  <si>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</si>
  <si>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</si>
  <si>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</si>
  <si>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</si>
  <si>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</si>
  <si>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</si>
  <si>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</si>
  <si>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</si>
  <si>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</si>
  <si>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</si>
  <si>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</si>
  <si>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</si>
  <si>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</si>
  <si>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</si>
  <si>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</si>
  <si>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</si>
  <si>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</si>
  <si>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</si>
  <si>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</si>
  <si>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</si>
  <si>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</si>
  <si>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</si>
  <si>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</si>
  <si>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</si>
  <si>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</si>
  <si>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</si>
  <si>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</si>
  <si>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</si>
  <si>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</si>
  <si>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</si>
  <si>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</si>
  <si>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</si>
  <si>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</si>
  <si>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</si>
  <si>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</si>
  <si>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</si>
  <si>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</si>
  <si>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</si>
  <si>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</si>
  <si>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</si>
  <si>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</si>
  <si>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</si>
  <si>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</si>
  <si>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</si>
  <si>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</si>
  <si>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</si>
  <si>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</si>
  <si>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</si>
  <si>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</si>
  <si>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</si>
  <si>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</si>
  <si>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</si>
  <si>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</si>
  <si>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</si>
  <si>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</si>
  <si>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</si>
  <si>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</si>
  <si>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</si>
  <si>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</si>
  <si>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</si>
  <si>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</si>
  <si>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</si>
  <si>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</si>
  <si>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</si>
  <si>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</si>
  <si>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</si>
  <si>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</si>
  <si>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</si>
  <si>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</si>
  <si>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</si>
  <si>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</si>
  <si>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</si>
  <si>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</si>
  <si>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</si>
  <si>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</si>
  <si>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</si>
  <si>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</si>
  <si>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</si>
  <si>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</si>
  <si>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</si>
  <si>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</si>
  <si>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</si>
  <si>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</si>
  <si>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</si>
  <si>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</si>
  <si>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</si>
  <si>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</si>
  <si>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</si>
  <si>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</si>
  <si>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</si>
  <si>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</si>
  <si>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</si>
  <si>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</si>
  <si>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</si>
  <si>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</si>
  <si>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</si>
  <si>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</si>
  <si>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</si>
  <si>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</si>
  <si>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</si>
  <si>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</si>
  <si>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</si>
  <si>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</si>
  <si>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</si>
  <si>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</si>
  <si>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</si>
  <si>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</si>
  <si>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</si>
  <si>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</si>
  <si>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</si>
  <si>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</si>
  <si>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</si>
  <si>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</si>
  <si>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</si>
  <si>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</si>
  <si>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</si>
  <si>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</si>
  <si>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</si>
  <si>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</si>
  <si>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</si>
  <si>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</si>
  <si>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</si>
  <si>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</si>
  <si>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</si>
  <si>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</si>
  <si>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</si>
  <si>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</si>
  <si>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</si>
  <si>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</si>
  <si>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</si>
  <si>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</si>
  <si>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</si>
  <si>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</si>
  <si>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</si>
  <si>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</si>
  <si>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</si>
  <si>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</si>
  <si>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</si>
  <si>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</si>
  <si>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</si>
  <si>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</si>
  <si>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</si>
  <si>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</si>
  <si>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</si>
  <si>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</si>
  <si>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</si>
  <si>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</si>
  <si>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</si>
  <si>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</si>
  <si>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</si>
  <si>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</si>
  <si>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</si>
  <si>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</si>
  <si>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</si>
  <si>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</si>
  <si>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</si>
  <si>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</si>
  <si>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</si>
  <si>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</si>
  <si>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</si>
  <si>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</si>
  <si>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</si>
  <si>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</si>
  <si>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</si>
  <si>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</si>
  <si>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</si>
  <si>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</si>
  <si>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</si>
  <si>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</si>
  <si>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</si>
  <si>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</si>
  <si>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</si>
  <si>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</si>
  <si>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</si>
  <si>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</si>
  <si>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</si>
  <si>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</si>
  <si>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</si>
  <si>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</si>
  <si>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</si>
  <si>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</si>
  <si>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</si>
  <si>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</si>
  <si>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</si>
  <si>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</si>
  <si>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</si>
  <si>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</si>
  <si>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</si>
  <si>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</si>
  <si>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</si>
  <si>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</si>
  <si>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</si>
  <si>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</si>
  <si>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</si>
  <si>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</si>
  <si>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</si>
  <si>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</si>
  <si>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</si>
  <si>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</si>
  <si>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</si>
  <si>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</si>
  <si>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</si>
  <si>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</si>
  <si>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</si>
  <si>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</si>
  <si>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</si>
  <si>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</si>
  <si>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</si>
  <si>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</si>
  <si>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</si>
  <si>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</si>
  <si>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</si>
  <si>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</si>
  <si>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</si>
  <si>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</si>
  <si>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</si>
  <si>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</si>
  <si>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</si>
  <si>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</si>
  <si>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</si>
  <si>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</si>
  <si>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</si>
  <si>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</si>
  <si>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</si>
  <si>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</si>
  <si>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</si>
  <si>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</si>
  <si>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</si>
  <si>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</si>
  <si>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</si>
  <si>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</si>
  <si>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</si>
  <si>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</si>
  <si>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</si>
  <si>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</si>
  <si>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</si>
  <si>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</si>
  <si>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</si>
  <si>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</si>
  <si>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</si>
  <si>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</si>
  <si>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</si>
  <si>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</si>
  <si>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</si>
  <si>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</si>
  <si>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</si>
  <si>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</si>
  <si>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</si>
  <si>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</si>
  <si>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</si>
  <si>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</si>
  <si>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</si>
  <si>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</si>
  <si>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</si>
  <si>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</si>
  <si>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</si>
  <si>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</si>
  <si>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</si>
  <si>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</si>
  <si>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</si>
  <si>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</si>
  <si>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</si>
  <si>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</si>
  <si>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</si>
  <si>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</si>
  <si>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</si>
  <si>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</si>
  <si>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</si>
  <si>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</si>
  <si>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</si>
  <si>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</si>
  <si>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</si>
  <si>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</si>
  <si>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</si>
  <si>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</si>
  <si>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</si>
  <si>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</si>
  <si>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</si>
  <si>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</si>
  <si>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</si>
  <si>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</si>
  <si>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</si>
  <si>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</si>
  <si>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</si>
  <si>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</si>
  <si>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</si>
  <si>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</si>
  <si>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</si>
  <si>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</si>
  <si>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</si>
  <si>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</si>
  <si>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</si>
  <si>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</si>
  <si>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</si>
  <si>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</si>
  <si>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</si>
  <si>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</si>
  <si>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</si>
  <si>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</si>
  <si>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</si>
  <si>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</si>
  <si>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</si>
  <si>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</si>
  <si>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</si>
  <si>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</si>
  <si>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</si>
  <si>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</si>
  <si>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</si>
  <si>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</si>
  <si>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</si>
  <si>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</si>
  <si>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</si>
  <si>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</si>
  <si>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</si>
  <si>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</si>
  <si>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</si>
  <si>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</si>
  <si>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</si>
  <si>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</si>
  <si>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</si>
  <si>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</si>
  <si>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</si>
  <si>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</si>
  <si>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</si>
  <si>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</si>
  <si>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</si>
  <si>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</si>
  <si>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</si>
  <si>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</si>
  <si>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</si>
  <si>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</si>
  <si>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</si>
  <si>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</si>
  <si>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</si>
  <si>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</si>
  <si>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</si>
  <si>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</si>
  <si>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</si>
  <si>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</si>
  <si>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</si>
  <si>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</si>
  <si>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</si>
  <si>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</si>
  <si>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</si>
  <si>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</si>
  <si>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</si>
  <si>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</si>
  <si>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</si>
  <si>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</si>
  <si>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</si>
  <si>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</si>
  <si>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</si>
  <si>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</si>
  <si>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</si>
  <si>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</si>
  <si>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</si>
  <si>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</si>
  <si>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</si>
  <si>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</si>
  <si>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</si>
  <si>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</si>
  <si>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</si>
  <si>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</si>
  <si>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</si>
  <si>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</si>
  <si>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</si>
  <si>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</si>
  <si>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</si>
  <si>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</si>
  <si>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</si>
  <si>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</si>
  <si>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</si>
  <si>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</si>
  <si>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</si>
  <si>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</si>
  <si>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</si>
  <si>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</si>
  <si>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</si>
  <si>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</si>
  <si>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</si>
  <si>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</si>
  <si>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</si>
  <si>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</si>
  <si>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</si>
  <si>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</si>
  <si>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</si>
  <si>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</si>
  <si>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</si>
  <si>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</si>
  <si>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</si>
  <si>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</si>
  <si>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</si>
  <si>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</si>
  <si>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</si>
  <si>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</si>
  <si>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</si>
  <si>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</si>
  <si>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</si>
  <si>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</si>
  <si>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</si>
  <si>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</si>
  <si>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</si>
  <si>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</si>
  <si>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</si>
  <si>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</si>
  <si>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</si>
  <si>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</si>
  <si>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</si>
  <si>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</si>
  <si>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</si>
  <si>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</si>
  <si>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</si>
  <si>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</si>
  <si>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</si>
  <si>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</si>
  <si>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</si>
  <si>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</si>
  <si>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</si>
  <si>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</si>
  <si>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</si>
  <si>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</si>
  <si>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</si>
  <si>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</si>
  <si>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</si>
  <si>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</si>
  <si>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</si>
  <si>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</si>
  <si>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</si>
  <si>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</si>
  <si>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</si>
  <si>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</si>
  <si>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</si>
  <si>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</si>
  <si>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</si>
  <si>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</si>
  <si>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</si>
  <si>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</si>
  <si>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</si>
  <si>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</si>
  <si>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</si>
  <si>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</si>
  <si>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</si>
  <si>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</si>
  <si>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</si>
  <si>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</si>
  <si>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</si>
  <si>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</si>
  <si>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</si>
  <si>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</si>
  <si>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</si>
  <si>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</si>
  <si>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</si>
  <si>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</si>
  <si>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</si>
  <si>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</si>
  <si>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</si>
  <si>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</si>
  <si>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</si>
  <si>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</si>
  <si>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</si>
  <si>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</si>
  <si>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</si>
  <si>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</si>
  <si>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</si>
  <si>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</si>
  <si>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</si>
  <si>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</si>
  <si>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</si>
  <si>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</si>
  <si>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</si>
  <si>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</si>
  <si>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</si>
  <si>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</si>
  <si>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</si>
  <si>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</si>
  <si>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</si>
  <si>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</si>
  <si>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</si>
  <si>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</si>
  <si>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</si>
  <si>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</si>
  <si>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</si>
  <si>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</si>
  <si>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</si>
  <si>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</si>
  <si>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</si>
  <si>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</si>
  <si>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</si>
  <si>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</si>
  <si>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</si>
  <si>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</si>
  <si>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</si>
  <si>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</si>
  <si>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</si>
  <si>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</si>
  <si>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</si>
  <si>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</si>
  <si>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</si>
  <si>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</si>
  <si>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</si>
  <si>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</si>
  <si>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</si>
  <si>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</si>
  <si>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</si>
  <si>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</si>
  <si>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</si>
  <si>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</si>
  <si>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</si>
  <si>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</si>
  <si>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</si>
  <si>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</si>
  <si>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</si>
  <si>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</si>
  <si>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</si>
  <si>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</si>
  <si>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</si>
  <si>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</si>
  <si>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</si>
  <si>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</si>
  <si>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</si>
  <si>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</si>
  <si>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</si>
  <si>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</si>
  <si>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</si>
  <si>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</si>
  <si>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</si>
  <si>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</si>
  <si>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</si>
  <si>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</si>
  <si>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</si>
  <si>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</si>
  <si>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</si>
  <si>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</si>
  <si>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</si>
  <si>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</si>
  <si>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</si>
  <si>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</si>
  <si>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</si>
  <si>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</si>
  <si>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</si>
  <si>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</si>
  <si>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</si>
  <si>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</si>
  <si>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</si>
  <si>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</si>
  <si>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</si>
  <si>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</si>
  <si>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</si>
  <si>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</si>
  <si>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</si>
  <si>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</si>
  <si>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</si>
  <si>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</si>
  <si>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</si>
  <si>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</si>
  <si>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</si>
  <si>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</si>
  <si>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</si>
  <si>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</si>
  <si>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</si>
  <si>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</si>
  <si>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</si>
  <si>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</si>
  <si>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</si>
  <si>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</si>
  <si>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</si>
  <si>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</si>
  <si>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</si>
  <si>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</si>
  <si>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</si>
  <si>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</si>
  <si>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</si>
  <si>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</si>
  <si>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</si>
  <si>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</si>
  <si>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</si>
  <si>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</si>
  <si>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</si>
  <si>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</si>
  <si>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</si>
  <si>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</si>
  <si>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</si>
  <si>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</si>
  <si>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</si>
  <si>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</si>
  <si>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</si>
  <si>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</si>
  <si>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</si>
  <si>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</si>
  <si>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</si>
  <si>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</si>
  <si>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</si>
  <si>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</si>
  <si>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</si>
  <si>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</si>
  <si>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</si>
  <si>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</si>
  <si>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</si>
  <si>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</si>
  <si>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</si>
  <si>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</si>
  <si>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</si>
  <si>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</si>
  <si>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</si>
  <si>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</si>
  <si>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</si>
  <si>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</si>
  <si>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</si>
  <si>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</si>
  <si>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</si>
  <si>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</si>
  <si>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</si>
  <si>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</si>
  <si>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</si>
  <si>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</si>
  <si>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</si>
  <si>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</si>
  <si>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</si>
  <si>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</si>
  <si>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</si>
  <si>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</si>
  <si>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</si>
  <si>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</si>
  <si>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</si>
  <si>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</si>
  <si>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</si>
  <si>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</si>
  <si>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</si>
  <si>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</si>
  <si>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</si>
  <si>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</si>
  <si>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</si>
  <si>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</si>
  <si>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</si>
  <si>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</si>
  <si>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</si>
  <si>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</si>
  <si>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</si>
  <si>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</si>
  <si>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</si>
  <si>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</si>
  <si>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</si>
  <si>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</si>
  <si>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</si>
  <si>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</si>
  <si>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</si>
  <si>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</si>
  <si>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</si>
  <si>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</si>
  <si>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</si>
  <si>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</si>
  <si>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</si>
  <si>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</si>
  <si>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</si>
  <si>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</si>
  <si>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</si>
  <si>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</si>
  <si>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</si>
  <si>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</si>
  <si>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</si>
  <si>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</si>
  <si>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</si>
  <si>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</si>
  <si>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</si>
  <si>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</si>
  <si>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</si>
  <si>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</si>
  <si>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</si>
  <si>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</si>
  <si>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</si>
  <si>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</si>
  <si>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</si>
  <si>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</si>
  <si>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</si>
  <si>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</si>
  <si>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</si>
  <si>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</si>
  <si>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</si>
  <si>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</si>
  <si>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</si>
  <si>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</si>
  <si>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</si>
  <si>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</si>
  <si>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</si>
  <si>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</si>
  <si>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</si>
  <si>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</si>
  <si>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</si>
  <si>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</si>
  <si>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</si>
  <si>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</si>
  <si>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</si>
  <si>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</si>
  <si>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</si>
  <si>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</si>
  <si>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</si>
  <si>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</si>
  <si>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</si>
  <si>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</si>
  <si>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</si>
  <si>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</si>
  <si>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</si>
  <si>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</si>
  <si>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</si>
  <si>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</si>
  <si>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</si>
  <si>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</si>
  <si>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</si>
  <si>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</si>
  <si>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</si>
  <si>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</si>
  <si>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</si>
  <si>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</si>
  <si>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</si>
  <si>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</si>
  <si>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</si>
  <si>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</si>
  <si>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</si>
  <si>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</si>
  <si>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</si>
  <si>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</si>
  <si>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</si>
  <si>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</si>
  <si>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</si>
  <si>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</si>
  <si>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</si>
  <si>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</si>
  <si>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</si>
  <si>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</si>
  <si>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</si>
  <si>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</si>
  <si>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</si>
  <si>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</si>
  <si>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</si>
  <si>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</si>
  <si>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</si>
  <si>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</si>
  <si>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</si>
  <si>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</si>
  <si>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</si>
  <si>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</si>
  <si>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</si>
  <si>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</si>
  <si>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</si>
  <si>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</si>
  <si>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</si>
  <si>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</si>
  <si>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</si>
  <si>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</si>
  <si>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</si>
  <si>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</si>
  <si>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</si>
  <si>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</si>
  <si>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</si>
  <si>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</si>
  <si>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</si>
  <si>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</si>
  <si>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</si>
  <si>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</si>
  <si>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</si>
  <si>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</si>
  <si>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</si>
  <si>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</si>
  <si>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</si>
  <si>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</si>
  <si>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</si>
  <si>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</si>
  <si>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</si>
  <si>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</si>
  <si>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</si>
  <si>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</si>
  <si>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</si>
  <si>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</si>
  <si>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</si>
  <si>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</si>
  <si>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</si>
  <si>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</si>
  <si>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</si>
  <si>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</si>
  <si>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</si>
  <si>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</si>
  <si>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</si>
  <si>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</si>
  <si>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</si>
  <si>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</si>
  <si>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</si>
  <si>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</si>
  <si>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</si>
  <si>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</si>
  <si>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</si>
  <si>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</si>
  <si>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</si>
  <si>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</si>
  <si>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</si>
  <si>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</si>
  <si>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</si>
  <si>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</si>
  <si>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</si>
  <si>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</si>
  <si>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</si>
  <si>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</si>
  <si>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</si>
  <si>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</si>
  <si>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</si>
  <si>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</si>
  <si>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</si>
  <si>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</si>
  <si>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</si>
  <si>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</si>
  <si>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</si>
  <si>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</si>
  <si>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</si>
  <si>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</si>
  <si>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</si>
  <si>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</si>
  <si>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</si>
  <si>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</si>
  <si>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</si>
  <si>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</si>
  <si>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</si>
  <si>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</si>
  <si>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</si>
  <si>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</si>
  <si>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</si>
  <si>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</si>
  <si>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</si>
  <si>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</si>
  <si>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</si>
  <si>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</si>
  <si>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</si>
  <si>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</si>
  <si>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</si>
  <si>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</si>
  <si>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</si>
  <si>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</si>
  <si>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</si>
  <si>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</si>
  <si>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</si>
  <si>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</si>
  <si>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</si>
  <si>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</si>
  <si>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</si>
  <si>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</si>
  <si>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</si>
  <si>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</si>
  <si>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</si>
  <si>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</si>
  <si>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</si>
  <si>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</si>
  <si>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</si>
  <si>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</si>
  <si>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</si>
  <si>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</si>
  <si>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</si>
  <si>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</si>
  <si>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</si>
  <si>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</si>
  <si>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</si>
  <si>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</si>
  <si>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</si>
  <si>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</si>
  <si>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</si>
  <si>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</si>
  <si>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</si>
  <si>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</si>
  <si>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</si>
  <si>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</si>
  <si>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</si>
  <si>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</si>
  <si>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</si>
  <si>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</si>
  <si>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</si>
  <si>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</si>
  <si>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</si>
  <si>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</si>
  <si>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</si>
  <si>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</si>
  <si>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</si>
  <si>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</si>
  <si>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</si>
  <si>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</si>
  <si>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</si>
  <si>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</si>
  <si>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</si>
  <si>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</si>
  <si>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</si>
  <si>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</si>
  <si>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</si>
  <si>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</si>
  <si>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</si>
  <si>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</si>
  <si>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</si>
  <si>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</si>
  <si>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</si>
  <si>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</si>
  <si>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</si>
  <si>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</si>
  <si>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</si>
  <si>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</si>
  <si>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</si>
  <si>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</si>
  <si>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</si>
  <si>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</si>
  <si>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</si>
  <si>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</si>
  <si>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</si>
  <si>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</si>
  <si>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</si>
  <si>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</si>
  <si>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</si>
  <si>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</si>
  <si>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</si>
  <si>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</si>
  <si>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</si>
  <si>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</si>
  <si>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</si>
  <si>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</si>
  <si>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</si>
  <si>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</si>
  <si>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</si>
  <si>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</si>
  <si>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</si>
  <si>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</si>
  <si>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</si>
  <si>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</si>
  <si>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</si>
  <si>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</si>
  <si>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</si>
  <si>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</si>
  <si>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</si>
  <si>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</si>
  <si>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</si>
  <si>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</si>
  <si>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</si>
  <si>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</si>
  <si>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</si>
  <si>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</si>
  <si>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</si>
  <si>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</si>
  <si>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</si>
  <si>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</si>
  <si>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</si>
  <si>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</si>
  <si>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</si>
  <si>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</si>
  <si>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</si>
  <si>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</si>
  <si>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</si>
  <si>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</si>
  <si>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</si>
  <si>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</si>
  <si>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</si>
  <si>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</si>
  <si>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</si>
  <si>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</si>
  <si>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</si>
  <si>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</si>
  <si>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</si>
  <si>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</si>
  <si>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</si>
  <si>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</si>
  <si>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</si>
  <si>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</si>
  <si>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</si>
  <si>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</si>
  <si>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</si>
  <si>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</si>
  <si>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</si>
  <si>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</si>
  <si>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</si>
  <si>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</si>
  <si>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</si>
  <si>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</si>
  <si>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</si>
  <si>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</si>
  <si>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</si>
  <si>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</si>
  <si>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</si>
  <si>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</si>
  <si>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</si>
  <si>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</si>
  <si>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</si>
  <si>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</si>
  <si>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</si>
  <si>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</si>
  <si>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</si>
  <si>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</si>
  <si>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</si>
  <si>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</si>
  <si>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</si>
  <si>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</si>
  <si>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</si>
  <si>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</si>
  <si>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</si>
  <si>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</si>
  <si>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</si>
  <si>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</si>
  <si>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</si>
  <si>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</si>
  <si>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</si>
  <si>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</si>
  <si>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</si>
  <si>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</si>
  <si>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</si>
  <si>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</si>
  <si>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</si>
  <si>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</si>
  <si>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</si>
  <si>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</si>
  <si>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</si>
  <si>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</si>
  <si>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</si>
  <si>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</si>
  <si>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</si>
  <si>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</si>
  <si>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</si>
  <si>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</si>
  <si>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</si>
  <si>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</si>
  <si>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</si>
  <si>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</si>
  <si>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</si>
  <si>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</si>
  <si>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</si>
  <si>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</si>
  <si>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</si>
  <si>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</si>
  <si>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</si>
  <si>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</si>
  <si>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</si>
  <si>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</si>
  <si>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</si>
  <si>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</si>
  <si>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</si>
  <si>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</si>
  <si>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</si>
  <si>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</si>
  <si>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</si>
  <si>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</si>
  <si>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</si>
  <si>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</si>
  <si>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</si>
  <si>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</si>
  <si>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</si>
  <si>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</si>
  <si>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</si>
  <si>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</si>
  <si>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</si>
  <si>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</si>
  <si>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</si>
  <si>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</si>
  <si>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</si>
  <si>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</si>
  <si>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</si>
  <si>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</si>
  <si>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</si>
  <si>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</si>
  <si>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</si>
  <si>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</si>
  <si>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</si>
  <si>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</si>
  <si>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</si>
  <si>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</si>
  <si>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</si>
  <si>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</si>
  <si>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</si>
  <si>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</si>
  <si>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</si>
  <si>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</si>
  <si>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</si>
  <si>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</si>
  <si>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</si>
  <si>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</si>
  <si>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</si>
  <si>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</si>
  <si>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</si>
  <si>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</si>
  <si>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</si>
  <si>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</si>
  <si>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</si>
  <si>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</si>
  <si>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</si>
  <si>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</si>
  <si>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</si>
  <si>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</si>
  <si>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</si>
  <si>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</si>
  <si>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</si>
  <si>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</si>
  <si>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</si>
  <si>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</si>
  <si>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</si>
  <si>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</si>
  <si>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</si>
  <si>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</si>
  <si>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</si>
  <si>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</si>
  <si>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</si>
  <si>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</si>
  <si>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</si>
  <si>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</si>
  <si>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</si>
  <si>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</si>
  <si>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</si>
  <si>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</si>
  <si>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</si>
  <si>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</si>
  <si>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</si>
  <si>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</si>
  <si>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</si>
  <si>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</si>
  <si>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</si>
  <si>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</si>
  <si>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</si>
  <si>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</si>
  <si>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</si>
  <si>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</si>
  <si>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</si>
  <si>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</si>
  <si>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</si>
  <si>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</si>
  <si>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</si>
  <si>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</si>
  <si>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</si>
  <si>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</si>
  <si>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</si>
  <si>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</si>
  <si>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</si>
  <si>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</si>
  <si>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</si>
  <si>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</si>
  <si>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</si>
  <si>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</si>
  <si>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</si>
  <si>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</si>
  <si>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</si>
  <si>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</si>
  <si>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</si>
  <si>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</si>
  <si>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</si>
  <si>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</si>
  <si>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</si>
  <si>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</si>
  <si>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</si>
  <si>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</si>
  <si>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</si>
  <si>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</si>
  <si>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</si>
  <si>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</si>
  <si>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</si>
  <si>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</si>
  <si>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</si>
  <si>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</si>
  <si>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</si>
  <si>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</si>
  <si>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</si>
  <si>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</si>
  <si>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</si>
  <si>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</si>
  <si>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</si>
  <si>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</si>
  <si>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</si>
  <si>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</si>
  <si>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</si>
  <si>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</si>
  <si>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</si>
  <si>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</si>
  <si>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</si>
  <si>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</si>
  <si>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</si>
  <si>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</si>
  <si>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</si>
  <si>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</si>
  <si>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</si>
  <si>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</si>
  <si>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</si>
  <si>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</si>
  <si>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</si>
  <si>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</si>
  <si>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</si>
  <si>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</si>
  <si>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</si>
  <si>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</si>
  <si>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</si>
  <si>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</si>
  <si>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</si>
  <si>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</si>
  <si>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</si>
  <si>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</si>
  <si>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</si>
  <si>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</si>
  <si>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</si>
  <si>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</si>
  <si>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</si>
  <si>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</si>
  <si>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</si>
  <si>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</si>
  <si>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</si>
  <si>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</si>
  <si>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</si>
  <si>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</si>
  <si>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</si>
  <si>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</si>
  <si>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</si>
  <si>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</si>
  <si>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</si>
  <si>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</si>
  <si>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</si>
  <si>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Northern Natural Gas</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</si>
  <si>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</si>
  <si>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</si>
  <si>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</si>
  <si>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</si>
  <si>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</si>
  <si>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</si>
  <si>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</si>
  <si>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</si>
  <si>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</si>
  <si>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</si>
  <si>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</si>
  <si>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</si>
  <si>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</si>
  <si>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</si>
  <si>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</si>
  <si>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</si>
  <si>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</si>
  <si>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</si>
  <si>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</si>
  <si>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</si>
  <si>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</si>
  <si>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</si>
  <si>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</si>
  <si>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</si>
  <si>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</si>
  <si>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</si>
  <si>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</si>
  <si>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</si>
  <si>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</si>
  <si>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</si>
  <si>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</si>
  <si>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</si>
  <si>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</si>
  <si>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</si>
  <si>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</si>
  <si>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</si>
  <si>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</si>
  <si>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</si>
  <si>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</si>
  <si>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</si>
  <si>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</si>
  <si>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</si>
  <si>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</si>
  <si>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</si>
  <si>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</si>
  <si>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</si>
  <si>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</si>
  <si>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</si>
  <si>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</si>
  <si>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</si>
  <si>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</si>
  <si>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</si>
  <si>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</si>
  <si>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</si>
  <si>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</si>
  <si>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</si>
  <si>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</si>
  <si>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</si>
  <si>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</si>
  <si>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</si>
  <si>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</si>
  <si>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</si>
  <si>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</si>
  <si>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</si>
  <si>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</si>
  <si>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</si>
  <si>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</si>
  <si>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</si>
  <si>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</si>
  <si>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</si>
  <si>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</si>
  <si>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</si>
  <si>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</si>
  <si>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</si>
  <si>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</si>
  <si>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</si>
  <si>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</si>
  <si>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</si>
  <si>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</si>
  <si>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</si>
  <si>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</si>
  <si>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</si>
  <si>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</si>
  <si>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</si>
  <si>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</si>
  <si>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</si>
  <si>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</si>
  <si>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</si>
  <si>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</si>
  <si>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</si>
  <si>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</si>
  <si>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</si>
  <si>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</si>
  <si>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</si>
  <si>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</si>
  <si>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</si>
  <si>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</si>
  <si>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</si>
  <si>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</si>
  <si>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</si>
  <si>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</si>
  <si>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</si>
  <si>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</si>
  <si>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</si>
  <si>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</si>
  <si>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</si>
  <si>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</si>
  <si>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</si>
  <si>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</si>
  <si>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</si>
  <si>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</si>
  <si>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</si>
  <si>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</si>
  <si>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</si>
  <si>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</si>
  <si>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</si>
  <si>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</si>
  <si>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</si>
  <si>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</si>
  <si>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</si>
  <si>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</si>
  <si>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</si>
  <si>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</si>
  <si>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</si>
  <si>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</si>
  <si>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</si>
  <si>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</si>
  <si>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</si>
  <si>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</si>
  <si>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</si>
  <si>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</si>
  <si>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</si>
  <si>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</si>
  <si>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</si>
  <si>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</si>
  <si>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</si>
  <si>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</si>
  <si>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</si>
  <si>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</si>
  <si>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</si>
  <si>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</si>
  <si>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</si>
  <si>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</si>
  <si>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</si>
  <si>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</si>
  <si>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</si>
  <si>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</si>
  <si>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</si>
  <si>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</si>
  <si>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</si>
  <si>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</si>
  <si>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</si>
  <si>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</si>
  <si>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</si>
  <si>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</si>
  <si>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</si>
  <si>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</si>
  <si>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</si>
  <si>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</si>
  <si>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</si>
  <si>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</si>
  <si>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</si>
  <si>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</si>
  <si>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</si>
  <si>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</si>
  <si>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</si>
  <si>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</si>
  <si>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</si>
  <si>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</si>
  <si>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</si>
  <si>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</si>
  <si>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</si>
  <si>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</si>
  <si>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</si>
  <si>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</si>
  <si>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</si>
  <si>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</si>
  <si>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</si>
  <si>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</si>
  <si>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</si>
  <si>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</si>
  <si>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</si>
  <si>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</si>
  <si>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</si>
  <si>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</si>
  <si>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</si>
  <si>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</si>
  <si>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</si>
  <si>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</si>
  <si>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</si>
  <si>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</si>
  <si>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</si>
  <si>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</si>
  <si>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</si>
  <si>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</si>
  <si>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</si>
  <si>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</si>
  <si>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</si>
  <si>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</si>
  <si>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</si>
  <si>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</si>
  <si>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</si>
  <si>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</si>
  <si>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</si>
  <si>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</si>
  <si>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</si>
  <si>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</si>
  <si>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</si>
  <si>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</si>
  <si>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</si>
  <si>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</si>
  <si>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</si>
  <si>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</si>
  <si>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</si>
  <si>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</si>
  <si>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</si>
  <si>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</si>
  <si>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</si>
  <si>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</si>
  <si>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</si>
  <si>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Transwestern Pipeline</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</si>
  <si>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</si>
  <si>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</si>
  <si>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</si>
  <si>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</si>
  <si>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</si>
  <si>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</si>
  <si>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</si>
  <si>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</si>
  <si>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</si>
  <si>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</si>
  <si>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</si>
  <si>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</si>
  <si>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</si>
  <si>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</si>
  <si>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</si>
  <si>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</si>
  <si>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</si>
  <si>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</si>
  <si>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</si>
  <si>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</si>
  <si>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</si>
  <si>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</si>
  <si>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</si>
  <si>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</si>
  <si>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</si>
  <si>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</si>
  <si>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</si>
  <si>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</si>
  <si>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</si>
  <si>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</si>
  <si>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</si>
  <si>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</si>
  <si>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</si>
  <si>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</si>
  <si>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</si>
  <si>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</si>
  <si>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</si>
  <si>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</si>
  <si>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</si>
  <si>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</si>
  <si>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</si>
  <si>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</si>
  <si>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</si>
  <si>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</si>
  <si>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</si>
  <si>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</si>
  <si>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</si>
  <si>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</si>
  <si>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</si>
  <si>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</si>
  <si>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</si>
  <si>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</si>
  <si>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</si>
  <si>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</si>
  <si>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</si>
  <si>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</si>
  <si>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</si>
  <si>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</si>
  <si>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</si>
  <si>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</si>
  <si>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</si>
  <si>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</si>
  <si>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</si>
  <si>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</si>
  <si>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</si>
  <si>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</si>
  <si>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</si>
  <si>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</si>
  <si>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</si>
  <si>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</si>
  <si>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</si>
  <si>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</si>
  <si>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</si>
  <si>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</si>
  <si>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</si>
  <si>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</si>
  <si>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OH,KY,TN,MS,LA</t>
  </si>
  <si>
    <t>CP15-96</t>
  </si>
  <si>
    <t>Very little details on project that proposes similar route to other proposed pipeline projects.</t>
  </si>
  <si>
    <t>CP13-27/CP16-76</t>
  </si>
  <si>
    <t>Approved/On Hold</t>
  </si>
  <si>
    <t>CP15-498</t>
  </si>
  <si>
    <t>System Reliability Project</t>
  </si>
  <si>
    <t>TETCO Supply Expansion Project</t>
  </si>
  <si>
    <t>TETCO Capacity Expansion Project</t>
  </si>
  <si>
    <t>CP16-6</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</si>
  <si>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</si>
  <si>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</si>
  <si>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</si>
  <si>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</si>
  <si>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</si>
  <si>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</si>
  <si>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</si>
  <si>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</si>
  <si>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</si>
  <si>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</si>
  <si>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</si>
  <si>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</si>
  <si>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Alaska Nikiski LNG project</t>
  </si>
  <si>
    <t>Ryckman Creek Resources</t>
  </si>
  <si>
    <t>CP11-24</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</si>
  <si>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</si>
  <si>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</si>
  <si>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</si>
  <si>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</si>
  <si>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</si>
  <si>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</si>
  <si>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</si>
  <si>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</si>
  <si>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</si>
  <si>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</si>
  <si>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</si>
  <si>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</si>
  <si>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</si>
  <si>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</si>
  <si>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</si>
  <si>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</si>
  <si>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</si>
  <si>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</si>
  <si>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</si>
  <si>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</si>
  <si>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</si>
  <si>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</si>
  <si>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</si>
  <si>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</si>
  <si>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</si>
  <si>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</si>
  <si>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</si>
  <si>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</si>
  <si>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</si>
  <si>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</si>
  <si>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</si>
  <si>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</si>
  <si>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</si>
  <si>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</si>
  <si>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</si>
  <si>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</si>
  <si>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</si>
  <si>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</si>
  <si>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</si>
  <si>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</si>
  <si>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</si>
  <si>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</si>
  <si>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</si>
  <si>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</si>
  <si>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</si>
  <si>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</si>
  <si>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</si>
  <si>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</si>
  <si>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</si>
  <si>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</si>
  <si>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</si>
  <si>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</si>
  <si>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</si>
  <si>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</si>
  <si>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</si>
  <si>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</si>
  <si>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</si>
  <si>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</si>
  <si>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</si>
  <si>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</si>
  <si>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</si>
  <si>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</si>
  <si>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</si>
  <si>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</si>
  <si>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</si>
  <si>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</si>
  <si>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</si>
  <si>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</si>
  <si>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</si>
  <si>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</si>
  <si>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</si>
  <si>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</si>
  <si>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</si>
  <si>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</si>
  <si>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</si>
  <si>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</si>
  <si>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</si>
  <si>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</si>
  <si>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</si>
  <si>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</si>
  <si>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</si>
  <si>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</si>
  <si>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</si>
  <si>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</si>
  <si>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</si>
  <si>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 xml:space="preserve">Related to Cameron LNG </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</si>
  <si>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</si>
  <si>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</si>
  <si>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</si>
  <si>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</si>
  <si>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</si>
  <si>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</si>
  <si>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</si>
  <si>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</si>
  <si>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</si>
  <si>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</si>
  <si>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</si>
  <si>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</si>
  <si>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</si>
  <si>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</si>
  <si>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</si>
  <si>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</si>
  <si>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</si>
  <si>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</si>
  <si>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</si>
  <si>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</si>
  <si>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</si>
  <si>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</si>
  <si>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</si>
  <si>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</si>
  <si>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</si>
  <si>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</si>
  <si>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</si>
  <si>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</si>
  <si>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</si>
  <si>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</si>
  <si>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</si>
  <si>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</si>
  <si>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</si>
  <si>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</si>
  <si>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</si>
  <si>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</si>
  <si>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</si>
  <si>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</si>
  <si>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</si>
  <si>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</si>
  <si>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IL,MO,AR,TX</t>
  </si>
  <si>
    <t>MS,LA</t>
  </si>
  <si>
    <t>PA,MD, VA,NC,SC,GA,AL</t>
  </si>
  <si>
    <t>Gulf Coast Express</t>
  </si>
  <si>
    <t>DCP Midstream, Targa Resources Corp.</t>
  </si>
  <si>
    <t>St. Charles Parish Expansion Project</t>
  </si>
  <si>
    <t>CP16-478-000</t>
  </si>
  <si>
    <t>North Seattle Lateral Upgrade Project</t>
  </si>
  <si>
    <t>2018 Paiute Expansion Project</t>
  </si>
  <si>
    <t>Paiute Pipeline Co</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</si>
  <si>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</si>
  <si>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</si>
  <si>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</si>
  <si>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</si>
  <si>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</si>
  <si>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</si>
  <si>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</si>
  <si>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</si>
  <si>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</si>
  <si>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</si>
  <si>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</si>
  <si>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Historical Projects</t>
  </si>
  <si>
    <t>TGP Rio Bravo Hidalgo Expansion</t>
  </si>
  <si>
    <t>Pecos Trail Pipeline</t>
  </si>
  <si>
    <t>Namerico</t>
  </si>
  <si>
    <t>Permian to Katy Pipeline</t>
  </si>
  <si>
    <t>Sempra, Boardwalk Energy</t>
  </si>
  <si>
    <t>kathryn.dyl@eia.gov</t>
  </si>
  <si>
    <t>202-287-5862</t>
  </si>
  <si>
    <t>Northern Access 2016 Project (PA to NY)</t>
  </si>
  <si>
    <t>Northern Access 2016 Project (NY to ON)</t>
  </si>
  <si>
    <t>Roadrunner Gas Transmission Phase 3</t>
  </si>
  <si>
    <t>CP16-5</t>
  </si>
  <si>
    <t>Western Gas Partners LP</t>
  </si>
  <si>
    <t>Cancelled</t>
  </si>
  <si>
    <t>Gaines County Crossover Compressor Station</t>
  </si>
  <si>
    <t>CP16-488</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</si>
  <si>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</si>
  <si>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</si>
  <si>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</si>
  <si>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</si>
  <si>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</si>
  <si>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</si>
  <si>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</si>
  <si>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</si>
  <si>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</si>
  <si>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</si>
  <si>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</si>
  <si>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</si>
  <si>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</si>
  <si>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</si>
  <si>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</si>
  <si>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Equitrans LP</t>
  </si>
  <si>
    <t>CP16-13</t>
  </si>
  <si>
    <t>Equitrans Expansion Project</t>
  </si>
  <si>
    <t>WV,VA</t>
  </si>
  <si>
    <t>6,12,16,20,24</t>
  </si>
  <si>
    <t>CP18-46</t>
  </si>
  <si>
    <t>18,20</t>
  </si>
  <si>
    <t>CP18-26</t>
  </si>
  <si>
    <t>CP18-17</t>
  </si>
  <si>
    <t>Enable Gas Transmission</t>
  </si>
  <si>
    <t>CP18-9</t>
  </si>
  <si>
    <t>Sierrita Gas Pipeline LLC</t>
  </si>
  <si>
    <t>CP18-37, CP18-38</t>
  </si>
  <si>
    <t>CP17-58</t>
  </si>
  <si>
    <t>Transwestern Pipeline Co LLC</t>
  </si>
  <si>
    <t>CP18-47</t>
  </si>
  <si>
    <t>Gateway Expansion Project</t>
  </si>
  <si>
    <t>CP18-18</t>
  </si>
  <si>
    <t>Port Arthur Pipeline LLC</t>
  </si>
  <si>
    <t>CP18-7</t>
  </si>
  <si>
    <t>no</t>
  </si>
  <si>
    <t>Cheyenne Connector Pipeline</t>
  </si>
  <si>
    <t>Tallgrass Energy Partners LP</t>
  </si>
  <si>
    <t>Cheyenne Hub Enhancement Project</t>
  </si>
  <si>
    <t>Rockies Express Pipeline LLC</t>
  </si>
  <si>
    <t>CP18-103</t>
  </si>
  <si>
    <t>CO,WY,NE,KS,MO,IL</t>
  </si>
  <si>
    <t>CP18-102</t>
  </si>
  <si>
    <t>Stratton Ridge Expansion</t>
  </si>
  <si>
    <t xml:space="preserve">Expansion </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</si>
  <si>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</si>
  <si>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</si>
  <si>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</si>
  <si>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</si>
  <si>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</si>
  <si>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</si>
  <si>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KY,TN,MS,AR, LA</t>
  </si>
  <si>
    <t>Sempra LNG</t>
  </si>
  <si>
    <t>Notes</t>
  </si>
  <si>
    <t>US side of Texas-Tuxpan project under construction in Mexico; border crossing got FERC approval to begin construction on 3/5/18</t>
  </si>
  <si>
    <t xml:space="preserve">Texas Railroad Commission   </t>
  </si>
  <si>
    <t>http://www.rrc.state.tx.us/pipeline-safety/reports/</t>
  </si>
  <si>
    <t>Energy Transfer Company</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</si>
  <si>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</si>
  <si>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</si>
  <si>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</si>
  <si>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</si>
  <si>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</si>
  <si>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</si>
  <si>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</si>
  <si>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</si>
  <si>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</si>
  <si>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</si>
  <si>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</si>
  <si>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</si>
  <si>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</si>
  <si>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</si>
  <si>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</si>
  <si>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</si>
  <si>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</si>
  <si>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</si>
  <si>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</si>
  <si>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</si>
  <si>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</si>
  <si>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</si>
  <si>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</si>
  <si>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</si>
  <si>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</si>
  <si>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</si>
  <si>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</si>
  <si>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</si>
  <si>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</si>
  <si>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</si>
  <si>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</si>
  <si>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</si>
  <si>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</si>
  <si>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</si>
  <si>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</si>
  <si>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</si>
  <si>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</si>
  <si>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</si>
  <si>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</si>
  <si>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</si>
  <si>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</si>
  <si>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</si>
  <si>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</si>
  <si>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</si>
  <si>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</si>
  <si>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</si>
  <si>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</si>
  <si>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</si>
  <si>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</si>
  <si>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</si>
  <si>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</si>
  <si>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</si>
  <si>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</si>
  <si>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</si>
  <si>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</si>
  <si>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</si>
  <si>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</si>
  <si>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</si>
  <si>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</si>
  <si>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Additional bidirectional capacity on Transco; additional supplies to LDCs in Southeast</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</si>
  <si>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</si>
  <si>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</si>
  <si>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</si>
  <si>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</si>
  <si>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</si>
  <si>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</si>
  <si>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</si>
  <si>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</si>
  <si>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</si>
  <si>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</si>
  <si>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</si>
  <si>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</si>
  <si>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</si>
  <si>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</si>
  <si>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</si>
  <si>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</si>
  <si>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</si>
  <si>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</si>
  <si>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</si>
  <si>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</si>
  <si>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</si>
  <si>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</si>
  <si>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</si>
  <si>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</si>
  <si>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</si>
  <si>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</si>
  <si>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</si>
  <si>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</si>
  <si>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</si>
  <si>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</si>
  <si>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</si>
  <si>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</si>
  <si>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</si>
  <si>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</si>
  <si>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</si>
  <si>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</si>
  <si>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</si>
  <si>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Wyoming Interstate Co LLC</t>
  </si>
  <si>
    <t>CP18-117</t>
  </si>
  <si>
    <t>Additional compression to allow delivery to Cheyenne Hub</t>
  </si>
  <si>
    <t xml:space="preserve">CIG 2018 Line Nos. 5A and 5B Expansion Project </t>
  </si>
  <si>
    <t>Colorado Interstate Gas Co LLC</t>
  </si>
  <si>
    <t>CP18-94</t>
  </si>
  <si>
    <t>Brings additional supply from DJ Basin to Cheyenne Hub (545 MMcf/d total)</t>
  </si>
  <si>
    <t>Sweden Valley Project</t>
  </si>
  <si>
    <t>Dominion Energy Transmission Co</t>
  </si>
  <si>
    <t>CP18-45</t>
  </si>
  <si>
    <t>Delivery to TGP in OH</t>
  </si>
  <si>
    <t>Steel Reef Pipelines US LLC</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</si>
  <si>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</si>
  <si>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</si>
  <si>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</si>
  <si>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</si>
  <si>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</si>
  <si>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</si>
  <si>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</si>
  <si>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</si>
  <si>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</si>
  <si>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</si>
  <si>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</si>
  <si>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</si>
  <si>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</si>
  <si>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</si>
  <si>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</si>
  <si>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</si>
  <si>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</si>
  <si>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</si>
  <si>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</si>
  <si>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</si>
  <si>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</si>
  <si>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</si>
  <si>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</si>
  <si>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</si>
  <si>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</si>
  <si>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</si>
  <si>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</si>
  <si>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</si>
  <si>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</si>
  <si>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</si>
  <si>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</si>
  <si>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</si>
  <si>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</si>
  <si>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Takeaway capacity out of Permian; online 4Q 2020</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</si>
  <si>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</si>
  <si>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</si>
  <si>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</si>
  <si>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</si>
  <si>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</si>
  <si>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</si>
  <si>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</si>
  <si>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</si>
  <si>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</si>
  <si>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</si>
  <si>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</si>
  <si>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</si>
  <si>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</si>
  <si>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</si>
  <si>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</si>
  <si>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</si>
  <si>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</si>
  <si>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Natural Bridge Pipeline</t>
  </si>
  <si>
    <t>Black Hills Gas Distribution LLC</t>
  </si>
  <si>
    <t>LDC use; provide reliablility to 57k customers in Casper area</t>
  </si>
  <si>
    <t>Dakota Natural Gas Drayton Pipeline</t>
  </si>
  <si>
    <t>Dakota Natural Gas</t>
  </si>
  <si>
    <t>CP18-514</t>
  </si>
  <si>
    <t>2,4</t>
  </si>
  <si>
    <t>Permian North Expansion Project</t>
  </si>
  <si>
    <t>Takeaway capacity out of Permian</t>
  </si>
  <si>
    <t>Permian Highway Pipeline Project</t>
  </si>
  <si>
    <t>Takeaway capacity from Permian to Gulf Coast</t>
  </si>
  <si>
    <t>Permian Global Access Pipeline</t>
  </si>
  <si>
    <t>Tellurian</t>
  </si>
  <si>
    <t>Takeaway capacity from Perimian to proposed LNG facility in Gillis, LA</t>
  </si>
  <si>
    <t>Allows delivery to Corpus Christi LNG facility</t>
  </si>
  <si>
    <t>KM Freeport Lateral</t>
  </si>
  <si>
    <t>Connect Transco to LNG demand in Texas</t>
  </si>
  <si>
    <t>Double E Pipeline</t>
  </si>
  <si>
    <t>Summit Midstream Partners</t>
  </si>
  <si>
    <t>Whistler Pipeline Project</t>
  </si>
  <si>
    <t>Texas RRC</t>
  </si>
  <si>
    <t>Takeaway out of Permian/Waha to Agua Dulce, then up to Houston area</t>
  </si>
  <si>
    <t>ONEOK WestTex Expansion</t>
  </si>
  <si>
    <t>ONEOK Inc.</t>
  </si>
  <si>
    <t>TX RRC</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</si>
  <si>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</si>
  <si>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</si>
  <si>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</si>
  <si>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</si>
  <si>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</si>
  <si>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</si>
  <si>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</si>
  <si>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</si>
  <si>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</si>
  <si>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</si>
  <si>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</si>
  <si>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</si>
  <si>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</si>
  <si>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</si>
  <si>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</si>
  <si>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</si>
  <si>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</si>
  <si>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</si>
  <si>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</si>
  <si>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</si>
  <si>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</si>
  <si>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</si>
  <si>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</si>
  <si>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Additional compressor station and capacity</t>
  </si>
  <si>
    <t>CP18-490</t>
  </si>
  <si>
    <t>CP18-137</t>
  </si>
  <si>
    <t>CP18-530</t>
  </si>
  <si>
    <t>CP18-522</t>
  </si>
  <si>
    <t>Willis Lateral Project</t>
  </si>
  <si>
    <t>Supply 1 GW Willis combined Cycle power plant</t>
  </si>
  <si>
    <t>CP18-525</t>
  </si>
  <si>
    <t>Permian takeaway to Texas panhandle; filed construction permit with Texas RRC</t>
  </si>
  <si>
    <t>North Texas Pipeline Expansion/Old Ocean Pipeline</t>
  </si>
  <si>
    <t>Red Bluff Express Extension</t>
  </si>
  <si>
    <t>Red Bluff Express Pipeline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</si>
  <si>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</si>
  <si>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</si>
  <si>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</si>
  <si>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</si>
  <si>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</si>
  <si>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</si>
  <si>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</si>
  <si>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</si>
  <si>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</si>
  <si>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</si>
  <si>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</si>
  <si>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Greater Philadelphia Expansion</t>
  </si>
  <si>
    <t xml:space="preserve">https://www.enbridge.com/projects-and-infrastructure/projects/greater-philadelphia-expansion-project </t>
  </si>
  <si>
    <t>Increase deliverability to Philadelphia region, growing electric and industrial demand</t>
  </si>
  <si>
    <t>CP18-538</t>
  </si>
  <si>
    <t>Transport residue gas from processing plant in Carlsbad, NM to Waha hub via Agua Blanca pipeline</t>
  </si>
  <si>
    <t>Gulf Run Pipeline</t>
  </si>
  <si>
    <t>Conenct Carthage/Perryville hubs (at Westdale) to LNG facilities along Gulf Coast (Starks/Gillis compressor)</t>
  </si>
  <si>
    <t>MA, NH, ME, NB</t>
  </si>
  <si>
    <t>Fox Energy Center Natural Gas Lateral Project</t>
  </si>
  <si>
    <t>Wisconsin Public Service</t>
  </si>
  <si>
    <t>Serves Fox Energy Center power plant; 20 in. pipe with MAOP of 1,000 psi.  Designed to give supply flexibility to plant, which is currently served only by ANR at volumes of 25.6 MMcf/d</t>
  </si>
  <si>
    <t>East Louisiana Project</t>
  </si>
  <si>
    <t>CP19-12</t>
  </si>
  <si>
    <t>AL,MS,LA</t>
  </si>
  <si>
    <t>New delivery point to Entergy Louisiana; bidirectional flow on mainline</t>
  </si>
  <si>
    <t>CP19-10</t>
  </si>
  <si>
    <t>Cedar Station Upgrade Project</t>
  </si>
  <si>
    <t>CP16-487</t>
  </si>
  <si>
    <t>Increases pressure/volume of delivery to Black Dog Generating Station; updates to system</t>
  </si>
  <si>
    <t>Del-Mar Energy Pathway Project</t>
  </si>
  <si>
    <t>MD,DE</t>
  </si>
  <si>
    <t>CP18-548</t>
  </si>
  <si>
    <t>Additional capacity and delivery points in MD and DE; firm transportation to 3 LDCs and off-peak transportation to 1 industrial customer</t>
  </si>
  <si>
    <t>Compressor Station 261 Upgrade Project</t>
  </si>
  <si>
    <t>CP19-7</t>
  </si>
  <si>
    <t>MA,CT</t>
  </si>
  <si>
    <t>Project expands capacity into Delaware; Staggered completion dates; full service not expected until March 2019</t>
  </si>
  <si>
    <t>Rio Bravo Pipeline Project</t>
  </si>
  <si>
    <t>Rio Bravo Pipeline Company</t>
  </si>
  <si>
    <t>CP16-455</t>
  </si>
  <si>
    <t>Feedstock supply to Rio Grande LNG project; runs from area northwest of Agua Dulce hub to Brownsville</t>
  </si>
  <si>
    <t>Provides capacity to 630 MW new combined cycle power plant in Wawayanda, NY</t>
  </si>
  <si>
    <t>Northern Lights 2019</t>
  </si>
  <si>
    <t>Western Energy Storage and Transportation (WEST) Header Project</t>
  </si>
  <si>
    <t>UT,NV,AZ,MX</t>
  </si>
  <si>
    <t>24,36,42,48</t>
  </si>
  <si>
    <t>Connect Magnum Storage facility to western hubs, Permian supplies, and Southern California market.  Bidirectional</t>
  </si>
  <si>
    <t>CP18-534</t>
  </si>
  <si>
    <t>Line YM28 and Line FM120 Modernization Project</t>
  </si>
  <si>
    <t>CP17-74</t>
  </si>
  <si>
    <t>https://pipelineandstorage.natfuel.com/current-projects/ym28-and-fm120-modernization-project/</t>
  </si>
  <si>
    <t>12, 6</t>
  </si>
  <si>
    <t>Construction of new 14.4 mile 12 inch Line KL, replacement/extension of 5.8 miles of Line FM120 with 6 inch pipe, abandonment of Line YM28</t>
  </si>
  <si>
    <t>Requested In Service</t>
  </si>
  <si>
    <t>Replacement of valves, compressors, and associated equiptment to improve deliverability</t>
  </si>
  <si>
    <t>Takeaway of associated gas from Delware Basin to Waha Hub; 117 mile 42 inch trunkline from Lane Processing Plant in Eddy county, NM, to Waha and a 17 mile 30 inch lateral from Loving processing plants to trunkline</t>
  </si>
  <si>
    <t>Sabine Pass Expansion Project (formerly Sabine Pass Liquefaction Lateral and Tap)</t>
  </si>
  <si>
    <t>South Saskatchewan Access Project</t>
  </si>
  <si>
    <t>Southside Connector Distribution Project</t>
  </si>
  <si>
    <t>Virginia Natural Gas</t>
  </si>
  <si>
    <t>Additional capacity along entire TX Gulf Coast to supply Mexican market; CFE sole shipper; will connect to Valley Crossing/Texas-Tuxpan pipeline</t>
  </si>
  <si>
    <t>Atlantic Bridge project Phase 2 (CAN)</t>
  </si>
  <si>
    <t>Part of project allows for additional deliveries on Maritimes pipeline system; delays in constructing Weymouth Compressor Station due to litigation</t>
  </si>
  <si>
    <t xml:space="preserve"> Incremental capacity increase into New England;  delays in constructing Weymouth Compressor Station due to litigation</t>
  </si>
  <si>
    <t>West Loop Project</t>
  </si>
  <si>
    <t>PA, OH</t>
  </si>
  <si>
    <t>CP19-26</t>
  </si>
  <si>
    <t>Deliver gas from PA to 1 GW combined cycle power plant in Columbiana County, OH</t>
  </si>
  <si>
    <t>Demicks Lake-Cherry Creek Pipeline Project</t>
  </si>
  <si>
    <t>CP19-27</t>
  </si>
  <si>
    <t xml:space="preserve">Takeaway capacity out of Bakken </t>
  </si>
  <si>
    <t>Westbrook Xpress Project Phase 1</t>
  </si>
  <si>
    <t>CP19-32</t>
  </si>
  <si>
    <t>Westbrook Xpress Project Phase 2</t>
  </si>
  <si>
    <t>Details from Natural Gas Intelligence article published 11/5/18</t>
  </si>
  <si>
    <t>Takeaway capacity out of Anadarko basin; Completion corresponds to increased flows in Genscape</t>
  </si>
  <si>
    <t>https://s21.q4cdn.com/271408906/files/doc_presentations/2018/03/SemGroup-Investor-Presentation-March-2018_FINAL.pdf</t>
  </si>
  <si>
    <t>Phase 1 completed; however, no indication of east-west flows according to Genscape.  Remains "under construction"</t>
  </si>
  <si>
    <t>CP17-46</t>
  </si>
  <si>
    <t>Bring more natural gas from Southern Co. system from the north into Virgina markets for distribution; connects supplies between two regions.  As of Dec 2018, project 93% complete</t>
  </si>
  <si>
    <t>Service will be resumed on Old Ocean Pipeline (160 MMcf/d) from Dallas to Gulf Coast (done 2Q 2018); expansion on North Texas pipeline to provide Permian takeaway capacity, filling Old Ocean (expected 4Q2018)</t>
  </si>
  <si>
    <t>Anchor shipper is CFE (506 MMcf/d); the design capacity is not expected to be reached</t>
  </si>
  <si>
    <t>Takeaway out of Bakken; TOTAL capacity on line 27 is now 600 MMcf/d- cannot find prior capacity or capacity added</t>
  </si>
  <si>
    <t>Project has been announced as no longer moving forward</t>
  </si>
  <si>
    <t>Project has requested in service approval from FERC/Office of Energy Projects but has yet to be granted as of publication date</t>
  </si>
  <si>
    <t xml:space="preserve">Notes may include a project's relationship to other pipeline or infrastructure projects (e.g. LNG terminal, </t>
  </si>
  <si>
    <t>gas-fired power plant), whether it is associated with local distribution companies, its association with</t>
  </si>
  <si>
    <t>any shale gas and tight oil basin, or reasons for delay.</t>
  </si>
  <si>
    <t xml:space="preserve">•     Separated pipeline projects completed prior to and including 2017 into "Historical Pipeline Projects" </t>
  </si>
  <si>
    <t>•     Created additional columns for pipeline project website and further details on project when found or available.</t>
  </si>
  <si>
    <t>•     Created two new status designations:  "Requested In Service" and "Cancelled."  See Definitions tab.</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</si>
  <si>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pipeline company websites, and the Federal Energy Regulatory Commission (FERC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Updates may include corrections to project details. </t>
  </si>
  <si>
    <t>Projects completed in 2017 but recently updated remain in "Natural Gas Pipeline Projects" tab.</t>
  </si>
  <si>
    <t>Port Arthur Pipeline- Texas Connector</t>
  </si>
  <si>
    <t>Port Arthur Pipeline- Louisiana Connector</t>
  </si>
  <si>
    <t>Associated with Port Arthur Liquefaction Project; will only proceed if Port Arthur LNG facility is built</t>
  </si>
  <si>
    <t>CP02-74</t>
  </si>
  <si>
    <t>Lockridge Extension Pipeline</t>
  </si>
  <si>
    <t>CP19-52</t>
  </si>
  <si>
    <t>Gulf Connector Expansion Project</t>
  </si>
  <si>
    <t>TriState Corridor Pipeline Project</t>
  </si>
  <si>
    <t>Equitrans Midstream Corporation</t>
  </si>
  <si>
    <t>Bernville Compressor Station Project</t>
  </si>
  <si>
    <t>CP19-191</t>
  </si>
  <si>
    <t>Replace 2 compressor stations to comply with new PA environmental rules; compressors installed in 1958 and 1968</t>
  </si>
  <si>
    <t>Deliver feedgas to Driftwood LNG facility; no FID as of update</t>
  </si>
  <si>
    <t>Line OT-27 Project</t>
  </si>
  <si>
    <t>CP19-151</t>
  </si>
  <si>
    <t>Distribution system to serve Roland, OK</t>
  </si>
  <si>
    <t>Central Corridor Pipeline Extension</t>
  </si>
  <si>
    <t>Duke Energy Ohio</t>
  </si>
  <si>
    <t>Ohio PUC</t>
  </si>
  <si>
    <t>Duke Energy Ohio to increase delivery to Cincinnati area customers during peak demand</t>
  </si>
  <si>
    <t>Index 99 Expansion Project</t>
  </si>
  <si>
    <t>LA, TX</t>
  </si>
  <si>
    <t>CP19-125</t>
  </si>
  <si>
    <t>Deliver Shelby Trough gas supplies to Gulf Coast demand markets</t>
  </si>
  <si>
    <t>South Jersey Gas Pipeline</t>
  </si>
  <si>
    <t>South Jersey Gas</t>
  </si>
  <si>
    <t>Serve B.L. England power plant and deliver to customers in Atlantic and Cape May counties</t>
  </si>
  <si>
    <t>Pinelands Commission</t>
  </si>
  <si>
    <t>Sanford Project</t>
  </si>
  <si>
    <t>CP19-58</t>
  </si>
  <si>
    <t>Increase firm transportation to Florida Power and Light Sanford power plant from 15.7 MMcf/hr to 17.2 MMcf/hr</t>
  </si>
  <si>
    <t>High Plains Kiowa Lateral Expanson Project</t>
  </si>
  <si>
    <t>Colorado Interstate Gas Co.</t>
  </si>
  <si>
    <t>CP19-56</t>
  </si>
  <si>
    <t>Deliver natural gas from processing plant in Denver-Julesburg Basin to CIG hub in Weld, CO</t>
  </si>
  <si>
    <t>Yorktown Meter Station Upgrade</t>
  </si>
  <si>
    <t>CP19-13</t>
  </si>
  <si>
    <t>Increase deliverability at Yorktown M&amp;R Station for ConEd utility (in Westchester Co.)</t>
  </si>
  <si>
    <t>Corpus Christi Stage III Pipeline</t>
  </si>
  <si>
    <t>Cheniere Energy Corpus Christi</t>
  </si>
  <si>
    <t>Increase deliverability to Corpus Christi LNG for Train 3</t>
  </si>
  <si>
    <t>CP18-513</t>
  </si>
  <si>
    <t>Expand deliverability to Cove Point LNG terminal on Transco system</t>
  </si>
  <si>
    <t>VNG Suffolk No. 3 Meter Station Expansion Project</t>
  </si>
  <si>
    <t>CP19-51</t>
  </si>
  <si>
    <t>Increase deliverability to customers in SE Virginia</t>
  </si>
  <si>
    <t>CP17-56</t>
  </si>
  <si>
    <t>Regional Energy Access Project (Phase I and II)</t>
  </si>
  <si>
    <t>Three delivery paths from  Chapin B, Puddlefield B, and Carverton B reciept points on the Leidy lateral to three delivery points:  Mud Run Road (PA, 210 MMcf/d Phase I); Station 210 Delivery Pool (NJ, 640 MMcf/d, Phase I), amd Trenton Delivery CPH (NJ, 190 MMcf/d, Phase II)</t>
  </si>
  <si>
    <t>Sabine Pass Compression Project</t>
  </si>
  <si>
    <t>Natural Gas Pipeline Co</t>
  </si>
  <si>
    <t>CP18-487</t>
  </si>
  <si>
    <t>Additional compression to increase deliverability to Sabine Pass LNG terminal</t>
  </si>
  <si>
    <t>FM 100 Project</t>
  </si>
  <si>
    <t>PF17-10</t>
  </si>
  <si>
    <t>CP19-99</t>
  </si>
  <si>
    <t>3 new compressor stations to increase southbound capacity from Alliance receipt point in IL to Corpus Christi LNG in TX</t>
  </si>
  <si>
    <t>NGPL Gulf Coast Southbound Project (Phase II)</t>
  </si>
  <si>
    <t>Northern Delaware Basin Expansion Project</t>
  </si>
  <si>
    <t>CP19-28</t>
  </si>
  <si>
    <t>Expand takeaway capacity from Delaware Basin</t>
  </si>
  <si>
    <t>http://ir.oneok.com/news-and-events/press-releases/2019/02-25-2019-211707239</t>
  </si>
  <si>
    <t xml:space="preserve">https://www.dominionenergy.com/about-us/natural-gas-projects/eastern-market-access-project </t>
  </si>
  <si>
    <t xml:space="preserve">https://www.gulfrunpipeline.com </t>
  </si>
  <si>
    <t xml:space="preserve">http://www.northernnaturalgas.com/expansionprojects/Pages/NorthernLights2019-Rochester.aspx </t>
  </si>
  <si>
    <t xml:space="preserve">https://www.kindermorgan.com/pages/business/gas_pipelines/projects/php/ </t>
  </si>
  <si>
    <t xml:space="preserve">http://sempralng.com/port-arthur-pipeline-louisiana-connector/ </t>
  </si>
  <si>
    <t xml:space="preserve">http://sempralng.com/port-arthur-pipeline/ </t>
  </si>
  <si>
    <t xml:space="preserve">http://maritimesenergy.com/flow/uploads/MonctonNaturalGasSupplyALL.pdf </t>
  </si>
  <si>
    <t xml:space="preserve">https://westhp.com/ </t>
  </si>
  <si>
    <t>Enhancements (in 2018)</t>
  </si>
  <si>
    <t>Delta Express Pipeline Project</t>
  </si>
  <si>
    <t>Venture Global</t>
  </si>
  <si>
    <t>PF19-4</t>
  </si>
  <si>
    <t>Associated with Delta LNG export project currently before FERC; two parallel 42 inch pipelines</t>
  </si>
  <si>
    <t>Southwest Gas Co</t>
  </si>
  <si>
    <t>NVPUC</t>
  </si>
  <si>
    <t>New customers (LDC) in Elko County, Nevada; 22 mile backbone and 168 miles of distribution pipeline; connected to Ruby and Paiute pipelines</t>
  </si>
  <si>
    <t>http://pucweb1.state.nv.us/PDF/AxImages/DOCKETS_2015_THRU_PRESENT/2019-6/39610.pdf</t>
  </si>
  <si>
    <t>Greene Interconnect Project</t>
  </si>
  <si>
    <t>CP19-477</t>
  </si>
  <si>
    <t xml:space="preserve"> New interconnect on MVP to deliver 1 Bcf/d to Columbia Gas Transmission KA System</t>
  </si>
  <si>
    <t>Gulfstream Phase VI Expansion Project</t>
  </si>
  <si>
    <t>Gulfstream Natural Gas System LLC</t>
  </si>
  <si>
    <t>CP19-475</t>
  </si>
  <si>
    <t xml:space="preserve">Increase operating pressure on Gulfstream pipeline to serve Tampa Electric Company's Big Bend power plant </t>
  </si>
  <si>
    <t>CP19-473</t>
  </si>
  <si>
    <t>Connection to 830 MW Energy Solutions Consortium Brook County power plant; new interconnect (Trinity) in Washington County</t>
  </si>
  <si>
    <t>Line Section 22 Project</t>
  </si>
  <si>
    <t>CP19-105</t>
  </si>
  <si>
    <t>Incremental capacity on WBI system on Line 22 between Elk Basin and Billings, MT</t>
  </si>
  <si>
    <t>Bluebonnet Market Express Pipeline</t>
  </si>
  <si>
    <t>Williams</t>
  </si>
  <si>
    <t>Permian takeaway capacity from Waha Hub to near Katy, TX</t>
  </si>
  <si>
    <t>Delhi Connector Pipeline</t>
  </si>
  <si>
    <t>Haynesville takeaway capacity from Delhi, LA to Gillis, LA</t>
  </si>
  <si>
    <t>CJ Express Pipeline</t>
  </si>
  <si>
    <t>Midcoast Energy</t>
  </si>
  <si>
    <t>Haynesville takeaway capacity from ETX-Haynesville to Silsbee, TX</t>
  </si>
  <si>
    <t>Haynesville Global Access Pipeline</t>
  </si>
  <si>
    <t>Haynesville takeaway capacity from ARKLA-Haynesville to Gillis, LA</t>
  </si>
  <si>
    <t>NGPL Gulf Coast Southbound Project (Phase III)</t>
  </si>
  <si>
    <t>IA,IL,MO,AR,TX</t>
  </si>
  <si>
    <t>Louisiana XPress Project</t>
  </si>
  <si>
    <t>CP19-488</t>
  </si>
  <si>
    <t>Expansion from TCO pool to LA; new and utilization of existing capacity to total 850 MMcf/d</t>
  </si>
  <si>
    <t>Putnam Expansion Project</t>
  </si>
  <si>
    <t>CP19-474</t>
  </si>
  <si>
    <t>Deliver natural gas to 1,183 MW Seminole Electirc Cooperative power unit</t>
  </si>
  <si>
    <t>Permian Pass Pipeline</t>
  </si>
  <si>
    <t>TX RCC</t>
  </si>
  <si>
    <t>http://venturegloballng.com/plaquemines-project/plaquemines-pipeline/#.XUHmUppKiJA</t>
  </si>
  <si>
    <t>Deliver additional feedgas to Plaquemines LNG from interconnection with TETCO (Southwest Lateral TETLP)</t>
  </si>
  <si>
    <t>Rochester Expansion Project</t>
  </si>
  <si>
    <t>CP19-494</t>
  </si>
  <si>
    <t>https://www.floridasoutheastconnection.com/okeechobee-lateral-pipeline</t>
  </si>
  <si>
    <t>Delivers natural gas to powerplant</t>
  </si>
  <si>
    <t>CP19-495</t>
  </si>
  <si>
    <t>Built in conjunction with Calcasieu Pass LNG Terminal</t>
  </si>
  <si>
    <t>Sendero Carlsbad Gateway LLC</t>
  </si>
  <si>
    <t>Sendero Carlsbad Gateway Project</t>
  </si>
  <si>
    <t>Mountaineer XPress Pipeline (TCO Pool)</t>
  </si>
  <si>
    <t>Mountaineer XPress Pipeline (to CGT)</t>
  </si>
  <si>
    <t>Takeaway capacity out of Marcellus/Utica to Gulf XPress/CGT</t>
  </si>
  <si>
    <t>Industrial</t>
  </si>
  <si>
    <t>LNG</t>
  </si>
  <si>
    <t>Electric</t>
  </si>
  <si>
    <t>Industrial, Electric</t>
  </si>
  <si>
    <t>LDC</t>
  </si>
  <si>
    <t>LDC, Industrial</t>
  </si>
  <si>
    <t>Constructed as part of Port Arthur LNG export project; will only go forward if facilitiy is built</t>
  </si>
  <si>
    <t>LDC, Electric</t>
  </si>
  <si>
    <t>Utility</t>
  </si>
  <si>
    <t>https://adelphiagateway.com/</t>
  </si>
  <si>
    <t>LDC, Industrial, Electric</t>
  </si>
  <si>
    <t>Convert existing pipeline from oil to natural gas; Deliver supply into Philadelphia market down to Marcus Hook</t>
  </si>
  <si>
    <t>https://atlanticcoastpipeline.com/</t>
  </si>
  <si>
    <t>Deliver Appalachia Basin supplies to Virginia and North Carolina; laterals to two electric generators</t>
  </si>
  <si>
    <t>Delivers natural gas supply from DJ Basin to Cheyenne Hub</t>
  </si>
  <si>
    <t>Additional west-to-east capacity on REX; in conjunction with Cheyenne Hub Enhancement Project</t>
  </si>
  <si>
    <t>https://www.kindermorgan.com/pages/business/gas_pipelines/east/tgp/261_upgrade.aspx</t>
  </si>
  <si>
    <t>Additional capacity into New England market</t>
  </si>
  <si>
    <t>Deliver Marcellus supply from PA across NY and into New England Market</t>
  </si>
  <si>
    <t>Unclear what status of expansion to pipeline is; noted as on hold pending further information</t>
  </si>
  <si>
    <t>Increased deliverability for Washington Gas Light Co. and Mattawoman Energy</t>
  </si>
  <si>
    <t>Improve gas delliverability from storage to Portland General Electric power plants to balance renewable generation</t>
  </si>
  <si>
    <t>Deliver natural gas to Florida Power and Light (FPL) and Duke Energy of Florida (DEF)</t>
  </si>
  <si>
    <t>http://sabaltrailtransmission.com/</t>
  </si>
  <si>
    <t>Increase deliverability of US exports into northwest Mexico</t>
  </si>
  <si>
    <t>Delivery to new methanol plant being constructied in St. James Parrish by Shangdog Yuhuang Chemical</t>
  </si>
  <si>
    <t>https://www.enbridge.com/projects-and-infrastructure/projects/stratton-ridge-project</t>
  </si>
  <si>
    <t>Delivery to Freeport LNG</t>
  </si>
  <si>
    <t>Demand Served</t>
  </si>
  <si>
    <t>CP19-484</t>
  </si>
  <si>
    <t>Takeaway capacity out of Haynesville to serve Sabine Pass</t>
  </si>
  <si>
    <t>Acadiana Project</t>
  </si>
  <si>
    <t>Lamar County Expansion Project</t>
  </si>
  <si>
    <t>CP19-517</t>
  </si>
  <si>
    <t>Add delivery to 550 MW new combined cycle facility of Cooperative Energy Texas (Morrow Repower Project), replacing coal plant</t>
  </si>
  <si>
    <t>Long Ridge Lateral</t>
  </si>
  <si>
    <t>OPSB</t>
  </si>
  <si>
    <t>Deliver natural gas to Long Ridge Energy Generation LLC (transmission line off of existing gathering system) in Monroe County, OH</t>
  </si>
  <si>
    <t>Cameron Extension Project</t>
  </si>
  <si>
    <t>CP19-512</t>
  </si>
  <si>
    <t>Deliver to Calcasieu Pass LNG terminal</t>
  </si>
  <si>
    <t>Saginaw Trail Pipeline</t>
  </si>
  <si>
    <t>Consumers Energy Co.</t>
  </si>
  <si>
    <t>MI PSC</t>
  </si>
  <si>
    <t>Expanded and replaced pipeline, increased deliverability to Detroit Area Consumers</t>
  </si>
  <si>
    <t>Dominion West Loop Project</t>
  </si>
  <si>
    <t>https://www.dominionenergy.com/company/natural-gas-projects/west-loop</t>
  </si>
  <si>
    <t>Dellivery to new electric power facility</t>
  </si>
  <si>
    <t xml:space="preserve">http://www.pngts.com/expansion/  </t>
  </si>
  <si>
    <t>North Bakken Expansion Project</t>
  </si>
  <si>
    <t xml:space="preserve">MDU Resources Group </t>
  </si>
  <si>
    <t>Bakken takeaway capacity to new markets in ND;connnect WBI system to Northern Border pipeline</t>
  </si>
  <si>
    <t>https://www.wbienergy.com/docs/default-source/north-bakken-expansion-project/north-bakken-handout.pdf?sfvrsn=0</t>
  </si>
  <si>
    <t>Withdrawn; new project is North Bakken Expansion Project</t>
  </si>
  <si>
    <t>https://www.duke-energy.com/home/natural-gas-projects/central-corridor-pipeline-ext</t>
  </si>
  <si>
    <t>https://www.midcoastenergy.com/cj-express-pipeline-project/</t>
  </si>
  <si>
    <t>Announced/On Hold</t>
  </si>
  <si>
    <t>No information since 2013/2014; assumed cancelled</t>
  </si>
  <si>
    <t>https://www.tcenergy.com/operations/natural-gas/eastern-panhandle-expansion-project/#documents</t>
  </si>
  <si>
    <t>Deliver to Mountaineer Gas in Morgan Count, WV; Maryland rejected easement for project in January 2019</t>
  </si>
  <si>
    <t>FERC denied extension of time in July 2019 as no construction had started; was supposed to supply proposed 580 MW gas fired power plant</t>
  </si>
  <si>
    <t>Deliver LNG to Golden Pass LNG</t>
  </si>
  <si>
    <t>http://goldenpassproducts.com</t>
  </si>
  <si>
    <t>No indication for several years this project will go forward</t>
  </si>
  <si>
    <t>Extended by FERC in 2019, but legal battles remain and construction has not started</t>
  </si>
  <si>
    <t>No activity, filings, or announcements in years, so assumed cancelled; Connect KM Tejas mainline to Stratton Ridge/Freeport LNG</t>
  </si>
  <si>
    <t>No new construction; Presidential Permit seeks to raise import/export capacity to 316.6908 MMcf/d  (assume date certificate issued is completion for orders)</t>
  </si>
  <si>
    <t>Denied</t>
  </si>
  <si>
    <t>Will add 25 mile extension to Red Bluff Express Pipeline; estimated completion date, but TX RCC has project operational</t>
  </si>
  <si>
    <t>Given no news or updates on this project for years, assume it is on hold</t>
  </si>
  <si>
    <t>Spring Creek Gas Infrastructure Expansion Project</t>
  </si>
  <si>
    <t>Lowman Pipeline</t>
  </si>
  <si>
    <t>Supply 700 MW Lowman Energy Center, part of PowerSouth Energy Cooperative</t>
  </si>
  <si>
    <t>AL PSC</t>
  </si>
  <si>
    <t>Deliver feedgas to Plaquemines LNG via new interstate pipeline; interconnections with TGP (Southwest Lateral TGP) and TETCO</t>
  </si>
  <si>
    <t>http://venturegloballng.com/wp-content/uploads/2019/05/Delta-Fact-Sheet-May-25-.pdf</t>
  </si>
  <si>
    <t>Project has failed to obtain approval from relevant regulatory agency</t>
  </si>
  <si>
    <t>Enhancements (in 2019)</t>
  </si>
  <si>
    <t>•     Created new status designation:  "Denied."  See Definitions tab.</t>
  </si>
  <si>
    <t xml:space="preserve">•     All projects completed in 2018, including those that may not have been updated in prior versions, have been moved </t>
  </si>
  <si>
    <t>to "Historical Projects" sheet.</t>
  </si>
  <si>
    <t>Federal Energy Regulatory Commission (FERC), trade press, company websites, and IHS Markit.</t>
  </si>
  <si>
    <t>https://www.virginianaturalgas.com/-/media/Files/VNG/Work%20in%20your%20neighborhood/Completed%20Projects/18270_VNG_SSConnector_Project_factsheet.pdf</t>
  </si>
  <si>
    <t>https://ir.energytransfer.com/static-files/01151f48-806c-4969-b067-4574f83c9c4d</t>
  </si>
  <si>
    <t>GTN XPress</t>
  </si>
  <si>
    <t xml:space="preserve">TC Energy </t>
  </si>
  <si>
    <t>BC,ID,WA,OR</t>
  </si>
  <si>
    <t>Expanding Canadian system and GT Northwest pipeline to increase imports into Canada via Kingsgate, ID</t>
  </si>
  <si>
    <t>Blue Water Energy Center (BWEC) Pipeline</t>
  </si>
  <si>
    <t>CP20-4</t>
  </si>
  <si>
    <t>Lateral to Blue Water Energy Center 1,100 GW combined cycle power plant in St. Clair, MI, owned by DTE Energy; can expand to 525 MMcf/d of capacity with equpitment upgrade</t>
  </si>
  <si>
    <t>New pipeliine in OK to bring supply from Oklahoma production basins to existing pipeline infrastructure; amended FERC docket on 9/6/19 decreased capacity from 1.4 Bcf/d to 1.1 Bcf/d</t>
  </si>
  <si>
    <t>https://www.midshippipeline.com/</t>
  </si>
  <si>
    <t>MASS Project</t>
  </si>
  <si>
    <t>Takeaway capacity out of Anadarko Basin</t>
  </si>
  <si>
    <t>Midwest Market Access Project</t>
  </si>
  <si>
    <t>CP20-11</t>
  </si>
  <si>
    <t>CP20-10</t>
  </si>
  <si>
    <t>Modification and upgrade of existing system at Grabham compressor</t>
  </si>
  <si>
    <t>Wick Meter Station Project</t>
  </si>
  <si>
    <t>Rover Pipeline</t>
  </si>
  <si>
    <t>Takeaway capacity out of Marcellus; new interconnection with Equitrans system</t>
  </si>
  <si>
    <t>134th Street Lateral Project</t>
  </si>
  <si>
    <t>IL, IN</t>
  </si>
  <si>
    <t>New lateral to replace existing pipeline; deliveries to NIPSCO in IN</t>
  </si>
  <si>
    <t>CP20-14</t>
  </si>
  <si>
    <t>Expansion of existing system to serve demand in St. Louis, MO</t>
  </si>
  <si>
    <t>MoGas Expnsion project</t>
  </si>
  <si>
    <t>MoGas Pipeline</t>
  </si>
  <si>
    <t>Agua Blanca Expansion Project</t>
  </si>
  <si>
    <t>WhiteWater Midstream Inc.</t>
  </si>
  <si>
    <t>Allows for increased volues from Delaware Basin; announcement only states expansion from nominal capacity of 1.1 Bcf/d to "over 3 Bcf/d"</t>
  </si>
  <si>
    <t>Alabama Compressor Station Upgrade</t>
  </si>
  <si>
    <t>AlaTenn Pipeline</t>
  </si>
  <si>
    <t>CP19-476</t>
  </si>
  <si>
    <t>Increase compression on AlaTenn pipeline and increase deliveries to growing demand in Alabama; flow through compressor will increase from 59 MMcf/d to 97 MMcf/d</t>
  </si>
  <si>
    <t>MS, AL</t>
  </si>
  <si>
    <t>Northern Lights 2021 Expansion</t>
  </si>
  <si>
    <t>PF20-1</t>
  </si>
  <si>
    <t>New looping, extension of existing lines, and new compressor station/modification to existing compressor</t>
  </si>
  <si>
    <t>Grand Chenier XPress Project</t>
  </si>
  <si>
    <t>CP20-8</t>
  </si>
  <si>
    <t>Additional compression on ANR system to increase deliverability in Cameron Parish, LA</t>
  </si>
  <si>
    <t>New Lisbon 2020 Expansion Project</t>
  </si>
  <si>
    <t>CP20-17</t>
  </si>
  <si>
    <t>Looping and new compression to increase deliverability in WI</t>
  </si>
  <si>
    <t>Middlesex Expansion Project</t>
  </si>
  <si>
    <t>CP20-30</t>
  </si>
  <si>
    <t>Interconnections with Transco Mainline and Transco Woodbridge Lateral to deliver to 725 MW Woodbridge Energy Center combined cycle power plant</t>
  </si>
  <si>
    <t>McComb Compressor Station Reliability Project</t>
  </si>
  <si>
    <t>CP20-32</t>
  </si>
  <si>
    <t>Replace compressor station in South MS; resulting capacity increase</t>
  </si>
  <si>
    <t xml:space="preserve">https://www.blackhillsenergy.com/our-company/delivering-energy/natural-bridge-pipeline </t>
  </si>
  <si>
    <t>Annually</t>
  </si>
  <si>
    <t>Rover Expansion Project</t>
  </si>
  <si>
    <t>CP20-36</t>
  </si>
  <si>
    <t>Request due to operating conditions on Rover mainline; no additional construction required</t>
  </si>
  <si>
    <t>•     Created new column:  "Demand served", indicating, when available, if a pipeline is being build for demand in a</t>
  </si>
  <si>
    <t>specific sector.  See "Definitions" tab.</t>
  </si>
  <si>
    <t>•     All projects that have been cancelled or denied have been moved to the Historical Projects sheet.</t>
  </si>
  <si>
    <t>Enhancements (in 2020)</t>
  </si>
  <si>
    <t xml:space="preserve">Natural gas pipeline projects from 2020 </t>
  </si>
  <si>
    <t>Natural gas pipeline projects from 1996 to 2019</t>
  </si>
  <si>
    <t xml:space="preserve">•     All projects completed in 2019, including those that may not have been updated in prior versions, have been moved </t>
  </si>
  <si>
    <t>Demand served</t>
  </si>
  <si>
    <t>End-use sector or type of facility that will receive all deliveries for a pipeline project</t>
  </si>
  <si>
    <t>Electric power plant(s)</t>
  </si>
  <si>
    <t>Local distribution company</t>
  </si>
  <si>
    <t>Liquefied natural gas export facility</t>
  </si>
  <si>
    <t>Industrial sector/facility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</si>
</sst>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 numFmtId="170" formatCode="_(&quot;$&quot;* #,##0_);_(&quot;$&quot;* \(#,##0\);_(&quot;$&quot;* &quot;-&quot;??_);_(@_)"/>
  </numFmts>
  <fonts count="27"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
      <b/>
      <sz val="10"/>
      <color theme="0" tint="-0.499984740745262"/>
      <name val="Arial"/>
      <family val="2"/>
    </font>
    <font>
      <sz val="10"/>
      <color theme="0" tint="-0.499984740745262"/>
      <name val="Arial"/>
      <family val="2"/>
    </font>
  </fonts>
  <fills count="5">
    <fill>
      <patternFill patternType="none"/>
    </fill>
    <fill>
      <patternFill patternType="gray125"/>
    </fill>
    <fill>
      <patternFill patternType="solid">
        <fgColor indexed="18"/>
        <bgColor indexed="64"/>
      </patternFill>
    </fill>
    <fill>
      <patternFill patternType="solid">
        <fgColor theme="0"/>
        <bgColor indexed="64"/>
      </patternFill>
    </fill>
    <fill>
      <patternFill patternType="solid">
        <fgColor theme="9" tint="0.79998168889431442"/>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4">
    <xf numFmtId="0" fontId="0" fillId="0" borderId="0"/>
    <xf numFmtId="166" fontId="14" fillId="0" borderId="0">
      <alignment horizontal="right"/>
    </xf>
    <xf numFmtId="43" fontId="9" fillId="0" borderId="0" applyFont="0" applyFill="0" applyBorder="0" applyAlignment="0" applyProtection="0"/>
    <xf numFmtId="43" fontId="4" fillId="0" borderId="0" applyFont="0" applyFill="0" applyBorder="0" applyAlignment="0" applyProtection="0"/>
    <xf numFmtId="0" fontId="14" fillId="0" borderId="0">
      <alignment horizontal="left"/>
    </xf>
    <xf numFmtId="165" fontId="14" fillId="0" borderId="0">
      <alignment horizontal="right"/>
    </xf>
    <xf numFmtId="168" fontId="14" fillId="0" borderId="0">
      <alignment horizontal="right"/>
    </xf>
    <xf numFmtId="0" fontId="14" fillId="0" borderId="0">
      <alignment horizontal="left"/>
    </xf>
    <xf numFmtId="0" fontId="6" fillId="0" borderId="0" applyNumberFormat="0" applyFill="0" applyBorder="0" applyAlignment="0" applyProtection="0">
      <alignment vertical="top"/>
      <protection locked="0"/>
    </xf>
    <xf numFmtId="0" fontId="14" fillId="0" borderId="0">
      <alignment horizontal="left"/>
    </xf>
    <xf numFmtId="0" fontId="4" fillId="0" borderId="0"/>
    <xf numFmtId="0" fontId="5" fillId="0" borderId="0"/>
    <xf numFmtId="0" fontId="4" fillId="0" borderId="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167" fontId="14" fillId="0" borderId="0">
      <alignment horizontal="right"/>
    </xf>
    <xf numFmtId="166" fontId="14" fillId="0" borderId="0">
      <alignment horizontal="right"/>
    </xf>
    <xf numFmtId="0" fontId="3" fillId="0" borderId="0"/>
    <xf numFmtId="0" fontId="2" fillId="0" borderId="0"/>
    <xf numFmtId="0" fontId="1" fillId="0" borderId="0"/>
    <xf numFmtId="44" fontId="14" fillId="0" borderId="0" applyFont="0" applyFill="0" applyBorder="0" applyAlignment="0" applyProtection="0"/>
    <xf numFmtId="14" fontId="4" fillId="0" borderId="24" applyNumberFormat="0" applyAlignment="0">
      <alignment wrapText="1"/>
    </xf>
  </cellStyleXfs>
  <cellXfs count="230">
    <xf numFmtId="0" fontId="0" fillId="0" borderId="0" xfId="0"/>
    <xf numFmtId="0" fontId="4"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8" fillId="0" borderId="0" xfId="11" applyFont="1"/>
    <xf numFmtId="0" fontId="4" fillId="0" borderId="0" xfId="0" applyFont="1"/>
    <xf numFmtId="0" fontId="4" fillId="0" borderId="0" xfId="0" applyFont="1" applyAlignment="1">
      <alignment horizontal="left" wrapText="1"/>
    </xf>
    <xf numFmtId="0" fontId="4" fillId="0" borderId="0" xfId="11" applyFont="1"/>
    <xf numFmtId="0" fontId="10" fillId="0" borderId="0" xfId="11" applyFont="1" applyAlignment="1">
      <alignment horizontal="center"/>
    </xf>
    <xf numFmtId="0" fontId="4" fillId="0" borderId="0" xfId="11" applyFont="1" applyAlignment="1">
      <alignment horizontal="left"/>
    </xf>
    <xf numFmtId="0" fontId="11" fillId="2" borderId="0" xfId="11" quotePrefix="1" applyFont="1" applyFill="1" applyAlignment="1">
      <alignment horizontal="left"/>
    </xf>
    <xf numFmtId="0" fontId="11" fillId="2" borderId="0" xfId="11" applyFont="1" applyFill="1"/>
    <xf numFmtId="0" fontId="12" fillId="0" borderId="0" xfId="11" applyFont="1"/>
    <xf numFmtId="0" fontId="4" fillId="0" borderId="0" xfId="0" applyFont="1" applyFill="1"/>
    <xf numFmtId="0" fontId="13" fillId="0" borderId="0" xfId="0" applyFont="1" applyAlignment="1">
      <alignment wrapText="1"/>
    </xf>
    <xf numFmtId="14" fontId="4" fillId="0" borderId="0" xfId="12" applyNumberFormat="1" applyFont="1" applyAlignment="1">
      <alignment horizontal="left"/>
    </xf>
    <xf numFmtId="0" fontId="0" fillId="3" borderId="0" xfId="0" applyFill="1"/>
    <xf numFmtId="0" fontId="15" fillId="3"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6" fillId="3" borderId="1" xfId="0" applyFont="1" applyFill="1" applyBorder="1" applyAlignment="1" applyProtection="1">
      <alignment horizontal="left" vertical="center" wrapText="1"/>
    </xf>
    <xf numFmtId="0" fontId="4" fillId="3" borderId="1" xfId="0" applyFont="1" applyFill="1" applyBorder="1"/>
    <xf numFmtId="0" fontId="16" fillId="3" borderId="2" xfId="0" applyFont="1" applyFill="1" applyBorder="1" applyAlignment="1" applyProtection="1">
      <alignment horizontal="left" vertical="center" wrapText="1"/>
    </xf>
    <xf numFmtId="0" fontId="4" fillId="3" borderId="2" xfId="0" applyFont="1" applyFill="1" applyBorder="1"/>
    <xf numFmtId="0" fontId="4" fillId="3" borderId="2" xfId="0" applyFont="1" applyFill="1" applyBorder="1" applyAlignment="1">
      <alignment wrapText="1"/>
    </xf>
    <xf numFmtId="0" fontId="4" fillId="3" borderId="2" xfId="0" applyFont="1" applyFill="1" applyBorder="1" applyAlignment="1">
      <alignment horizontal="left"/>
    </xf>
    <xf numFmtId="0" fontId="4" fillId="3" borderId="2" xfId="0" applyFont="1" applyFill="1" applyBorder="1" applyAlignment="1">
      <alignment horizontal="left" wrapText="1"/>
    </xf>
    <xf numFmtId="0" fontId="4" fillId="3" borderId="2" xfId="11" applyFont="1" applyFill="1" applyBorder="1"/>
    <xf numFmtId="0" fontId="4" fillId="3" borderId="3" xfId="0" applyFont="1" applyFill="1" applyBorder="1" applyAlignment="1">
      <alignment horizontal="left"/>
    </xf>
    <xf numFmtId="0" fontId="4" fillId="3" borderId="3" xfId="0" applyFont="1" applyFill="1" applyBorder="1"/>
    <xf numFmtId="0" fontId="4" fillId="3" borderId="3" xfId="11" applyFont="1" applyFill="1" applyBorder="1"/>
    <xf numFmtId="0" fontId="15" fillId="3" borderId="4" xfId="0" applyFont="1" applyFill="1" applyBorder="1" applyAlignment="1">
      <alignment horizontal="center"/>
    </xf>
    <xf numFmtId="0" fontId="15" fillId="3" borderId="4" xfId="0" applyFont="1" applyFill="1" applyBorder="1"/>
    <xf numFmtId="0" fontId="17" fillId="3" borderId="0" xfId="0" applyFont="1" applyFill="1" applyBorder="1"/>
    <xf numFmtId="0" fontId="0" fillId="0" borderId="5" xfId="0" applyBorder="1"/>
    <xf numFmtId="0" fontId="17" fillId="3" borderId="2" xfId="0" applyFont="1" applyFill="1" applyBorder="1" applyAlignment="1">
      <alignment horizontal="center"/>
    </xf>
    <xf numFmtId="0" fontId="4" fillId="3" borderId="0" xfId="10" applyFill="1" applyBorder="1" applyAlignment="1">
      <alignment horizontal="center"/>
    </xf>
    <xf numFmtId="0" fontId="4" fillId="3" borderId="2" xfId="10" applyFill="1" applyBorder="1" applyAlignment="1">
      <alignment horizontal="center"/>
    </xf>
    <xf numFmtId="0" fontId="4" fillId="3" borderId="6" xfId="10" applyFill="1" applyBorder="1"/>
    <xf numFmtId="0" fontId="4" fillId="3" borderId="7" xfId="10" applyFill="1" applyBorder="1"/>
    <xf numFmtId="0" fontId="4" fillId="3" borderId="8" xfId="10" applyFill="1" applyBorder="1"/>
    <xf numFmtId="0" fontId="4" fillId="3" borderId="9" xfId="10" applyFill="1" applyBorder="1" applyAlignment="1">
      <alignment horizontal="center"/>
    </xf>
    <xf numFmtId="0" fontId="4" fillId="3" borderId="10" xfId="10" applyFill="1" applyBorder="1"/>
    <xf numFmtId="0" fontId="17" fillId="3" borderId="6" xfId="0" applyFont="1" applyFill="1" applyBorder="1"/>
    <xf numFmtId="0" fontId="17" fillId="3" borderId="7" xfId="0" applyFont="1" applyFill="1" applyBorder="1"/>
    <xf numFmtId="0" fontId="4" fillId="3" borderId="11" xfId="10" applyFill="1" applyBorder="1"/>
    <xf numFmtId="0" fontId="4" fillId="3" borderId="12" xfId="10" applyFill="1" applyBorder="1"/>
    <xf numFmtId="0" fontId="17" fillId="3" borderId="13" xfId="0" applyFont="1" applyFill="1" applyBorder="1"/>
    <xf numFmtId="0" fontId="17" fillId="3" borderId="1" xfId="0" applyFont="1" applyFill="1" applyBorder="1" applyAlignment="1">
      <alignment horizontal="center"/>
    </xf>
    <xf numFmtId="0" fontId="17" fillId="3" borderId="14" xfId="0" applyFont="1" applyFill="1" applyBorder="1"/>
    <xf numFmtId="0" fontId="15" fillId="3" borderId="15" xfId="0" applyFont="1" applyFill="1" applyBorder="1"/>
    <xf numFmtId="0" fontId="15" fillId="3" borderId="15" xfId="0" applyFont="1" applyFill="1" applyBorder="1" applyAlignment="1">
      <alignment horizontal="left"/>
    </xf>
    <xf numFmtId="0" fontId="18" fillId="3" borderId="15" xfId="0" applyFont="1" applyFill="1" applyBorder="1"/>
    <xf numFmtId="0" fontId="18" fillId="3" borderId="16" xfId="0" applyFont="1" applyFill="1" applyBorder="1"/>
    <xf numFmtId="0" fontId="15" fillId="3" borderId="0" xfId="0" applyFont="1" applyFill="1" applyBorder="1"/>
    <xf numFmtId="0" fontId="17" fillId="3" borderId="18" xfId="0" applyFont="1" applyFill="1" applyBorder="1"/>
    <xf numFmtId="0" fontId="17" fillId="3" borderId="3" xfId="0" applyFont="1" applyFill="1" applyBorder="1" applyAlignment="1">
      <alignment horizontal="center"/>
    </xf>
    <xf numFmtId="0" fontId="17" fillId="3" borderId="19" xfId="0" applyFont="1" applyFill="1" applyBorder="1"/>
    <xf numFmtId="0" fontId="0" fillId="3" borderId="20" xfId="0" applyFill="1" applyBorder="1"/>
    <xf numFmtId="0" fontId="22" fillId="0" borderId="0" xfId="0" applyNumberFormat="1" applyFont="1" applyFill="1" applyBorder="1" applyAlignment="1">
      <alignment horizontal="center" wrapText="1"/>
    </xf>
    <xf numFmtId="0" fontId="24" fillId="3" borderId="2" xfId="0" applyFont="1" applyFill="1" applyBorder="1" applyAlignment="1" applyProtection="1">
      <alignment horizontal="center" vertical="center" wrapText="1"/>
    </xf>
    <xf numFmtId="0" fontId="6" fillId="0" borderId="0" xfId="8" applyAlignment="1" applyProtection="1"/>
    <xf numFmtId="0" fontId="6" fillId="0" borderId="0" xfId="8" applyFill="1" applyAlignment="1" applyProtection="1"/>
    <xf numFmtId="14" fontId="4" fillId="0" borderId="24" xfId="0" applyNumberFormat="1" applyFont="1" applyFill="1" applyBorder="1" applyAlignment="1">
      <alignment horizontal="right" wrapText="1"/>
    </xf>
    <xf numFmtId="1" fontId="4" fillId="0" borderId="24" xfId="0" applyNumberFormat="1" applyFont="1" applyFill="1" applyBorder="1" applyAlignment="1">
      <alignment horizontal="right" wrapText="1"/>
    </xf>
    <xf numFmtId="14" fontId="4" fillId="0" borderId="24" xfId="0" applyNumberFormat="1" applyFont="1" applyFill="1" applyBorder="1" applyAlignment="1">
      <alignment horizontal="right"/>
    </xf>
    <xf numFmtId="164" fontId="4" fillId="0" borderId="24" xfId="2" applyNumberFormat="1" applyFont="1" applyFill="1" applyBorder="1" applyAlignment="1">
      <alignment horizontal="right" wrapText="1"/>
    </xf>
    <xf numFmtId="0" fontId="15" fillId="3" borderId="29" xfId="10" applyNumberFormat="1" applyFont="1" applyFill="1" applyBorder="1" applyAlignment="1"/>
    <xf numFmtId="0" fontId="15" fillId="3" borderId="30" xfId="10" applyNumberFormat="1" applyFont="1" applyFill="1" applyBorder="1" applyAlignment="1">
      <alignment horizontal="center"/>
    </xf>
    <xf numFmtId="0" fontId="15" fillId="3" borderId="31" xfId="10" applyNumberFormat="1" applyFont="1" applyFill="1" applyBorder="1" applyAlignment="1"/>
    <xf numFmtId="0" fontId="15" fillId="3" borderId="6" xfId="10" applyNumberFormat="1" applyFont="1" applyFill="1" applyBorder="1" applyAlignment="1"/>
    <xf numFmtId="0" fontId="15" fillId="3" borderId="2" xfId="10" applyNumberFormat="1" applyFont="1" applyFill="1" applyBorder="1" applyAlignment="1">
      <alignment horizontal="center"/>
    </xf>
    <xf numFmtId="0" fontId="15" fillId="3" borderId="7" xfId="10" applyNumberFormat="1" applyFont="1" applyFill="1" applyBorder="1" applyAlignment="1"/>
    <xf numFmtId="0" fontId="15" fillId="3" borderId="8" xfId="10" applyNumberFormat="1" applyFont="1" applyFill="1" applyBorder="1" applyAlignment="1"/>
    <xf numFmtId="0" fontId="15" fillId="3" borderId="9" xfId="10" applyNumberFormat="1" applyFont="1" applyFill="1" applyBorder="1" applyAlignment="1">
      <alignment horizontal="center"/>
    </xf>
    <xf numFmtId="0" fontId="15" fillId="3" borderId="10" xfId="10" applyNumberFormat="1" applyFont="1" applyFill="1" applyBorder="1" applyAlignment="1"/>
    <xf numFmtId="0" fontId="18" fillId="3" borderId="26" xfId="0" applyFont="1" applyFill="1" applyBorder="1" applyAlignment="1">
      <alignment horizontal="center"/>
    </xf>
    <xf numFmtId="0" fontId="18" fillId="3" borderId="27" xfId="0" applyFont="1" applyFill="1" applyBorder="1" applyAlignment="1">
      <alignment horizontal="center"/>
    </xf>
    <xf numFmtId="0" fontId="18" fillId="3" borderId="28" xfId="0" applyFont="1" applyFill="1" applyBorder="1" applyAlignment="1">
      <alignment horizontal="center"/>
    </xf>
    <xf numFmtId="0" fontId="0" fillId="3" borderId="11" xfId="0" applyFill="1" applyBorder="1"/>
    <xf numFmtId="0" fontId="0" fillId="3" borderId="0" xfId="0" applyFill="1" applyAlignment="1">
      <alignment horizontal="center"/>
    </xf>
    <xf numFmtId="0" fontId="0" fillId="3" borderId="12" xfId="0" applyFill="1" applyBorder="1"/>
    <xf numFmtId="14" fontId="4" fillId="0" borderId="24" xfId="0" applyNumberFormat="1" applyFont="1" applyFill="1" applyBorder="1" applyAlignment="1">
      <alignment horizontal="left" wrapText="1"/>
    </xf>
    <xf numFmtId="0" fontId="4" fillId="0" borderId="24" xfId="0" applyFont="1" applyFill="1" applyBorder="1" applyAlignment="1">
      <alignment horizontal="left" wrapText="1"/>
    </xf>
    <xf numFmtId="14" fontId="15" fillId="0" borderId="24" xfId="0" applyNumberFormat="1" applyFont="1" applyFill="1" applyBorder="1" applyAlignment="1">
      <alignment horizontal="left" wrapText="1"/>
    </xf>
    <xf numFmtId="0" fontId="4" fillId="0" borderId="24" xfId="0" applyNumberFormat="1" applyFont="1" applyFill="1" applyBorder="1" applyAlignment="1">
      <alignment horizontal="left" wrapText="1"/>
    </xf>
    <xf numFmtId="0" fontId="19" fillId="0" borderId="17" xfId="0" applyFont="1" applyFill="1" applyBorder="1" applyAlignment="1">
      <alignment horizontal="center"/>
    </xf>
    <xf numFmtId="0" fontId="19" fillId="0" borderId="17" xfId="0" applyFont="1" applyFill="1" applyBorder="1" applyAlignment="1">
      <alignment horizontal="left"/>
    </xf>
    <xf numFmtId="0" fontId="19" fillId="0" borderId="17" xfId="0" applyFont="1" applyFill="1" applyBorder="1" applyAlignment="1">
      <alignment horizontal="right"/>
    </xf>
    <xf numFmtId="1" fontId="19" fillId="0" borderId="17" xfId="0" applyNumberFormat="1" applyFont="1" applyFill="1" applyBorder="1"/>
    <xf numFmtId="0" fontId="19" fillId="0" borderId="17" xfId="0" applyFont="1" applyFill="1" applyBorder="1"/>
    <xf numFmtId="0" fontId="19" fillId="0" borderId="25" xfId="0" applyFont="1" applyFill="1" applyBorder="1" applyAlignment="1">
      <alignment horizontal="center"/>
    </xf>
    <xf numFmtId="0" fontId="19" fillId="0" borderId="0" xfId="0" applyFont="1" applyFill="1" applyBorder="1"/>
    <xf numFmtId="0" fontId="19" fillId="0" borderId="0" xfId="0" applyFont="1" applyFill="1" applyBorder="1" applyAlignment="1"/>
    <xf numFmtId="0" fontId="0" fillId="0" borderId="0" xfId="0" applyFill="1" applyBorder="1" applyAlignment="1">
      <alignment horizontal="center" wrapText="1"/>
    </xf>
    <xf numFmtId="0" fontId="23" fillId="0" borderId="21" xfId="0" applyFont="1" applyFill="1" applyBorder="1" applyAlignment="1">
      <alignment horizontal="center" wrapText="1"/>
    </xf>
    <xf numFmtId="0" fontId="23" fillId="0" borderId="22" xfId="0" applyFont="1" applyFill="1" applyBorder="1" applyAlignment="1">
      <alignment horizontal="left" wrapText="1"/>
    </xf>
    <xf numFmtId="14" fontId="23" fillId="0" borderId="22" xfId="0" applyNumberFormat="1" applyFont="1" applyFill="1" applyBorder="1" applyAlignment="1">
      <alignment horizontal="left" wrapText="1"/>
    </xf>
    <xf numFmtId="1" fontId="23" fillId="0" borderId="22" xfId="0" applyNumberFormat="1" applyFont="1" applyFill="1" applyBorder="1" applyAlignment="1">
      <alignment horizontal="left" wrapText="1"/>
    </xf>
    <xf numFmtId="0" fontId="23" fillId="0" borderId="22" xfId="0" applyFont="1" applyFill="1" applyBorder="1" applyAlignment="1">
      <alignment horizontal="center" wrapText="1"/>
    </xf>
    <xf numFmtId="164" fontId="23" fillId="0" borderId="22" xfId="2" applyNumberFormat="1" applyFont="1" applyFill="1" applyBorder="1" applyAlignment="1">
      <alignment horizontal="center" wrapText="1"/>
    </xf>
    <xf numFmtId="0" fontId="23" fillId="0" borderId="22" xfId="0" applyFont="1" applyFill="1" applyBorder="1" applyAlignment="1">
      <alignment wrapText="1"/>
    </xf>
    <xf numFmtId="0" fontId="0" fillId="0" borderId="0" xfId="0" applyFill="1" applyBorder="1" applyAlignment="1">
      <alignment horizontal="center"/>
    </xf>
    <xf numFmtId="14" fontId="4" fillId="0" borderId="23" xfId="0" applyNumberFormat="1" applyFont="1" applyFill="1" applyBorder="1" applyAlignment="1">
      <alignment horizontal="center" wrapText="1"/>
    </xf>
    <xf numFmtId="14" fontId="4" fillId="0" borderId="24" xfId="0" applyNumberFormat="1" applyFont="1" applyFill="1" applyBorder="1" applyAlignment="1">
      <alignment horizontal="center" wrapText="1"/>
    </xf>
    <xf numFmtId="0" fontId="4" fillId="0" borderId="24" xfId="0" applyNumberFormat="1" applyFont="1" applyFill="1" applyBorder="1" applyAlignment="1">
      <alignment horizontal="right" wrapText="1"/>
    </xf>
    <xf numFmtId="14" fontId="4" fillId="0" borderId="24" xfId="0" applyNumberFormat="1" applyFont="1" applyFill="1" applyBorder="1" applyAlignment="1">
      <alignment wrapText="1"/>
    </xf>
    <xf numFmtId="0" fontId="0" fillId="0" borderId="0" xfId="0" applyFill="1" applyBorder="1"/>
    <xf numFmtId="0" fontId="4" fillId="0" borderId="0" xfId="0" applyFont="1" applyFill="1" applyBorder="1" applyAlignment="1">
      <alignment horizontal="center" wrapText="1"/>
    </xf>
    <xf numFmtId="0" fontId="4" fillId="0" borderId="24" xfId="2" applyNumberFormat="1" applyFont="1" applyFill="1" applyBorder="1" applyAlignment="1">
      <alignment horizontal="right" wrapText="1"/>
    </xf>
    <xf numFmtId="14" fontId="4" fillId="0" borderId="24" xfId="2" applyNumberFormat="1" applyFont="1" applyFill="1" applyBorder="1" applyAlignment="1">
      <alignment horizontal="center" wrapText="1"/>
    </xf>
    <xf numFmtId="0" fontId="22" fillId="0" borderId="0" xfId="0" applyFont="1" applyFill="1" applyBorder="1" applyAlignment="1">
      <alignment horizontal="center" wrapText="1"/>
    </xf>
    <xf numFmtId="0" fontId="4" fillId="0" borderId="0" xfId="0" applyFont="1" applyFill="1" applyBorder="1"/>
    <xf numFmtId="0" fontId="4" fillId="0" borderId="24" xfId="0" applyFont="1" applyFill="1" applyBorder="1" applyAlignment="1">
      <alignment horizontal="left"/>
    </xf>
    <xf numFmtId="164" fontId="4" fillId="0" borderId="24" xfId="2" applyNumberFormat="1" applyFont="1" applyFill="1" applyBorder="1" applyAlignment="1">
      <alignment horizontal="center" wrapText="1"/>
    </xf>
    <xf numFmtId="0" fontId="4" fillId="0" borderId="24" xfId="0" applyFont="1" applyFill="1" applyBorder="1" applyAlignment="1">
      <alignment horizontal="center" wrapText="1"/>
    </xf>
    <xf numFmtId="49" fontId="4" fillId="0" borderId="24" xfId="0" applyNumberFormat="1" applyFont="1" applyFill="1" applyBorder="1" applyAlignment="1">
      <alignment horizontal="center" wrapText="1"/>
    </xf>
    <xf numFmtId="14" fontId="15" fillId="0" borderId="24" xfId="0" applyNumberFormat="1" applyFont="1" applyFill="1" applyBorder="1" applyAlignment="1">
      <alignment horizontal="right" wrapText="1"/>
    </xf>
    <xf numFmtId="1" fontId="15" fillId="0" borderId="24" xfId="0" applyNumberFormat="1" applyFont="1" applyFill="1" applyBorder="1" applyAlignment="1">
      <alignment horizontal="right" wrapText="1"/>
    </xf>
    <xf numFmtId="14" fontId="15" fillId="0" borderId="24" xfId="0" applyNumberFormat="1" applyFont="1" applyFill="1" applyBorder="1" applyAlignment="1">
      <alignment horizontal="center" wrapText="1"/>
    </xf>
    <xf numFmtId="0" fontId="15" fillId="0" borderId="24" xfId="0" applyNumberFormat="1" applyFont="1" applyFill="1" applyBorder="1" applyAlignment="1">
      <alignment horizontal="right" wrapText="1"/>
    </xf>
    <xf numFmtId="14" fontId="15" fillId="0" borderId="23" xfId="0" applyNumberFormat="1" applyFont="1" applyFill="1" applyBorder="1" applyAlignment="1">
      <alignment horizontal="center" wrapText="1"/>
    </xf>
    <xf numFmtId="1" fontId="4" fillId="0" borderId="24" xfId="0" applyNumberFormat="1" applyFont="1" applyFill="1" applyBorder="1" applyAlignment="1">
      <alignment horizontal="right"/>
    </xf>
    <xf numFmtId="3" fontId="4" fillId="0" borderId="24" xfId="0" applyNumberFormat="1" applyFont="1" applyFill="1" applyBorder="1" applyAlignment="1">
      <alignment horizontal="right" wrapText="1"/>
    </xf>
    <xf numFmtId="14" fontId="4" fillId="0" borderId="0" xfId="0" applyNumberFormat="1" applyFont="1" applyFill="1" applyBorder="1" applyAlignment="1">
      <alignment horizontal="left" wrapText="1"/>
    </xf>
    <xf numFmtId="0" fontId="4" fillId="0" borderId="24" xfId="0" applyFont="1" applyFill="1" applyBorder="1" applyAlignment="1">
      <alignment horizontal="right"/>
    </xf>
    <xf numFmtId="1" fontId="4" fillId="0" borderId="24" xfId="2" applyNumberFormat="1" applyFont="1" applyFill="1" applyBorder="1" applyAlignment="1">
      <alignment horizontal="right" wrapText="1"/>
    </xf>
    <xf numFmtId="0" fontId="4"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23" fillId="0" borderId="0" xfId="12" applyFont="1" applyAlignment="1"/>
    <xf numFmtId="0" fontId="4" fillId="0" borderId="0" xfId="12" applyFont="1" applyAlignment="1"/>
    <xf numFmtId="0" fontId="2" fillId="0" borderId="0" xfId="20"/>
    <xf numFmtId="0" fontId="4" fillId="3" borderId="6" xfId="0" applyFont="1" applyFill="1" applyBorder="1"/>
    <xf numFmtId="0" fontId="4" fillId="3" borderId="2" xfId="0" applyFont="1" applyFill="1" applyBorder="1" applyAlignment="1">
      <alignment horizontal="center"/>
    </xf>
    <xf numFmtId="0" fontId="4" fillId="3" borderId="7" xfId="0" applyFont="1" applyFill="1" applyBorder="1"/>
    <xf numFmtId="0" fontId="15" fillId="3" borderId="6" xfId="0" applyFont="1" applyFill="1" applyBorder="1"/>
    <xf numFmtId="0" fontId="15" fillId="3" borderId="2" xfId="0" applyFont="1" applyFill="1" applyBorder="1" applyAlignment="1">
      <alignment horizontal="center"/>
    </xf>
    <xf numFmtId="0" fontId="15" fillId="3" borderId="7" xfId="0" applyFont="1" applyFill="1" applyBorder="1"/>
    <xf numFmtId="0" fontId="15" fillId="3" borderId="32" xfId="0" applyFont="1" applyFill="1" applyBorder="1"/>
    <xf numFmtId="0" fontId="15" fillId="3" borderId="33" xfId="0" applyFont="1" applyFill="1" applyBorder="1" applyAlignment="1">
      <alignment horizontal="center"/>
    </xf>
    <xf numFmtId="0" fontId="15" fillId="3" borderId="34" xfId="0" applyFont="1" applyFill="1" applyBorder="1"/>
    <xf numFmtId="0" fontId="15" fillId="3" borderId="18" xfId="0" applyFont="1" applyFill="1" applyBorder="1"/>
    <xf numFmtId="0" fontId="15" fillId="3" borderId="3" xfId="0" applyFont="1" applyFill="1" applyBorder="1" applyAlignment="1">
      <alignment horizontal="center"/>
    </xf>
    <xf numFmtId="0" fontId="15" fillId="3" borderId="19" xfId="0" applyFont="1" applyFill="1" applyBorder="1"/>
    <xf numFmtId="0" fontId="15" fillId="3" borderId="35" xfId="0" applyFont="1" applyFill="1" applyBorder="1"/>
    <xf numFmtId="0" fontId="15" fillId="3" borderId="36" xfId="0" applyFont="1" applyFill="1" applyBorder="1" applyAlignment="1">
      <alignment horizontal="center"/>
    </xf>
    <xf numFmtId="0" fontId="15" fillId="3" borderId="37" xfId="0" applyFont="1" applyFill="1" applyBorder="1"/>
    <xf numFmtId="0" fontId="15" fillId="3" borderId="0" xfId="0" applyFont="1" applyFill="1" applyBorder="1" applyAlignment="1">
      <alignment horizontal="left"/>
    </xf>
    <xf numFmtId="0" fontId="15" fillId="3" borderId="0" xfId="0" applyFont="1" applyFill="1" applyBorder="1" applyAlignment="1">
      <alignment horizontal="center"/>
    </xf>
    <xf numFmtId="0" fontId="4" fillId="0" borderId="24" xfId="0" applyNumberFormat="1" applyFont="1" applyFill="1" applyBorder="1" applyAlignment="1">
      <alignment horizontal="center" wrapText="1"/>
    </xf>
    <xf numFmtId="0" fontId="19" fillId="0" borderId="17" xfId="0" applyNumberFormat="1" applyFont="1" applyFill="1" applyBorder="1" applyAlignment="1">
      <alignment horizontal="center"/>
    </xf>
    <xf numFmtId="0" fontId="23" fillId="0" borderId="22" xfId="0" applyNumberFormat="1" applyFont="1" applyFill="1" applyBorder="1" applyAlignment="1">
      <alignment horizontal="center" wrapText="1"/>
    </xf>
    <xf numFmtId="0" fontId="0" fillId="0" borderId="0" xfId="0" applyNumberFormat="1" applyFill="1" applyAlignment="1">
      <alignment horizontal="center" wrapText="1"/>
    </xf>
    <xf numFmtId="14" fontId="6" fillId="0" borderId="24" xfId="8" applyNumberFormat="1" applyFill="1" applyBorder="1" applyAlignment="1" applyProtection="1">
      <alignment wrapText="1"/>
    </xf>
    <xf numFmtId="0" fontId="4" fillId="0" borderId="24" xfId="0" applyFont="1" applyFill="1" applyBorder="1" applyAlignment="1">
      <alignment wrapText="1"/>
    </xf>
    <xf numFmtId="0" fontId="6" fillId="0" borderId="24" xfId="8" applyNumberFormat="1" applyFill="1" applyBorder="1" applyAlignment="1" applyProtection="1">
      <alignment wrapText="1"/>
    </xf>
    <xf numFmtId="0" fontId="4" fillId="0" borderId="0" xfId="12" applyFont="1" applyAlignment="1">
      <alignment horizontal="left" indent="3"/>
    </xf>
    <xf numFmtId="14" fontId="6" fillId="0" borderId="0" xfId="8" applyNumberFormat="1" applyFill="1" applyBorder="1" applyAlignment="1" applyProtection="1">
      <alignment wrapText="1"/>
    </xf>
    <xf numFmtId="169" fontId="19" fillId="0" borderId="17" xfId="0" applyNumberFormat="1" applyFont="1" applyFill="1" applyBorder="1"/>
    <xf numFmtId="169" fontId="23" fillId="0" borderId="22" xfId="2" applyNumberFormat="1" applyFont="1" applyFill="1" applyBorder="1" applyAlignment="1">
      <alignment horizontal="center" wrapText="1"/>
    </xf>
    <xf numFmtId="169" fontId="0" fillId="0" borderId="0" xfId="0" applyNumberFormat="1" applyFill="1" applyAlignment="1">
      <alignment horizontal="right" wrapText="1"/>
    </xf>
    <xf numFmtId="170" fontId="4" fillId="0" borderId="24" xfId="22" applyNumberFormat="1" applyFont="1" applyFill="1" applyBorder="1" applyAlignment="1">
      <alignment horizontal="right" wrapText="1"/>
    </xf>
    <xf numFmtId="170" fontId="15" fillId="0" borderId="24" xfId="22" applyNumberFormat="1" applyFont="1" applyFill="1" applyBorder="1" applyAlignment="1">
      <alignment horizontal="right" wrapText="1"/>
    </xf>
    <xf numFmtId="3" fontId="4" fillId="0" borderId="24" xfId="2" applyNumberFormat="1" applyFont="1" applyFill="1" applyBorder="1" applyAlignment="1">
      <alignment horizontal="right" wrapText="1"/>
    </xf>
    <xf numFmtId="3" fontId="15" fillId="0" borderId="24" xfId="2" applyNumberFormat="1" applyFont="1" applyFill="1" applyBorder="1" applyAlignment="1">
      <alignment horizontal="right" wrapText="1"/>
    </xf>
    <xf numFmtId="14" fontId="4" fillId="0" borderId="0" xfId="0" applyNumberFormat="1" applyFont="1" applyFill="1" applyBorder="1" applyAlignment="1">
      <alignment wrapText="1"/>
    </xf>
    <xf numFmtId="0" fontId="6" fillId="0" borderId="24" xfId="8" applyBorder="1" applyAlignment="1" applyProtection="1"/>
    <xf numFmtId="0" fontId="19" fillId="0" borderId="0" xfId="0" applyFont="1" applyFill="1" applyBorder="1" applyAlignment="1">
      <alignment horizontal="left"/>
    </xf>
    <xf numFmtId="0" fontId="0" fillId="0" borderId="0" xfId="0" applyFill="1" applyBorder="1" applyAlignment="1">
      <alignment horizontal="left"/>
    </xf>
    <xf numFmtId="14" fontId="4" fillId="0" borderId="24" xfId="23">
      <alignment wrapText="1"/>
    </xf>
    <xf numFmtId="14" fontId="4" fillId="0" borderId="24" xfId="23" applyNumberFormat="1" applyAlignment="1">
      <alignment horizontal="center" wrapText="1"/>
    </xf>
    <xf numFmtId="0" fontId="4" fillId="0" borderId="24" xfId="23" applyNumberFormat="1" applyAlignment="1">
      <alignment horizontal="left" wrapText="1"/>
    </xf>
    <xf numFmtId="0" fontId="4" fillId="0" borderId="24" xfId="23" applyNumberFormat="1" applyAlignment="1">
      <alignment horizontal="left"/>
    </xf>
    <xf numFmtId="14" fontId="4" fillId="0" borderId="24" xfId="23" applyNumberFormat="1" applyAlignment="1">
      <alignment horizontal="right"/>
    </xf>
    <xf numFmtId="1" fontId="4" fillId="0" borderId="24" xfId="23" applyNumberFormat="1" applyAlignment="1"/>
    <xf numFmtId="0" fontId="4" fillId="0" borderId="24" xfId="23" applyNumberFormat="1" applyAlignment="1">
      <alignment horizontal="center" wrapText="1"/>
    </xf>
    <xf numFmtId="0" fontId="4" fillId="0" borderId="24" xfId="23" applyNumberFormat="1" applyAlignment="1">
      <alignment horizontal="right" wrapText="1"/>
    </xf>
    <xf numFmtId="164" fontId="4" fillId="0" borderId="24" xfId="23" applyNumberFormat="1" applyAlignment="1">
      <alignment horizontal="right" wrapText="1"/>
    </xf>
    <xf numFmtId="164" fontId="4" fillId="0" borderId="24" xfId="23" applyNumberFormat="1" applyAlignment="1">
      <alignment horizontal="center" wrapText="1"/>
    </xf>
    <xf numFmtId="49" fontId="4" fillId="0" borderId="24" xfId="23" applyNumberFormat="1" applyAlignment="1">
      <alignment horizontal="center" wrapText="1"/>
    </xf>
    <xf numFmtId="0" fontId="4" fillId="0" borderId="24" xfId="23" applyNumberFormat="1" applyAlignment="1"/>
    <xf numFmtId="1" fontId="4" fillId="0" borderId="24" xfId="23" applyNumberFormat="1" applyAlignment="1">
      <alignment horizontal="right"/>
    </xf>
    <xf numFmtId="3" fontId="4" fillId="0" borderId="24" xfId="23" applyNumberFormat="1" applyAlignment="1">
      <alignment horizontal="right" wrapText="1"/>
    </xf>
    <xf numFmtId="14" fontId="4" fillId="0" borderId="24" xfId="23" applyNumberFormat="1" applyAlignment="1">
      <alignment horizontal="left" wrapText="1"/>
    </xf>
    <xf numFmtId="14" fontId="4" fillId="0" borderId="24" xfId="23" applyNumberFormat="1" applyAlignment="1">
      <alignment horizontal="right" wrapText="1"/>
    </xf>
    <xf numFmtId="1" fontId="4" fillId="0" borderId="24" xfId="23" applyNumberFormat="1" applyAlignment="1">
      <alignment horizontal="right" wrapText="1"/>
    </xf>
    <xf numFmtId="170" fontId="4" fillId="0" borderId="24" xfId="23" applyNumberFormat="1" applyAlignment="1">
      <alignment horizontal="right" wrapText="1"/>
    </xf>
    <xf numFmtId="0" fontId="4" fillId="0" borderId="24" xfId="23" applyNumberFormat="1" applyAlignment="1">
      <alignment horizontal="right"/>
    </xf>
    <xf numFmtId="169" fontId="4" fillId="0" borderId="24" xfId="23" applyNumberFormat="1" applyAlignment="1">
      <alignment horizontal="right" wrapText="1"/>
    </xf>
    <xf numFmtId="14" fontId="4" fillId="0" borderId="24" xfId="23" applyNumberFormat="1" applyAlignment="1">
      <alignment wrapText="1"/>
    </xf>
    <xf numFmtId="1" fontId="19" fillId="0" borderId="17" xfId="0" applyNumberFormat="1" applyFont="1" applyFill="1" applyBorder="1" applyAlignment="1">
      <alignment horizontal="right"/>
    </xf>
    <xf numFmtId="1" fontId="23" fillId="0" borderId="22" xfId="0" applyNumberFormat="1" applyFont="1" applyFill="1" applyBorder="1" applyAlignment="1">
      <alignment horizontal="right" wrapText="1"/>
    </xf>
    <xf numFmtId="1" fontId="0" fillId="0" borderId="0" xfId="0" applyNumberFormat="1" applyFill="1" applyAlignment="1">
      <alignment horizontal="right"/>
    </xf>
    <xf numFmtId="0" fontId="4" fillId="0" borderId="0" xfId="0" applyFont="1" applyAlignment="1">
      <alignment horizontal="left" vertical="top" wrapText="1"/>
    </xf>
    <xf numFmtId="14" fontId="4" fillId="0" borderId="23" xfId="23" applyNumberFormat="1" applyBorder="1" applyAlignment="1">
      <alignment horizontal="center" wrapText="1"/>
    </xf>
    <xf numFmtId="0" fontId="4" fillId="0" borderId="0" xfId="0" applyFont="1" applyAlignment="1">
      <alignment horizontal="left" vertical="top"/>
    </xf>
    <xf numFmtId="0" fontId="6" fillId="0" borderId="0" xfId="8" applyBorder="1" applyAlignment="1" applyProtection="1"/>
    <xf numFmtId="14" fontId="4" fillId="0" borderId="24" xfId="23" applyNumberFormat="1" applyBorder="1" applyAlignment="1">
      <alignment horizontal="center" wrapText="1"/>
    </xf>
    <xf numFmtId="2" fontId="19" fillId="0" borderId="17" xfId="0" applyNumberFormat="1" applyFont="1" applyFill="1" applyBorder="1"/>
    <xf numFmtId="2" fontId="23" fillId="0" borderId="22" xfId="2" applyNumberFormat="1" applyFont="1" applyFill="1" applyBorder="1" applyAlignment="1">
      <alignment horizontal="center" wrapText="1"/>
    </xf>
    <xf numFmtId="2" fontId="4" fillId="0" borderId="24" xfId="2" applyNumberFormat="1" applyFont="1" applyFill="1" applyBorder="1" applyAlignment="1">
      <alignment horizontal="right" wrapText="1"/>
    </xf>
    <xf numFmtId="2" fontId="4" fillId="0" borderId="24" xfId="0" applyNumberFormat="1" applyFont="1" applyFill="1" applyBorder="1" applyAlignment="1">
      <alignment horizontal="right" wrapText="1"/>
    </xf>
    <xf numFmtId="2" fontId="15" fillId="0" borderId="24" xfId="2" applyNumberFormat="1" applyFont="1" applyFill="1" applyBorder="1" applyAlignment="1">
      <alignment horizontal="right" wrapText="1"/>
    </xf>
    <xf numFmtId="2" fontId="0" fillId="0" borderId="0" xfId="0" applyNumberFormat="1" applyFill="1" applyAlignment="1">
      <alignment horizontal="right" wrapText="1"/>
    </xf>
    <xf numFmtId="0" fontId="7" fillId="4" borderId="0" xfId="8" applyFont="1" applyFill="1" applyAlignment="1" applyProtection="1">
      <alignment horizontal="left"/>
    </xf>
    <xf numFmtId="0" fontId="4" fillId="4" borderId="0" xfId="11" applyFont="1" applyFill="1" applyAlignment="1">
      <alignment horizontal="left"/>
    </xf>
    <xf numFmtId="0" fontId="6" fillId="4" borderId="0" xfId="8" applyFill="1" applyAlignment="1" applyProtection="1">
      <alignment horizontal="left"/>
    </xf>
    <xf numFmtId="0" fontId="4" fillId="0" borderId="0" xfId="0" applyFont="1" applyAlignment="1">
      <alignment horizontal="left" vertical="top" wrapText="1"/>
    </xf>
    <xf numFmtId="14" fontId="4" fillId="0" borderId="24" xfId="23" applyBorder="1">
      <alignment wrapText="1"/>
    </xf>
    <xf numFmtId="0" fontId="4" fillId="0" borderId="0" xfId="0" applyFont="1" applyAlignment="1">
      <alignment horizontal="left" vertical="top" wrapText="1"/>
    </xf>
    <xf numFmtId="0" fontId="15" fillId="3" borderId="2" xfId="0" applyFont="1" applyFill="1" applyBorder="1"/>
    <xf numFmtId="14" fontId="4" fillId="0" borderId="0" xfId="23" applyBorder="1">
      <alignment wrapText="1"/>
    </xf>
    <xf numFmtId="0" fontId="4" fillId="0" borderId="24" xfId="23" applyNumberFormat="1" applyBorder="1" applyAlignment="1">
      <alignment horizontal="left" wrapText="1"/>
    </xf>
    <xf numFmtId="0" fontId="0" fillId="0" borderId="0" xfId="0" applyBorder="1"/>
    <xf numFmtId="0" fontId="4" fillId="3" borderId="0" xfId="0" applyFont="1" applyFill="1" applyBorder="1"/>
    <xf numFmtId="0" fontId="25" fillId="0" borderId="0" xfId="12" applyFont="1" applyAlignment="1"/>
    <xf numFmtId="0" fontId="26" fillId="0" borderId="0" xfId="12" applyFont="1" applyAlignment="1"/>
    <xf numFmtId="0" fontId="26" fillId="0" borderId="0" xfId="0" applyFont="1" applyAlignment="1">
      <alignment horizontal="left" vertical="top"/>
    </xf>
    <xf numFmtId="0" fontId="26" fillId="0" borderId="0" xfId="12" applyFont="1" applyAlignment="1">
      <alignment horizontal="left" indent="3"/>
    </xf>
    <xf numFmtId="0" fontId="26" fillId="0" borderId="0" xfId="0" applyFont="1" applyAlignment="1">
      <alignment horizontal="left" vertical="top" wrapText="1"/>
    </xf>
  </cellXfs>
  <cellStyles count="24">
    <cellStyle name="Capacity" xfId="1"/>
    <cellStyle name="Comma" xfId="2" builtinId="3"/>
    <cellStyle name="Comma 2" xfId="3"/>
    <cellStyle name="County" xfId="4"/>
    <cellStyle name="Currency" xfId="22" builtin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5" xfId="21"/>
    <cellStyle name="Pipeline" xfId="13"/>
    <cellStyle name="PointName" xfId="14"/>
    <cellStyle name="Region" xfId="15"/>
    <cellStyle name="State" xfId="16"/>
    <cellStyle name="Table_EIA" xfId="23"/>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6"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rrc.state.tx.us/pipeline-safety/reports/" TargetMode="External"/><Relationship Id="rId2" Type="http://schemas.openxmlformats.org/officeDocument/2006/relationships/hyperlink" Target="mailto:kathryn.dyl@eia.gov" TargetMode="External"/><Relationship Id="rId1" Type="http://schemas.openxmlformats.org/officeDocument/2006/relationships/hyperlink" Target="https://www.eia.gov/naturalgas/data.cf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goldenpassproducts.com/" TargetMode="External"/><Relationship Id="rId18" Type="http://schemas.openxmlformats.org/officeDocument/2006/relationships/hyperlink" Target="http://sempralng.com/port-arthur-pipeline/" TargetMode="External"/><Relationship Id="rId26" Type="http://schemas.openxmlformats.org/officeDocument/2006/relationships/hyperlink" Target="https://atlanticcoastpipeline.com/" TargetMode="External"/><Relationship Id="rId3" Type="http://schemas.openxmlformats.org/officeDocument/2006/relationships/hyperlink" Target="https://www.natfuel.com/pipelineandstorage/empire/empirenorth2017/Jackson_Public_Info_Session_Presentation.pdf" TargetMode="External"/><Relationship Id="rId21" Type="http://schemas.openxmlformats.org/officeDocument/2006/relationships/hyperlink" Target="https://westhp.com/" TargetMode="External"/><Relationship Id="rId34" Type="http://schemas.openxmlformats.org/officeDocument/2006/relationships/hyperlink" Target="http://venturegloballng.com/wp-content/uploads/2019/05/Delta-Fact-Sheet-May-25-.pdf" TargetMode="External"/><Relationship Id="rId7" Type="http://schemas.openxmlformats.org/officeDocument/2006/relationships/hyperlink" Target="http://venturegloballng.com/calcasieu-pass/transcameron-pipeline/" TargetMode="External"/><Relationship Id="rId12" Type="http://schemas.openxmlformats.org/officeDocument/2006/relationships/hyperlink" Target="https://www.enbridge.com/projects-and-infrastructure/projects/atlantic-bridge" TargetMode="External"/><Relationship Id="rId17" Type="http://schemas.openxmlformats.org/officeDocument/2006/relationships/hyperlink" Target="http://sempralng.com/port-arthur-pipeline-louisiana-connector/" TargetMode="External"/><Relationship Id="rId25" Type="http://schemas.openxmlformats.org/officeDocument/2006/relationships/hyperlink" Target="https://adelphiagateway.com/" TargetMode="External"/><Relationship Id="rId33" Type="http://schemas.openxmlformats.org/officeDocument/2006/relationships/hyperlink" Target="https://www.midcoastenergy.com/cj-express-pipeline-project/" TargetMode="External"/><Relationship Id="rId2" Type="http://schemas.openxmlformats.org/officeDocument/2006/relationships/hyperlink" Target="https://www.transcanada.com/en/operations/natural-gas/buckeye-xpress-project/" TargetMode="External"/><Relationship Id="rId16" Type="http://schemas.openxmlformats.org/officeDocument/2006/relationships/hyperlink" Target="https://www.kindermorgan.com/pages/business/gas_pipelines/projects/php/" TargetMode="External"/><Relationship Id="rId20" Type="http://schemas.openxmlformats.org/officeDocument/2006/relationships/hyperlink" Target="http://maritimesenergy.com/flow/uploads/MonctonNaturalGasSupplyALL.pdf" TargetMode="External"/><Relationship Id="rId29" Type="http://schemas.openxmlformats.org/officeDocument/2006/relationships/hyperlink" Target="http://sabaltrailtransmission.com/" TargetMode="External"/><Relationship Id="rId1" Type="http://schemas.openxmlformats.org/officeDocument/2006/relationships/hyperlink" Target="https://www.enbridge.com/projects-and-infrastructure/projects/atlantic-bridge" TargetMode="External"/><Relationship Id="rId6" Type="http://schemas.openxmlformats.org/officeDocument/2006/relationships/hyperlink" Target="http://www.pngts.com/expansion/" TargetMode="External"/><Relationship Id="rId11" Type="http://schemas.openxmlformats.org/officeDocument/2006/relationships/hyperlink" Target="https://www.enbridge.com/projects-and-infrastructure/projects/greater-philadelphia-expansion-project" TargetMode="External"/><Relationship Id="rId24" Type="http://schemas.openxmlformats.org/officeDocument/2006/relationships/hyperlink" Target="http://venturegloballng.com/plaquemines-project/plaquemines-pipeline/" TargetMode="External"/><Relationship Id="rId32" Type="http://schemas.openxmlformats.org/officeDocument/2006/relationships/hyperlink" Target="https://www.duke-energy.com/home/natural-gas-projects/central-corridor-pipeline-ext" TargetMode="External"/><Relationship Id="rId5" Type="http://schemas.openxmlformats.org/officeDocument/2006/relationships/hyperlink" Target="http://media.eqtmidstreampartners.com/press-release/eqm/mountain-valley-pipeline-llc-announces-mvp-southgate-project-and-binding-open?referrer=eqm" TargetMode="External"/><Relationship Id="rId15" Type="http://schemas.openxmlformats.org/officeDocument/2006/relationships/hyperlink" Target="http://www.northernnaturalgas.com/expansionprojects/Pages/NorthernLights2019-Rochester.aspx" TargetMode="External"/><Relationship Id="rId23" Type="http://schemas.openxmlformats.org/officeDocument/2006/relationships/hyperlink" Target="http://venturegloballng.com/plaquemines-project/plaquemines-pipeline/" TargetMode="External"/><Relationship Id="rId28" Type="http://schemas.openxmlformats.org/officeDocument/2006/relationships/hyperlink" Target="http://sabaltrailtransmission.com/" TargetMode="External"/><Relationship Id="rId36" Type="http://schemas.openxmlformats.org/officeDocument/2006/relationships/printerSettings" Target="../printerSettings/printerSettings2.bin"/><Relationship Id="rId10" Type="http://schemas.openxmlformats.org/officeDocument/2006/relationships/hyperlink" Target="https://www.blackhillsenergy.com/our-company/delivering-energy/natural-bridge-pipeline" TargetMode="External"/><Relationship Id="rId19" Type="http://schemas.openxmlformats.org/officeDocument/2006/relationships/hyperlink" Target="http://www.northernnaturalgas.com/expansionprojects/Pages/NorthernLights2019-Rochester.aspx" TargetMode="External"/><Relationship Id="rId31" Type="http://schemas.openxmlformats.org/officeDocument/2006/relationships/hyperlink" Target="https://www.wbienergy.com/docs/default-source/north-bakken-expansion-project/north-bakken-handout.pdf?sfvrsn=0" TargetMode="External"/><Relationship Id="rId4" Type="http://schemas.openxmlformats.org/officeDocument/2006/relationships/hyperlink" Target="https://www.mountainvalleypipeline.info/" TargetMode="External"/><Relationship Id="rId9" Type="http://schemas.openxmlformats.org/officeDocument/2006/relationships/hyperlink" Target="http://p2kpipeline.com/" TargetMode="External"/><Relationship Id="rId14" Type="http://schemas.openxmlformats.org/officeDocument/2006/relationships/hyperlink" Target="https://www.gulfrunpipeline.com/" TargetMode="External"/><Relationship Id="rId22" Type="http://schemas.openxmlformats.org/officeDocument/2006/relationships/hyperlink" Target="http://pucweb1.state.nv.us/PDF/AxImages/DOCKETS_2015_THRU_PRESENT/2019-6/39610.pdf" TargetMode="External"/><Relationship Id="rId27" Type="http://schemas.openxmlformats.org/officeDocument/2006/relationships/hyperlink" Target="https://www.kindermorgan.com/pages/business/gas_pipelines/east/tgp/261_upgrade.aspx" TargetMode="External"/><Relationship Id="rId30" Type="http://schemas.openxmlformats.org/officeDocument/2006/relationships/hyperlink" Target="https://www.dominionenergy.com/company/natural-gas-projects/west-loop" TargetMode="External"/><Relationship Id="rId35" Type="http://schemas.openxmlformats.org/officeDocument/2006/relationships/hyperlink" Target="https://www.midshippipeline.com/" TargetMode="External"/><Relationship Id="rId8" Type="http://schemas.openxmlformats.org/officeDocument/2006/relationships/hyperlink" Target="https://www.namerico-energy.com/portfolio/energy/pecos-trail-pipeline/"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www.nexusgastransmission.com/content/project-overview-map" TargetMode="External"/><Relationship Id="rId18" Type="http://schemas.openxmlformats.org/officeDocument/2006/relationships/hyperlink" Target="https://www.enbridge.com/projects-and-infrastructure/projects/texas-eastern-appalachian-lease-project" TargetMode="External"/><Relationship Id="rId26" Type="http://schemas.openxmlformats.org/officeDocument/2006/relationships/hyperlink" Target="http://www.millenniumpipeline.com/eastern-system-upgrade/" TargetMode="External"/><Relationship Id="rId39" Type="http://schemas.openxmlformats.org/officeDocument/2006/relationships/hyperlink" Target="https://www.dominionenergy.com/about-us/natural-gas-projects/eastern-market-access-project" TargetMode="External"/><Relationship Id="rId21" Type="http://schemas.openxmlformats.org/officeDocument/2006/relationships/hyperlink" Target="https://pipelineandstorage.natfuel.com/current-projects/ym28-and-fm120-modernization-project/" TargetMode="External"/><Relationship Id="rId34" Type="http://schemas.openxmlformats.org/officeDocument/2006/relationships/hyperlink" Target="http://www.1line.williams.com/Transco/files/presentations/2018CSSpringUpdate.pdf" TargetMode="External"/><Relationship Id="rId42" Type="http://schemas.openxmlformats.org/officeDocument/2006/relationships/hyperlink" Target="https://www.transcanada.com/en/operations/natural-gas/mountaineer-xpress-project/" TargetMode="External"/><Relationship Id="rId47" Type="http://schemas.openxmlformats.org/officeDocument/2006/relationships/comments" Target="../comments1.xml"/><Relationship Id="rId7" Type="http://schemas.openxmlformats.org/officeDocument/2006/relationships/hyperlink" Target="https://www.energytransfer.com/docs/mainpage/ETE_ETP_Morgan_Stanley_Conference_Presentation_Final.pdf" TargetMode="External"/><Relationship Id="rId2" Type="http://schemas.openxmlformats.org/officeDocument/2006/relationships/hyperlink" Target="http://whitewatermidstream.com/operations" TargetMode="External"/><Relationship Id="rId16" Type="http://schemas.openxmlformats.org/officeDocument/2006/relationships/hyperlink" Target="https://www.enbridge.com/projects-and-infrastructure/projects/south-texas-expansion-project" TargetMode="External"/><Relationship Id="rId29" Type="http://schemas.openxmlformats.org/officeDocument/2006/relationships/hyperlink" Target="https://www.transcanada.com/en/operations/natural-gas/mountaineer-xpress-project/" TargetMode="External"/><Relationship Id="rId1" Type="http://schemas.openxmlformats.org/officeDocument/2006/relationships/hyperlink" Target="http://newenglandcouncil.com/assets/Energy-Environment-PNGTS.pdf" TargetMode="External"/><Relationship Id="rId6" Type="http://schemas.openxmlformats.org/officeDocument/2006/relationships/hyperlink" Target="https://www.kindermorgan.com/business/gas_pipelines/central/chicago/" TargetMode="External"/><Relationship Id="rId11" Type="http://schemas.openxmlformats.org/officeDocument/2006/relationships/hyperlink" Target="https://dtemidstream.com/location/birdsboro-pipeline/" TargetMode="External"/><Relationship Id="rId24" Type="http://schemas.openxmlformats.org/officeDocument/2006/relationships/hyperlink" Target="http://www.iroquois.com/project/sono/SoNo_OpenSeasonBrochure_1_12_15.pdf" TargetMode="External"/><Relationship Id="rId32" Type="http://schemas.openxmlformats.org/officeDocument/2006/relationships/hyperlink" Target="https://www.kindermorgan.com/pages/business/gas_pipelines/projects/kmtp/" TargetMode="External"/><Relationship Id="rId37" Type="http://schemas.openxmlformats.org/officeDocument/2006/relationships/hyperlink" Target="http://ir.oneok.com/news-and-events/press-releases/2019/02-25-2019-211707239" TargetMode="External"/><Relationship Id="rId40" Type="http://schemas.openxmlformats.org/officeDocument/2006/relationships/hyperlink" Target="https://www.virginianaturalgas.com/-/media/Files/VNG/Work%20in%20your%20neighborhood/Completed%20Projects/18270_VNG_SSConnector_Project_factsheet.pdf" TargetMode="External"/><Relationship Id="rId45" Type="http://schemas.openxmlformats.org/officeDocument/2006/relationships/printerSettings" Target="../printerSettings/printerSettings3.bin"/><Relationship Id="rId5" Type="http://schemas.openxmlformats.org/officeDocument/2006/relationships/hyperlink" Target="http://www.gulfsouthpl.com/ExpansionProjects.aspx?id=4294967564" TargetMode="External"/><Relationship Id="rId15" Type="http://schemas.openxmlformats.org/officeDocument/2006/relationships/hyperlink" Target="http://www.pngts.com/expansion/" TargetMode="External"/><Relationship Id="rId23" Type="http://schemas.openxmlformats.org/officeDocument/2006/relationships/hyperlink" Target="http://pacificconnectorgp.com/project-overview/" TargetMode="External"/><Relationship Id="rId28" Type="http://schemas.openxmlformats.org/officeDocument/2006/relationships/hyperlink" Target="https://www.transcanada.com/en/operations/natural-gas/gulf-xpress-project/" TargetMode="External"/><Relationship Id="rId36" Type="http://schemas.openxmlformats.org/officeDocument/2006/relationships/hyperlink" Target="http://ir.oneok.com/news-and-events/press-releases/2019/02-25-2019-211707239" TargetMode="External"/><Relationship Id="rId10" Type="http://schemas.openxmlformats.org/officeDocument/2006/relationships/hyperlink" Target="http://www.1line.williams.com/Transco/files/presentations/2018CSSpringUpdate.pdf" TargetMode="External"/><Relationship Id="rId19" Type="http://schemas.openxmlformats.org/officeDocument/2006/relationships/hyperlink" Target="https://www.floridasoutheastconnection.com/okeechobee-lateral-pipeline" TargetMode="External"/><Relationship Id="rId31" Type="http://schemas.openxmlformats.org/officeDocument/2006/relationships/hyperlink" Target="http://www.pngts.com/expansion/" TargetMode="External"/><Relationship Id="rId44" Type="http://schemas.openxmlformats.org/officeDocument/2006/relationships/hyperlink" Target="http://ir.energytransfer.com/phoenix.zhtml?c=106094&amp;p=RssLanding&amp;cat=news&amp;id=2347076" TargetMode="External"/><Relationship Id="rId4" Type="http://schemas.openxmlformats.org/officeDocument/2006/relationships/hyperlink" Target="http://www.millenniumpipeline.com/valley-lateral-project/" TargetMode="External"/><Relationship Id="rId9" Type="http://schemas.openxmlformats.org/officeDocument/2006/relationships/hyperlink" Target="https://www.kindermorgan.com/pages/business/gas_pipelines/east/broadrun/" TargetMode="External"/><Relationship Id="rId14" Type="http://schemas.openxmlformats.org/officeDocument/2006/relationships/hyperlink" Target="https://www.kindermorgan.com/business/gas_pipelines/central/gulfcoast/" TargetMode="External"/><Relationship Id="rId22" Type="http://schemas.openxmlformats.org/officeDocument/2006/relationships/hyperlink" Target="https://www.tcenergy.com/operations/natural-gas/eastern-panhandle-expansion-project/" TargetMode="External"/><Relationship Id="rId27" Type="http://schemas.openxmlformats.org/officeDocument/2006/relationships/hyperlink" Target="http://equitransproject.com/" TargetMode="External"/><Relationship Id="rId30" Type="http://schemas.openxmlformats.org/officeDocument/2006/relationships/hyperlink" Target="http://co.williams.com/expansionprojects/north-seattle-lateral-upgrade-project/" TargetMode="External"/><Relationship Id="rId35" Type="http://schemas.openxmlformats.org/officeDocument/2006/relationships/hyperlink" Target="https://ir.energytransfer.com/static-files/01151f48-806c-4969-b067-4574f83c9c4d" TargetMode="External"/><Relationship Id="rId43" Type="http://schemas.openxmlformats.org/officeDocument/2006/relationships/hyperlink" Target="https://www.enbridge.com/projects-and-infrastructure/projects/stratton-ridge-project" TargetMode="External"/><Relationship Id="rId8" Type="http://schemas.openxmlformats.org/officeDocument/2006/relationships/hyperlink" Target="http://www.pngts.com/expansion/" TargetMode="External"/><Relationship Id="rId3" Type="http://schemas.openxmlformats.org/officeDocument/2006/relationships/hyperlink" Target="http://www.1line.williams.com/Transco/files/presentations/2018CSSpringUpdate.pdf" TargetMode="External"/><Relationship Id="rId12" Type="http://schemas.openxmlformats.org/officeDocument/2006/relationships/hyperlink" Target="https://www.platts.com/latest-news/natural-gas/denver/columbia-gas-seeks-january-1-startup-for-leach-21831045" TargetMode="External"/><Relationship Id="rId17" Type="http://schemas.openxmlformats.org/officeDocument/2006/relationships/hyperlink" Target="https://www.kindermorgan.com/pages/business/gas_pipelines/east/swlouisianasupply/default.aspx" TargetMode="External"/><Relationship Id="rId25" Type="http://schemas.openxmlformats.org/officeDocument/2006/relationships/hyperlink" Target="https://www.enbridge.com/projects-and-infrastructure/projects/texas-eastern-appalachian-lease-project" TargetMode="External"/><Relationship Id="rId33" Type="http://schemas.openxmlformats.org/officeDocument/2006/relationships/hyperlink" Target="http://ir.oneok.com/news-and-events/press-releases/2019/02-25-2019-211707239" TargetMode="External"/><Relationship Id="rId38" Type="http://schemas.openxmlformats.org/officeDocument/2006/relationships/hyperlink" Target="http://ir.oneok.com/news-and-events/press-releases/2019/02-25-2019-211707239" TargetMode="External"/><Relationship Id="rId46" Type="http://schemas.openxmlformats.org/officeDocument/2006/relationships/vmlDrawing" Target="../drawings/vmlDrawing1.vml"/><Relationship Id="rId20" Type="http://schemas.openxmlformats.org/officeDocument/2006/relationships/hyperlink" Target="http://projects.enablemidstream.com/project/enable-gas-transmission-cana-stack-expansion-case/" TargetMode="External"/><Relationship Id="rId41" Type="http://schemas.openxmlformats.org/officeDocument/2006/relationships/hyperlink" Target="http://maritimesenergy.com/flow/uploads/MonctonNaturalGasSupplyALL.pdf"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47"/>
  <sheetViews>
    <sheetView showGridLines="0" tabSelected="1" workbookViewId="0">
      <selection activeCell="D34" sqref="D34"/>
    </sheetView>
  </sheetViews>
  <sheetFormatPr defaultColWidth="9.140625"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145</v>
      </c>
    </row>
    <row r="2" spans="2:6" ht="15.75" x14ac:dyDescent="0.25">
      <c r="B2" s="4" t="s">
        <v>182</v>
      </c>
    </row>
    <row r="3" spans="2:6" x14ac:dyDescent="0.2">
      <c r="B3" s="9"/>
    </row>
    <row r="4" spans="2:6" x14ac:dyDescent="0.2">
      <c r="B4" s="1" t="s">
        <v>146</v>
      </c>
    </row>
    <row r="5" spans="2:6" x14ac:dyDescent="0.2">
      <c r="B5" s="10" t="s">
        <v>147</v>
      </c>
      <c r="C5" s="11" t="s">
        <v>148</v>
      </c>
      <c r="D5" s="11" t="s">
        <v>157</v>
      </c>
      <c r="E5" s="11" t="s">
        <v>149</v>
      </c>
    </row>
    <row r="6" spans="2:6" x14ac:dyDescent="0.2">
      <c r="B6" s="214" t="s">
        <v>155</v>
      </c>
      <c r="C6" s="215" t="s">
        <v>3092</v>
      </c>
      <c r="D6" s="215" t="s">
        <v>158</v>
      </c>
      <c r="E6" s="215" t="s">
        <v>156</v>
      </c>
    </row>
    <row r="7" spans="2:6" x14ac:dyDescent="0.2">
      <c r="B7" s="216" t="s">
        <v>2439</v>
      </c>
      <c r="C7" s="215" t="s">
        <v>3093</v>
      </c>
      <c r="D7" s="215" t="s">
        <v>158</v>
      </c>
      <c r="E7" s="215" t="s">
        <v>3084</v>
      </c>
    </row>
    <row r="8" spans="2:6" x14ac:dyDescent="0.2">
      <c r="B8" s="214" t="s">
        <v>180</v>
      </c>
      <c r="C8" s="215" t="s">
        <v>167</v>
      </c>
      <c r="D8" s="215"/>
      <c r="E8" s="215"/>
    </row>
    <row r="9" spans="2:6" x14ac:dyDescent="0.2">
      <c r="B9" s="214" t="s">
        <v>181</v>
      </c>
      <c r="C9" s="215" t="s">
        <v>168</v>
      </c>
      <c r="D9" s="215"/>
      <c r="E9" s="215"/>
    </row>
    <row r="11" spans="2:6" x14ac:dyDescent="0.2">
      <c r="B11" s="7" t="s">
        <v>150</v>
      </c>
      <c r="C11" s="15">
        <v>43852</v>
      </c>
    </row>
    <row r="12" spans="2:6" x14ac:dyDescent="0.2">
      <c r="B12" s="7" t="s">
        <v>151</v>
      </c>
      <c r="C12" s="5" t="s">
        <v>1782</v>
      </c>
      <c r="F12" s="12" t="s">
        <v>154</v>
      </c>
    </row>
    <row r="13" spans="2:6" x14ac:dyDescent="0.2">
      <c r="B13" s="7" t="s">
        <v>152</v>
      </c>
      <c r="C13" s="62" t="s">
        <v>2322</v>
      </c>
    </row>
    <row r="14" spans="2:6" x14ac:dyDescent="0.2">
      <c r="B14" s="7" t="s">
        <v>177</v>
      </c>
      <c r="C14" s="13" t="s">
        <v>3032</v>
      </c>
    </row>
    <row r="15" spans="2:6" x14ac:dyDescent="0.2">
      <c r="C15" s="13" t="s">
        <v>2510</v>
      </c>
      <c r="D15" s="61" t="s">
        <v>2511</v>
      </c>
    </row>
    <row r="16" spans="2:6" x14ac:dyDescent="0.2">
      <c r="B16" s="7" t="s">
        <v>153</v>
      </c>
      <c r="C16" s="61" t="s">
        <v>2445</v>
      </c>
    </row>
    <row r="17" spans="2:5" x14ac:dyDescent="0.2">
      <c r="C17" s="7" t="s">
        <v>2446</v>
      </c>
    </row>
    <row r="19" spans="2:5" ht="15" customHeight="1" x14ac:dyDescent="0.2">
      <c r="B19" s="7" t="s">
        <v>178</v>
      </c>
      <c r="C19" s="219" t="s">
        <v>2825</v>
      </c>
      <c r="D19" s="219"/>
      <c r="E19" s="219"/>
    </row>
    <row r="20" spans="2:5" ht="12.75" customHeight="1" x14ac:dyDescent="0.2">
      <c r="C20" s="219"/>
      <c r="D20" s="219"/>
      <c r="E20" s="219"/>
    </row>
    <row r="21" spans="2:5" ht="12.75" customHeight="1" x14ac:dyDescent="0.2">
      <c r="C21" s="219"/>
      <c r="D21" s="219"/>
      <c r="E21" s="219"/>
    </row>
    <row r="22" spans="2:5" ht="12.75" customHeight="1" x14ac:dyDescent="0.2">
      <c r="C22" s="219"/>
      <c r="D22" s="219"/>
      <c r="E22" s="219"/>
    </row>
    <row r="23" spans="2:5" ht="12.75" customHeight="1" x14ac:dyDescent="0.2">
      <c r="C23" s="219"/>
      <c r="D23" s="219"/>
      <c r="E23" s="219"/>
    </row>
    <row r="24" spans="2:5" ht="12.75" customHeight="1" x14ac:dyDescent="0.2">
      <c r="C24" s="219"/>
      <c r="D24" s="219"/>
      <c r="E24" s="219"/>
    </row>
    <row r="25" spans="2:5" ht="12.75" customHeight="1" x14ac:dyDescent="0.2">
      <c r="C25" s="219"/>
      <c r="D25" s="219"/>
      <c r="E25" s="219"/>
    </row>
    <row r="26" spans="2:5" ht="12.75" customHeight="1" x14ac:dyDescent="0.2">
      <c r="C26" s="219"/>
      <c r="D26" s="219"/>
      <c r="E26" s="219"/>
    </row>
    <row r="27" spans="2:5" ht="12.75" customHeight="1" x14ac:dyDescent="0.2">
      <c r="C27" s="219"/>
      <c r="D27" s="219"/>
      <c r="E27" s="219"/>
    </row>
    <row r="28" spans="2:5" ht="12.75" customHeight="1" x14ac:dyDescent="0.2">
      <c r="C28" s="139" t="s">
        <v>3091</v>
      </c>
      <c r="D28" s="217"/>
      <c r="E28" s="217"/>
    </row>
    <row r="29" spans="2:5" ht="12.75" customHeight="1" x14ac:dyDescent="0.2">
      <c r="C29" s="140" t="s">
        <v>3088</v>
      </c>
      <c r="D29" s="217"/>
      <c r="E29" s="217"/>
    </row>
    <row r="30" spans="2:5" ht="12.75" customHeight="1" x14ac:dyDescent="0.2">
      <c r="C30" s="166" t="s">
        <v>3089</v>
      </c>
      <c r="D30" s="217"/>
      <c r="E30" s="217"/>
    </row>
    <row r="31" spans="2:5" ht="12.75" customHeight="1" x14ac:dyDescent="0.2">
      <c r="C31" s="205" t="s">
        <v>3090</v>
      </c>
      <c r="D31" s="217"/>
      <c r="E31" s="217"/>
    </row>
    <row r="32" spans="2:5" ht="12.75" customHeight="1" x14ac:dyDescent="0.2">
      <c r="C32" s="205" t="s">
        <v>3094</v>
      </c>
      <c r="D32" s="217"/>
      <c r="E32" s="217"/>
    </row>
    <row r="33" spans="3:5" ht="12.75" customHeight="1" x14ac:dyDescent="0.2">
      <c r="C33" s="166" t="s">
        <v>3031</v>
      </c>
      <c r="D33" s="217"/>
      <c r="E33" s="217"/>
    </row>
    <row r="34" spans="3:5" ht="12.75" customHeight="1" x14ac:dyDescent="0.2">
      <c r="C34" s="166"/>
      <c r="D34" s="217"/>
      <c r="E34" s="217"/>
    </row>
    <row r="35" spans="3:5" ht="12.75" customHeight="1" x14ac:dyDescent="0.2">
      <c r="C35" s="225" t="s">
        <v>3028</v>
      </c>
      <c r="D35" s="14"/>
      <c r="E35" s="203"/>
    </row>
    <row r="36" spans="3:5" ht="12.75" customHeight="1" x14ac:dyDescent="0.2">
      <c r="C36" s="226" t="s">
        <v>3029</v>
      </c>
      <c r="D36" s="14"/>
      <c r="E36" s="203"/>
    </row>
    <row r="37" spans="3:5" ht="12.75" customHeight="1" x14ac:dyDescent="0.2">
      <c r="C37" s="227" t="s">
        <v>3030</v>
      </c>
      <c r="D37" s="203"/>
      <c r="E37" s="203"/>
    </row>
    <row r="38" spans="3:5" ht="12.75" customHeight="1" x14ac:dyDescent="0.2">
      <c r="C38" s="228" t="s">
        <v>3031</v>
      </c>
      <c r="D38" s="203"/>
      <c r="E38" s="203"/>
    </row>
    <row r="39" spans="3:5" ht="12.75" customHeight="1" x14ac:dyDescent="0.2">
      <c r="C39" s="229"/>
      <c r="D39" s="203"/>
      <c r="E39" s="203"/>
    </row>
    <row r="40" spans="3:5" ht="12.75" customHeight="1" x14ac:dyDescent="0.2">
      <c r="C40" s="225" t="s">
        <v>2897</v>
      </c>
      <c r="D40" s="14"/>
    </row>
    <row r="41" spans="3:5" ht="12.75" customHeight="1" x14ac:dyDescent="0.2">
      <c r="C41" s="226" t="s">
        <v>2824</v>
      </c>
      <c r="D41" s="14"/>
    </row>
    <row r="42" spans="3:5" ht="12.75" customHeight="1" x14ac:dyDescent="0.2">
      <c r="C42" s="226" t="s">
        <v>2822</v>
      </c>
      <c r="D42" s="14"/>
    </row>
    <row r="43" spans="3:5" ht="12.75" customHeight="1" x14ac:dyDescent="0.2">
      <c r="C43" s="228" t="s">
        <v>2826</v>
      </c>
      <c r="D43" s="14"/>
    </row>
    <row r="44" spans="3:5" ht="12.75" customHeight="1" x14ac:dyDescent="0.2">
      <c r="C44" s="226" t="s">
        <v>2823</v>
      </c>
      <c r="D44" s="14"/>
    </row>
    <row r="45" spans="3:5" ht="12.75" customHeight="1" x14ac:dyDescent="0.2">
      <c r="C45" s="228" t="s">
        <v>2819</v>
      </c>
      <c r="D45" s="14"/>
    </row>
    <row r="46" spans="3:5" x14ac:dyDescent="0.2">
      <c r="C46" s="228" t="s">
        <v>2820</v>
      </c>
    </row>
    <row r="47" spans="3:5" x14ac:dyDescent="0.2">
      <c r="C47" s="228" t="s">
        <v>2821</v>
      </c>
    </row>
  </sheetData>
  <mergeCells count="1">
    <mergeCell ref="C19: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C16" r:id="rId2"/>
    <hyperlink ref="B7" location="'Historical Projects'!A1" display="Historical Projects"/>
    <hyperlink ref="D15" r:id="rId3"/>
  </hyperlinks>
  <pageMargins left="0.75" right="0.75" top="1" bottom="1" header="0.5" footer="0.5"/>
  <pageSetup scale="82" orientation="landscape"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A120"/>
  <sheetViews>
    <sheetView showGridLines="0" zoomScaleNormal="100" workbookViewId="0">
      <selection activeCell="A95" sqref="A95"/>
    </sheetView>
  </sheetViews>
  <sheetFormatPr defaultColWidth="21.5703125" defaultRowHeight="12.75" x14ac:dyDescent="0.2"/>
  <cols>
    <col min="1" max="1" width="16.28515625" style="128" customWidth="1"/>
    <col min="2" max="2" width="42.140625" style="129" customWidth="1"/>
    <col min="3" max="3" width="28" style="129" customWidth="1"/>
    <col min="4" max="4" width="14.7109375" style="129" customWidth="1"/>
    <col min="5" max="5" width="13.5703125" style="130" customWidth="1"/>
    <col min="6" max="6" width="10.7109375" style="131" customWidth="1"/>
    <col min="7" max="7" width="9.42578125" style="202" customWidth="1"/>
    <col min="8" max="8" width="27" style="128" customWidth="1"/>
    <col min="9" max="9" width="14.7109375" style="128" customWidth="1"/>
    <col min="10" max="10" width="11.42578125" style="128" customWidth="1"/>
    <col min="11" max="11" width="22.7109375" style="162" customWidth="1"/>
    <col min="12" max="12" width="14.140625" style="128" customWidth="1"/>
    <col min="13" max="14" width="14.7109375" style="128" customWidth="1"/>
    <col min="15" max="15" width="9.5703125" style="170" customWidth="1"/>
    <col min="16" max="16" width="10.28515625" style="213" customWidth="1"/>
    <col min="17" max="17" width="11.7109375" style="133" customWidth="1"/>
    <col min="18" max="18" width="11.42578125" style="134" customWidth="1"/>
    <col min="19" max="19" width="10.7109375" style="135" customWidth="1"/>
    <col min="20" max="20" width="15.42578125" style="136" customWidth="1"/>
    <col min="21" max="21" width="19.42578125" style="137" customWidth="1"/>
    <col min="22" max="22" width="14.42578125" style="94" customWidth="1"/>
    <col min="23" max="23" width="48.7109375" style="94" customWidth="1"/>
    <col min="24" max="24" width="22" style="94" customWidth="1"/>
    <col min="25" max="25" width="81.28515625" style="94" customWidth="1"/>
    <col min="26" max="26" width="21.5703125" style="107"/>
    <col min="27" max="16384" width="21.5703125" style="94"/>
  </cols>
  <sheetData>
    <row r="1" spans="1:261" ht="15.75" x14ac:dyDescent="0.25">
      <c r="A1" s="86" t="s">
        <v>1864</v>
      </c>
      <c r="B1" s="87"/>
      <c r="C1" s="87"/>
      <c r="D1" s="87"/>
      <c r="E1" s="87"/>
      <c r="F1" s="88"/>
      <c r="G1" s="200"/>
      <c r="H1" s="86"/>
      <c r="I1" s="86"/>
      <c r="J1" s="86"/>
      <c r="K1" s="160"/>
      <c r="L1" s="86"/>
      <c r="M1" s="86"/>
      <c r="N1" s="86"/>
      <c r="O1" s="168"/>
      <c r="P1" s="208"/>
      <c r="Q1" s="90"/>
      <c r="R1" s="90"/>
      <c r="S1" s="86"/>
      <c r="T1" s="86"/>
      <c r="U1" s="91"/>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row>
    <row r="2" spans="1:261" s="102" customFormat="1" ht="39" thickBot="1" x14ac:dyDescent="0.25">
      <c r="A2" s="95" t="s">
        <v>121</v>
      </c>
      <c r="B2" s="96" t="s">
        <v>122</v>
      </c>
      <c r="C2" s="96" t="s">
        <v>123</v>
      </c>
      <c r="D2" s="96" t="s">
        <v>124</v>
      </c>
      <c r="E2" s="96" t="s">
        <v>127</v>
      </c>
      <c r="F2" s="97" t="s">
        <v>128</v>
      </c>
      <c r="G2" s="201" t="s">
        <v>129</v>
      </c>
      <c r="H2" s="99" t="s">
        <v>195</v>
      </c>
      <c r="I2" s="99" t="s">
        <v>2327</v>
      </c>
      <c r="J2" s="99" t="s">
        <v>2328</v>
      </c>
      <c r="K2" s="161" t="s">
        <v>196</v>
      </c>
      <c r="L2" s="99" t="s">
        <v>2330</v>
      </c>
      <c r="M2" s="99" t="s">
        <v>2329</v>
      </c>
      <c r="N2" s="99" t="s">
        <v>2551</v>
      </c>
      <c r="O2" s="169" t="s">
        <v>130</v>
      </c>
      <c r="P2" s="209" t="s">
        <v>131</v>
      </c>
      <c r="Q2" s="99" t="s">
        <v>132</v>
      </c>
      <c r="R2" s="99" t="s">
        <v>186</v>
      </c>
      <c r="S2" s="101" t="s">
        <v>125</v>
      </c>
      <c r="T2" s="99" t="s">
        <v>193</v>
      </c>
      <c r="U2" s="99" t="s">
        <v>194</v>
      </c>
      <c r="V2" s="99" t="s">
        <v>2246</v>
      </c>
      <c r="W2" s="99" t="s">
        <v>2508</v>
      </c>
      <c r="X2" s="99" t="s">
        <v>2979</v>
      </c>
      <c r="Y2" s="99" t="s">
        <v>2517</v>
      </c>
    </row>
    <row r="3" spans="1:261" s="19" customFormat="1" ht="25.5" x14ac:dyDescent="0.2">
      <c r="A3" s="103">
        <v>43791</v>
      </c>
      <c r="B3" s="82" t="s">
        <v>3053</v>
      </c>
      <c r="C3" s="82" t="s">
        <v>2877</v>
      </c>
      <c r="D3" s="82" t="s">
        <v>134</v>
      </c>
      <c r="E3" s="113" t="s">
        <v>138</v>
      </c>
      <c r="F3" s="63"/>
      <c r="G3" s="64">
        <v>2020</v>
      </c>
      <c r="H3" s="104" t="s">
        <v>3054</v>
      </c>
      <c r="I3" s="104" t="str">
        <f>LEFT($H3,2)</f>
        <v>IL</v>
      </c>
      <c r="J3" s="104" t="str">
        <f>RIGHT($H3,2)</f>
        <v>IN</v>
      </c>
      <c r="K3" s="159" t="str">
        <f>IF($L3=$M3,L3,CONCATENATE($L3,", ",IF(ISBLANK(N3),"",CONCATENATE(N3,", ")),$M3))</f>
        <v>Midwest</v>
      </c>
      <c r="L3" s="104" t="str">
        <f>INDEX('State '!$A$1:$C$62,MATCH($I3,'State '!$B:$B,0),3)</f>
        <v>Midwest</v>
      </c>
      <c r="M3" s="104" t="str">
        <f>INDEX('State '!$A$1:$C$62,MATCH($J3,'State '!$B:$B,0),3)</f>
        <v>Midwest</v>
      </c>
      <c r="N3" s="104"/>
      <c r="O3" s="171">
        <v>16.2</v>
      </c>
      <c r="P3" s="210">
        <v>1.4</v>
      </c>
      <c r="Q3" s="173">
        <v>70</v>
      </c>
      <c r="R3" s="105">
        <v>20</v>
      </c>
      <c r="S3" s="104" t="s">
        <v>135</v>
      </c>
      <c r="T3" s="104" t="s">
        <v>390</v>
      </c>
      <c r="U3" s="104" t="s">
        <v>3056</v>
      </c>
      <c r="V3" s="104" t="s">
        <v>2250</v>
      </c>
      <c r="W3" s="82" t="s">
        <v>3055</v>
      </c>
      <c r="X3" s="82" t="s">
        <v>2955</v>
      </c>
      <c r="Y3" s="163"/>
      <c r="Z3" s="107"/>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4"/>
      <c r="DS3" s="94"/>
      <c r="DT3" s="94"/>
      <c r="DU3" s="94"/>
      <c r="DV3" s="94"/>
      <c r="DW3" s="94"/>
      <c r="DX3" s="94"/>
      <c r="DY3" s="94"/>
      <c r="DZ3" s="94"/>
      <c r="EA3" s="94"/>
      <c r="EB3" s="94"/>
      <c r="EC3" s="94"/>
      <c r="ED3" s="94"/>
      <c r="EE3" s="94"/>
      <c r="EF3" s="94"/>
      <c r="EG3" s="94"/>
      <c r="EH3" s="94"/>
      <c r="EI3" s="94"/>
      <c r="EJ3" s="94"/>
      <c r="EK3" s="94"/>
      <c r="EL3" s="94"/>
      <c r="EM3" s="94"/>
      <c r="EN3" s="94"/>
      <c r="EO3" s="94"/>
      <c r="EP3" s="94"/>
      <c r="EQ3" s="94"/>
      <c r="ER3" s="94"/>
      <c r="ES3" s="94"/>
      <c r="ET3" s="94"/>
      <c r="EU3" s="94"/>
      <c r="EV3" s="94"/>
      <c r="EW3" s="94"/>
      <c r="EX3" s="94"/>
      <c r="EY3" s="94"/>
      <c r="EZ3" s="94"/>
      <c r="FA3" s="94"/>
      <c r="FB3" s="94"/>
      <c r="FC3" s="94"/>
      <c r="FD3" s="94"/>
      <c r="FE3" s="94"/>
      <c r="FF3" s="94"/>
      <c r="FG3" s="94"/>
      <c r="FH3" s="94"/>
      <c r="FI3" s="94"/>
      <c r="FJ3" s="94"/>
      <c r="FK3" s="94"/>
      <c r="FL3" s="94"/>
      <c r="FM3" s="94"/>
      <c r="FN3" s="94"/>
      <c r="FO3" s="94"/>
      <c r="FP3" s="94"/>
      <c r="FQ3" s="94"/>
      <c r="FR3" s="94"/>
      <c r="FS3" s="94"/>
      <c r="FT3" s="94"/>
      <c r="FU3" s="94"/>
      <c r="FV3" s="94"/>
      <c r="FW3" s="94"/>
      <c r="FX3" s="94"/>
      <c r="FY3" s="94"/>
      <c r="FZ3" s="94"/>
      <c r="GA3" s="94"/>
      <c r="GB3" s="94"/>
      <c r="GC3" s="94"/>
      <c r="GD3" s="94"/>
      <c r="GE3" s="94"/>
      <c r="GF3" s="94"/>
      <c r="GG3" s="94"/>
      <c r="GH3" s="94"/>
      <c r="GI3" s="94"/>
      <c r="GJ3" s="94"/>
      <c r="GK3" s="94"/>
      <c r="GL3" s="94"/>
      <c r="GM3" s="94"/>
      <c r="GN3" s="94"/>
      <c r="GO3" s="94"/>
      <c r="GP3" s="94"/>
      <c r="GQ3" s="94"/>
      <c r="GR3" s="94"/>
      <c r="GS3" s="94"/>
      <c r="GT3" s="94"/>
      <c r="GU3" s="94"/>
      <c r="GV3" s="94"/>
      <c r="GW3" s="94"/>
      <c r="GX3" s="94"/>
      <c r="GY3" s="94"/>
      <c r="GZ3" s="94"/>
      <c r="HA3" s="94"/>
      <c r="HB3" s="94"/>
      <c r="HC3" s="94"/>
      <c r="HD3" s="94"/>
      <c r="HE3" s="94"/>
      <c r="HF3" s="94"/>
      <c r="HG3" s="94"/>
      <c r="HH3" s="94"/>
      <c r="HI3" s="94"/>
      <c r="HJ3" s="94"/>
      <c r="HK3" s="94"/>
      <c r="HL3" s="94"/>
      <c r="HM3" s="94"/>
      <c r="HN3" s="94"/>
      <c r="HO3" s="94"/>
      <c r="HP3" s="94"/>
      <c r="HQ3" s="94"/>
      <c r="HR3" s="94"/>
      <c r="HS3" s="94"/>
      <c r="HT3" s="94"/>
      <c r="HU3" s="94"/>
      <c r="HV3" s="94"/>
      <c r="HW3" s="94"/>
      <c r="HX3" s="94"/>
      <c r="HY3" s="94"/>
      <c r="HZ3" s="94"/>
      <c r="IA3" s="94"/>
      <c r="IB3" s="94"/>
      <c r="IC3" s="94"/>
      <c r="ID3" s="94"/>
      <c r="IE3" s="94"/>
      <c r="IF3" s="94"/>
      <c r="IG3" s="94"/>
      <c r="IH3" s="94"/>
      <c r="II3" s="94"/>
      <c r="IJ3" s="94"/>
      <c r="IK3" s="94"/>
      <c r="IL3" s="94"/>
      <c r="IM3" s="94"/>
      <c r="IN3" s="94"/>
      <c r="IO3" s="94"/>
      <c r="IP3" s="94"/>
      <c r="IQ3" s="94"/>
      <c r="IR3" s="94"/>
      <c r="IS3" s="94"/>
      <c r="IT3" s="94"/>
      <c r="IU3" s="94"/>
      <c r="IV3" s="94"/>
      <c r="IW3" s="94"/>
      <c r="IX3" s="94"/>
      <c r="IY3" s="94"/>
      <c r="IZ3" s="94"/>
      <c r="JA3" s="94"/>
    </row>
    <row r="4" spans="1:261" ht="25.5" x14ac:dyDescent="0.2">
      <c r="A4" s="103">
        <v>43731</v>
      </c>
      <c r="B4" s="82" t="s">
        <v>2982</v>
      </c>
      <c r="C4" s="82" t="s">
        <v>2432</v>
      </c>
      <c r="D4" s="82" t="s">
        <v>141</v>
      </c>
      <c r="E4" s="82" t="s">
        <v>138</v>
      </c>
      <c r="F4" s="63"/>
      <c r="G4" s="64">
        <v>2022</v>
      </c>
      <c r="H4" s="104" t="s">
        <v>0</v>
      </c>
      <c r="I4" s="104" t="str">
        <f>LEFT($H4,2)</f>
        <v>LA</v>
      </c>
      <c r="J4" s="104" t="str">
        <f>RIGHT($H4,2)</f>
        <v>LA</v>
      </c>
      <c r="K4" s="159" t="str">
        <f>IF($L4=$M4,L4,CONCATENATE($L4,", ",IF(ISBLANK(N4),"",CONCATENATE(N4,", ")),$M4))</f>
        <v>South Central</v>
      </c>
      <c r="L4" s="104" t="str">
        <f>INDEX('State '!$A$1:$C$62,MATCH($I4,'State '!$B:$B,0),3)</f>
        <v>South Central</v>
      </c>
      <c r="M4" s="104" t="str">
        <f>INDEX('State '!$A$1:$C$62,MATCH($J4,'State '!$B:$B,0),3)</f>
        <v>South Central</v>
      </c>
      <c r="N4" s="104"/>
      <c r="O4" s="171">
        <v>143</v>
      </c>
      <c r="P4" s="210"/>
      <c r="Q4" s="173">
        <v>894</v>
      </c>
      <c r="R4" s="105"/>
      <c r="S4" s="104" t="s">
        <v>135</v>
      </c>
      <c r="T4" s="104" t="s">
        <v>390</v>
      </c>
      <c r="U4" s="104" t="s">
        <v>2980</v>
      </c>
      <c r="V4" s="104" t="s">
        <v>2247</v>
      </c>
      <c r="W4" s="82" t="s">
        <v>2981</v>
      </c>
      <c r="X4" s="82" t="s">
        <v>2952</v>
      </c>
      <c r="Y4" s="106"/>
    </row>
    <row r="5" spans="1:261" ht="25.5" x14ac:dyDescent="0.2">
      <c r="A5" s="103">
        <v>43756</v>
      </c>
      <c r="B5" s="82" t="s">
        <v>2467</v>
      </c>
      <c r="C5" s="82" t="s">
        <v>2468</v>
      </c>
      <c r="D5" s="82" t="s">
        <v>142</v>
      </c>
      <c r="E5" s="82" t="s">
        <v>138</v>
      </c>
      <c r="F5" s="63"/>
      <c r="G5" s="64">
        <v>2020</v>
      </c>
      <c r="H5" s="104" t="s">
        <v>7</v>
      </c>
      <c r="I5" s="104" t="str">
        <f>LEFT($H5,2)</f>
        <v>PA</v>
      </c>
      <c r="J5" s="104" t="str">
        <f>RIGHT($H5,2)</f>
        <v>PA</v>
      </c>
      <c r="K5" s="159" t="str">
        <f>IF($L5=$M5,L5,CONCATENATE($L5,", ",IF(ISBLANK(N5),"",CONCATENATE(N5,", ")),$M5))</f>
        <v>Northeast</v>
      </c>
      <c r="L5" s="104" t="str">
        <f>INDEX('State '!$A$1:$C$62,MATCH($I5,'State '!$B:$B,0),3)</f>
        <v>Northeast</v>
      </c>
      <c r="M5" s="104" t="str">
        <f>INDEX('State '!$A$1:$C$62,MATCH($J5,'State '!$B:$B,0),3)</f>
        <v>Northeast</v>
      </c>
      <c r="N5" s="104"/>
      <c r="O5" s="171">
        <v>143</v>
      </c>
      <c r="P5" s="210">
        <v>4.75</v>
      </c>
      <c r="Q5" s="173">
        <v>775</v>
      </c>
      <c r="R5" s="105" t="s">
        <v>2476</v>
      </c>
      <c r="S5" s="104" t="s">
        <v>139</v>
      </c>
      <c r="T5" s="104" t="s">
        <v>390</v>
      </c>
      <c r="U5" s="104" t="s">
        <v>2475</v>
      </c>
      <c r="V5" s="104" t="s">
        <v>2247</v>
      </c>
      <c r="W5" s="82" t="s">
        <v>2962</v>
      </c>
      <c r="X5" s="82" t="s">
        <v>2961</v>
      </c>
      <c r="Y5" s="176" t="s">
        <v>2960</v>
      </c>
    </row>
    <row r="6" spans="1:261" ht="38.25" x14ac:dyDescent="0.2">
      <c r="A6" s="103">
        <v>43791</v>
      </c>
      <c r="B6" s="82" t="s">
        <v>3060</v>
      </c>
      <c r="C6" s="82" t="s">
        <v>3061</v>
      </c>
      <c r="D6" s="82" t="s">
        <v>141</v>
      </c>
      <c r="E6" s="113" t="s">
        <v>140</v>
      </c>
      <c r="F6" s="63"/>
      <c r="G6" s="64">
        <v>2021</v>
      </c>
      <c r="H6" s="104" t="s">
        <v>6</v>
      </c>
      <c r="I6" s="104" t="str">
        <f>LEFT($H6,2)</f>
        <v>TX</v>
      </c>
      <c r="J6" s="104" t="str">
        <f>RIGHT($H6,2)</f>
        <v>TX</v>
      </c>
      <c r="K6" s="159" t="str">
        <f>IF($L6=$M6,L6,CONCATENATE($L6,", ",IF(ISBLANK(N6),"",CONCATENATE(N6,", ")),$M6))</f>
        <v>South Central</v>
      </c>
      <c r="L6" s="104" t="str">
        <f>INDEX('State '!$A$1:$C$62,MATCH($I6,'State '!$B:$B,0),3)</f>
        <v>South Central</v>
      </c>
      <c r="M6" s="104" t="str">
        <f>INDEX('State '!$A$1:$C$62,MATCH($J6,'State '!$B:$B,0),3)</f>
        <v>South Central</v>
      </c>
      <c r="N6" s="104"/>
      <c r="O6" s="171"/>
      <c r="P6" s="210"/>
      <c r="Q6" s="173">
        <v>2000</v>
      </c>
      <c r="R6" s="105">
        <v>42</v>
      </c>
      <c r="S6" s="104" t="s">
        <v>139</v>
      </c>
      <c r="T6" s="104" t="s">
        <v>2697</v>
      </c>
      <c r="U6" s="104"/>
      <c r="V6" s="104"/>
      <c r="W6" s="82" t="s">
        <v>3062</v>
      </c>
      <c r="X6" s="82"/>
      <c r="Y6" s="163"/>
    </row>
    <row r="7" spans="1:261" s="19" customFormat="1" ht="38.25" x14ac:dyDescent="0.2">
      <c r="A7" s="103">
        <v>43791</v>
      </c>
      <c r="B7" s="82" t="s">
        <v>3063</v>
      </c>
      <c r="C7" s="82" t="s">
        <v>3064</v>
      </c>
      <c r="D7" s="82" t="s">
        <v>141</v>
      </c>
      <c r="E7" s="113" t="s">
        <v>432</v>
      </c>
      <c r="F7" s="63"/>
      <c r="G7" s="64">
        <v>2020</v>
      </c>
      <c r="H7" s="104" t="s">
        <v>3067</v>
      </c>
      <c r="I7" s="104" t="str">
        <f>LEFT($H7,2)</f>
        <v>MS</v>
      </c>
      <c r="J7" s="104" t="str">
        <f>RIGHT($H7,2)</f>
        <v>AL</v>
      </c>
      <c r="K7" s="159" t="str">
        <f>IF($L7=$M7,L7,CONCATENATE($L7,", ",IF(ISBLANK(N7),"",CONCATENATE(N7,", ")),$M7))</f>
        <v>South Central</v>
      </c>
      <c r="L7" s="104" t="str">
        <f>INDEX('State '!$A$1:$C$62,MATCH($I7,'State '!$B:$B,0),3)</f>
        <v>South Central</v>
      </c>
      <c r="M7" s="104" t="str">
        <f>INDEX('State '!$A$1:$C$62,MATCH($J7,'State '!$B:$B,0),3)</f>
        <v>South Central</v>
      </c>
      <c r="N7" s="104"/>
      <c r="O7" s="171">
        <v>5.4</v>
      </c>
      <c r="P7" s="210"/>
      <c r="Q7" s="173">
        <v>38.5</v>
      </c>
      <c r="R7" s="105"/>
      <c r="S7" s="104" t="s">
        <v>135</v>
      </c>
      <c r="T7" s="104" t="s">
        <v>390</v>
      </c>
      <c r="U7" s="104" t="s">
        <v>3065</v>
      </c>
      <c r="V7" s="104" t="s">
        <v>2250</v>
      </c>
      <c r="W7" s="82" t="s">
        <v>3066</v>
      </c>
      <c r="X7" s="82"/>
      <c r="Y7" s="163"/>
      <c r="Z7" s="107"/>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row>
    <row r="8" spans="1:261" s="19" customFormat="1" ht="25.5" x14ac:dyDescent="0.2">
      <c r="A8" s="103">
        <v>42619</v>
      </c>
      <c r="B8" s="82" t="s">
        <v>2289</v>
      </c>
      <c r="C8" s="83" t="s">
        <v>2665</v>
      </c>
      <c r="D8" s="82" t="s">
        <v>137</v>
      </c>
      <c r="E8" s="82" t="s">
        <v>140</v>
      </c>
      <c r="F8" s="63"/>
      <c r="G8" s="64">
        <v>2025</v>
      </c>
      <c r="H8" s="104" t="s">
        <v>552</v>
      </c>
      <c r="I8" s="104" t="str">
        <f>LEFT($H8,2)</f>
        <v>AK</v>
      </c>
      <c r="J8" s="104" t="str">
        <f>RIGHT($H8,2)</f>
        <v>AK</v>
      </c>
      <c r="K8" s="159" t="str">
        <f>IF($L8=$M8,L8,CONCATENATE($L8,", ",IF(ISBLANK(N8),"",CONCATENATE(N8,", ")),$M8))</f>
        <v>Pacific</v>
      </c>
      <c r="L8" s="104" t="str">
        <f>INDEX('State '!$A$1:$C$62,MATCH($I8,'State '!$B:$B,0),3)</f>
        <v>Pacific</v>
      </c>
      <c r="M8" s="104" t="str">
        <f>INDEX('State '!$A$1:$C$62,MATCH($J8,'State '!$B:$B,0),3)</f>
        <v>Pacific</v>
      </c>
      <c r="N8" s="104"/>
      <c r="O8" s="171">
        <v>45000</v>
      </c>
      <c r="P8" s="210">
        <v>805</v>
      </c>
      <c r="Q8" s="173">
        <v>3500</v>
      </c>
      <c r="R8" s="105">
        <v>42</v>
      </c>
      <c r="S8" s="104" t="s">
        <v>139</v>
      </c>
      <c r="T8" s="104" t="s">
        <v>390</v>
      </c>
      <c r="U8" s="116" t="s">
        <v>2704</v>
      </c>
      <c r="V8" s="104" t="s">
        <v>2247</v>
      </c>
      <c r="W8" s="82" t="s">
        <v>2705</v>
      </c>
      <c r="X8" s="82" t="s">
        <v>2952</v>
      </c>
      <c r="Y8" s="106"/>
      <c r="Z8" s="107"/>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row>
    <row r="9" spans="1:261" s="19" customFormat="1" ht="25.5" x14ac:dyDescent="0.2">
      <c r="A9" s="103">
        <v>43276</v>
      </c>
      <c r="B9" s="83" t="s">
        <v>2664</v>
      </c>
      <c r="C9" s="83" t="s">
        <v>2665</v>
      </c>
      <c r="D9" s="83" t="s">
        <v>137</v>
      </c>
      <c r="E9" s="113" t="s">
        <v>140</v>
      </c>
      <c r="F9" s="65"/>
      <c r="G9" s="122">
        <v>2023</v>
      </c>
      <c r="H9" s="104" t="s">
        <v>552</v>
      </c>
      <c r="I9" s="104" t="str">
        <f>LEFT($H9,2)</f>
        <v>AK</v>
      </c>
      <c r="J9" s="104" t="str">
        <f>RIGHT($H9,2)</f>
        <v>AK</v>
      </c>
      <c r="K9" s="159" t="str">
        <f>IF($L9=$M9,L9,CONCATENATE($L9,", ",IF(ISBLANK(N9),"",CONCATENATE(N9,", ")),$M9))</f>
        <v>Pacific</v>
      </c>
      <c r="L9" s="104" t="str">
        <f>INDEX('State '!$A$1:$C$62,MATCH($I9,'State '!$B:$B,0),3)</f>
        <v>Pacific</v>
      </c>
      <c r="M9" s="104" t="str">
        <f>INDEX('State '!$A$1:$C$62,MATCH($J9,'State '!$B:$B,0),3)</f>
        <v>Pacific</v>
      </c>
      <c r="N9" s="104"/>
      <c r="O9" s="171">
        <v>9970</v>
      </c>
      <c r="P9" s="211">
        <f>733+30</f>
        <v>763</v>
      </c>
      <c r="Q9" s="123">
        <v>500</v>
      </c>
      <c r="R9" s="66" t="s">
        <v>2666</v>
      </c>
      <c r="S9" s="114" t="s">
        <v>139</v>
      </c>
      <c r="T9" s="115"/>
      <c r="U9" s="116"/>
      <c r="V9" s="104" t="s">
        <v>2247</v>
      </c>
      <c r="W9" s="82" t="s">
        <v>2668</v>
      </c>
      <c r="X9" s="82"/>
      <c r="Y9" s="163" t="s">
        <v>2667</v>
      </c>
      <c r="Z9" s="107"/>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row>
    <row r="10" spans="1:261" ht="38.25" x14ac:dyDescent="0.2">
      <c r="A10" s="103">
        <v>43468</v>
      </c>
      <c r="B10" s="82" t="s">
        <v>2541</v>
      </c>
      <c r="C10" s="82" t="s">
        <v>201</v>
      </c>
      <c r="D10" s="82" t="s">
        <v>141</v>
      </c>
      <c r="E10" s="113" t="s">
        <v>432</v>
      </c>
      <c r="F10" s="63"/>
      <c r="G10" s="64">
        <v>2021</v>
      </c>
      <c r="H10" s="104" t="s">
        <v>1940</v>
      </c>
      <c r="I10" s="104" t="str">
        <f>LEFT($H10,2)</f>
        <v>NJ</v>
      </c>
      <c r="J10" s="104" t="str">
        <f>RIGHT($H10,2)</f>
        <v>MA</v>
      </c>
      <c r="K10" s="159" t="str">
        <f>IF($L10=$M10,L10,CONCATENATE($L10,", ",IF(ISBLANK(N10),"",CONCATENATE(N10,", ")),$M10))</f>
        <v>Northeast</v>
      </c>
      <c r="L10" s="104" t="str">
        <f>INDEX('State '!$A$1:$C$62,MATCH($I10,'State '!$B:$B,0),3)</f>
        <v>Northeast</v>
      </c>
      <c r="M10" s="104" t="str">
        <f>INDEX('State '!$A$1:$C$62,MATCH($J10,'State '!$B:$B,0),3)</f>
        <v>Northeast</v>
      </c>
      <c r="N10" s="104"/>
      <c r="O10" s="171">
        <v>451.8</v>
      </c>
      <c r="P10" s="210">
        <v>6.3</v>
      </c>
      <c r="Q10" s="173">
        <v>93</v>
      </c>
      <c r="R10" s="105">
        <v>42</v>
      </c>
      <c r="S10" s="104" t="s">
        <v>135</v>
      </c>
      <c r="T10" s="104" t="s">
        <v>390</v>
      </c>
      <c r="U10" s="104" t="s">
        <v>2180</v>
      </c>
      <c r="V10" s="104" t="s">
        <v>2250</v>
      </c>
      <c r="W10" s="82" t="s">
        <v>2797</v>
      </c>
      <c r="X10" s="82"/>
      <c r="Y10" s="163" t="s">
        <v>2574</v>
      </c>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row>
    <row r="11" spans="1:261" ht="38.25" x14ac:dyDescent="0.2">
      <c r="A11" s="103">
        <v>43468</v>
      </c>
      <c r="B11" s="82" t="s">
        <v>2795</v>
      </c>
      <c r="C11" s="82" t="s">
        <v>301</v>
      </c>
      <c r="D11" s="82" t="s">
        <v>141</v>
      </c>
      <c r="E11" s="113" t="s">
        <v>432</v>
      </c>
      <c r="F11" s="63"/>
      <c r="G11" s="64">
        <v>2021</v>
      </c>
      <c r="H11" s="104" t="s">
        <v>2751</v>
      </c>
      <c r="I11" s="104" t="str">
        <f>LEFT($H11,2)</f>
        <v>MA</v>
      </c>
      <c r="J11" s="104" t="str">
        <f>RIGHT($H11,2)</f>
        <v>NB</v>
      </c>
      <c r="K11" s="159" t="str">
        <f>IF($L11=$M11,L11,CONCATENATE($L11,", ",IF(ISBLANK(N11),"",CONCATENATE(N11,", ")),$M11))</f>
        <v>Northeast, Canada</v>
      </c>
      <c r="L11" s="104" t="str">
        <f>INDEX('State '!$A$1:$C$62,MATCH($I11,'State '!$B:$B,0),3)</f>
        <v>Northeast</v>
      </c>
      <c r="M11" s="104" t="str">
        <f>INDEX('State '!$A$1:$C$62,MATCH($J11,'State '!$B:$B,0),3)</f>
        <v>Canada</v>
      </c>
      <c r="N11" s="104"/>
      <c r="O11" s="171"/>
      <c r="P11" s="210">
        <v>0</v>
      </c>
      <c r="Q11" s="173">
        <v>93</v>
      </c>
      <c r="R11" s="105"/>
      <c r="S11" s="104" t="s">
        <v>135</v>
      </c>
      <c r="T11" s="104" t="s">
        <v>390</v>
      </c>
      <c r="U11" s="104" t="s">
        <v>2180</v>
      </c>
      <c r="V11" s="104" t="s">
        <v>2250</v>
      </c>
      <c r="W11" s="82" t="s">
        <v>2796</v>
      </c>
      <c r="X11" s="82"/>
      <c r="Y11" s="163" t="s">
        <v>2574</v>
      </c>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row>
    <row r="12" spans="1:261" s="19" customFormat="1" ht="25.5" x14ac:dyDescent="0.2">
      <c r="A12" s="103">
        <v>43781</v>
      </c>
      <c r="B12" s="82" t="s">
        <v>2018</v>
      </c>
      <c r="C12" s="82" t="s">
        <v>2018</v>
      </c>
      <c r="D12" s="82" t="s">
        <v>137</v>
      </c>
      <c r="E12" s="113" t="s">
        <v>432</v>
      </c>
      <c r="F12" s="63"/>
      <c r="G12" s="64">
        <v>2022</v>
      </c>
      <c r="H12" s="104" t="s">
        <v>2019</v>
      </c>
      <c r="I12" s="104" t="str">
        <f>LEFT($H12,2)</f>
        <v>WV</v>
      </c>
      <c r="J12" s="104" t="str">
        <f>RIGHT($H12,2)</f>
        <v>NC</v>
      </c>
      <c r="K12" s="159" t="str">
        <f>IF($L12=$M12,L12,CONCATENATE($L12,", ",IF(ISBLANK(N12),"",CONCATENATE(N12,", ")),$M12))</f>
        <v>Northeast, Southeast</v>
      </c>
      <c r="L12" s="104" t="str">
        <f>INDEX('State '!$A$1:$C$62,MATCH($I12,'State '!$B:$B,0),3)</f>
        <v>Northeast</v>
      </c>
      <c r="M12" s="104" t="str">
        <f>INDEX('State '!$A$1:$C$62,MATCH($J12,'State '!$B:$B,0),3)</f>
        <v>Southeast</v>
      </c>
      <c r="N12" s="104"/>
      <c r="O12" s="171">
        <v>5100</v>
      </c>
      <c r="P12" s="210">
        <v>600</v>
      </c>
      <c r="Q12" s="173">
        <v>1500</v>
      </c>
      <c r="R12" s="105" t="s">
        <v>2020</v>
      </c>
      <c r="S12" s="104" t="s">
        <v>135</v>
      </c>
      <c r="T12" s="104" t="s">
        <v>390</v>
      </c>
      <c r="U12" s="104" t="s">
        <v>2158</v>
      </c>
      <c r="V12" s="104" t="s">
        <v>2250</v>
      </c>
      <c r="W12" s="82" t="s">
        <v>2964</v>
      </c>
      <c r="X12" s="82" t="s">
        <v>2953</v>
      </c>
      <c r="Y12" s="176" t="s">
        <v>2963</v>
      </c>
    </row>
    <row r="13" spans="1:261" ht="38.25" x14ac:dyDescent="0.2">
      <c r="A13" s="103">
        <v>43580</v>
      </c>
      <c r="B13" s="82" t="s">
        <v>2836</v>
      </c>
      <c r="C13" s="82" t="s">
        <v>200</v>
      </c>
      <c r="D13" s="82" t="s">
        <v>143</v>
      </c>
      <c r="E13" s="113" t="s">
        <v>138</v>
      </c>
      <c r="F13" s="63"/>
      <c r="G13" s="64">
        <v>2020</v>
      </c>
      <c r="H13" s="104" t="s">
        <v>7</v>
      </c>
      <c r="I13" s="104" t="str">
        <f>LEFT($H13,2)</f>
        <v>PA</v>
      </c>
      <c r="J13" s="104" t="str">
        <f>RIGHT($H13,2)</f>
        <v>PA</v>
      </c>
      <c r="K13" s="159" t="str">
        <f>IF($L13=$M13,L13,CONCATENATE($L13,", ",IF(ISBLANK(N13),"",CONCATENATE(N13,", ")),$M13))</f>
        <v>Northeast</v>
      </c>
      <c r="L13" s="104" t="str">
        <f>INDEX('State '!$A$1:$C$62,MATCH($I13,'State '!$B:$B,0),3)</f>
        <v>Northeast</v>
      </c>
      <c r="M13" s="104" t="str">
        <f>INDEX('State '!$A$1:$C$62,MATCH($J13,'State '!$B:$B,0),3)</f>
        <v>Northeast</v>
      </c>
      <c r="N13" s="104"/>
      <c r="O13" s="171"/>
      <c r="P13" s="210">
        <v>0</v>
      </c>
      <c r="Q13" s="173">
        <v>0</v>
      </c>
      <c r="R13" s="105">
        <v>0</v>
      </c>
      <c r="S13" s="104" t="s">
        <v>135</v>
      </c>
      <c r="T13" s="104" t="s">
        <v>390</v>
      </c>
      <c r="U13" s="104" t="s">
        <v>2837</v>
      </c>
      <c r="V13" s="104" t="s">
        <v>2247</v>
      </c>
      <c r="W13" s="82" t="s">
        <v>2838</v>
      </c>
      <c r="X13" s="82"/>
      <c r="Y13" s="106"/>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row>
    <row r="14" spans="1:261" s="19" customFormat="1" ht="51" x14ac:dyDescent="0.2">
      <c r="A14" s="103">
        <v>43770</v>
      </c>
      <c r="B14" s="82" t="s">
        <v>3039</v>
      </c>
      <c r="C14" s="82" t="s">
        <v>277</v>
      </c>
      <c r="D14" s="82" t="s">
        <v>134</v>
      </c>
      <c r="E14" s="113" t="s">
        <v>138</v>
      </c>
      <c r="F14" s="63"/>
      <c r="G14" s="64">
        <v>2021</v>
      </c>
      <c r="H14" s="104" t="s">
        <v>41</v>
      </c>
      <c r="I14" s="104" t="str">
        <f>LEFT($H14,2)</f>
        <v>MI</v>
      </c>
      <c r="J14" s="104" t="str">
        <f>RIGHT($H14,2)</f>
        <v>MI</v>
      </c>
      <c r="K14" s="159" t="str">
        <f>IF($L14=$M14,L14,CONCATENATE($L14,", ",IF(ISBLANK(N14),"",CONCATENATE(N14,", ")),$M14))</f>
        <v>Midwest</v>
      </c>
      <c r="L14" s="104" t="str">
        <f>INDEX('State '!$A$1:$C$62,MATCH($I14,'State '!$B:$B,0),3)</f>
        <v>Midwest</v>
      </c>
      <c r="M14" s="104" t="str">
        <f>INDEX('State '!$A$1:$C$62,MATCH($J14,'State '!$B:$B,0),3)</f>
        <v>Midwest</v>
      </c>
      <c r="N14" s="104"/>
      <c r="O14" s="171">
        <v>21.5</v>
      </c>
      <c r="P14" s="210">
        <v>1.25</v>
      </c>
      <c r="Q14" s="173">
        <v>180</v>
      </c>
      <c r="R14" s="105">
        <v>24</v>
      </c>
      <c r="S14" s="104" t="s">
        <v>135</v>
      </c>
      <c r="T14" s="104" t="s">
        <v>390</v>
      </c>
      <c r="U14" s="104" t="s">
        <v>3040</v>
      </c>
      <c r="V14" s="104" t="s">
        <v>2247</v>
      </c>
      <c r="W14" s="82" t="s">
        <v>3041</v>
      </c>
      <c r="X14" s="82" t="s">
        <v>2953</v>
      </c>
      <c r="Y14" s="106"/>
    </row>
    <row r="15" spans="1:261" s="19" customFormat="1" ht="25.5" x14ac:dyDescent="0.2">
      <c r="A15" s="103">
        <v>43655</v>
      </c>
      <c r="B15" s="82" t="s">
        <v>2918</v>
      </c>
      <c r="C15" s="82" t="s">
        <v>2919</v>
      </c>
      <c r="D15" s="82" t="s">
        <v>137</v>
      </c>
      <c r="E15" s="113" t="s">
        <v>140</v>
      </c>
      <c r="F15" s="63"/>
      <c r="G15" s="64">
        <v>2020</v>
      </c>
      <c r="H15" s="104" t="s">
        <v>6</v>
      </c>
      <c r="I15" s="104" t="str">
        <f>LEFT($H15,2)</f>
        <v>TX</v>
      </c>
      <c r="J15" s="104" t="str">
        <f>RIGHT($H15,2)</f>
        <v>TX</v>
      </c>
      <c r="K15" s="159" t="str">
        <f>IF($L15=$M15,L15,CONCATENATE($L15,", ",IF(ISBLANK(N15),"",CONCATENATE(N15,", ")),$M15))</f>
        <v>South Central</v>
      </c>
      <c r="L15" s="104" t="str">
        <f>INDEX('State '!$A$1:$C$62,MATCH($I15,'State '!$B:$B,0),3)</f>
        <v>South Central</v>
      </c>
      <c r="M15" s="104" t="str">
        <f>INDEX('State '!$A$1:$C$62,MATCH($J15,'State '!$B:$B,0),3)</f>
        <v>South Central</v>
      </c>
      <c r="N15" s="104"/>
      <c r="O15" s="171"/>
      <c r="P15" s="210"/>
      <c r="Q15" s="173">
        <v>2000</v>
      </c>
      <c r="R15" s="105"/>
      <c r="S15" s="104" t="s">
        <v>139</v>
      </c>
      <c r="T15" s="104" t="s">
        <v>2697</v>
      </c>
      <c r="U15" s="104"/>
      <c r="V15" s="104" t="s">
        <v>2247</v>
      </c>
      <c r="W15" s="82" t="s">
        <v>2920</v>
      </c>
      <c r="X15" s="82"/>
      <c r="Y15" s="106"/>
    </row>
    <row r="16" spans="1:261" s="19" customFormat="1" ht="25.5" x14ac:dyDescent="0.2">
      <c r="A16" s="103">
        <v>43202</v>
      </c>
      <c r="B16" s="82" t="s">
        <v>2533</v>
      </c>
      <c r="C16" s="83" t="s">
        <v>263</v>
      </c>
      <c r="D16" s="82" t="s">
        <v>141</v>
      </c>
      <c r="E16" s="82" t="s">
        <v>138</v>
      </c>
      <c r="F16" s="63"/>
      <c r="G16" s="64">
        <v>2020</v>
      </c>
      <c r="H16" s="104" t="s">
        <v>2534</v>
      </c>
      <c r="I16" s="104" t="str">
        <f>LEFT($H16,2)</f>
        <v>OH</v>
      </c>
      <c r="J16" s="104" t="str">
        <f>RIGHT($H16,2)</f>
        <v>KY</v>
      </c>
      <c r="K16" s="159" t="str">
        <f>IF($L16=$M16,L16,CONCATENATE($L16,", ",IF(ISBLANK(N16),"",CONCATENATE(N16,", ")),$M16))</f>
        <v>Northeast, Midwest</v>
      </c>
      <c r="L16" s="104" t="str">
        <f>INDEX('State '!$A$1:$C$62,MATCH($I16,'State '!$B:$B,0),3)</f>
        <v>Northeast</v>
      </c>
      <c r="M16" s="104" t="str">
        <f>INDEX('State '!$A$1:$C$62,MATCH($J16,'State '!$B:$B,0),3)</f>
        <v>Midwest</v>
      </c>
      <c r="N16" s="104"/>
      <c r="O16" s="171">
        <v>709</v>
      </c>
      <c r="P16" s="210">
        <v>64</v>
      </c>
      <c r="Q16" s="173">
        <v>275</v>
      </c>
      <c r="R16" s="105" t="s">
        <v>2535</v>
      </c>
      <c r="S16" s="104" t="s">
        <v>135</v>
      </c>
      <c r="T16" s="104" t="s">
        <v>390</v>
      </c>
      <c r="U16" s="104" t="s">
        <v>2723</v>
      </c>
      <c r="V16" s="104" t="s">
        <v>2250</v>
      </c>
      <c r="W16" s="82" t="s">
        <v>2536</v>
      </c>
      <c r="X16" s="82"/>
      <c r="Y16" s="163" t="s">
        <v>2579</v>
      </c>
    </row>
    <row r="17" spans="1:261" s="19" customFormat="1" x14ac:dyDescent="0.2">
      <c r="A17" s="103">
        <v>43756</v>
      </c>
      <c r="B17" s="82" t="s">
        <v>2989</v>
      </c>
      <c r="C17" s="83" t="s">
        <v>200</v>
      </c>
      <c r="D17" s="82" t="s">
        <v>141</v>
      </c>
      <c r="E17" s="82" t="s">
        <v>138</v>
      </c>
      <c r="F17" s="63"/>
      <c r="G17" s="64">
        <v>2021</v>
      </c>
      <c r="H17" s="104" t="s">
        <v>0</v>
      </c>
      <c r="I17" s="104" t="str">
        <f>LEFT($H17,2)</f>
        <v>LA</v>
      </c>
      <c r="J17" s="104" t="str">
        <f>RIGHT($H17,2)</f>
        <v>LA</v>
      </c>
      <c r="K17" s="159" t="str">
        <f>IF($L17=$M17,L17,CONCATENATE($L17,", ",IF(ISBLANK(N17),"",CONCATENATE(N17,", ")),$M17))</f>
        <v>South Central</v>
      </c>
      <c r="L17" s="104" t="str">
        <f>INDEX('State '!$A$1:$C$62,MATCH($I17,'State '!$B:$B,0),3)</f>
        <v>South Central</v>
      </c>
      <c r="M17" s="104" t="str">
        <f>INDEX('State '!$A$1:$C$62,MATCH($J17,'State '!$B:$B,0),3)</f>
        <v>South Central</v>
      </c>
      <c r="N17" s="104"/>
      <c r="O17" s="171">
        <v>149</v>
      </c>
      <c r="P17" s="210">
        <v>0.2</v>
      </c>
      <c r="Q17" s="173">
        <v>750</v>
      </c>
      <c r="R17" s="105">
        <v>20</v>
      </c>
      <c r="S17" s="104" t="s">
        <v>135</v>
      </c>
      <c r="T17" s="104" t="s">
        <v>390</v>
      </c>
      <c r="U17" s="104" t="s">
        <v>2990</v>
      </c>
      <c r="V17" s="104" t="s">
        <v>2247</v>
      </c>
      <c r="W17" s="82" t="s">
        <v>2991</v>
      </c>
      <c r="X17" s="82" t="s">
        <v>2952</v>
      </c>
      <c r="Y17" s="163"/>
    </row>
    <row r="18" spans="1:261" ht="25.5" x14ac:dyDescent="0.2">
      <c r="A18" s="103">
        <v>43580</v>
      </c>
      <c r="B18" s="82" t="s">
        <v>2843</v>
      </c>
      <c r="C18" s="83" t="s">
        <v>2844</v>
      </c>
      <c r="D18" s="82" t="s">
        <v>141</v>
      </c>
      <c r="E18" s="82" t="s">
        <v>138</v>
      </c>
      <c r="F18" s="63"/>
      <c r="G18" s="64">
        <v>2020</v>
      </c>
      <c r="H18" s="104" t="s">
        <v>8</v>
      </c>
      <c r="I18" s="104" t="str">
        <f>LEFT($H18,2)</f>
        <v>OH</v>
      </c>
      <c r="J18" s="104" t="str">
        <f>RIGHT($H18,2)</f>
        <v>OH</v>
      </c>
      <c r="K18" s="159" t="str">
        <f>IF($L18=$M18,L18,CONCATENATE($L18,", ",IF(ISBLANK(N18),"",CONCATENATE(N18,", ")),$M18))</f>
        <v>Northeast</v>
      </c>
      <c r="L18" s="104" t="str">
        <f>INDEX('State '!$A$1:$C$62,MATCH($I18,'State '!$B:$B,0),3)</f>
        <v>Northeast</v>
      </c>
      <c r="M18" s="104" t="str">
        <f>INDEX('State '!$A$1:$C$62,MATCH($J18,'State '!$B:$B,0),3)</f>
        <v>Northeast</v>
      </c>
      <c r="N18" s="104"/>
      <c r="O18" s="171"/>
      <c r="P18" s="210">
        <v>13</v>
      </c>
      <c r="Q18" s="173">
        <v>1.032</v>
      </c>
      <c r="R18" s="105">
        <v>20</v>
      </c>
      <c r="S18" s="104" t="s">
        <v>139</v>
      </c>
      <c r="T18" s="104" t="s">
        <v>2845</v>
      </c>
      <c r="U18" s="104"/>
      <c r="V18" s="104" t="s">
        <v>2247</v>
      </c>
      <c r="W18" s="82" t="s">
        <v>2846</v>
      </c>
      <c r="X18" s="82" t="s">
        <v>2953</v>
      </c>
      <c r="Y18" s="176" t="s">
        <v>3005</v>
      </c>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row>
    <row r="19" spans="1:261" ht="51" x14ac:dyDescent="0.2">
      <c r="A19" s="103">
        <v>43838</v>
      </c>
      <c r="B19" s="82" t="s">
        <v>2399</v>
      </c>
      <c r="C19" s="82" t="s">
        <v>2400</v>
      </c>
      <c r="D19" s="82" t="s">
        <v>137</v>
      </c>
      <c r="E19" s="82" t="s">
        <v>432</v>
      </c>
      <c r="F19" s="63"/>
      <c r="G19" s="105">
        <v>2020</v>
      </c>
      <c r="H19" s="104" t="s">
        <v>37</v>
      </c>
      <c r="I19" s="104" t="str">
        <f>LEFT($H19,2)</f>
        <v>OK</v>
      </c>
      <c r="J19" s="104" t="str">
        <f>RIGHT($H19,2)</f>
        <v>OK</v>
      </c>
      <c r="K19" s="159" t="str">
        <f>IF($L19=$M19,L19,CONCATENATE($L19,", ",IF(ISBLANK(N19),"",CONCATENATE(N19,", ")),$M19))</f>
        <v>South Central</v>
      </c>
      <c r="L19" s="104" t="str">
        <f>INDEX('State '!$A$1:$C$62,MATCH($I19,'State '!$B:$B,0),3)</f>
        <v>South Central</v>
      </c>
      <c r="M19" s="104" t="str">
        <f>INDEX('State '!$A$1:$C$62,MATCH($J19,'State '!$B:$B,0),3)</f>
        <v>South Central</v>
      </c>
      <c r="N19" s="104"/>
      <c r="O19" s="171">
        <v>1486</v>
      </c>
      <c r="P19" s="210">
        <v>233</v>
      </c>
      <c r="Q19" s="173">
        <v>1100</v>
      </c>
      <c r="R19" s="105" t="s">
        <v>1645</v>
      </c>
      <c r="S19" s="104" t="s">
        <v>135</v>
      </c>
      <c r="T19" s="104" t="s">
        <v>390</v>
      </c>
      <c r="U19" s="104" t="s">
        <v>2401</v>
      </c>
      <c r="V19" s="104" t="s">
        <v>2250</v>
      </c>
      <c r="W19" s="82" t="s">
        <v>3042</v>
      </c>
      <c r="X19" s="82" t="s">
        <v>2952</v>
      </c>
      <c r="Y19" s="176" t="s">
        <v>3043</v>
      </c>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ht="25.5" x14ac:dyDescent="0.2">
      <c r="A20" s="103">
        <v>43747</v>
      </c>
      <c r="B20" s="82" t="s">
        <v>2491</v>
      </c>
      <c r="C20" s="82" t="s">
        <v>2492</v>
      </c>
      <c r="D20" s="82" t="s">
        <v>141</v>
      </c>
      <c r="E20" s="82" t="s">
        <v>432</v>
      </c>
      <c r="F20" s="63"/>
      <c r="G20" s="105">
        <v>2020</v>
      </c>
      <c r="H20" s="104" t="s">
        <v>25</v>
      </c>
      <c r="I20" s="104" t="str">
        <f>LEFT($H20,2)</f>
        <v>CO</v>
      </c>
      <c r="J20" s="104" t="str">
        <f>RIGHT($H20,2)</f>
        <v>CO</v>
      </c>
      <c r="K20" s="159" t="str">
        <f>IF($L20=$M20,L20,CONCATENATE($L20,", ",IF(ISBLANK(N20),"",CONCATENATE(N20,", ")),$M20))</f>
        <v>Mountain</v>
      </c>
      <c r="L20" s="104" t="str">
        <f>INDEX('State '!$A$1:$C$62,MATCH($I20,'State '!$B:$B,0),3)</f>
        <v>Mountain</v>
      </c>
      <c r="M20" s="104" t="str">
        <f>INDEX('State '!$A$1:$C$62,MATCH($J20,'State '!$B:$B,0),3)</f>
        <v>Mountain</v>
      </c>
      <c r="N20" s="104"/>
      <c r="O20" s="171">
        <v>213</v>
      </c>
      <c r="P20" s="210">
        <v>70</v>
      </c>
      <c r="Q20" s="173">
        <v>600</v>
      </c>
      <c r="R20" s="105">
        <v>36</v>
      </c>
      <c r="S20" s="104" t="s">
        <v>135</v>
      </c>
      <c r="T20" s="104" t="s">
        <v>390</v>
      </c>
      <c r="U20" s="104" t="s">
        <v>2497</v>
      </c>
      <c r="V20" s="104" t="s">
        <v>2247</v>
      </c>
      <c r="W20" s="82" t="s">
        <v>2965</v>
      </c>
      <c r="X20" s="82"/>
      <c r="Y20" s="106"/>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ht="25.5" x14ac:dyDescent="0.2">
      <c r="A21" s="103">
        <v>43747</v>
      </c>
      <c r="B21" s="82" t="s">
        <v>2493</v>
      </c>
      <c r="C21" s="82" t="s">
        <v>2494</v>
      </c>
      <c r="D21" s="82" t="s">
        <v>141</v>
      </c>
      <c r="E21" s="82" t="s">
        <v>432</v>
      </c>
      <c r="F21" s="63"/>
      <c r="G21" s="105">
        <v>2020</v>
      </c>
      <c r="H21" s="104" t="s">
        <v>2496</v>
      </c>
      <c r="I21" s="104" t="str">
        <f>LEFT($H21,2)</f>
        <v>CO</v>
      </c>
      <c r="J21" s="104" t="str">
        <f>RIGHT($H21,2)</f>
        <v>IL</v>
      </c>
      <c r="K21" s="159" t="str">
        <f>IF($L21=$M21,L21,CONCATENATE($L21,", ",IF(ISBLANK(N21),"",CONCATENATE(N21,", ")),$M21))</f>
        <v>Mountain, South Central, Midwest</v>
      </c>
      <c r="L21" s="104" t="str">
        <f>INDEX('State '!$A$1:$C$62,MATCH($I21,'State '!$B:$B,0),3)</f>
        <v>Mountain</v>
      </c>
      <c r="M21" s="104" t="str">
        <f>INDEX('State '!$A$1:$C$62,MATCH($J21,'State '!$B:$B,0),3)</f>
        <v>Midwest</v>
      </c>
      <c r="N21" s="104" t="s">
        <v>2550</v>
      </c>
      <c r="O21" s="171">
        <v>132.80000000000001</v>
      </c>
      <c r="P21" s="210"/>
      <c r="Q21" s="173">
        <v>1000</v>
      </c>
      <c r="R21" s="105"/>
      <c r="S21" s="104" t="s">
        <v>135</v>
      </c>
      <c r="T21" s="104" t="s">
        <v>390</v>
      </c>
      <c r="U21" s="104" t="s">
        <v>2495</v>
      </c>
      <c r="V21" s="104" t="s">
        <v>2250</v>
      </c>
      <c r="W21" s="82" t="s">
        <v>2966</v>
      </c>
      <c r="X21" s="82"/>
      <c r="Y21" s="106"/>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row>
    <row r="22" spans="1:261" ht="25.5" x14ac:dyDescent="0.2">
      <c r="A22" s="103">
        <v>43756</v>
      </c>
      <c r="B22" s="82" t="s">
        <v>2923</v>
      </c>
      <c r="C22" s="82" t="s">
        <v>2924</v>
      </c>
      <c r="D22" s="82" t="s">
        <v>137</v>
      </c>
      <c r="E22" s="82" t="s">
        <v>140</v>
      </c>
      <c r="F22" s="63"/>
      <c r="G22" s="105">
        <v>2021</v>
      </c>
      <c r="H22" s="104" t="s">
        <v>6</v>
      </c>
      <c r="I22" s="104" t="str">
        <f>LEFT($H22,2)</f>
        <v>TX</v>
      </c>
      <c r="J22" s="104" t="str">
        <f>RIGHT($H22,2)</f>
        <v>TX</v>
      </c>
      <c r="K22" s="159" t="str">
        <f>IF($L22=$M22,L22,CONCATENATE($L22,", ",IF(ISBLANK(N22),"",CONCATENATE(N22,", ")),$M22))</f>
        <v>South Central</v>
      </c>
      <c r="L22" s="104" t="str">
        <f>INDEX('State '!$A$1:$C$62,MATCH($I22,'State '!$B:$B,0),3)</f>
        <v>South Central</v>
      </c>
      <c r="M22" s="104" t="str">
        <f>INDEX('State '!$A$1:$C$62,MATCH($J22,'State '!$B:$B,0),3)</f>
        <v>South Central</v>
      </c>
      <c r="N22" s="104"/>
      <c r="O22" s="171"/>
      <c r="P22" s="210"/>
      <c r="Q22" s="173">
        <v>1000</v>
      </c>
      <c r="R22" s="105"/>
      <c r="S22" s="104" t="s">
        <v>139</v>
      </c>
      <c r="T22" s="104"/>
      <c r="U22" s="104"/>
      <c r="V22" s="104" t="s">
        <v>2247</v>
      </c>
      <c r="W22" s="82" t="s">
        <v>2925</v>
      </c>
      <c r="X22" s="82"/>
      <c r="Y22" s="176" t="s">
        <v>3006</v>
      </c>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c r="IW22" s="19"/>
      <c r="IX22" s="19"/>
      <c r="IY22" s="19"/>
      <c r="IZ22" s="19"/>
      <c r="JA22" s="19"/>
    </row>
    <row r="23" spans="1:261" x14ac:dyDescent="0.2">
      <c r="A23" s="103">
        <v>43417</v>
      </c>
      <c r="B23" s="82" t="s">
        <v>2767</v>
      </c>
      <c r="C23" s="83" t="s">
        <v>207</v>
      </c>
      <c r="D23" s="82" t="s">
        <v>141</v>
      </c>
      <c r="E23" s="113" t="s">
        <v>138</v>
      </c>
      <c r="F23" s="63"/>
      <c r="G23" s="64">
        <v>2020</v>
      </c>
      <c r="H23" s="104" t="s">
        <v>2769</v>
      </c>
      <c r="I23" s="104" t="str">
        <f>LEFT($H23,2)</f>
        <v>MA</v>
      </c>
      <c r="J23" s="104" t="str">
        <f>RIGHT($H23,2)</f>
        <v>CT</v>
      </c>
      <c r="K23" s="159" t="str">
        <f>IF($L23=$M23,L23,CONCATENATE($L23,", ",IF(ISBLANK(N23),"",CONCATENATE(N23,", ")),$M23))</f>
        <v>Northeast</v>
      </c>
      <c r="L23" s="104" t="str">
        <f>INDEX('State '!$A$1:$C$62,MATCH($I23,'State '!$B:$B,0),3)</f>
        <v>Northeast</v>
      </c>
      <c r="M23" s="104" t="str">
        <f>INDEX('State '!$A$1:$C$62,MATCH($J23,'State '!$B:$B,0),3)</f>
        <v>Northeast</v>
      </c>
      <c r="N23" s="104"/>
      <c r="O23" s="171">
        <v>52</v>
      </c>
      <c r="P23" s="210">
        <v>2.1</v>
      </c>
      <c r="Q23" s="173">
        <v>72.400000000000006</v>
      </c>
      <c r="R23" s="105">
        <v>12</v>
      </c>
      <c r="S23" s="104" t="s">
        <v>135</v>
      </c>
      <c r="T23" s="104" t="s">
        <v>390</v>
      </c>
      <c r="U23" s="104" t="s">
        <v>2768</v>
      </c>
      <c r="V23" s="104" t="s">
        <v>2250</v>
      </c>
      <c r="W23" s="82" t="s">
        <v>2968</v>
      </c>
      <c r="X23" s="82"/>
      <c r="Y23" s="176" t="s">
        <v>2967</v>
      </c>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row>
    <row r="24" spans="1:261" ht="25.5" x14ac:dyDescent="0.2">
      <c r="A24" s="103">
        <v>42613</v>
      </c>
      <c r="B24" s="82" t="s">
        <v>396</v>
      </c>
      <c r="C24" s="82" t="s">
        <v>1858</v>
      </c>
      <c r="D24" s="82" t="s">
        <v>137</v>
      </c>
      <c r="E24" s="82" t="s">
        <v>2271</v>
      </c>
      <c r="F24" s="63"/>
      <c r="G24" s="126" t="s">
        <v>391</v>
      </c>
      <c r="H24" s="104" t="s">
        <v>397</v>
      </c>
      <c r="I24" s="104" t="str">
        <f>LEFT($H24,2)</f>
        <v>PA</v>
      </c>
      <c r="J24" s="104" t="str">
        <f>RIGHT($H24,2)</f>
        <v>NY</v>
      </c>
      <c r="K24" s="159" t="str">
        <f>IF($L24=$M24,L24,CONCATENATE($L24,", ",IF(ISBLANK(N24),"",CONCATENATE(N24,", ")),$M24))</f>
        <v>Northeast</v>
      </c>
      <c r="L24" s="104" t="str">
        <f>INDEX('State '!$A$1:$C$62,MATCH($I24,'State '!$B:$B,0),3)</f>
        <v>Northeast</v>
      </c>
      <c r="M24" s="104" t="str">
        <f>INDEX('State '!$A$1:$C$62,MATCH($J24,'State '!$B:$B,0),3)</f>
        <v>Northeast</v>
      </c>
      <c r="N24" s="104"/>
      <c r="O24" s="171">
        <v>683</v>
      </c>
      <c r="P24" s="210">
        <v>121</v>
      </c>
      <c r="Q24" s="173">
        <v>650</v>
      </c>
      <c r="R24" s="105">
        <v>30</v>
      </c>
      <c r="S24" s="104" t="s">
        <v>135</v>
      </c>
      <c r="T24" s="104" t="s">
        <v>390</v>
      </c>
      <c r="U24" s="104" t="s">
        <v>1934</v>
      </c>
      <c r="V24" s="104" t="s">
        <v>2250</v>
      </c>
      <c r="W24" s="82" t="s">
        <v>2969</v>
      </c>
      <c r="X24" s="82"/>
      <c r="Y24" s="106"/>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row>
    <row r="25" spans="1:261" x14ac:dyDescent="0.2">
      <c r="A25" s="103">
        <v>43580</v>
      </c>
      <c r="B25" s="82" t="s">
        <v>2865</v>
      </c>
      <c r="C25" s="82" t="s">
        <v>2866</v>
      </c>
      <c r="D25" s="82" t="s">
        <v>141</v>
      </c>
      <c r="E25" s="82" t="s">
        <v>138</v>
      </c>
      <c r="F25" s="63"/>
      <c r="G25" s="126">
        <v>2021</v>
      </c>
      <c r="H25" s="104" t="s">
        <v>6</v>
      </c>
      <c r="I25" s="104" t="str">
        <f>LEFT($H25,2)</f>
        <v>TX</v>
      </c>
      <c r="J25" s="104" t="str">
        <f>RIGHT($H25,2)</f>
        <v>TX</v>
      </c>
      <c r="K25" s="159" t="str">
        <f>IF($L25=$M25,L25,CONCATENATE($L25,", ",IF(ISBLANK(N25),"",CONCATENATE(N25,", ")),$M25))</f>
        <v>South Central</v>
      </c>
      <c r="L25" s="104" t="str">
        <f>INDEX('State '!$A$1:$C$62,MATCH($I25,'State '!$B:$B,0),3)</f>
        <v>South Central</v>
      </c>
      <c r="M25" s="104" t="str">
        <f>INDEX('State '!$A$1:$C$62,MATCH($J25,'State '!$B:$B,0),3)</f>
        <v>South Central</v>
      </c>
      <c r="N25" s="104"/>
      <c r="O25" s="171"/>
      <c r="P25" s="210">
        <v>21</v>
      </c>
      <c r="Q25" s="173">
        <v>1530</v>
      </c>
      <c r="R25" s="105">
        <v>42</v>
      </c>
      <c r="S25" s="104" t="s">
        <v>135</v>
      </c>
      <c r="T25" s="104" t="s">
        <v>390</v>
      </c>
      <c r="U25" s="104" t="s">
        <v>2868</v>
      </c>
      <c r="V25" s="104" t="s">
        <v>2247</v>
      </c>
      <c r="W25" s="82" t="s">
        <v>2867</v>
      </c>
      <c r="X25" s="82" t="s">
        <v>2952</v>
      </c>
      <c r="Y25" s="106"/>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row>
    <row r="26" spans="1:261" ht="25.5" x14ac:dyDescent="0.2">
      <c r="A26" s="103">
        <v>43124</v>
      </c>
      <c r="B26" s="82" t="s">
        <v>2187</v>
      </c>
      <c r="C26" s="82" t="s">
        <v>1890</v>
      </c>
      <c r="D26" s="82" t="s">
        <v>1944</v>
      </c>
      <c r="E26" s="82" t="s">
        <v>2271</v>
      </c>
      <c r="F26" s="63"/>
      <c r="G26" s="64" t="s">
        <v>391</v>
      </c>
      <c r="H26" s="104" t="s">
        <v>0</v>
      </c>
      <c r="I26" s="104" t="str">
        <f>LEFT($H26,2)</f>
        <v>LA</v>
      </c>
      <c r="J26" s="104" t="str">
        <f>RIGHT($H26,2)</f>
        <v>LA</v>
      </c>
      <c r="K26" s="159" t="str">
        <f>IF($L26=$M26,L26,CONCATENATE($L26,", ",IF(ISBLANK(N26),"",CONCATENATE(N26,", ")),$M26))</f>
        <v>South Central</v>
      </c>
      <c r="L26" s="104" t="str">
        <f>INDEX('State '!$A$1:$C$62,MATCH($I26,'State '!$B:$B,0),3)</f>
        <v>South Central</v>
      </c>
      <c r="M26" s="104" t="str">
        <f>INDEX('State '!$A$1:$C$62,MATCH($J26,'State '!$B:$B,0),3)</f>
        <v>South Central</v>
      </c>
      <c r="N26" s="104"/>
      <c r="O26" s="171">
        <v>610</v>
      </c>
      <c r="P26" s="210">
        <v>104.3</v>
      </c>
      <c r="Q26" s="173">
        <v>1500</v>
      </c>
      <c r="R26" s="105">
        <v>42</v>
      </c>
      <c r="S26" s="104" t="s">
        <v>135</v>
      </c>
      <c r="T26" s="104" t="s">
        <v>390</v>
      </c>
      <c r="U26" s="104" t="s">
        <v>2240</v>
      </c>
      <c r="V26" s="104" t="s">
        <v>2247</v>
      </c>
      <c r="W26" s="82" t="s">
        <v>2970</v>
      </c>
      <c r="X26" s="82" t="s">
        <v>2952</v>
      </c>
      <c r="Y26" s="106"/>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row>
    <row r="27" spans="1:261" ht="25.5" x14ac:dyDescent="0.2">
      <c r="A27" s="103">
        <v>43655</v>
      </c>
      <c r="B27" s="82" t="s">
        <v>2921</v>
      </c>
      <c r="C27" s="82" t="s">
        <v>2685</v>
      </c>
      <c r="D27" s="82" t="s">
        <v>137</v>
      </c>
      <c r="E27" s="82" t="s">
        <v>140</v>
      </c>
      <c r="F27" s="63"/>
      <c r="G27" s="64">
        <v>2023</v>
      </c>
      <c r="H27" s="104" t="s">
        <v>0</v>
      </c>
      <c r="I27" s="104" t="str">
        <f>LEFT($H27,2)</f>
        <v>LA</v>
      </c>
      <c r="J27" s="104" t="str">
        <f>RIGHT($H27,2)</f>
        <v>LA</v>
      </c>
      <c r="K27" s="159" t="str">
        <f>IF($L27=$M27,L27,CONCATENATE($L27,", ",IF(ISBLANK(N27),"",CONCATENATE(N27,", ")),$M27))</f>
        <v>South Central</v>
      </c>
      <c r="L27" s="104" t="str">
        <f>INDEX('State '!$A$1:$C$62,MATCH($I27,'State '!$B:$B,0),3)</f>
        <v>South Central</v>
      </c>
      <c r="M27" s="104" t="str">
        <f>INDEX('State '!$A$1:$C$62,MATCH($J27,'State '!$B:$B,0),3)</f>
        <v>South Central</v>
      </c>
      <c r="N27" s="104"/>
      <c r="O27" s="171"/>
      <c r="P27" s="210"/>
      <c r="Q27" s="173">
        <v>2000</v>
      </c>
      <c r="R27" s="105"/>
      <c r="S27" s="104" t="s">
        <v>139</v>
      </c>
      <c r="T27" s="104"/>
      <c r="U27" s="104"/>
      <c r="V27" s="104" t="s">
        <v>2247</v>
      </c>
      <c r="W27" s="82" t="s">
        <v>2922</v>
      </c>
      <c r="X27" s="82"/>
      <c r="Y27" s="106"/>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row>
    <row r="28" spans="1:261" ht="38.25" x14ac:dyDescent="0.2">
      <c r="A28" s="103">
        <v>43838</v>
      </c>
      <c r="B28" s="82" t="s">
        <v>2763</v>
      </c>
      <c r="C28" s="82" t="s">
        <v>219</v>
      </c>
      <c r="D28" s="82" t="s">
        <v>141</v>
      </c>
      <c r="E28" s="82" t="s">
        <v>432</v>
      </c>
      <c r="F28" s="63"/>
      <c r="G28" s="64">
        <v>2020</v>
      </c>
      <c r="H28" s="104" t="s">
        <v>2764</v>
      </c>
      <c r="I28" s="104" t="str">
        <f>LEFT($H28,2)</f>
        <v>MD</v>
      </c>
      <c r="J28" s="104" t="str">
        <f>RIGHT($H28,2)</f>
        <v>DE</v>
      </c>
      <c r="K28" s="159" t="str">
        <f>IF($L28=$M28,L28,CONCATENATE($L28,", ",IF(ISBLANK(N28),"",CONCATENATE(N28,", ")),$M28))</f>
        <v>Northeast</v>
      </c>
      <c r="L28" s="104" t="str">
        <f>INDEX('State '!$A$1:$C$62,MATCH($I28,'State '!$B:$B,0),3)</f>
        <v>Northeast</v>
      </c>
      <c r="M28" s="104" t="str">
        <f>INDEX('State '!$A$1:$C$62,MATCH($J28,'State '!$B:$B,0),3)</f>
        <v>Northeast</v>
      </c>
      <c r="N28" s="104"/>
      <c r="O28" s="171">
        <v>37</v>
      </c>
      <c r="P28" s="210">
        <f>5+7.4+0.35+7</f>
        <v>19.75</v>
      </c>
      <c r="Q28" s="173">
        <f>11.8+2.5</f>
        <v>14.3</v>
      </c>
      <c r="R28" s="105"/>
      <c r="S28" s="104" t="s">
        <v>135</v>
      </c>
      <c r="T28" s="104" t="s">
        <v>390</v>
      </c>
      <c r="U28" s="104" t="s">
        <v>2765</v>
      </c>
      <c r="V28" s="104" t="s">
        <v>2250</v>
      </c>
      <c r="W28" s="82" t="s">
        <v>2766</v>
      </c>
      <c r="X28" s="82" t="s">
        <v>2956</v>
      </c>
      <c r="Y28" s="106"/>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ht="25.5" x14ac:dyDescent="0.2">
      <c r="A29" s="103">
        <v>43605</v>
      </c>
      <c r="B29" s="83" t="s">
        <v>2898</v>
      </c>
      <c r="C29" s="83" t="s">
        <v>2899</v>
      </c>
      <c r="D29" s="83" t="s">
        <v>137</v>
      </c>
      <c r="E29" s="113" t="s">
        <v>160</v>
      </c>
      <c r="F29" s="65"/>
      <c r="G29" s="122">
        <v>2024</v>
      </c>
      <c r="H29" s="104" t="s">
        <v>0</v>
      </c>
      <c r="I29" s="104" t="str">
        <f>LEFT($H29,2)</f>
        <v>LA</v>
      </c>
      <c r="J29" s="104" t="str">
        <f>RIGHT($H29,2)</f>
        <v>LA</v>
      </c>
      <c r="K29" s="159" t="str">
        <f>IF($L29=$M29,L29,CONCATENATE($L29,", ",IF(ISBLANK(N29),"",CONCATENATE(N29,", ")),$M29))</f>
        <v>South Central</v>
      </c>
      <c r="L29" s="104" t="str">
        <f>INDEX('State '!$A$1:$C$62,MATCH($I29,'State '!$B:$B,0),3)</f>
        <v>South Central</v>
      </c>
      <c r="M29" s="104" t="str">
        <f>INDEX('State '!$A$1:$C$62,MATCH($J29,'State '!$B:$B,0),3)</f>
        <v>South Central</v>
      </c>
      <c r="N29" s="104"/>
      <c r="O29" s="171"/>
      <c r="P29" s="211">
        <v>281</v>
      </c>
      <c r="Q29" s="123"/>
      <c r="R29" s="66">
        <v>42</v>
      </c>
      <c r="S29" s="114" t="s">
        <v>135</v>
      </c>
      <c r="T29" s="115" t="s">
        <v>390</v>
      </c>
      <c r="U29" s="116" t="s">
        <v>2900</v>
      </c>
      <c r="V29" s="104" t="s">
        <v>2247</v>
      </c>
      <c r="W29" s="82" t="s">
        <v>2901</v>
      </c>
      <c r="X29" s="82" t="s">
        <v>2952</v>
      </c>
      <c r="Y29" s="176" t="s">
        <v>3026</v>
      </c>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row>
    <row r="30" spans="1:261" ht="25.5" x14ac:dyDescent="0.2">
      <c r="A30" s="103">
        <v>43756</v>
      </c>
      <c r="B30" s="82" t="s">
        <v>2002</v>
      </c>
      <c r="C30" s="82" t="s">
        <v>1941</v>
      </c>
      <c r="D30" s="82" t="s">
        <v>141</v>
      </c>
      <c r="E30" s="82" t="s">
        <v>3007</v>
      </c>
      <c r="F30" s="63"/>
      <c r="G30" s="64" t="s">
        <v>391</v>
      </c>
      <c r="H30" s="104" t="s">
        <v>397</v>
      </c>
      <c r="I30" s="104" t="str">
        <f>LEFT($H30,2)</f>
        <v>PA</v>
      </c>
      <c r="J30" s="104" t="str">
        <f>RIGHT($H30,2)</f>
        <v>NY</v>
      </c>
      <c r="K30" s="159" t="str">
        <f>IF($L30=$M30,L30,CONCATENATE($L30,", ",IF(ISBLANK(N30),"",CONCATENATE(N30,", ")),$M30))</f>
        <v>Northeast</v>
      </c>
      <c r="L30" s="104" t="str">
        <f>INDEX('State '!$A$1:$C$62,MATCH($I30,'State '!$B:$B,0),3)</f>
        <v>Northeast</v>
      </c>
      <c r="M30" s="104" t="str">
        <f>INDEX('State '!$A$1:$C$62,MATCH($J30,'State '!$B:$B,0),3)</f>
        <v>Northeast</v>
      </c>
      <c r="N30" s="104"/>
      <c r="O30" s="171">
        <v>800</v>
      </c>
      <c r="P30" s="210">
        <v>50</v>
      </c>
      <c r="Q30" s="173">
        <v>1000</v>
      </c>
      <c r="R30" s="105"/>
      <c r="S30" s="104" t="s">
        <v>135</v>
      </c>
      <c r="T30" s="104" t="s">
        <v>390</v>
      </c>
      <c r="U30" s="104" t="s">
        <v>391</v>
      </c>
      <c r="V30" s="104" t="s">
        <v>2250</v>
      </c>
      <c r="W30" s="82" t="s">
        <v>3008</v>
      </c>
      <c r="X30" s="82"/>
      <c r="Y30" s="106"/>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row>
    <row r="31" spans="1:261" ht="25.5" x14ac:dyDescent="0.2">
      <c r="A31" s="103">
        <v>43756</v>
      </c>
      <c r="B31" s="82" t="s">
        <v>2996</v>
      </c>
      <c r="C31" s="82" t="s">
        <v>2618</v>
      </c>
      <c r="D31" s="82" t="s">
        <v>141</v>
      </c>
      <c r="E31" s="82" t="s">
        <v>140</v>
      </c>
      <c r="F31" s="63"/>
      <c r="G31" s="64">
        <v>2021</v>
      </c>
      <c r="H31" s="104" t="s">
        <v>2799</v>
      </c>
      <c r="I31" s="104" t="str">
        <f>LEFT($H31,2)</f>
        <v>PA</v>
      </c>
      <c r="J31" s="104" t="str">
        <f>RIGHT($H31,2)</f>
        <v>OH</v>
      </c>
      <c r="K31" s="159" t="str">
        <f>IF($L31=$M31,L31,CONCATENATE($L31,", ",IF(ISBLANK(N31),"",CONCATENATE(N31,", ")),$M31))</f>
        <v>Northeast</v>
      </c>
      <c r="L31" s="104" t="str">
        <f>INDEX('State '!$A$1:$C$62,MATCH($I31,'State '!$B:$B,0),3)</f>
        <v>Northeast</v>
      </c>
      <c r="M31" s="104" t="str">
        <f>INDEX('State '!$A$1:$C$62,MATCH($J31,'State '!$B:$B,0),3)</f>
        <v>Northeast</v>
      </c>
      <c r="N31" s="104"/>
      <c r="O31" s="171"/>
      <c r="P31" s="210">
        <v>5</v>
      </c>
      <c r="Q31" s="173">
        <v>150</v>
      </c>
      <c r="R31" s="105">
        <v>36</v>
      </c>
      <c r="S31" s="104" t="s">
        <v>135</v>
      </c>
      <c r="T31" s="104" t="s">
        <v>390</v>
      </c>
      <c r="U31" s="104"/>
      <c r="V31" s="104" t="s">
        <v>2250</v>
      </c>
      <c r="W31" s="82" t="s">
        <v>2998</v>
      </c>
      <c r="X31" s="82" t="s">
        <v>2953</v>
      </c>
      <c r="Y31" s="176" t="s">
        <v>2997</v>
      </c>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row>
    <row r="32" spans="1:261" ht="63.75" x14ac:dyDescent="0.2">
      <c r="A32" s="121">
        <v>43684</v>
      </c>
      <c r="B32" s="84" t="s">
        <v>2690</v>
      </c>
      <c r="C32" s="84" t="s">
        <v>2691</v>
      </c>
      <c r="D32" s="84" t="s">
        <v>141</v>
      </c>
      <c r="E32" s="82" t="s">
        <v>138</v>
      </c>
      <c r="F32" s="117"/>
      <c r="G32" s="120">
        <v>2021</v>
      </c>
      <c r="H32" s="119" t="s">
        <v>1192</v>
      </c>
      <c r="I32" s="119" t="str">
        <f>LEFT($H32,2)</f>
        <v>NM</v>
      </c>
      <c r="J32" s="119" t="str">
        <f>RIGHT($H32,2)</f>
        <v>TX</v>
      </c>
      <c r="K32" s="159" t="str">
        <f>IF($L32=$M32,L32,CONCATENATE($L32,", ",IF(ISBLANK(N32),"",CONCATENATE(N32,", ")),$M32))</f>
        <v>Mountain, South Central</v>
      </c>
      <c r="L32" s="104" t="str">
        <f>INDEX('State '!$A$1:$C$62,MATCH($I32,'State '!$B:$B,0),3)</f>
        <v>Mountain</v>
      </c>
      <c r="M32" s="104" t="str">
        <f>INDEX('State '!$A$1:$C$62,MATCH($J32,'State '!$B:$B,0),3)</f>
        <v>South Central</v>
      </c>
      <c r="N32" s="104"/>
      <c r="O32" s="172">
        <v>450</v>
      </c>
      <c r="P32" s="212">
        <f>34+81.1+17.3+1.4</f>
        <v>133.80000000000001</v>
      </c>
      <c r="Q32" s="174">
        <v>1400</v>
      </c>
      <c r="R32" s="120" t="s">
        <v>434</v>
      </c>
      <c r="S32" s="119" t="s">
        <v>135</v>
      </c>
      <c r="T32" s="119" t="s">
        <v>390</v>
      </c>
      <c r="U32" s="119" t="s">
        <v>2944</v>
      </c>
      <c r="V32" s="104" t="s">
        <v>2250</v>
      </c>
      <c r="W32" s="82" t="s">
        <v>2789</v>
      </c>
      <c r="X32" s="82"/>
      <c r="Y32" s="106"/>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row>
    <row r="33" spans="1:261" ht="25.5" x14ac:dyDescent="0.2">
      <c r="A33" s="103">
        <v>43580</v>
      </c>
      <c r="B33" s="84" t="s">
        <v>2341</v>
      </c>
      <c r="C33" s="84" t="s">
        <v>2341</v>
      </c>
      <c r="D33" s="84" t="s">
        <v>137</v>
      </c>
      <c r="E33" s="84" t="s">
        <v>398</v>
      </c>
      <c r="F33" s="117"/>
      <c r="G33" s="118">
        <v>2023</v>
      </c>
      <c r="H33" s="119" t="s">
        <v>0</v>
      </c>
      <c r="I33" s="119" t="str">
        <f>LEFT($H33,2)</f>
        <v>LA</v>
      </c>
      <c r="J33" s="119" t="str">
        <f>RIGHT($H33,2)</f>
        <v>LA</v>
      </c>
      <c r="K33" s="159" t="str">
        <f>IF($L33=$M33,L33,CONCATENATE($L33,", ",IF(ISBLANK(N33),"",CONCATENATE(N33,", ")),$M33))</f>
        <v>South Central</v>
      </c>
      <c r="L33" s="104" t="str">
        <f>INDEX('State '!$A$1:$C$62,MATCH($I33,'State '!$B:$B,0),3)</f>
        <v>South Central</v>
      </c>
      <c r="M33" s="104" t="str">
        <f>INDEX('State '!$A$1:$C$62,MATCH($J33,'State '!$B:$B,0),3)</f>
        <v>South Central</v>
      </c>
      <c r="N33" s="104"/>
      <c r="O33" s="172"/>
      <c r="P33" s="212">
        <v>96</v>
      </c>
      <c r="Q33" s="174">
        <v>4000</v>
      </c>
      <c r="R33" s="120"/>
      <c r="S33" s="119" t="s">
        <v>139</v>
      </c>
      <c r="T33" s="119" t="s">
        <v>390</v>
      </c>
      <c r="U33" s="119" t="s">
        <v>2342</v>
      </c>
      <c r="V33" s="104" t="s">
        <v>2247</v>
      </c>
      <c r="W33" s="82" t="s">
        <v>2839</v>
      </c>
      <c r="X33" s="82" t="s">
        <v>2952</v>
      </c>
      <c r="Y33" s="106"/>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1" ht="25.5" x14ac:dyDescent="0.2">
      <c r="A34" s="103">
        <v>43838</v>
      </c>
      <c r="B34" s="84" t="s">
        <v>2755</v>
      </c>
      <c r="C34" s="84" t="s">
        <v>237</v>
      </c>
      <c r="D34" s="84" t="s">
        <v>141</v>
      </c>
      <c r="E34" s="84" t="s">
        <v>432</v>
      </c>
      <c r="F34" s="117"/>
      <c r="G34" s="118">
        <v>2020</v>
      </c>
      <c r="H34" s="119" t="s">
        <v>2757</v>
      </c>
      <c r="I34" s="119" t="str">
        <f>LEFT($H34,2)</f>
        <v>AL</v>
      </c>
      <c r="J34" s="119" t="str">
        <f>RIGHT($H34,2)</f>
        <v>LA</v>
      </c>
      <c r="K34" s="159" t="str">
        <f>IF($L34=$M34,L34,CONCATENATE($L34,", ",IF(ISBLANK(N34),"",CONCATENATE(N34,", ")),$M34))</f>
        <v>South Central</v>
      </c>
      <c r="L34" s="104" t="str">
        <f>INDEX('State '!$A$1:$C$62,MATCH($I34,'State '!$B:$B,0),3)</f>
        <v>South Central</v>
      </c>
      <c r="M34" s="104" t="str">
        <f>INDEX('State '!$A$1:$C$62,MATCH($J34,'State '!$B:$B,0),3)</f>
        <v>South Central</v>
      </c>
      <c r="N34" s="104"/>
      <c r="O34" s="172">
        <v>5</v>
      </c>
      <c r="P34" s="212"/>
      <c r="Q34" s="174">
        <v>75</v>
      </c>
      <c r="R34" s="120">
        <v>24</v>
      </c>
      <c r="S34" s="119" t="s">
        <v>135</v>
      </c>
      <c r="T34" s="119" t="s">
        <v>390</v>
      </c>
      <c r="U34" s="119" t="s">
        <v>2756</v>
      </c>
      <c r="V34" s="104" t="s">
        <v>2250</v>
      </c>
      <c r="W34" s="82" t="s">
        <v>2758</v>
      </c>
      <c r="X34" s="82" t="s">
        <v>2953</v>
      </c>
      <c r="Y34" s="106"/>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1" s="19" customFormat="1" ht="25.5" x14ac:dyDescent="0.2">
      <c r="A35" s="121">
        <v>43692</v>
      </c>
      <c r="B35" s="84" t="s">
        <v>2386</v>
      </c>
      <c r="C35" s="84" t="s">
        <v>232</v>
      </c>
      <c r="D35" s="84" t="s">
        <v>141</v>
      </c>
      <c r="E35" s="84" t="s">
        <v>432</v>
      </c>
      <c r="F35" s="117"/>
      <c r="G35" s="120">
        <v>2020</v>
      </c>
      <c r="H35" s="119" t="s">
        <v>2387</v>
      </c>
      <c r="I35" s="119" t="str">
        <f>LEFT($H35,2)</f>
        <v>PA</v>
      </c>
      <c r="J35" s="119" t="str">
        <f>RIGHT($H35,2)</f>
        <v>ON</v>
      </c>
      <c r="K35" s="159" t="str">
        <f>IF($L35=$M35,L35,CONCATENATE($L35,", ",IF(ISBLANK(N35),"",CONCATENATE(N35,", ")),$M35))</f>
        <v>Northeast, Canada</v>
      </c>
      <c r="L35" s="104" t="str">
        <f>INDEX('State '!$A$1:$C$62,MATCH($I35,'State '!$B:$B,0),3)</f>
        <v>Northeast</v>
      </c>
      <c r="M35" s="104" t="str">
        <f>INDEX('State '!$A$1:$C$62,MATCH($J35,'State '!$B:$B,0),3)</f>
        <v>Canada</v>
      </c>
      <c r="N35" s="104"/>
      <c r="O35" s="172">
        <v>141</v>
      </c>
      <c r="P35" s="212">
        <v>25</v>
      </c>
      <c r="Q35" s="174">
        <v>300</v>
      </c>
      <c r="R35" s="120">
        <v>26</v>
      </c>
      <c r="S35" s="119" t="s">
        <v>135</v>
      </c>
      <c r="T35" s="119" t="s">
        <v>390</v>
      </c>
      <c r="U35" s="119" t="s">
        <v>2567</v>
      </c>
      <c r="V35" s="104" t="s">
        <v>2250</v>
      </c>
      <c r="W35" s="82"/>
      <c r="X35" s="82"/>
      <c r="Y35" s="163" t="s">
        <v>2584</v>
      </c>
      <c r="Z35" s="107"/>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4"/>
      <c r="GM35" s="94"/>
      <c r="GN35" s="94"/>
      <c r="GO35" s="94"/>
      <c r="GP35" s="94"/>
      <c r="GQ35" s="94"/>
      <c r="GR35" s="94"/>
      <c r="GS35" s="94"/>
      <c r="GT35" s="94"/>
      <c r="GU35" s="94"/>
      <c r="GV35" s="94"/>
      <c r="GW35" s="94"/>
      <c r="GX35" s="94"/>
      <c r="GY35" s="94"/>
      <c r="GZ35" s="94"/>
      <c r="HA35" s="94"/>
      <c r="HB35" s="94"/>
      <c r="HC35" s="94"/>
      <c r="HD35" s="94"/>
      <c r="HE35" s="94"/>
      <c r="HF35" s="94"/>
      <c r="HG35" s="94"/>
      <c r="HH35" s="94"/>
      <c r="HI35" s="94"/>
      <c r="HJ35" s="94"/>
      <c r="HK35" s="94"/>
      <c r="HL35" s="94"/>
      <c r="HM35" s="94"/>
      <c r="HN35" s="94"/>
      <c r="HO35" s="94"/>
      <c r="HP35" s="94"/>
      <c r="HQ35" s="94"/>
      <c r="HR35" s="94"/>
      <c r="HS35" s="94"/>
      <c r="HT35" s="94"/>
      <c r="HU35" s="94"/>
      <c r="HV35" s="94"/>
      <c r="HW35" s="94"/>
      <c r="HX35" s="94"/>
      <c r="HY35" s="94"/>
      <c r="HZ35" s="94"/>
      <c r="IA35" s="94"/>
      <c r="IB35" s="94"/>
      <c r="IC35" s="94"/>
      <c r="ID35" s="94"/>
      <c r="IE35" s="94"/>
      <c r="IF35" s="94"/>
      <c r="IG35" s="94"/>
      <c r="IH35" s="94"/>
      <c r="II35" s="94"/>
      <c r="IJ35" s="94"/>
      <c r="IK35" s="94"/>
      <c r="IL35" s="94"/>
      <c r="IM35" s="94"/>
      <c r="IN35" s="94"/>
      <c r="IO35" s="94"/>
      <c r="IP35" s="94"/>
      <c r="IQ35" s="94"/>
      <c r="IR35" s="94"/>
      <c r="IS35" s="94"/>
      <c r="IT35" s="94"/>
      <c r="IU35" s="94"/>
      <c r="IV35" s="94"/>
      <c r="IW35" s="94"/>
      <c r="IX35" s="94"/>
      <c r="IY35" s="94"/>
      <c r="IZ35" s="94"/>
      <c r="JA35" s="94"/>
    </row>
    <row r="36" spans="1:261" s="19" customFormat="1" x14ac:dyDescent="0.2">
      <c r="A36" s="121">
        <v>43675</v>
      </c>
      <c r="B36" s="84" t="s">
        <v>2880</v>
      </c>
      <c r="C36" s="84" t="s">
        <v>202</v>
      </c>
      <c r="D36" s="84" t="s">
        <v>141</v>
      </c>
      <c r="E36" s="82" t="s">
        <v>138</v>
      </c>
      <c r="F36" s="117"/>
      <c r="G36" s="120">
        <v>2021</v>
      </c>
      <c r="H36" s="119" t="s">
        <v>7</v>
      </c>
      <c r="I36" s="119" t="str">
        <f>LEFT($H36,2)</f>
        <v>PA</v>
      </c>
      <c r="J36" s="119" t="str">
        <f>RIGHT($H36,2)</f>
        <v>PA</v>
      </c>
      <c r="K36" s="159" t="str">
        <f>IF($L36=$M36,L36,CONCATENATE($L36,", ",IF(ISBLANK(N36),"",CONCATENATE(N36,", ")),$M36))</f>
        <v>Northeast</v>
      </c>
      <c r="L36" s="104" t="str">
        <f>INDEX('State '!$A$1:$C$62,MATCH($I36,'State '!$B:$B,0),3)</f>
        <v>Northeast</v>
      </c>
      <c r="M36" s="104" t="str">
        <f>INDEX('State '!$A$1:$C$62,MATCH($J36,'State '!$B:$B,0),3)</f>
        <v>Northeast</v>
      </c>
      <c r="N36" s="104"/>
      <c r="O36" s="172"/>
      <c r="P36" s="212">
        <f>29.5+1.4+0.4</f>
        <v>31.299999999999997</v>
      </c>
      <c r="Q36" s="174">
        <v>330</v>
      </c>
      <c r="R36" s="120">
        <v>20</v>
      </c>
      <c r="S36" s="119" t="s">
        <v>135</v>
      </c>
      <c r="T36" s="119" t="s">
        <v>390</v>
      </c>
      <c r="U36" s="119" t="s">
        <v>2881</v>
      </c>
      <c r="V36" s="104" t="s">
        <v>2247</v>
      </c>
      <c r="W36" s="82"/>
      <c r="X36" s="82"/>
      <c r="Y36" s="163"/>
      <c r="Z36" s="107"/>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c r="GS36" s="94"/>
      <c r="GT36" s="94"/>
      <c r="GU36" s="94"/>
      <c r="GV36" s="94"/>
      <c r="GW36" s="94"/>
      <c r="GX36" s="94"/>
      <c r="GY36" s="94"/>
      <c r="GZ36" s="94"/>
      <c r="HA36" s="94"/>
      <c r="HB36" s="94"/>
      <c r="HC36" s="94"/>
      <c r="HD36" s="94"/>
      <c r="HE36" s="94"/>
      <c r="HF36" s="94"/>
      <c r="HG36" s="94"/>
      <c r="HH36" s="94"/>
      <c r="HI36" s="94"/>
      <c r="HJ36" s="94"/>
      <c r="HK36" s="94"/>
      <c r="HL36" s="94"/>
      <c r="HM36" s="94"/>
      <c r="HN36" s="94"/>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row>
    <row r="37" spans="1:261" s="19" customFormat="1" ht="25.5" x14ac:dyDescent="0.2">
      <c r="A37" s="103">
        <v>43794</v>
      </c>
      <c r="B37" s="83" t="s">
        <v>2486</v>
      </c>
      <c r="C37" s="82" t="s">
        <v>1941</v>
      </c>
      <c r="D37" s="82" t="s">
        <v>141</v>
      </c>
      <c r="E37" s="113" t="s">
        <v>144</v>
      </c>
      <c r="F37" s="63">
        <v>43791</v>
      </c>
      <c r="G37" s="64">
        <v>2021</v>
      </c>
      <c r="H37" s="104" t="s">
        <v>20</v>
      </c>
      <c r="I37" s="104" t="str">
        <f>LEFT($H37,2)</f>
        <v>NJ</v>
      </c>
      <c r="J37" s="104" t="str">
        <f>RIGHT($H37,2)</f>
        <v>NJ</v>
      </c>
      <c r="K37" s="159" t="str">
        <f>IF($L37=$M37,L37,CONCATENATE($L37,", ",IF(ISBLANK(N37),"",CONCATENATE(N37,", ")),$M37))</f>
        <v>Northeast</v>
      </c>
      <c r="L37" s="104" t="str">
        <f>INDEX('State '!$A$1:$C$62,MATCH($I37,'State '!$B:$B,0),3)</f>
        <v>Northeast</v>
      </c>
      <c r="M37" s="104" t="str">
        <f>INDEX('State '!$A$1:$C$62,MATCH($J37,'State '!$B:$B,0),3)</f>
        <v>Northeast</v>
      </c>
      <c r="N37" s="104"/>
      <c r="O37" s="171">
        <v>84.6</v>
      </c>
      <c r="P37" s="210"/>
      <c r="Q37" s="173">
        <v>65</v>
      </c>
      <c r="R37" s="105"/>
      <c r="S37" s="104" t="s">
        <v>135</v>
      </c>
      <c r="T37" s="104" t="s">
        <v>390</v>
      </c>
      <c r="U37" s="104" t="s">
        <v>2487</v>
      </c>
      <c r="V37" s="104" t="s">
        <v>2247</v>
      </c>
      <c r="W37" s="82" t="s">
        <v>2788</v>
      </c>
      <c r="X37" s="82"/>
      <c r="Y37" s="106"/>
      <c r="Z37" s="107"/>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row>
    <row r="38" spans="1:261" s="19" customFormat="1" ht="38.25" x14ac:dyDescent="0.2">
      <c r="A38" s="103">
        <v>43767</v>
      </c>
      <c r="B38" s="84" t="s">
        <v>2346</v>
      </c>
      <c r="C38" s="83" t="s">
        <v>2345</v>
      </c>
      <c r="D38" s="84" t="s">
        <v>134</v>
      </c>
      <c r="E38" s="84" t="s">
        <v>398</v>
      </c>
      <c r="F38" s="117"/>
      <c r="G38" s="118">
        <v>2022</v>
      </c>
      <c r="H38" s="119" t="s">
        <v>0</v>
      </c>
      <c r="I38" s="119" t="str">
        <f>LEFT($H38,2)</f>
        <v>LA</v>
      </c>
      <c r="J38" s="119" t="str">
        <f>RIGHT($H38,2)</f>
        <v>LA</v>
      </c>
      <c r="K38" s="159" t="str">
        <f>IF($L38=$M38,L38,CONCATENATE($L38,", ",IF(ISBLANK(N38),"",CONCATENATE(N38,", ")),$M38))</f>
        <v>South Central</v>
      </c>
      <c r="L38" s="104" t="str">
        <f>INDEX('State '!$A$1:$C$62,MATCH($I38,'State '!$B:$B,0),3)</f>
        <v>South Central</v>
      </c>
      <c r="M38" s="104" t="str">
        <f>INDEX('State '!$A$1:$C$62,MATCH($J38,'State '!$B:$B,0),3)</f>
        <v>South Central</v>
      </c>
      <c r="N38" s="104"/>
      <c r="O38" s="172"/>
      <c r="P38" s="212">
        <v>15</v>
      </c>
      <c r="Q38" s="174">
        <v>1970</v>
      </c>
      <c r="R38" s="120">
        <v>42</v>
      </c>
      <c r="S38" s="119" t="s">
        <v>135</v>
      </c>
      <c r="T38" s="119" t="s">
        <v>390</v>
      </c>
      <c r="U38" s="119" t="s">
        <v>2348</v>
      </c>
      <c r="V38" s="104" t="s">
        <v>2247</v>
      </c>
      <c r="W38" s="82" t="s">
        <v>3025</v>
      </c>
      <c r="X38" s="82" t="s">
        <v>2952</v>
      </c>
      <c r="Y38" s="176" t="s">
        <v>2938</v>
      </c>
      <c r="Z38" s="107"/>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row>
    <row r="39" spans="1:261" s="19" customFormat="1" ht="25.5" x14ac:dyDescent="0.2">
      <c r="A39" s="103">
        <v>43767</v>
      </c>
      <c r="B39" s="84" t="s">
        <v>2347</v>
      </c>
      <c r="C39" s="83" t="s">
        <v>2345</v>
      </c>
      <c r="D39" s="83" t="s">
        <v>141</v>
      </c>
      <c r="E39" s="84" t="s">
        <v>398</v>
      </c>
      <c r="F39" s="65"/>
      <c r="G39" s="122">
        <v>2023</v>
      </c>
      <c r="H39" s="104" t="s">
        <v>0</v>
      </c>
      <c r="I39" s="104" t="str">
        <f>LEFT($H39,2)</f>
        <v>LA</v>
      </c>
      <c r="J39" s="104" t="str">
        <f>RIGHT($H39,2)</f>
        <v>LA</v>
      </c>
      <c r="K39" s="159" t="str">
        <f>IF($L39=$M39,L39,CONCATENATE($L39,", ",IF(ISBLANK(N39),"",CONCATENATE(N39,", ")),$M39))</f>
        <v>South Central</v>
      </c>
      <c r="L39" s="104" t="str">
        <f>INDEX('State '!$A$1:$C$62,MATCH($I39,'State '!$B:$B,0),3)</f>
        <v>South Central</v>
      </c>
      <c r="M39" s="104" t="str">
        <f>INDEX('State '!$A$1:$C$62,MATCH($J39,'State '!$B:$B,0),3)</f>
        <v>South Central</v>
      </c>
      <c r="N39" s="104"/>
      <c r="O39" s="171"/>
      <c r="P39" s="211">
        <v>12</v>
      </c>
      <c r="Q39" s="123">
        <v>1970</v>
      </c>
      <c r="R39" s="66">
        <v>42</v>
      </c>
      <c r="S39" s="114" t="s">
        <v>135</v>
      </c>
      <c r="T39" s="119" t="s">
        <v>390</v>
      </c>
      <c r="U39" s="119" t="s">
        <v>2348</v>
      </c>
      <c r="V39" s="104" t="s">
        <v>2247</v>
      </c>
      <c r="W39" s="82" t="s">
        <v>2939</v>
      </c>
      <c r="X39" s="82" t="s">
        <v>2952</v>
      </c>
      <c r="Y39" s="176" t="s">
        <v>2938</v>
      </c>
      <c r="Z39" s="107"/>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c r="IW39" s="94"/>
      <c r="IX39" s="94"/>
      <c r="IY39" s="94"/>
      <c r="IZ39" s="94"/>
      <c r="JA39" s="94"/>
    </row>
    <row r="40" spans="1:261" s="19" customFormat="1" x14ac:dyDescent="0.2">
      <c r="A40" s="103">
        <v>43756</v>
      </c>
      <c r="B40" s="82" t="s">
        <v>2434</v>
      </c>
      <c r="C40" s="82" t="s">
        <v>2435</v>
      </c>
      <c r="D40" s="82" t="s">
        <v>141</v>
      </c>
      <c r="E40" s="82" t="s">
        <v>432</v>
      </c>
      <c r="F40" s="63"/>
      <c r="G40" s="64">
        <v>2023</v>
      </c>
      <c r="H40" s="104" t="s">
        <v>2277</v>
      </c>
      <c r="I40" s="104" t="str">
        <f>LEFT($H40,2)</f>
        <v>LA</v>
      </c>
      <c r="J40" s="104" t="str">
        <f>RIGHT($H40,2)</f>
        <v>TX</v>
      </c>
      <c r="K40" s="159" t="str">
        <f>IF($L40=$M40,L40,CONCATENATE($L40,", ",IF(ISBLANK(N40),"",CONCATENATE(N40,", ")),$M40))</f>
        <v>South Central</v>
      </c>
      <c r="L40" s="104" t="str">
        <f>INDEX('State '!$A$1:$C$62,MATCH($I40,'State '!$B:$B,0),3)</f>
        <v>South Central</v>
      </c>
      <c r="M40" s="104" t="str">
        <f>INDEX('State '!$A$1:$C$62,MATCH($J40,'State '!$B:$B,0),3)</f>
        <v>South Central</v>
      </c>
      <c r="N40" s="104"/>
      <c r="O40" s="171">
        <v>383</v>
      </c>
      <c r="P40" s="210">
        <v>69</v>
      </c>
      <c r="Q40" s="173">
        <v>2500</v>
      </c>
      <c r="R40" s="105">
        <v>42</v>
      </c>
      <c r="S40" s="104" t="s">
        <v>135</v>
      </c>
      <c r="T40" s="104" t="s">
        <v>390</v>
      </c>
      <c r="U40" s="104" t="s">
        <v>2326</v>
      </c>
      <c r="V40" s="104" t="s">
        <v>2250</v>
      </c>
      <c r="W40" s="82" t="s">
        <v>3012</v>
      </c>
      <c r="X40" s="82" t="s">
        <v>2952</v>
      </c>
      <c r="Y40" s="163" t="s">
        <v>3013</v>
      </c>
      <c r="Z40" s="107"/>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94"/>
      <c r="FO40" s="94"/>
      <c r="FP40" s="94"/>
      <c r="FQ40" s="94"/>
      <c r="FR40" s="94"/>
      <c r="FS40" s="94"/>
      <c r="FT40" s="94"/>
      <c r="FU40" s="94"/>
      <c r="FV40" s="94"/>
      <c r="FW40" s="94"/>
      <c r="FX40" s="94"/>
      <c r="FY40" s="94"/>
      <c r="FZ40" s="94"/>
      <c r="GA40" s="94"/>
      <c r="GB40" s="94"/>
      <c r="GC40" s="94"/>
      <c r="GD40" s="94"/>
      <c r="GE40" s="94"/>
      <c r="GF40" s="94"/>
      <c r="GG40" s="94"/>
      <c r="GH40" s="94"/>
      <c r="GI40" s="94"/>
      <c r="GJ40" s="94"/>
      <c r="GK40" s="94"/>
      <c r="GL40" s="94"/>
      <c r="GM40" s="94"/>
      <c r="GN40" s="94"/>
      <c r="GO40" s="94"/>
      <c r="GP40" s="94"/>
      <c r="GQ40" s="94"/>
      <c r="GR40" s="94"/>
      <c r="GS40" s="94"/>
      <c r="GT40" s="94"/>
      <c r="GU40" s="94"/>
      <c r="GV40" s="94"/>
      <c r="GW40" s="94"/>
      <c r="GX40" s="94"/>
      <c r="GY40" s="94"/>
      <c r="GZ40" s="94"/>
      <c r="HA40" s="94"/>
      <c r="HB40" s="94"/>
      <c r="HC40" s="94"/>
      <c r="HD40" s="94"/>
      <c r="HE40" s="94"/>
      <c r="HF40" s="94"/>
      <c r="HG40" s="94"/>
      <c r="HH40" s="94"/>
      <c r="HI40" s="94"/>
      <c r="HJ40" s="94"/>
      <c r="HK40" s="94"/>
      <c r="HL40" s="94"/>
      <c r="HM40" s="94"/>
      <c r="HN40" s="94"/>
      <c r="HO40" s="94"/>
      <c r="HP40" s="94"/>
      <c r="HQ40" s="94"/>
      <c r="HR40" s="94"/>
      <c r="HS40" s="94"/>
      <c r="HT40" s="94"/>
      <c r="HU40" s="94"/>
      <c r="HV40" s="94"/>
      <c r="HW40" s="94"/>
      <c r="HX40" s="94"/>
      <c r="HY40" s="94"/>
      <c r="HZ40" s="94"/>
      <c r="IA40" s="94"/>
      <c r="IB40" s="94"/>
      <c r="IC40" s="94"/>
      <c r="ID40" s="94"/>
      <c r="IE40" s="94"/>
      <c r="IF40" s="94"/>
      <c r="IG40" s="94"/>
      <c r="IH40" s="94"/>
      <c r="II40" s="94"/>
      <c r="IJ40" s="94"/>
      <c r="IK40" s="94"/>
      <c r="IL40" s="94"/>
      <c r="IM40" s="94"/>
      <c r="IN40" s="94"/>
      <c r="IO40" s="94"/>
      <c r="IP40" s="94"/>
      <c r="IQ40" s="94"/>
      <c r="IR40" s="94"/>
      <c r="IS40" s="94"/>
      <c r="IT40" s="94"/>
      <c r="IU40" s="94"/>
      <c r="IV40" s="94"/>
      <c r="IW40" s="94"/>
      <c r="IX40" s="94"/>
      <c r="IY40" s="94"/>
      <c r="IZ40" s="94"/>
      <c r="JA40" s="94"/>
    </row>
    <row r="41" spans="1:261" s="19" customFormat="1" ht="25.5" x14ac:dyDescent="0.2">
      <c r="A41" s="103">
        <v>43809</v>
      </c>
      <c r="B41" s="82" t="s">
        <v>3071</v>
      </c>
      <c r="C41" s="82" t="s">
        <v>1791</v>
      </c>
      <c r="D41" s="82" t="s">
        <v>141</v>
      </c>
      <c r="E41" s="82" t="s">
        <v>138</v>
      </c>
      <c r="F41" s="63"/>
      <c r="G41" s="64">
        <v>2022</v>
      </c>
      <c r="H41" s="104" t="s">
        <v>0</v>
      </c>
      <c r="I41" s="104" t="str">
        <f>LEFT($H41,2)</f>
        <v>LA</v>
      </c>
      <c r="J41" s="104" t="str">
        <f>RIGHT($H41,2)</f>
        <v>LA</v>
      </c>
      <c r="K41" s="159" t="str">
        <f>IF($L41=$M41,L41,CONCATENATE($L41,", ",IF(ISBLANK(N41),"",CONCATENATE(N41,", ")),$M41))</f>
        <v>South Central</v>
      </c>
      <c r="L41" s="104" t="str">
        <f>INDEX('State '!$A$1:$C$62,MATCH($I41,'State '!$B:$B,0),3)</f>
        <v>South Central</v>
      </c>
      <c r="M41" s="104" t="str">
        <f>INDEX('State '!$A$1:$C$62,MATCH($J41,'State '!$B:$B,0),3)</f>
        <v>South Central</v>
      </c>
      <c r="N41" s="104"/>
      <c r="O41" s="171">
        <v>200</v>
      </c>
      <c r="P41" s="210"/>
      <c r="Q41" s="173">
        <v>420</v>
      </c>
      <c r="R41" s="105"/>
      <c r="S41" s="104" t="s">
        <v>135</v>
      </c>
      <c r="T41" s="104" t="s">
        <v>390</v>
      </c>
      <c r="U41" s="104" t="s">
        <v>3072</v>
      </c>
      <c r="V41" s="104" t="s">
        <v>2247</v>
      </c>
      <c r="W41" s="82" t="s">
        <v>3073</v>
      </c>
      <c r="X41" s="82"/>
      <c r="Y41" s="163"/>
      <c r="Z41" s="107"/>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94"/>
      <c r="CD41" s="94"/>
      <c r="CE41" s="94"/>
      <c r="CF41" s="94"/>
      <c r="CG41" s="94"/>
      <c r="CH41" s="94"/>
      <c r="CI41" s="94"/>
      <c r="CJ41" s="94"/>
      <c r="CK41" s="94"/>
      <c r="CL41" s="94"/>
      <c r="CM41" s="94"/>
      <c r="CN41" s="94"/>
      <c r="CO41" s="94"/>
      <c r="CP41" s="94"/>
      <c r="CQ41" s="94"/>
      <c r="CR41" s="94"/>
      <c r="CS41" s="94"/>
      <c r="CT41" s="94"/>
      <c r="CU41" s="94"/>
      <c r="CV41" s="94"/>
      <c r="CW41" s="94"/>
      <c r="CX41" s="94"/>
      <c r="CY41" s="94"/>
      <c r="CZ41" s="94"/>
      <c r="DA41" s="94"/>
      <c r="DB41" s="94"/>
      <c r="DC41" s="94"/>
      <c r="DD41" s="94"/>
      <c r="DE41" s="94"/>
      <c r="DF41" s="94"/>
      <c r="DG41" s="94"/>
      <c r="DH41" s="94"/>
      <c r="DI41" s="94"/>
      <c r="DJ41" s="94"/>
      <c r="DK41" s="94"/>
      <c r="DL41" s="94"/>
      <c r="DM41" s="94"/>
      <c r="DN41" s="94"/>
      <c r="DO41" s="94"/>
      <c r="DP41" s="94"/>
      <c r="DQ41" s="94"/>
      <c r="DR41" s="94"/>
      <c r="DS41" s="94"/>
      <c r="DT41" s="94"/>
      <c r="DU41" s="94"/>
      <c r="DV41" s="94"/>
      <c r="DW41" s="94"/>
      <c r="DX41" s="94"/>
      <c r="DY41" s="94"/>
      <c r="DZ41" s="94"/>
      <c r="EA41" s="94"/>
      <c r="EB41" s="94"/>
      <c r="EC41" s="94"/>
      <c r="ED41" s="94"/>
      <c r="EE41" s="94"/>
      <c r="EF41" s="94"/>
      <c r="EG41" s="94"/>
      <c r="EH41" s="94"/>
      <c r="EI41" s="94"/>
      <c r="EJ41" s="94"/>
      <c r="EK41" s="94"/>
      <c r="EL41" s="94"/>
      <c r="EM41" s="94"/>
      <c r="EN41" s="94"/>
      <c r="EO41" s="94"/>
      <c r="EP41" s="94"/>
      <c r="EQ41" s="94"/>
      <c r="ER41" s="94"/>
      <c r="ES41" s="94"/>
      <c r="ET41" s="94"/>
      <c r="EU41" s="94"/>
      <c r="EV41" s="94"/>
      <c r="EW41" s="94"/>
      <c r="EX41" s="94"/>
      <c r="EY41" s="94"/>
      <c r="EZ41" s="94"/>
      <c r="FA41" s="94"/>
      <c r="FB41" s="94"/>
      <c r="FC41" s="94"/>
      <c r="FD41" s="94"/>
      <c r="FE41" s="94"/>
      <c r="FF41" s="94"/>
      <c r="FG41" s="94"/>
      <c r="FH41" s="94"/>
      <c r="FI41" s="94"/>
      <c r="FJ41" s="94"/>
      <c r="FK41" s="94"/>
      <c r="FL41" s="94"/>
      <c r="FM41" s="94"/>
      <c r="FN41" s="94"/>
      <c r="FO41" s="94"/>
      <c r="FP41" s="94"/>
      <c r="FQ41" s="94"/>
      <c r="FR41" s="94"/>
      <c r="FS41" s="94"/>
      <c r="FT41" s="94"/>
      <c r="FU41" s="94"/>
      <c r="FV41" s="94"/>
      <c r="FW41" s="94"/>
      <c r="FX41" s="94"/>
      <c r="FY41" s="94"/>
      <c r="FZ41" s="94"/>
      <c r="GA41" s="94"/>
      <c r="GB41" s="94"/>
      <c r="GC41" s="94"/>
      <c r="GD41" s="94"/>
      <c r="GE41" s="94"/>
      <c r="GF41" s="94"/>
      <c r="GG41" s="94"/>
      <c r="GH41" s="94"/>
      <c r="GI41" s="94"/>
      <c r="GJ41" s="94"/>
      <c r="GK41" s="94"/>
      <c r="GL41" s="94"/>
      <c r="GM41" s="94"/>
      <c r="GN41" s="94"/>
      <c r="GO41" s="94"/>
      <c r="GP41" s="94"/>
      <c r="GQ41" s="94"/>
      <c r="GR41" s="94"/>
      <c r="GS41" s="94"/>
      <c r="GT41" s="94"/>
      <c r="GU41" s="94"/>
      <c r="GV41" s="94"/>
      <c r="GW41" s="94"/>
      <c r="GX41" s="94"/>
      <c r="GY41" s="94"/>
      <c r="GZ41" s="94"/>
      <c r="HA41" s="94"/>
      <c r="HB41" s="94"/>
      <c r="HC41" s="94"/>
      <c r="HD41" s="94"/>
      <c r="HE41" s="94"/>
      <c r="HF41" s="94"/>
      <c r="HG41" s="94"/>
      <c r="HH41" s="94"/>
      <c r="HI41" s="94"/>
      <c r="HJ41" s="94"/>
      <c r="HK41" s="94"/>
      <c r="HL41" s="94"/>
      <c r="HM41" s="94"/>
      <c r="HN41" s="94"/>
      <c r="HO41" s="94"/>
      <c r="HP41" s="94"/>
      <c r="HQ41" s="94"/>
      <c r="HR41" s="94"/>
      <c r="HS41" s="94"/>
      <c r="HT41" s="94"/>
      <c r="HU41" s="94"/>
      <c r="HV41" s="94"/>
      <c r="HW41" s="94"/>
      <c r="HX41" s="94"/>
      <c r="HY41" s="94"/>
      <c r="HZ41" s="94"/>
      <c r="IA41" s="94"/>
      <c r="IB41" s="94"/>
      <c r="IC41" s="94"/>
      <c r="ID41" s="94"/>
      <c r="IE41" s="94"/>
      <c r="IF41" s="94"/>
      <c r="IG41" s="94"/>
      <c r="IH41" s="94"/>
      <c r="II41" s="94"/>
      <c r="IJ41" s="94"/>
      <c r="IK41" s="94"/>
      <c r="IL41" s="94"/>
      <c r="IM41" s="94"/>
      <c r="IN41" s="94"/>
      <c r="IO41" s="94"/>
      <c r="IP41" s="94"/>
      <c r="IQ41" s="94"/>
      <c r="IR41" s="94"/>
      <c r="IS41" s="94"/>
      <c r="IT41" s="94"/>
      <c r="IU41" s="94"/>
      <c r="IV41" s="94"/>
      <c r="IW41" s="94"/>
      <c r="IX41" s="94"/>
      <c r="IY41" s="94"/>
      <c r="IZ41" s="94"/>
      <c r="JA41" s="94"/>
    </row>
    <row r="42" spans="1:261" ht="25.5" x14ac:dyDescent="0.2">
      <c r="A42" s="103">
        <v>43349</v>
      </c>
      <c r="B42" s="82" t="s">
        <v>2744</v>
      </c>
      <c r="C42" s="82" t="s">
        <v>200</v>
      </c>
      <c r="D42" s="82" t="s">
        <v>141</v>
      </c>
      <c r="E42" s="82" t="s">
        <v>140</v>
      </c>
      <c r="F42" s="63"/>
      <c r="G42" s="64">
        <v>2021</v>
      </c>
      <c r="H42" s="104" t="s">
        <v>7</v>
      </c>
      <c r="I42" s="104" t="str">
        <f>LEFT($H42,2)</f>
        <v>PA</v>
      </c>
      <c r="J42" s="104" t="str">
        <f>RIGHT($H42,2)</f>
        <v>PA</v>
      </c>
      <c r="K42" s="159" t="str">
        <f>IF($L42=$M42,L42,CONCATENATE($L42,", ",IF(ISBLANK(N42),"",CONCATENATE(N42,", ")),$M42))</f>
        <v>Northeast</v>
      </c>
      <c r="L42" s="104" t="str">
        <f>INDEX('State '!$A$1:$C$62,MATCH($I42,'State '!$B:$B,0),3)</f>
        <v>Northeast</v>
      </c>
      <c r="M42" s="104" t="str">
        <f>INDEX('State '!$A$1:$C$62,MATCH($J42,'State '!$B:$B,0),3)</f>
        <v>Northeast</v>
      </c>
      <c r="N42" s="104"/>
      <c r="O42" s="171"/>
      <c r="P42" s="210"/>
      <c r="Q42" s="173">
        <v>475</v>
      </c>
      <c r="R42" s="105"/>
      <c r="S42" s="104" t="s">
        <v>139</v>
      </c>
      <c r="T42" s="104"/>
      <c r="U42" s="104"/>
      <c r="V42" s="104" t="s">
        <v>2247</v>
      </c>
      <c r="W42" s="82" t="s">
        <v>2746</v>
      </c>
      <c r="X42" s="82" t="s">
        <v>2954</v>
      </c>
      <c r="Y42" s="163" t="s">
        <v>2745</v>
      </c>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row>
    <row r="43" spans="1:261" ht="25.5" x14ac:dyDescent="0.2">
      <c r="A43" s="103">
        <v>43640</v>
      </c>
      <c r="B43" s="82" t="s">
        <v>2906</v>
      </c>
      <c r="C43" s="82" t="s">
        <v>2538</v>
      </c>
      <c r="D43" s="82" t="s">
        <v>141</v>
      </c>
      <c r="E43" s="82" t="s">
        <v>138</v>
      </c>
      <c r="F43" s="63"/>
      <c r="G43" s="64">
        <v>2020</v>
      </c>
      <c r="H43" s="104" t="s">
        <v>33</v>
      </c>
      <c r="I43" s="104" t="str">
        <f>LEFT($H43,2)</f>
        <v>WV</v>
      </c>
      <c r="J43" s="104" t="str">
        <f>RIGHT($H43,2)</f>
        <v>WV</v>
      </c>
      <c r="K43" s="159" t="str">
        <f>IF($L43=$M43,L43,CONCATENATE($L43,", ",IF(ISBLANK(N43),"",CONCATENATE(N43,", ")),$M43))</f>
        <v>Northeast</v>
      </c>
      <c r="L43" s="104" t="str">
        <f>INDEX('State '!$A$1:$C$62,MATCH($I43,'State '!$B:$B,0),3)</f>
        <v>Northeast</v>
      </c>
      <c r="M43" s="104" t="str">
        <f>INDEX('State '!$A$1:$C$62,MATCH($J43,'State '!$B:$B,0),3)</f>
        <v>Northeast</v>
      </c>
      <c r="N43" s="104"/>
      <c r="O43" s="171">
        <v>28</v>
      </c>
      <c r="P43" s="210"/>
      <c r="Q43" s="173">
        <v>0</v>
      </c>
      <c r="R43" s="105"/>
      <c r="S43" s="104" t="s">
        <v>135</v>
      </c>
      <c r="T43" s="104" t="s">
        <v>390</v>
      </c>
      <c r="U43" s="104" t="s">
        <v>2907</v>
      </c>
      <c r="V43" s="104" t="s">
        <v>2247</v>
      </c>
      <c r="W43" s="82" t="s">
        <v>2908</v>
      </c>
      <c r="X43" s="82"/>
      <c r="Y43" s="163"/>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row>
    <row r="44" spans="1:261" ht="25.5" x14ac:dyDescent="0.2">
      <c r="A44" s="103">
        <v>43770</v>
      </c>
      <c r="B44" s="82" t="s">
        <v>3035</v>
      </c>
      <c r="C44" s="82" t="s">
        <v>3036</v>
      </c>
      <c r="D44" s="82" t="s">
        <v>141</v>
      </c>
      <c r="E44" s="82" t="s">
        <v>140</v>
      </c>
      <c r="F44" s="63"/>
      <c r="G44" s="64">
        <v>2023</v>
      </c>
      <c r="H44" s="104" t="s">
        <v>3037</v>
      </c>
      <c r="I44" s="104" t="str">
        <f>LEFT($H44,2)</f>
        <v>BC</v>
      </c>
      <c r="J44" s="104" t="str">
        <f>RIGHT($H44,2)</f>
        <v>OR</v>
      </c>
      <c r="K44" s="159" t="str">
        <f>IF($L44=$M44,L44,CONCATENATE($L44,", ",IF(ISBLANK(N44),"",CONCATENATE(N44,", ")),$M44))</f>
        <v>Canada, Mountain, Pacific</v>
      </c>
      <c r="L44" s="104" t="str">
        <f>INDEX('State '!$A$1:$C$62,MATCH($I44,'State '!$B:$B,0),3)</f>
        <v>Canada</v>
      </c>
      <c r="M44" s="104" t="str">
        <f>INDEX('State '!$A$1:$C$62,MATCH($J44,'State '!$B:$B,0),3)</f>
        <v>Pacific</v>
      </c>
      <c r="N44" s="104" t="s">
        <v>2548</v>
      </c>
      <c r="O44" s="171">
        <v>335</v>
      </c>
      <c r="P44" s="210"/>
      <c r="Q44" s="173">
        <v>250</v>
      </c>
      <c r="R44" s="105"/>
      <c r="S44" s="104" t="s">
        <v>135</v>
      </c>
      <c r="T44" s="104" t="s">
        <v>390</v>
      </c>
      <c r="U44" s="104"/>
      <c r="V44" s="104" t="s">
        <v>2250</v>
      </c>
      <c r="W44" s="82" t="s">
        <v>3038</v>
      </c>
      <c r="X44" s="82"/>
      <c r="Y44" s="167"/>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row>
    <row r="45" spans="1:261" s="19" customFormat="1" ht="25.5" x14ac:dyDescent="0.2">
      <c r="A45" s="103">
        <v>43580</v>
      </c>
      <c r="B45" s="82" t="s">
        <v>2749</v>
      </c>
      <c r="C45" s="83" t="s">
        <v>2479</v>
      </c>
      <c r="D45" s="83" t="s">
        <v>137</v>
      </c>
      <c r="E45" s="82" t="s">
        <v>160</v>
      </c>
      <c r="F45" s="63"/>
      <c r="G45" s="64">
        <v>2022</v>
      </c>
      <c r="H45" s="104" t="s">
        <v>0</v>
      </c>
      <c r="I45" s="104" t="str">
        <f>LEFT($H45,2)</f>
        <v>LA</v>
      </c>
      <c r="J45" s="104" t="str">
        <f>RIGHT($H45,2)</f>
        <v>LA</v>
      </c>
      <c r="K45" s="159" t="str">
        <f>IF($L45=$M45,L45,CONCATENATE($L45,", ",IF(ISBLANK(N45),"",CONCATENATE(N45,", ")),$M45))</f>
        <v>South Central</v>
      </c>
      <c r="L45" s="104" t="str">
        <f>INDEX('State '!$A$1:$C$62,MATCH($I45,'State '!$B:$B,0),3)</f>
        <v>South Central</v>
      </c>
      <c r="M45" s="104" t="str">
        <f>INDEX('State '!$A$1:$C$62,MATCH($J45,'State '!$B:$B,0),3)</f>
        <v>South Central</v>
      </c>
      <c r="N45" s="104"/>
      <c r="O45" s="171"/>
      <c r="P45" s="210">
        <v>165</v>
      </c>
      <c r="Q45" s="173">
        <v>2750</v>
      </c>
      <c r="R45" s="105"/>
      <c r="S45" s="104" t="s">
        <v>135</v>
      </c>
      <c r="T45" s="104" t="s">
        <v>390</v>
      </c>
      <c r="U45" s="104"/>
      <c r="V45" s="104" t="s">
        <v>2247</v>
      </c>
      <c r="W45" s="82" t="s">
        <v>2750</v>
      </c>
      <c r="X45" s="82" t="s">
        <v>2952</v>
      </c>
      <c r="Y45" s="163" t="s">
        <v>2890</v>
      </c>
      <c r="Z45" s="107"/>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row>
    <row r="46" spans="1:261" ht="25.5" x14ac:dyDescent="0.2">
      <c r="A46" s="103">
        <v>43640</v>
      </c>
      <c r="B46" s="82" t="s">
        <v>2909</v>
      </c>
      <c r="C46" s="82" t="s">
        <v>2910</v>
      </c>
      <c r="D46" s="82" t="s">
        <v>141</v>
      </c>
      <c r="E46" s="82" t="s">
        <v>138</v>
      </c>
      <c r="F46" s="63"/>
      <c r="G46" s="105">
        <v>2022</v>
      </c>
      <c r="H46" s="104" t="s">
        <v>532</v>
      </c>
      <c r="I46" s="104" t="str">
        <f>LEFT($H46,2)</f>
        <v>AL</v>
      </c>
      <c r="J46" s="104" t="str">
        <f>RIGHT($H46,2)</f>
        <v>FL</v>
      </c>
      <c r="K46" s="159" t="str">
        <f>IF($L46=$M46,L46,CONCATENATE($L46,", ",IF(ISBLANK(N46),"",CONCATENATE(N46,", ")),$M46))</f>
        <v>South Central, Southeast</v>
      </c>
      <c r="L46" s="104" t="str">
        <f>INDEX('State '!$A$1:$C$62,MATCH($I46,'State '!$B:$B,0),3)</f>
        <v>South Central</v>
      </c>
      <c r="M46" s="104" t="str">
        <f>INDEX('State '!$A$1:$C$62,MATCH($J46,'State '!$B:$B,0),3)</f>
        <v>Southeast</v>
      </c>
      <c r="N46" s="104"/>
      <c r="O46" s="171">
        <v>154.6</v>
      </c>
      <c r="P46" s="210">
        <v>4</v>
      </c>
      <c r="Q46" s="173">
        <v>78</v>
      </c>
      <c r="R46" s="105">
        <v>36</v>
      </c>
      <c r="S46" s="104" t="s">
        <v>135</v>
      </c>
      <c r="T46" s="104" t="s">
        <v>390</v>
      </c>
      <c r="U46" s="104" t="s">
        <v>2911</v>
      </c>
      <c r="V46" s="104" t="s">
        <v>2250</v>
      </c>
      <c r="W46" s="82" t="s">
        <v>2912</v>
      </c>
      <c r="X46" s="82" t="s">
        <v>2953</v>
      </c>
      <c r="Y46" s="163"/>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row>
    <row r="47" spans="1:261" ht="25.5" x14ac:dyDescent="0.2">
      <c r="A47" s="103">
        <v>43655</v>
      </c>
      <c r="B47" s="82" t="s">
        <v>2926</v>
      </c>
      <c r="C47" s="82" t="s">
        <v>2685</v>
      </c>
      <c r="D47" s="82" t="s">
        <v>137</v>
      </c>
      <c r="E47" s="82" t="s">
        <v>140</v>
      </c>
      <c r="F47" s="63"/>
      <c r="G47" s="105">
        <v>2023</v>
      </c>
      <c r="H47" s="104" t="s">
        <v>0</v>
      </c>
      <c r="I47" s="104" t="str">
        <f>LEFT($H47,2)</f>
        <v>LA</v>
      </c>
      <c r="J47" s="104" t="str">
        <f>RIGHT($H47,2)</f>
        <v>LA</v>
      </c>
      <c r="K47" s="159" t="str">
        <f>IF($L47=$M47,L47,CONCATENATE($L47,", ",IF(ISBLANK(N47),"",CONCATENATE(N47,", ")),$M47))</f>
        <v>South Central</v>
      </c>
      <c r="L47" s="104" t="str">
        <f>INDEX('State '!$A$1:$C$62,MATCH($I47,'State '!$B:$B,0),3)</f>
        <v>South Central</v>
      </c>
      <c r="M47" s="104" t="str">
        <f>INDEX('State '!$A$1:$C$62,MATCH($J47,'State '!$B:$B,0),3)</f>
        <v>South Central</v>
      </c>
      <c r="N47" s="104"/>
      <c r="O47" s="171"/>
      <c r="P47" s="210"/>
      <c r="Q47" s="173">
        <v>2000</v>
      </c>
      <c r="R47" s="105"/>
      <c r="S47" s="104" t="s">
        <v>139</v>
      </c>
      <c r="T47" s="104"/>
      <c r="U47" s="104"/>
      <c r="V47" s="104" t="s">
        <v>2247</v>
      </c>
      <c r="W47" s="82" t="s">
        <v>2927</v>
      </c>
      <c r="X47" s="82"/>
      <c r="Y47" s="163"/>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row>
    <row r="48" spans="1:261" x14ac:dyDescent="0.2">
      <c r="A48" s="103">
        <v>43417</v>
      </c>
      <c r="B48" s="82" t="s">
        <v>1989</v>
      </c>
      <c r="C48" s="82" t="s">
        <v>1941</v>
      </c>
      <c r="D48" s="82" t="s">
        <v>141</v>
      </c>
      <c r="E48" s="113" t="s">
        <v>432</v>
      </c>
      <c r="F48" s="63"/>
      <c r="G48" s="64">
        <v>2020</v>
      </c>
      <c r="H48" s="104" t="s">
        <v>17</v>
      </c>
      <c r="I48" s="104" t="str">
        <f>LEFT($H48,2)</f>
        <v>AL</v>
      </c>
      <c r="J48" s="104" t="str">
        <f>RIGHT($H48,2)</f>
        <v>AL</v>
      </c>
      <c r="K48" s="159" t="str">
        <f>IF($L48=$M48,L48,CONCATENATE($L48,", ",IF(ISBLANK(N48),"",CONCATENATE(N48,", ")),$M48))</f>
        <v>South Central</v>
      </c>
      <c r="L48" s="104" t="str">
        <f>INDEX('State '!$A$1:$C$62,MATCH($I48,'State '!$B:$B,0),3)</f>
        <v>South Central</v>
      </c>
      <c r="M48" s="104" t="str">
        <f>INDEX('State '!$A$1:$C$62,MATCH($J48,'State '!$B:$B,0),3)</f>
        <v>South Central</v>
      </c>
      <c r="N48" s="104"/>
      <c r="O48" s="171">
        <v>60</v>
      </c>
      <c r="P48" s="210">
        <v>11</v>
      </c>
      <c r="Q48" s="173">
        <v>206</v>
      </c>
      <c r="R48" s="105">
        <v>42</v>
      </c>
      <c r="S48" s="104" t="s">
        <v>135</v>
      </c>
      <c r="T48" s="104" t="s">
        <v>390</v>
      </c>
      <c r="U48" s="104" t="s">
        <v>1988</v>
      </c>
      <c r="V48" s="104" t="s">
        <v>2247</v>
      </c>
      <c r="W48" s="82"/>
      <c r="X48" s="82"/>
      <c r="Y48" s="106"/>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row>
    <row r="49" spans="1:261" s="19" customFormat="1" x14ac:dyDescent="0.2">
      <c r="A49" s="103">
        <v>42613</v>
      </c>
      <c r="B49" s="82" t="s">
        <v>1987</v>
      </c>
      <c r="C49" s="82" t="s">
        <v>1941</v>
      </c>
      <c r="D49" s="82" t="s">
        <v>141</v>
      </c>
      <c r="E49" s="113" t="s">
        <v>398</v>
      </c>
      <c r="F49" s="63"/>
      <c r="G49" s="64">
        <v>2021</v>
      </c>
      <c r="H49" s="104" t="s">
        <v>17</v>
      </c>
      <c r="I49" s="104" t="str">
        <f>LEFT($H49,2)</f>
        <v>AL</v>
      </c>
      <c r="J49" s="104" t="str">
        <f>RIGHT($H49,2)</f>
        <v>AL</v>
      </c>
      <c r="K49" s="159" t="str">
        <f>IF($L49=$M49,L49,CONCATENATE($L49,", ",IF(ISBLANK(N49),"",CONCATENATE(N49,", ")),$M49))</f>
        <v>South Central</v>
      </c>
      <c r="L49" s="104" t="str">
        <f>INDEX('State '!$A$1:$C$62,MATCH($I49,'State '!$B:$B,0),3)</f>
        <v>South Central</v>
      </c>
      <c r="M49" s="104" t="str">
        <f>INDEX('State '!$A$1:$C$62,MATCH($J49,'State '!$B:$B,0),3)</f>
        <v>South Central</v>
      </c>
      <c r="N49" s="104"/>
      <c r="O49" s="171">
        <v>15</v>
      </c>
      <c r="P49" s="210">
        <v>13</v>
      </c>
      <c r="Q49" s="173">
        <v>106</v>
      </c>
      <c r="R49" s="105">
        <v>42</v>
      </c>
      <c r="S49" s="104" t="s">
        <v>135</v>
      </c>
      <c r="T49" s="104" t="s">
        <v>390</v>
      </c>
      <c r="U49" s="104" t="s">
        <v>1988</v>
      </c>
      <c r="V49" s="104" t="s">
        <v>2247</v>
      </c>
      <c r="W49" s="82"/>
      <c r="X49" s="82"/>
      <c r="Y49" s="106"/>
    </row>
    <row r="50" spans="1:261" s="19" customFormat="1" ht="25.5" x14ac:dyDescent="0.2">
      <c r="A50" s="103">
        <v>43580</v>
      </c>
      <c r="B50" s="82" t="s">
        <v>2847</v>
      </c>
      <c r="C50" s="82" t="s">
        <v>241</v>
      </c>
      <c r="D50" s="82" t="s">
        <v>137</v>
      </c>
      <c r="E50" s="82" t="s">
        <v>138</v>
      </c>
      <c r="F50" s="63"/>
      <c r="G50" s="64">
        <v>2020</v>
      </c>
      <c r="H50" s="104" t="s">
        <v>2848</v>
      </c>
      <c r="I50" s="104" t="str">
        <f>LEFT($H50,2)</f>
        <v>LA</v>
      </c>
      <c r="J50" s="104" t="str">
        <f>RIGHT($H50,2)</f>
        <v>TX</v>
      </c>
      <c r="K50" s="159" t="str">
        <f>IF($L50=$M50,L50,CONCATENATE($L50,", ",IF(ISBLANK(N50),"",CONCATENATE(N50,", ")),$M50))</f>
        <v>South Central</v>
      </c>
      <c r="L50" s="104" t="str">
        <f>INDEX('State '!$A$1:$C$62,MATCH($I50,'State '!$B:$B,0),3)</f>
        <v>South Central</v>
      </c>
      <c r="M50" s="104" t="str">
        <f>INDEX('State '!$A$1:$C$62,MATCH($J50,'State '!$B:$B,0),3)</f>
        <v>South Central</v>
      </c>
      <c r="N50" s="104"/>
      <c r="O50" s="171"/>
      <c r="P50" s="210">
        <v>22</v>
      </c>
      <c r="Q50" s="173">
        <v>500</v>
      </c>
      <c r="R50" s="105">
        <v>30</v>
      </c>
      <c r="S50" s="104" t="s">
        <v>135</v>
      </c>
      <c r="T50" s="104" t="s">
        <v>390</v>
      </c>
      <c r="U50" s="104" t="s">
        <v>2849</v>
      </c>
      <c r="V50" s="104" t="s">
        <v>2250</v>
      </c>
      <c r="W50" s="82" t="s">
        <v>2850</v>
      </c>
      <c r="X50" s="82"/>
      <c r="Y50" s="106"/>
    </row>
    <row r="51" spans="1:261" s="19" customFormat="1" ht="25.5" x14ac:dyDescent="0.2">
      <c r="A51" s="103">
        <v>43124</v>
      </c>
      <c r="B51" s="82" t="s">
        <v>1898</v>
      </c>
      <c r="C51" s="82" t="s">
        <v>1899</v>
      </c>
      <c r="D51" s="82" t="s">
        <v>134</v>
      </c>
      <c r="E51" s="82" t="s">
        <v>2271</v>
      </c>
      <c r="F51" s="63"/>
      <c r="G51" s="64" t="s">
        <v>391</v>
      </c>
      <c r="H51" s="104" t="s">
        <v>1900</v>
      </c>
      <c r="I51" s="104" t="str">
        <f>LEFT($H51,2)</f>
        <v>KY</v>
      </c>
      <c r="J51" s="104" t="str">
        <f>RIGHT($H51,2)</f>
        <v>TN</v>
      </c>
      <c r="K51" s="159" t="str">
        <f>IF($L51=$M51,L51,CONCATENATE($L51,", ",IF(ISBLANK(N51),"",CONCATENATE(N51,", ")),$M51))</f>
        <v>Midwest</v>
      </c>
      <c r="L51" s="104" t="str">
        <f>INDEX('State '!$A$1:$C$62,MATCH($I51,'State '!$B:$B,0),3)</f>
        <v>Midwest</v>
      </c>
      <c r="M51" s="104" t="str">
        <f>INDEX('State '!$A$1:$C$62,MATCH($J51,'State '!$B:$B,0),3)</f>
        <v>Midwest</v>
      </c>
      <c r="N51" s="104"/>
      <c r="O51" s="171">
        <v>0</v>
      </c>
      <c r="P51" s="210">
        <v>23</v>
      </c>
      <c r="Q51" s="173">
        <v>52</v>
      </c>
      <c r="R51" s="105">
        <v>12</v>
      </c>
      <c r="S51" s="104" t="s">
        <v>135</v>
      </c>
      <c r="T51" s="104" t="s">
        <v>390</v>
      </c>
      <c r="U51" s="104" t="s">
        <v>2124</v>
      </c>
      <c r="V51" s="104" t="s">
        <v>2247</v>
      </c>
      <c r="W51" s="82"/>
      <c r="X51" s="82"/>
      <c r="Y51" s="106"/>
    </row>
    <row r="52" spans="1:261" ht="25.5" x14ac:dyDescent="0.2">
      <c r="A52" s="103">
        <v>43756</v>
      </c>
      <c r="B52" s="82" t="s">
        <v>2295</v>
      </c>
      <c r="C52" s="82" t="s">
        <v>258</v>
      </c>
      <c r="D52" s="82" t="s">
        <v>134</v>
      </c>
      <c r="E52" s="82" t="s">
        <v>2271</v>
      </c>
      <c r="F52" s="63"/>
      <c r="G52" s="64">
        <v>2020</v>
      </c>
      <c r="H52" s="104" t="s">
        <v>50</v>
      </c>
      <c r="I52" s="104" t="str">
        <f>LEFT($H52,2)</f>
        <v>WA</v>
      </c>
      <c r="J52" s="104" t="str">
        <f>RIGHT($H52,2)</f>
        <v>WA</v>
      </c>
      <c r="K52" s="159" t="str">
        <f>IF($L52=$M52,L52,CONCATENATE($L52,", ",IF(ISBLANK(N52),"",CONCATENATE(N52,", ")),$M52))</f>
        <v>Pacific</v>
      </c>
      <c r="L52" s="104" t="str">
        <f>INDEX('State '!$A$1:$C$62,MATCH($I52,'State '!$B:$B,0),3)</f>
        <v>Pacific</v>
      </c>
      <c r="M52" s="104" t="str">
        <f>INDEX('State '!$A$1:$C$62,MATCH($J52,'State '!$B:$B,0),3)</f>
        <v>Pacific</v>
      </c>
      <c r="N52" s="104"/>
      <c r="O52" s="171">
        <v>22.8</v>
      </c>
      <c r="P52" s="210">
        <v>3</v>
      </c>
      <c r="Q52" s="173"/>
      <c r="R52" s="105">
        <v>24</v>
      </c>
      <c r="S52" s="110" t="s">
        <v>135</v>
      </c>
      <c r="T52" s="104" t="s">
        <v>390</v>
      </c>
      <c r="U52" s="104" t="s">
        <v>2296</v>
      </c>
      <c r="V52" s="104" t="s">
        <v>2247</v>
      </c>
      <c r="W52" s="82" t="s">
        <v>3015</v>
      </c>
      <c r="X52" s="82"/>
      <c r="Y52" s="106"/>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row>
    <row r="53" spans="1:261" ht="25.5" x14ac:dyDescent="0.2">
      <c r="A53" s="103">
        <v>43423</v>
      </c>
      <c r="B53" s="82" t="s">
        <v>2500</v>
      </c>
      <c r="C53" s="82" t="s">
        <v>278</v>
      </c>
      <c r="D53" s="82" t="s">
        <v>1944</v>
      </c>
      <c r="E53" s="82" t="s">
        <v>2271</v>
      </c>
      <c r="F53" s="63"/>
      <c r="G53" s="126" t="s">
        <v>391</v>
      </c>
      <c r="H53" s="104" t="s">
        <v>0</v>
      </c>
      <c r="I53" s="104" t="str">
        <f>LEFT($H53,2)</f>
        <v>LA</v>
      </c>
      <c r="J53" s="104" t="str">
        <f>RIGHT($H53,2)</f>
        <v>LA</v>
      </c>
      <c r="K53" s="159" t="str">
        <f>IF($L53=$M53,L53,CONCATENATE($L53,", ",IF(ISBLANK(N53),"",CONCATENATE(N53,", ")),$M53))</f>
        <v>South Central</v>
      </c>
      <c r="L53" s="104" t="str">
        <f>INDEX('State '!$A$1:$C$62,MATCH($I53,'State '!$B:$B,0),3)</f>
        <v>South Central</v>
      </c>
      <c r="M53" s="104" t="str">
        <f>INDEX('State '!$A$1:$C$62,MATCH($J53,'State '!$B:$B,0),3)</f>
        <v>South Central</v>
      </c>
      <c r="N53" s="104"/>
      <c r="O53" s="171">
        <v>202</v>
      </c>
      <c r="P53" s="210"/>
      <c r="Q53" s="173">
        <v>1362</v>
      </c>
      <c r="R53" s="105"/>
      <c r="S53" s="104" t="s">
        <v>135</v>
      </c>
      <c r="T53" s="104" t="s">
        <v>390</v>
      </c>
      <c r="U53" s="104" t="s">
        <v>2292</v>
      </c>
      <c r="V53" s="104" t="s">
        <v>2247</v>
      </c>
      <c r="W53" s="82"/>
      <c r="X53" s="82" t="s">
        <v>2952</v>
      </c>
      <c r="Y53" s="106"/>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c r="IW53" s="19"/>
      <c r="IX53" s="19"/>
      <c r="IY53" s="19"/>
      <c r="IZ53" s="19"/>
      <c r="JA53" s="19"/>
    </row>
    <row r="54" spans="1:261" s="19" customFormat="1" ht="38.25" x14ac:dyDescent="0.2">
      <c r="A54" s="121">
        <v>43698</v>
      </c>
      <c r="B54" s="84" t="s">
        <v>2739</v>
      </c>
      <c r="C54" s="84" t="s">
        <v>2738</v>
      </c>
      <c r="D54" s="84" t="s">
        <v>134</v>
      </c>
      <c r="E54" s="84" t="s">
        <v>432</v>
      </c>
      <c r="F54" s="117"/>
      <c r="G54" s="120">
        <v>2020</v>
      </c>
      <c r="H54" s="119" t="s">
        <v>34</v>
      </c>
      <c r="I54" s="119" t="str">
        <f>LEFT($H54,2)</f>
        <v>WI</v>
      </c>
      <c r="J54" s="119" t="str">
        <f>RIGHT($H54,2)</f>
        <v>WI</v>
      </c>
      <c r="K54" s="159" t="str">
        <f>IF($L54=$M54,L54,CONCATENATE($L54,", ",IF(ISBLANK(N54),"",CONCATENATE(N54,", ")),$M54))</f>
        <v>Midwest</v>
      </c>
      <c r="L54" s="104" t="str">
        <f>INDEX('State '!$A$1:$C$62,MATCH($I54,'State '!$B:$B,0),3)</f>
        <v>Midwest</v>
      </c>
      <c r="M54" s="104" t="str">
        <f>INDEX('State '!$A$1:$C$62,MATCH($J54,'State '!$B:$B,0),3)</f>
        <v>Midwest</v>
      </c>
      <c r="N54" s="104"/>
      <c r="O54" s="172">
        <v>29.7</v>
      </c>
      <c r="P54" s="212">
        <v>8.8000000000000007</v>
      </c>
      <c r="Q54" s="174"/>
      <c r="R54" s="120">
        <v>24</v>
      </c>
      <c r="S54" s="114" t="s">
        <v>139</v>
      </c>
      <c r="T54" s="115" t="s">
        <v>2740</v>
      </c>
      <c r="U54" s="119"/>
      <c r="V54" s="104" t="s">
        <v>2247</v>
      </c>
      <c r="W54" s="82" t="s">
        <v>2742</v>
      </c>
      <c r="X54" s="82" t="s">
        <v>2955</v>
      </c>
      <c r="Y54" s="175" t="s">
        <v>2743</v>
      </c>
    </row>
    <row r="55" spans="1:261" s="19" customFormat="1" ht="38.25" x14ac:dyDescent="0.2">
      <c r="A55" s="121">
        <v>43333</v>
      </c>
      <c r="B55" s="84" t="s">
        <v>2737</v>
      </c>
      <c r="C55" s="84" t="s">
        <v>2738</v>
      </c>
      <c r="D55" s="84" t="s">
        <v>134</v>
      </c>
      <c r="E55" s="84" t="s">
        <v>138</v>
      </c>
      <c r="F55" s="117"/>
      <c r="G55" s="120">
        <v>2021</v>
      </c>
      <c r="H55" s="119" t="s">
        <v>34</v>
      </c>
      <c r="I55" s="119" t="str">
        <f>LEFT($H55,2)</f>
        <v>WI</v>
      </c>
      <c r="J55" s="119" t="str">
        <f>RIGHT($H55,2)</f>
        <v>WI</v>
      </c>
      <c r="K55" s="159" t="str">
        <f>IF($L55=$M55,L55,CONCATENATE($L55,", ",IF(ISBLANK(N55),"",CONCATENATE(N55,", ")),$M55))</f>
        <v>Midwest</v>
      </c>
      <c r="L55" s="104" t="str">
        <f>INDEX('State '!$A$1:$C$62,MATCH($I55,'State '!$B:$B,0),3)</f>
        <v>Midwest</v>
      </c>
      <c r="M55" s="104" t="str">
        <f>INDEX('State '!$A$1:$C$62,MATCH($J55,'State '!$B:$B,0),3)</f>
        <v>Midwest</v>
      </c>
      <c r="N55" s="104"/>
      <c r="O55" s="172">
        <v>144.30000000000001</v>
      </c>
      <c r="P55" s="212">
        <v>49</v>
      </c>
      <c r="Q55" s="174"/>
      <c r="R55" s="120">
        <v>24</v>
      </c>
      <c r="S55" s="114" t="s">
        <v>139</v>
      </c>
      <c r="T55" s="115" t="s">
        <v>2740</v>
      </c>
      <c r="U55" s="119"/>
      <c r="V55" s="104" t="s">
        <v>2247</v>
      </c>
      <c r="W55" s="82" t="s">
        <v>2741</v>
      </c>
      <c r="X55" s="82" t="s">
        <v>2955</v>
      </c>
      <c r="Y55" s="106" t="s">
        <v>2743</v>
      </c>
    </row>
    <row r="56" spans="1:261" s="19" customFormat="1" ht="38.25" x14ac:dyDescent="0.2">
      <c r="A56" s="103">
        <v>43754</v>
      </c>
      <c r="B56" s="82" t="s">
        <v>2983</v>
      </c>
      <c r="C56" s="83" t="s">
        <v>241</v>
      </c>
      <c r="D56" s="83" t="s">
        <v>134</v>
      </c>
      <c r="E56" s="82" t="s">
        <v>138</v>
      </c>
      <c r="F56" s="63"/>
      <c r="G56" s="64">
        <v>2022</v>
      </c>
      <c r="H56" s="104" t="s">
        <v>14</v>
      </c>
      <c r="I56" s="104" t="str">
        <f>LEFT($H56,2)</f>
        <v>MS</v>
      </c>
      <c r="J56" s="104" t="str">
        <f>RIGHT($H56,2)</f>
        <v>MS</v>
      </c>
      <c r="K56" s="159" t="str">
        <f>IF($L56=$M56,L56,CONCATENATE($L56,", ",IF(ISBLANK(N56),"",CONCATENATE(N56,", ")),$M56))</f>
        <v>South Central</v>
      </c>
      <c r="L56" s="104" t="str">
        <f>INDEX('State '!$A$1:$C$62,MATCH($I56,'State '!$B:$B,0),3)</f>
        <v>South Central</v>
      </c>
      <c r="M56" s="104" t="str">
        <f>INDEX('State '!$A$1:$C$62,MATCH($J56,'State '!$B:$B,0),3)</f>
        <v>South Central</v>
      </c>
      <c r="N56" s="104"/>
      <c r="O56" s="171">
        <f>36.8+17.6</f>
        <v>54.4</v>
      </c>
      <c r="P56" s="210">
        <v>3.4</v>
      </c>
      <c r="Q56" s="173">
        <v>200</v>
      </c>
      <c r="R56" s="105">
        <v>20</v>
      </c>
      <c r="S56" s="104" t="s">
        <v>135</v>
      </c>
      <c r="T56" s="104" t="s">
        <v>390</v>
      </c>
      <c r="U56" s="104" t="s">
        <v>2984</v>
      </c>
      <c r="V56" s="104" t="s">
        <v>2247</v>
      </c>
      <c r="W56" s="82" t="s">
        <v>2985</v>
      </c>
      <c r="X56" s="124" t="s">
        <v>2953</v>
      </c>
      <c r="Y56" s="163"/>
    </row>
    <row r="57" spans="1:261" s="19" customFormat="1" ht="25.5" x14ac:dyDescent="0.2">
      <c r="A57" s="103">
        <v>43580</v>
      </c>
      <c r="B57" s="82" t="s">
        <v>2169</v>
      </c>
      <c r="C57" s="82" t="s">
        <v>1941</v>
      </c>
      <c r="D57" s="82" t="s">
        <v>141</v>
      </c>
      <c r="E57" s="82" t="s">
        <v>138</v>
      </c>
      <c r="F57" s="63"/>
      <c r="G57" s="64">
        <v>2021</v>
      </c>
      <c r="H57" s="104" t="s">
        <v>832</v>
      </c>
      <c r="I57" s="104" t="str">
        <f>LEFT($H57,2)</f>
        <v>PA</v>
      </c>
      <c r="J57" s="104" t="str">
        <f>RIGHT($H57,2)</f>
        <v>DE</v>
      </c>
      <c r="K57" s="159" t="str">
        <f>IF($L57=$M57,L57,CONCATENATE($L57,", ",IF(ISBLANK(N57),"",CONCATENATE(N57,", ")),$M57))</f>
        <v>Northeast</v>
      </c>
      <c r="L57" s="104" t="str">
        <f>INDEX('State '!$A$1:$C$62,MATCH($I57,'State '!$B:$B,0),3)</f>
        <v>Northeast</v>
      </c>
      <c r="M57" s="104" t="str">
        <f>INDEX('State '!$A$1:$C$62,MATCH($J57,'State '!$B:$B,0),3)</f>
        <v>Northeast</v>
      </c>
      <c r="N57" s="104"/>
      <c r="O57" s="171">
        <v>531</v>
      </c>
      <c r="P57" s="210">
        <v>12.2</v>
      </c>
      <c r="Q57" s="173">
        <v>580</v>
      </c>
      <c r="R57" s="105" t="s">
        <v>570</v>
      </c>
      <c r="S57" s="104" t="s">
        <v>135</v>
      </c>
      <c r="T57" s="104" t="s">
        <v>390</v>
      </c>
      <c r="U57" s="104" t="s">
        <v>2941</v>
      </c>
      <c r="V57" s="104" t="s">
        <v>2250</v>
      </c>
      <c r="W57" s="82" t="s">
        <v>2869</v>
      </c>
      <c r="X57" s="82" t="s">
        <v>2952</v>
      </c>
      <c r="Y57" s="106"/>
    </row>
    <row r="58" spans="1:261" s="19" customFormat="1" x14ac:dyDescent="0.2">
      <c r="A58" s="103">
        <v>43838</v>
      </c>
      <c r="B58" s="82" t="s">
        <v>2840</v>
      </c>
      <c r="C58" s="82" t="s">
        <v>2479</v>
      </c>
      <c r="D58" s="82" t="s">
        <v>134</v>
      </c>
      <c r="E58" s="113" t="s">
        <v>138</v>
      </c>
      <c r="F58" s="63"/>
      <c r="G58" s="64">
        <v>2020</v>
      </c>
      <c r="H58" s="104" t="s">
        <v>37</v>
      </c>
      <c r="I58" s="104" t="str">
        <f>LEFT($H58,2)</f>
        <v>OK</v>
      </c>
      <c r="J58" s="104" t="str">
        <f>RIGHT($H58,2)</f>
        <v>OK</v>
      </c>
      <c r="K58" s="159" t="str">
        <f>IF($L58=$M58,L58,CONCATENATE($L58,", ",IF(ISBLANK(N58),"",CONCATENATE(N58,", ")),$M58))</f>
        <v>South Central</v>
      </c>
      <c r="L58" s="104" t="str">
        <f>INDEX('State '!$A$1:$C$62,MATCH($I58,'State '!$B:$B,0),3)</f>
        <v>South Central</v>
      </c>
      <c r="M58" s="104" t="str">
        <f>INDEX('State '!$A$1:$C$62,MATCH($J58,'State '!$B:$B,0),3)</f>
        <v>South Central</v>
      </c>
      <c r="N58" s="104"/>
      <c r="O58" s="171">
        <v>0.32500000000000001</v>
      </c>
      <c r="P58" s="210"/>
      <c r="Q58" s="173">
        <v>6</v>
      </c>
      <c r="R58" s="105">
        <v>4</v>
      </c>
      <c r="S58" s="104" t="s">
        <v>135</v>
      </c>
      <c r="T58" s="104" t="s">
        <v>390</v>
      </c>
      <c r="U58" s="104" t="s">
        <v>2841</v>
      </c>
      <c r="V58" s="104" t="s">
        <v>2247</v>
      </c>
      <c r="W58" s="82" t="s">
        <v>2842</v>
      </c>
      <c r="X58" s="82" t="s">
        <v>2955</v>
      </c>
      <c r="Y58" s="106"/>
    </row>
    <row r="59" spans="1:261" s="19" customFormat="1" ht="25.5" x14ac:dyDescent="0.2">
      <c r="A59" s="103">
        <v>43655</v>
      </c>
      <c r="B59" s="82" t="s">
        <v>2915</v>
      </c>
      <c r="C59" s="82" t="s">
        <v>2095</v>
      </c>
      <c r="D59" s="82" t="s">
        <v>141</v>
      </c>
      <c r="E59" s="82" t="s">
        <v>432</v>
      </c>
      <c r="F59" s="63"/>
      <c r="G59" s="64">
        <v>2020</v>
      </c>
      <c r="H59" s="104" t="s">
        <v>56</v>
      </c>
      <c r="I59" s="104" t="str">
        <f>LEFT($H59,2)</f>
        <v>MT</v>
      </c>
      <c r="J59" s="104" t="str">
        <f>RIGHT($H59,2)</f>
        <v>MT</v>
      </c>
      <c r="K59" s="159" t="str">
        <f>IF($L59=$M59,L59,CONCATENATE($L59,", ",IF(ISBLANK(N59),"",CONCATENATE(N59,", ")),$M59))</f>
        <v>Mountain</v>
      </c>
      <c r="L59" s="104" t="str">
        <f>INDEX('State '!$A$1:$C$62,MATCH($I59,'State '!$B:$B,0),3)</f>
        <v>Mountain</v>
      </c>
      <c r="M59" s="104" t="str">
        <f>INDEX('State '!$A$1:$C$62,MATCH($J59,'State '!$B:$B,0),3)</f>
        <v>Mountain</v>
      </c>
      <c r="N59" s="104"/>
      <c r="O59" s="171"/>
      <c r="P59" s="210">
        <v>9.5</v>
      </c>
      <c r="Q59" s="173">
        <v>22.5</v>
      </c>
      <c r="R59" s="105"/>
      <c r="S59" s="104" t="s">
        <v>135</v>
      </c>
      <c r="T59" s="104" t="s">
        <v>390</v>
      </c>
      <c r="U59" s="104" t="s">
        <v>2916</v>
      </c>
      <c r="V59" s="104" t="s">
        <v>2247</v>
      </c>
      <c r="W59" s="82" t="s">
        <v>2917</v>
      </c>
      <c r="X59" s="82"/>
      <c r="Y59" s="106"/>
    </row>
    <row r="60" spans="1:261" x14ac:dyDescent="0.2">
      <c r="A60" s="103">
        <v>43852</v>
      </c>
      <c r="B60" s="82" t="s">
        <v>2831</v>
      </c>
      <c r="C60" s="82" t="s">
        <v>2137</v>
      </c>
      <c r="D60" s="82" t="s">
        <v>141</v>
      </c>
      <c r="E60" s="113" t="s">
        <v>432</v>
      </c>
      <c r="F60" s="63"/>
      <c r="G60" s="64">
        <v>2020</v>
      </c>
      <c r="H60" s="104" t="s">
        <v>6</v>
      </c>
      <c r="I60" s="104" t="str">
        <f>LEFT($H60,2)</f>
        <v>TX</v>
      </c>
      <c r="J60" s="104" t="str">
        <f>RIGHT($H60,2)</f>
        <v>TX</v>
      </c>
      <c r="K60" s="159" t="str">
        <f>IF($L60=$M60,L60,CONCATENATE($L60,", ",IF(ISBLANK(N60),"",CONCATENATE(N60,", ")),$M60))</f>
        <v>South Central</v>
      </c>
      <c r="L60" s="104" t="str">
        <f>INDEX('State '!$A$1:$C$62,MATCH($I60,'State '!$B:$B,0),3)</f>
        <v>South Central</v>
      </c>
      <c r="M60" s="104" t="str">
        <f>INDEX('State '!$A$1:$C$62,MATCH($J60,'State '!$B:$B,0),3)</f>
        <v>South Central</v>
      </c>
      <c r="N60" s="104"/>
      <c r="O60" s="171"/>
      <c r="P60" s="210">
        <v>16.84</v>
      </c>
      <c r="Q60" s="173">
        <v>500</v>
      </c>
      <c r="R60" s="105">
        <v>30</v>
      </c>
      <c r="S60" s="104" t="s">
        <v>139</v>
      </c>
      <c r="T60" s="104"/>
      <c r="U60" s="104" t="s">
        <v>2832</v>
      </c>
      <c r="V60" s="104" t="s">
        <v>2247</v>
      </c>
      <c r="W60" s="82" t="s">
        <v>2706</v>
      </c>
      <c r="X60" s="82"/>
      <c r="Y60" s="106"/>
    </row>
    <row r="61" spans="1:261" ht="38.25" x14ac:dyDescent="0.2">
      <c r="A61" s="103">
        <v>43755</v>
      </c>
      <c r="B61" s="82" t="s">
        <v>2986</v>
      </c>
      <c r="C61" s="82" t="s">
        <v>2835</v>
      </c>
      <c r="D61" s="82" t="s">
        <v>134</v>
      </c>
      <c r="E61" s="113" t="s">
        <v>138</v>
      </c>
      <c r="F61" s="63"/>
      <c r="G61" s="64">
        <v>2021</v>
      </c>
      <c r="H61" s="104" t="s">
        <v>8</v>
      </c>
      <c r="I61" s="104" t="str">
        <f>LEFT($H61,2)</f>
        <v>OH</v>
      </c>
      <c r="J61" s="104" t="str">
        <f>RIGHT($H61,2)</f>
        <v>OH</v>
      </c>
      <c r="K61" s="159" t="str">
        <f>IF($L61=$M61,L61,CONCATENATE($L61,", ",IF(ISBLANK(N61),"",CONCATENATE(N61,", ")),$M61))</f>
        <v>Northeast</v>
      </c>
      <c r="L61" s="104" t="str">
        <f>INDEX('State '!$A$1:$C$62,MATCH($I61,'State '!$B:$B,0),3)</f>
        <v>Northeast</v>
      </c>
      <c r="M61" s="104" t="str">
        <f>INDEX('State '!$A$1:$C$62,MATCH($J61,'State '!$B:$B,0),3)</f>
        <v>Northeast</v>
      </c>
      <c r="N61" s="104"/>
      <c r="O61" s="171">
        <v>130</v>
      </c>
      <c r="P61" s="210">
        <f>9963/5280</f>
        <v>1.8869318181818182</v>
      </c>
      <c r="Q61" s="173"/>
      <c r="R61" s="105">
        <v>12</v>
      </c>
      <c r="S61" s="104" t="s">
        <v>139</v>
      </c>
      <c r="T61" s="104" t="s">
        <v>2987</v>
      </c>
      <c r="U61" s="104"/>
      <c r="V61" s="104" t="s">
        <v>2247</v>
      </c>
      <c r="W61" s="82" t="s">
        <v>2988</v>
      </c>
      <c r="X61" s="82" t="s">
        <v>2953</v>
      </c>
      <c r="Y61" s="106"/>
    </row>
    <row r="62" spans="1:261" ht="25.5" x14ac:dyDescent="0.2">
      <c r="A62" s="103">
        <v>43675</v>
      </c>
      <c r="B62" s="82" t="s">
        <v>2930</v>
      </c>
      <c r="C62" s="82" t="s">
        <v>2023</v>
      </c>
      <c r="D62" s="82" t="s">
        <v>141</v>
      </c>
      <c r="E62" s="113" t="s">
        <v>138</v>
      </c>
      <c r="F62" s="63"/>
      <c r="G62" s="64">
        <v>2022</v>
      </c>
      <c r="H62" s="104" t="s">
        <v>2062</v>
      </c>
      <c r="I62" s="104" t="str">
        <f>LEFT($H62,2)</f>
        <v>KY</v>
      </c>
      <c r="J62" s="104" t="str">
        <f>RIGHT($H62,2)</f>
        <v>LA</v>
      </c>
      <c r="K62" s="159" t="str">
        <f>IF($L62=$M62,L62,CONCATENATE($L62,", ",IF(ISBLANK(N62),"",CONCATENATE(N62,", ")),$M62))</f>
        <v>Midwest, South Central</v>
      </c>
      <c r="L62" s="104" t="str">
        <f>INDEX('State '!$A$1:$C$62,MATCH($I62,'State '!$B:$B,0),3)</f>
        <v>Midwest</v>
      </c>
      <c r="M62" s="104" t="str">
        <f>INDEX('State '!$A$1:$C$62,MATCH($J62,'State '!$B:$B,0),3)</f>
        <v>South Central</v>
      </c>
      <c r="N62" s="104"/>
      <c r="O62" s="171">
        <v>472</v>
      </c>
      <c r="P62" s="210"/>
      <c r="Q62" s="173">
        <v>493</v>
      </c>
      <c r="R62" s="105"/>
      <c r="S62" s="104" t="s">
        <v>135</v>
      </c>
      <c r="T62" s="104" t="s">
        <v>390</v>
      </c>
      <c r="U62" s="104" t="s">
        <v>2931</v>
      </c>
      <c r="V62" s="104" t="s">
        <v>2250</v>
      </c>
      <c r="W62" s="82" t="s">
        <v>2932</v>
      </c>
      <c r="X62" s="82"/>
      <c r="Y62" s="106"/>
      <c r="Z62" s="94"/>
    </row>
    <row r="63" spans="1:261" s="19" customFormat="1" ht="25.5" x14ac:dyDescent="0.2">
      <c r="A63" s="103">
        <v>43762</v>
      </c>
      <c r="B63" s="82" t="s">
        <v>3022</v>
      </c>
      <c r="C63" s="82" t="s">
        <v>2049</v>
      </c>
      <c r="D63" s="82" t="s">
        <v>134</v>
      </c>
      <c r="E63" s="113" t="s">
        <v>138</v>
      </c>
      <c r="F63" s="63"/>
      <c r="G63" s="64">
        <v>2022</v>
      </c>
      <c r="H63" s="104" t="s">
        <v>17</v>
      </c>
      <c r="I63" s="104" t="str">
        <f>LEFT($H63,2)</f>
        <v>AL</v>
      </c>
      <c r="J63" s="104" t="str">
        <f>RIGHT($H63,2)</f>
        <v>AL</v>
      </c>
      <c r="K63" s="159" t="str">
        <f>IF($L63=$M63,L63,CONCATENATE($L63,", ",IF(ISBLANK(N63),"",CONCATENATE(N63,", ")),$M63))</f>
        <v>South Central</v>
      </c>
      <c r="L63" s="104" t="str">
        <f>INDEX('State '!$A$1:$C$62,MATCH($I63,'State '!$B:$B,0),3)</f>
        <v>South Central</v>
      </c>
      <c r="M63" s="104" t="str">
        <f>INDEX('State '!$A$1:$C$62,MATCH($J63,'State '!$B:$B,0),3)</f>
        <v>South Central</v>
      </c>
      <c r="N63" s="104"/>
      <c r="O63" s="171"/>
      <c r="P63" s="210">
        <v>50</v>
      </c>
      <c r="Q63" s="173"/>
      <c r="R63" s="105">
        <v>16</v>
      </c>
      <c r="S63" s="104" t="s">
        <v>139</v>
      </c>
      <c r="T63" s="104" t="s">
        <v>3024</v>
      </c>
      <c r="U63" s="104"/>
      <c r="V63" s="104" t="s">
        <v>2247</v>
      </c>
      <c r="W63" s="82" t="s">
        <v>3023</v>
      </c>
      <c r="X63" s="82" t="s">
        <v>2953</v>
      </c>
      <c r="Y63" s="106"/>
    </row>
    <row r="64" spans="1:261" s="19" customFormat="1" x14ac:dyDescent="0.2">
      <c r="A64" s="103">
        <v>43781</v>
      </c>
      <c r="B64" s="83" t="s">
        <v>3044</v>
      </c>
      <c r="C64" s="82" t="s">
        <v>2479</v>
      </c>
      <c r="D64" s="83" t="s">
        <v>141</v>
      </c>
      <c r="E64" s="113" t="s">
        <v>140</v>
      </c>
      <c r="F64" s="65"/>
      <c r="G64" s="122">
        <v>2020</v>
      </c>
      <c r="H64" s="104" t="s">
        <v>37</v>
      </c>
      <c r="I64" s="104" t="str">
        <f>LEFT($H64,2)</f>
        <v>OK</v>
      </c>
      <c r="J64" s="104" t="str">
        <f>RIGHT($H64,2)</f>
        <v>OK</v>
      </c>
      <c r="K64" s="159" t="str">
        <f>IF($L64=$M64,L64,CONCATENATE($L64,", ",IF(ISBLANK(N64),"",CONCATENATE(N64,", ")),$M64))</f>
        <v>South Central</v>
      </c>
      <c r="L64" s="104" t="str">
        <f>INDEX('State '!$A$1:$C$62,MATCH($I64,'State '!$B:$B,0),3)</f>
        <v>South Central</v>
      </c>
      <c r="M64" s="104" t="str">
        <f>INDEX('State '!$A$1:$C$62,MATCH($J64,'State '!$B:$B,0),3)</f>
        <v>South Central</v>
      </c>
      <c r="N64" s="104"/>
      <c r="O64" s="171"/>
      <c r="P64" s="211"/>
      <c r="Q64" s="123">
        <v>100</v>
      </c>
      <c r="R64" s="66"/>
      <c r="S64" s="114" t="s">
        <v>139</v>
      </c>
      <c r="T64" s="115"/>
      <c r="U64" s="116"/>
      <c r="V64" s="104" t="s">
        <v>2247</v>
      </c>
      <c r="W64" s="82" t="s">
        <v>3045</v>
      </c>
      <c r="X64" s="82"/>
      <c r="Y64" s="106"/>
      <c r="Z64" s="107"/>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c r="BL64" s="94"/>
      <c r="BM64" s="94"/>
      <c r="BN64" s="94"/>
      <c r="BO64" s="94"/>
      <c r="BP64" s="94"/>
      <c r="BQ64" s="94"/>
      <c r="BR64" s="94"/>
      <c r="BS64" s="94"/>
      <c r="BT64" s="94"/>
      <c r="BU64" s="94"/>
      <c r="BV64" s="94"/>
      <c r="BW64" s="94"/>
      <c r="BX64" s="94"/>
      <c r="BY64" s="94"/>
      <c r="BZ64" s="94"/>
      <c r="CA64" s="94"/>
      <c r="CB64" s="94"/>
      <c r="CC64" s="94"/>
      <c r="CD64" s="94"/>
      <c r="CE64" s="94"/>
      <c r="CF64" s="94"/>
      <c r="CG64" s="94"/>
      <c r="CH64" s="94"/>
      <c r="CI64" s="94"/>
      <c r="CJ64" s="94"/>
      <c r="CK64" s="94"/>
      <c r="CL64" s="94"/>
      <c r="CM64" s="94"/>
      <c r="CN64" s="94"/>
      <c r="CO64" s="94"/>
      <c r="CP64" s="94"/>
      <c r="CQ64" s="94"/>
      <c r="CR64" s="94"/>
      <c r="CS64" s="94"/>
      <c r="CT64" s="94"/>
      <c r="CU64" s="94"/>
      <c r="CV64" s="94"/>
      <c r="CW64" s="94"/>
      <c r="CX64" s="94"/>
      <c r="CY64" s="94"/>
      <c r="CZ64" s="94"/>
      <c r="DA64" s="94"/>
      <c r="DB64" s="94"/>
      <c r="DC64" s="94"/>
      <c r="DD64" s="94"/>
      <c r="DE64" s="94"/>
      <c r="DF64" s="94"/>
      <c r="DG64" s="94"/>
      <c r="DH64" s="94"/>
      <c r="DI64" s="94"/>
      <c r="DJ64" s="94"/>
      <c r="DK64" s="94"/>
      <c r="DL64" s="94"/>
      <c r="DM64" s="94"/>
      <c r="DN64" s="94"/>
      <c r="DO64" s="94"/>
      <c r="DP64" s="94"/>
      <c r="DQ64" s="94"/>
      <c r="DR64" s="94"/>
      <c r="DS64" s="94"/>
      <c r="DT64" s="94"/>
      <c r="DU64" s="94"/>
      <c r="DV64" s="94"/>
      <c r="DW64" s="94"/>
      <c r="DX64" s="94"/>
      <c r="DY64" s="94"/>
      <c r="DZ64" s="94"/>
      <c r="EA64" s="94"/>
      <c r="EB64" s="94"/>
      <c r="EC64" s="94"/>
      <c r="ED64" s="94"/>
      <c r="EE64" s="94"/>
      <c r="EF64" s="94"/>
      <c r="EG64" s="94"/>
      <c r="EH64" s="94"/>
      <c r="EI64" s="94"/>
      <c r="EJ64" s="94"/>
      <c r="EK64" s="94"/>
      <c r="EL64" s="94"/>
      <c r="EM64" s="94"/>
      <c r="EN64" s="94"/>
      <c r="EO64" s="94"/>
      <c r="EP64" s="94"/>
      <c r="EQ64" s="94"/>
      <c r="ER64" s="94"/>
      <c r="ES64" s="94"/>
      <c r="ET64" s="94"/>
      <c r="EU64" s="94"/>
      <c r="EV64" s="94"/>
      <c r="EW64" s="94"/>
      <c r="EX64" s="94"/>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c r="IW64" s="94"/>
      <c r="IX64" s="94"/>
      <c r="IY64" s="94"/>
      <c r="IZ64" s="94"/>
      <c r="JA64" s="94"/>
    </row>
    <row r="65" spans="1:261" s="19" customFormat="1" ht="25.5" x14ac:dyDescent="0.2">
      <c r="A65" s="103">
        <v>43838</v>
      </c>
      <c r="B65" s="83" t="s">
        <v>3080</v>
      </c>
      <c r="C65" s="82" t="s">
        <v>241</v>
      </c>
      <c r="D65" s="83" t="s">
        <v>141</v>
      </c>
      <c r="E65" s="113" t="s">
        <v>138</v>
      </c>
      <c r="F65" s="65"/>
      <c r="G65" s="122">
        <v>2020</v>
      </c>
      <c r="H65" s="104" t="s">
        <v>14</v>
      </c>
      <c r="I65" s="104" t="str">
        <f>LEFT($H65,2)</f>
        <v>MS</v>
      </c>
      <c r="J65" s="104" t="str">
        <f>RIGHT($H65,2)</f>
        <v>MS</v>
      </c>
      <c r="K65" s="159" t="str">
        <f>IF($L65=$M65,L65,CONCATENATE($L65,", ",IF(ISBLANK(N65),"",CONCATENATE(N65,", ")),$M65))</f>
        <v>South Central</v>
      </c>
      <c r="L65" s="104" t="str">
        <f>INDEX('State '!$A$1:$C$62,MATCH($I65,'State '!$B:$B,0),3)</f>
        <v>South Central</v>
      </c>
      <c r="M65" s="104" t="str">
        <f>INDEX('State '!$A$1:$C$62,MATCH($J65,'State '!$B:$B,0),3)</f>
        <v>South Central</v>
      </c>
      <c r="N65" s="104"/>
      <c r="O65" s="171"/>
      <c r="P65" s="211"/>
      <c r="Q65" s="123">
        <v>48</v>
      </c>
      <c r="R65" s="66"/>
      <c r="S65" s="114" t="s">
        <v>135</v>
      </c>
      <c r="T65" s="115" t="s">
        <v>390</v>
      </c>
      <c r="U65" s="116" t="s">
        <v>3081</v>
      </c>
      <c r="V65" s="104" t="s">
        <v>2247</v>
      </c>
      <c r="W65" s="82" t="s">
        <v>3082</v>
      </c>
      <c r="X65" s="82"/>
      <c r="Y65" s="106"/>
      <c r="Z65" s="107"/>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c r="BZ65" s="94"/>
      <c r="CA65" s="94"/>
      <c r="CB65" s="94"/>
      <c r="CC65" s="94"/>
      <c r="CD65" s="94"/>
      <c r="CE65" s="94"/>
      <c r="CF65" s="94"/>
      <c r="CG65" s="94"/>
      <c r="CH65" s="94"/>
      <c r="CI65" s="94"/>
      <c r="CJ65" s="94"/>
      <c r="CK65" s="94"/>
      <c r="CL65" s="94"/>
      <c r="CM65" s="94"/>
      <c r="CN65" s="94"/>
      <c r="CO65" s="94"/>
      <c r="CP65" s="94"/>
      <c r="CQ65" s="94"/>
      <c r="CR65" s="94"/>
      <c r="CS65" s="94"/>
      <c r="CT65" s="94"/>
      <c r="CU65" s="94"/>
      <c r="CV65" s="94"/>
      <c r="CW65" s="94"/>
      <c r="CX65" s="94"/>
      <c r="CY65" s="94"/>
      <c r="CZ65" s="94"/>
      <c r="DA65" s="94"/>
      <c r="DB65" s="94"/>
      <c r="DC65" s="94"/>
      <c r="DD65" s="94"/>
      <c r="DE65" s="94"/>
      <c r="DF65" s="94"/>
      <c r="DG65" s="94"/>
      <c r="DH65" s="94"/>
      <c r="DI65" s="94"/>
      <c r="DJ65" s="94"/>
      <c r="DK65" s="94"/>
      <c r="DL65" s="94"/>
      <c r="DM65" s="94"/>
      <c r="DN65" s="94"/>
      <c r="DO65" s="94"/>
      <c r="DP65" s="94"/>
      <c r="DQ65" s="94"/>
      <c r="DR65" s="94"/>
      <c r="DS65" s="94"/>
      <c r="DT65" s="94"/>
      <c r="DU65" s="94"/>
      <c r="DV65" s="94"/>
      <c r="DW65" s="94"/>
      <c r="DX65" s="94"/>
      <c r="DY65" s="94"/>
      <c r="DZ65" s="94"/>
      <c r="EA65" s="94"/>
      <c r="EB65" s="94"/>
      <c r="EC65" s="94"/>
      <c r="ED65" s="94"/>
      <c r="EE65" s="94"/>
      <c r="EF65" s="94"/>
      <c r="EG65" s="94"/>
      <c r="EH65" s="94"/>
      <c r="EI65" s="94"/>
      <c r="EJ65" s="94"/>
      <c r="EK65" s="94"/>
      <c r="EL65" s="94"/>
      <c r="EM65" s="94"/>
      <c r="EN65" s="94"/>
      <c r="EO65" s="94"/>
      <c r="EP65" s="94"/>
      <c r="EQ65" s="94"/>
      <c r="ER65" s="94"/>
      <c r="ES65" s="94"/>
      <c r="ET65" s="94"/>
      <c r="EU65" s="94"/>
      <c r="EV65" s="94"/>
      <c r="EW65" s="94"/>
      <c r="EX65" s="94"/>
      <c r="EY65" s="94"/>
      <c r="EZ65" s="94"/>
      <c r="FA65" s="94"/>
      <c r="FB65" s="94"/>
      <c r="FC65" s="94"/>
      <c r="FD65" s="94"/>
      <c r="FE65" s="94"/>
      <c r="FF65" s="94"/>
      <c r="FG65" s="94"/>
      <c r="FH65" s="94"/>
      <c r="FI65" s="94"/>
      <c r="FJ65" s="94"/>
      <c r="FK65" s="94"/>
      <c r="FL65" s="94"/>
      <c r="FM65" s="94"/>
      <c r="FN65" s="94"/>
      <c r="FO65" s="94"/>
      <c r="FP65" s="94"/>
      <c r="FQ65" s="94"/>
      <c r="FR65" s="94"/>
      <c r="FS65" s="94"/>
      <c r="FT65" s="94"/>
      <c r="FU65" s="94"/>
      <c r="FV65" s="94"/>
      <c r="FW65" s="94"/>
      <c r="FX65" s="94"/>
      <c r="FY65" s="94"/>
      <c r="FZ65" s="94"/>
      <c r="GA65" s="94"/>
      <c r="GB65" s="94"/>
      <c r="GC65" s="94"/>
      <c r="GD65" s="94"/>
      <c r="GE65" s="94"/>
      <c r="GF65" s="94"/>
      <c r="GG65" s="94"/>
      <c r="GH65" s="94"/>
      <c r="GI65" s="94"/>
      <c r="GJ65" s="94"/>
      <c r="GK65" s="94"/>
      <c r="GL65" s="94"/>
      <c r="GM65" s="94"/>
      <c r="GN65" s="94"/>
      <c r="GO65" s="94"/>
      <c r="GP65" s="94"/>
      <c r="GQ65" s="94"/>
      <c r="GR65" s="94"/>
      <c r="GS65" s="94"/>
      <c r="GT65" s="94"/>
      <c r="GU65" s="94"/>
      <c r="GV65" s="94"/>
      <c r="GW65" s="94"/>
      <c r="GX65" s="94"/>
      <c r="GY65" s="94"/>
      <c r="GZ65" s="94"/>
      <c r="HA65" s="94"/>
      <c r="HB65" s="94"/>
      <c r="HC65" s="94"/>
      <c r="HD65" s="94"/>
      <c r="HE65" s="94"/>
      <c r="HF65" s="94"/>
      <c r="HG65" s="94"/>
      <c r="HH65" s="94"/>
      <c r="HI65" s="94"/>
      <c r="HJ65" s="94"/>
      <c r="HK65" s="94"/>
      <c r="HL65" s="94"/>
      <c r="HM65" s="94"/>
      <c r="HN65" s="94"/>
      <c r="HO65" s="94"/>
      <c r="HP65" s="94"/>
      <c r="HQ65" s="94"/>
      <c r="HR65" s="94"/>
      <c r="HS65" s="94"/>
      <c r="HT65" s="94"/>
      <c r="HU65" s="94"/>
      <c r="HV65" s="94"/>
      <c r="HW65" s="94"/>
      <c r="HX65" s="94"/>
      <c r="HY65" s="94"/>
      <c r="HZ65" s="94"/>
      <c r="IA65" s="94"/>
      <c r="IB65" s="94"/>
      <c r="IC65" s="94"/>
      <c r="ID65" s="94"/>
      <c r="IE65" s="94"/>
      <c r="IF65" s="94"/>
      <c r="IG65" s="94"/>
      <c r="IH65" s="94"/>
      <c r="II65" s="94"/>
      <c r="IJ65" s="94"/>
      <c r="IK65" s="94"/>
      <c r="IL65" s="94"/>
      <c r="IM65" s="94"/>
      <c r="IN65" s="94"/>
      <c r="IO65" s="94"/>
      <c r="IP65" s="94"/>
      <c r="IQ65" s="94"/>
      <c r="IR65" s="94"/>
      <c r="IS65" s="94"/>
      <c r="IT65" s="94"/>
      <c r="IU65" s="94"/>
      <c r="IV65" s="94"/>
      <c r="IW65" s="94"/>
      <c r="IX65" s="94"/>
      <c r="IY65" s="94"/>
      <c r="IZ65" s="94"/>
      <c r="JA65" s="94"/>
    </row>
    <row r="66" spans="1:261" ht="38.25" x14ac:dyDescent="0.2">
      <c r="A66" s="103">
        <v>43838</v>
      </c>
      <c r="B66" s="83" t="s">
        <v>3077</v>
      </c>
      <c r="C66" s="82" t="s">
        <v>200</v>
      </c>
      <c r="D66" s="83" t="s">
        <v>141</v>
      </c>
      <c r="E66" s="113" t="s">
        <v>138</v>
      </c>
      <c r="F66" s="65"/>
      <c r="G66" s="122">
        <v>2021</v>
      </c>
      <c r="H66" s="104" t="s">
        <v>20</v>
      </c>
      <c r="I66" s="104" t="str">
        <f>LEFT($H66,2)</f>
        <v>NJ</v>
      </c>
      <c r="J66" s="104" t="str">
        <f>RIGHT($H66,2)</f>
        <v>NJ</v>
      </c>
      <c r="K66" s="159" t="str">
        <f>IF($L66=$M66,L66,CONCATENATE($L66,", ",IF(ISBLANK(N66),"",CONCATENATE(N66,", ")),$M66))</f>
        <v>Northeast</v>
      </c>
      <c r="L66" s="104" t="str">
        <f>INDEX('State '!$A$1:$C$62,MATCH($I66,'State '!$B:$B,0),3)</f>
        <v>Northeast</v>
      </c>
      <c r="M66" s="104" t="str">
        <f>INDEX('State '!$A$1:$C$62,MATCH($J66,'State '!$B:$B,0),3)</f>
        <v>Northeast</v>
      </c>
      <c r="N66" s="104"/>
      <c r="O66" s="171">
        <v>52</v>
      </c>
      <c r="P66" s="211">
        <f>1.55+0.2</f>
        <v>1.75</v>
      </c>
      <c r="Q66" s="123">
        <v>264</v>
      </c>
      <c r="R66" s="66" t="s">
        <v>1463</v>
      </c>
      <c r="S66" s="114" t="s">
        <v>135</v>
      </c>
      <c r="T66" s="115" t="s">
        <v>390</v>
      </c>
      <c r="U66" s="116" t="s">
        <v>3078</v>
      </c>
      <c r="V66" s="104" t="s">
        <v>2247</v>
      </c>
      <c r="W66" s="82" t="s">
        <v>3079</v>
      </c>
      <c r="X66" s="82" t="s">
        <v>2953</v>
      </c>
      <c r="Y66" s="106"/>
      <c r="Z66" s="94"/>
    </row>
    <row r="67" spans="1:261" s="19" customFormat="1" ht="25.5" x14ac:dyDescent="0.2">
      <c r="A67" s="103">
        <v>43781</v>
      </c>
      <c r="B67" s="83" t="s">
        <v>3046</v>
      </c>
      <c r="C67" s="82" t="s">
        <v>2061</v>
      </c>
      <c r="D67" s="83" t="s">
        <v>141</v>
      </c>
      <c r="E67" s="113" t="s">
        <v>138</v>
      </c>
      <c r="F67" s="65"/>
      <c r="G67" s="122">
        <v>2021</v>
      </c>
      <c r="H67" s="104" t="s">
        <v>46</v>
      </c>
      <c r="I67" s="104" t="str">
        <f>LEFT($H67,2)</f>
        <v>KS</v>
      </c>
      <c r="J67" s="104" t="str">
        <f>RIGHT($H67,2)</f>
        <v>KS</v>
      </c>
      <c r="K67" s="159" t="str">
        <f>IF($L67=$M67,L67,CONCATENATE($L67,", ",IF(ISBLANK(N67),"",CONCATENATE(N67,", ")),$M67))</f>
        <v>South Central</v>
      </c>
      <c r="L67" s="104" t="str">
        <f>INDEX('State '!$A$1:$C$62,MATCH($I67,'State '!$B:$B,0),3)</f>
        <v>South Central</v>
      </c>
      <c r="M67" s="104" t="str">
        <f>INDEX('State '!$A$1:$C$62,MATCH($J67,'State '!$B:$B,0),3)</f>
        <v>South Central</v>
      </c>
      <c r="N67" s="104"/>
      <c r="O67" s="171">
        <v>3</v>
      </c>
      <c r="P67" s="211"/>
      <c r="Q67" s="123">
        <v>40</v>
      </c>
      <c r="R67" s="66"/>
      <c r="S67" s="114" t="s">
        <v>135</v>
      </c>
      <c r="T67" s="115" t="s">
        <v>390</v>
      </c>
      <c r="U67" s="116" t="s">
        <v>3047</v>
      </c>
      <c r="V67" s="104" t="s">
        <v>2247</v>
      </c>
      <c r="W67" s="82" t="s">
        <v>3049</v>
      </c>
      <c r="X67" s="82"/>
      <c r="Y67" s="106"/>
      <c r="Z67" s="107"/>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row>
    <row r="68" spans="1:261" s="19" customFormat="1" ht="25.5" x14ac:dyDescent="0.2">
      <c r="A68" s="103">
        <v>43791</v>
      </c>
      <c r="B68" s="82" t="s">
        <v>3058</v>
      </c>
      <c r="C68" s="82" t="s">
        <v>3059</v>
      </c>
      <c r="D68" s="82" t="s">
        <v>141</v>
      </c>
      <c r="E68" s="113" t="s">
        <v>140</v>
      </c>
      <c r="F68" s="63"/>
      <c r="G68" s="64">
        <v>2020</v>
      </c>
      <c r="H68" s="104" t="s">
        <v>39</v>
      </c>
      <c r="I68" s="104" t="str">
        <f>LEFT($H68,2)</f>
        <v>MO</v>
      </c>
      <c r="J68" s="104" t="str">
        <f>RIGHT($H68,2)</f>
        <v>MO</v>
      </c>
      <c r="K68" s="159" t="str">
        <f>IF($L68=$M68,L68,CONCATENATE($L68,", ",IF(ISBLANK(N68),"",CONCATENATE(N68,", ")),$M68))</f>
        <v>Midwest</v>
      </c>
      <c r="L68" s="104" t="str">
        <f>INDEX('State '!$A$1:$C$62,MATCH($I68,'State '!$B:$B,0),3)</f>
        <v>Midwest</v>
      </c>
      <c r="M68" s="104" t="str">
        <f>INDEX('State '!$A$1:$C$62,MATCH($J68,'State '!$B:$B,0),3)</f>
        <v>Midwest</v>
      </c>
      <c r="N68" s="104"/>
      <c r="O68" s="171"/>
      <c r="P68" s="210"/>
      <c r="Q68" s="173">
        <v>75</v>
      </c>
      <c r="R68" s="105"/>
      <c r="S68" s="104" t="s">
        <v>135</v>
      </c>
      <c r="T68" s="104" t="s">
        <v>390</v>
      </c>
      <c r="U68" s="104"/>
      <c r="V68" s="104" t="s">
        <v>2247</v>
      </c>
      <c r="W68" s="82" t="s">
        <v>3057</v>
      </c>
      <c r="X68" s="82"/>
      <c r="Y68" s="163"/>
      <c r="Z68" s="107"/>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row>
    <row r="69" spans="1:261" ht="25.5" x14ac:dyDescent="0.2">
      <c r="A69" s="103">
        <v>43756</v>
      </c>
      <c r="B69" s="82" t="s">
        <v>2042</v>
      </c>
      <c r="C69" s="82" t="s">
        <v>2538</v>
      </c>
      <c r="D69" s="82" t="s">
        <v>137</v>
      </c>
      <c r="E69" s="113" t="s">
        <v>432</v>
      </c>
      <c r="F69" s="63"/>
      <c r="G69" s="64">
        <v>2021</v>
      </c>
      <c r="H69" s="104" t="s">
        <v>2473</v>
      </c>
      <c r="I69" s="104" t="str">
        <f>LEFT($H69,2)</f>
        <v>WV</v>
      </c>
      <c r="J69" s="104" t="str">
        <f>RIGHT($H69,2)</f>
        <v>VA</v>
      </c>
      <c r="K69" s="159" t="str">
        <f>IF($L69=$M69,L69,CONCATENATE($L69,", ",IF(ISBLANK(N69),"",CONCATENATE(N69,", ")),$M69))</f>
        <v>Northeast</v>
      </c>
      <c r="L69" s="104" t="str">
        <f>INDEX('State '!$A$1:$C$62,MATCH($I69,'State '!$B:$B,0),3)</f>
        <v>Northeast</v>
      </c>
      <c r="M69" s="104" t="str">
        <f>INDEX('State '!$A$1:$C$62,MATCH($J69,'State '!$B:$B,0),3)</f>
        <v>Northeast</v>
      </c>
      <c r="N69" s="104"/>
      <c r="O69" s="171">
        <v>5000</v>
      </c>
      <c r="P69" s="210">
        <v>303.5</v>
      </c>
      <c r="Q69" s="173">
        <v>2000</v>
      </c>
      <c r="R69" s="105">
        <v>42</v>
      </c>
      <c r="S69" s="104" t="s">
        <v>135</v>
      </c>
      <c r="T69" s="104" t="s">
        <v>390</v>
      </c>
      <c r="U69" s="104" t="s">
        <v>2166</v>
      </c>
      <c r="V69" s="104" t="s">
        <v>2250</v>
      </c>
      <c r="W69" s="82" t="s">
        <v>2502</v>
      </c>
      <c r="X69" s="82"/>
      <c r="Y69" s="163" t="s">
        <v>2588</v>
      </c>
    </row>
    <row r="70" spans="1:261" s="19" customFormat="1" ht="25.5" x14ac:dyDescent="0.2">
      <c r="A70" s="103">
        <v>43417</v>
      </c>
      <c r="B70" s="82" t="s">
        <v>2537</v>
      </c>
      <c r="C70" s="82" t="s">
        <v>2538</v>
      </c>
      <c r="D70" s="82" t="s">
        <v>137</v>
      </c>
      <c r="E70" s="113" t="s">
        <v>138</v>
      </c>
      <c r="F70" s="63"/>
      <c r="G70" s="64">
        <v>2020</v>
      </c>
      <c r="H70" s="104" t="s">
        <v>767</v>
      </c>
      <c r="I70" s="104" t="str">
        <f>LEFT($H70,2)</f>
        <v>VA</v>
      </c>
      <c r="J70" s="104" t="str">
        <f>RIGHT($H70,2)</f>
        <v>NC</v>
      </c>
      <c r="K70" s="159" t="str">
        <f>IF($L70=$M70,L70,CONCATENATE($L70,", ",IF(ISBLANK(N70),"",CONCATENATE(N70,", ")),$M70))</f>
        <v>Northeast, Southeast</v>
      </c>
      <c r="L70" s="104" t="str">
        <f>INDEX('State '!$A$1:$C$62,MATCH($I70,'State '!$B:$B,0),3)</f>
        <v>Northeast</v>
      </c>
      <c r="M70" s="104" t="str">
        <f>INDEX('State '!$A$1:$C$62,MATCH($J70,'State '!$B:$B,0),3)</f>
        <v>Southeast</v>
      </c>
      <c r="N70" s="104"/>
      <c r="O70" s="171">
        <v>440</v>
      </c>
      <c r="P70" s="210">
        <v>73</v>
      </c>
      <c r="Q70" s="173">
        <v>300</v>
      </c>
      <c r="R70" s="105" t="s">
        <v>445</v>
      </c>
      <c r="S70" s="104" t="s">
        <v>135</v>
      </c>
      <c r="T70" s="104" t="s">
        <v>390</v>
      </c>
      <c r="U70" s="104" t="s">
        <v>2759</v>
      </c>
      <c r="V70" s="104" t="s">
        <v>2250</v>
      </c>
      <c r="W70" s="82" t="s">
        <v>2539</v>
      </c>
      <c r="X70" s="82"/>
      <c r="Y70" s="163" t="s">
        <v>2590</v>
      </c>
    </row>
    <row r="71" spans="1:261" s="19" customFormat="1" ht="25.5" x14ac:dyDescent="0.2">
      <c r="A71" s="103">
        <v>43838</v>
      </c>
      <c r="B71" s="83" t="s">
        <v>2673</v>
      </c>
      <c r="C71" s="83" t="s">
        <v>2674</v>
      </c>
      <c r="D71" s="83" t="s">
        <v>137</v>
      </c>
      <c r="E71" s="113" t="s">
        <v>432</v>
      </c>
      <c r="F71" s="65"/>
      <c r="G71" s="122">
        <v>2020</v>
      </c>
      <c r="H71" s="104" t="s">
        <v>29</v>
      </c>
      <c r="I71" s="104" t="str">
        <f>LEFT($H71,2)</f>
        <v>WY</v>
      </c>
      <c r="J71" s="104" t="str">
        <f>RIGHT($H71,2)</f>
        <v>WY</v>
      </c>
      <c r="K71" s="159" t="str">
        <f>IF($L71=$M71,L71,CONCATENATE($L71,", ",IF(ISBLANK(N71),"",CONCATENATE(N71,", ")),$M71))</f>
        <v>Mountain</v>
      </c>
      <c r="L71" s="104" t="str">
        <f>INDEX('State '!$A$1:$C$62,MATCH($I71,'State '!$B:$B,0),3)</f>
        <v>Mountain</v>
      </c>
      <c r="M71" s="104" t="str">
        <f>INDEX('State '!$A$1:$C$62,MATCH($J71,'State '!$B:$B,0),3)</f>
        <v>Mountain</v>
      </c>
      <c r="N71" s="104"/>
      <c r="O71" s="171">
        <v>54</v>
      </c>
      <c r="P71" s="211">
        <v>35</v>
      </c>
      <c r="Q71" s="123"/>
      <c r="R71" s="66">
        <v>12</v>
      </c>
      <c r="S71" s="114" t="s">
        <v>139</v>
      </c>
      <c r="T71" s="115" t="s">
        <v>2157</v>
      </c>
      <c r="U71" s="116"/>
      <c r="V71" s="104" t="s">
        <v>2247</v>
      </c>
      <c r="W71" s="82" t="s">
        <v>2675</v>
      </c>
      <c r="X71" s="82" t="s">
        <v>2955</v>
      </c>
      <c r="Y71" s="163" t="s">
        <v>3083</v>
      </c>
      <c r="Z71" s="107"/>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c r="BL71" s="94"/>
      <c r="BM71" s="94"/>
      <c r="BN71" s="94"/>
      <c r="BO71" s="94"/>
      <c r="BP71" s="94"/>
      <c r="BQ71" s="94"/>
      <c r="BR71" s="94"/>
      <c r="BS71" s="94"/>
      <c r="BT71" s="94"/>
      <c r="BU71" s="94"/>
      <c r="BV71" s="94"/>
      <c r="BW71" s="94"/>
      <c r="BX71" s="94"/>
      <c r="BY71" s="94"/>
      <c r="BZ71" s="94"/>
      <c r="CA71" s="94"/>
      <c r="CB71" s="94"/>
      <c r="CC71" s="94"/>
      <c r="CD71" s="94"/>
      <c r="CE71" s="94"/>
      <c r="CF71" s="94"/>
      <c r="CG71" s="94"/>
      <c r="CH71" s="94"/>
      <c r="CI71" s="94"/>
      <c r="CJ71" s="94"/>
      <c r="CK71" s="94"/>
      <c r="CL71" s="94"/>
      <c r="CM71" s="94"/>
      <c r="CN71" s="94"/>
      <c r="CO71" s="94"/>
      <c r="CP71" s="94"/>
      <c r="CQ71" s="94"/>
      <c r="CR71" s="94"/>
      <c r="CS71" s="94"/>
      <c r="CT71" s="94"/>
      <c r="CU71" s="94"/>
      <c r="CV71" s="94"/>
      <c r="CW71" s="94"/>
      <c r="CX71" s="94"/>
      <c r="CY71" s="94"/>
      <c r="CZ71" s="94"/>
      <c r="DA71" s="94"/>
      <c r="DB71" s="94"/>
      <c r="DC71" s="94"/>
      <c r="DD71" s="94"/>
      <c r="DE71" s="94"/>
      <c r="DF71" s="94"/>
      <c r="DG71" s="94"/>
      <c r="DH71" s="94"/>
      <c r="DI71" s="94"/>
      <c r="DJ71" s="94"/>
      <c r="DK71" s="94"/>
      <c r="DL71" s="94"/>
      <c r="DM71" s="94"/>
      <c r="DN71" s="94"/>
      <c r="DO71" s="94"/>
      <c r="DP71" s="94"/>
      <c r="DQ71" s="94"/>
      <c r="DR71" s="94"/>
      <c r="DS71" s="94"/>
      <c r="DT71" s="94"/>
      <c r="DU71" s="94"/>
      <c r="DV71" s="94"/>
      <c r="DW71" s="94"/>
      <c r="DX71" s="94"/>
      <c r="DY71" s="94"/>
      <c r="DZ71" s="94"/>
      <c r="EA71" s="94"/>
      <c r="EB71" s="94"/>
      <c r="EC71" s="94"/>
      <c r="ED71" s="94"/>
      <c r="EE71" s="94"/>
      <c r="EF71" s="94"/>
      <c r="EG71" s="94"/>
      <c r="EH71" s="94"/>
      <c r="EI71" s="94"/>
      <c r="EJ71" s="94"/>
      <c r="EK71" s="94"/>
      <c r="EL71" s="94"/>
      <c r="EM71" s="94"/>
      <c r="EN71" s="94"/>
      <c r="EO71" s="94"/>
      <c r="EP71" s="94"/>
      <c r="EQ71" s="94"/>
      <c r="ER71" s="94"/>
      <c r="ES71" s="94"/>
      <c r="ET71" s="94"/>
      <c r="EU71" s="94"/>
      <c r="EV71" s="94"/>
      <c r="EW71" s="94"/>
      <c r="EX71" s="94"/>
      <c r="EY71" s="94"/>
      <c r="EZ71" s="94"/>
      <c r="FA71" s="94"/>
      <c r="FB71" s="94"/>
      <c r="FC71" s="94"/>
      <c r="FD71" s="94"/>
      <c r="FE71" s="94"/>
      <c r="FF71" s="94"/>
      <c r="FG71" s="94"/>
      <c r="FH71" s="94"/>
      <c r="FI71" s="94"/>
      <c r="FJ71" s="94"/>
      <c r="FK71" s="94"/>
      <c r="FL71" s="94"/>
      <c r="FM71" s="94"/>
      <c r="FN71" s="94"/>
      <c r="FO71" s="94"/>
      <c r="FP71" s="94"/>
      <c r="FQ71" s="94"/>
      <c r="FR71" s="94"/>
      <c r="FS71" s="94"/>
      <c r="FT71" s="94"/>
      <c r="FU71" s="94"/>
      <c r="FV71" s="94"/>
      <c r="FW71" s="94"/>
      <c r="FX71" s="94"/>
      <c r="FY71" s="94"/>
      <c r="FZ71" s="94"/>
      <c r="GA71" s="94"/>
      <c r="GB71" s="94"/>
      <c r="GC71" s="94"/>
      <c r="GD71" s="94"/>
      <c r="GE71" s="94"/>
      <c r="GF71" s="94"/>
      <c r="GG71" s="94"/>
      <c r="GH71" s="94"/>
      <c r="GI71" s="94"/>
      <c r="GJ71" s="94"/>
      <c r="GK71" s="94"/>
      <c r="GL71" s="94"/>
      <c r="GM71" s="94"/>
      <c r="GN71" s="94"/>
      <c r="GO71" s="94"/>
      <c r="GP71" s="94"/>
      <c r="GQ71" s="94"/>
      <c r="GR71" s="94"/>
      <c r="GS71" s="94"/>
      <c r="GT71" s="94"/>
      <c r="GU71" s="94"/>
      <c r="GV71" s="94"/>
      <c r="GW71" s="94"/>
      <c r="GX71" s="94"/>
      <c r="GY71" s="94"/>
      <c r="GZ71" s="94"/>
      <c r="HA71" s="94"/>
      <c r="HB71" s="94"/>
      <c r="HC71" s="94"/>
      <c r="HD71" s="94"/>
      <c r="HE71" s="94"/>
      <c r="HF71" s="94"/>
      <c r="HG71" s="94"/>
      <c r="HH71" s="94"/>
      <c r="HI71" s="94"/>
      <c r="HJ71" s="94"/>
      <c r="HK71" s="94"/>
      <c r="HL71" s="94"/>
      <c r="HM71" s="94"/>
      <c r="HN71" s="94"/>
      <c r="HO71" s="94"/>
      <c r="HP71" s="94"/>
      <c r="HQ71" s="94"/>
      <c r="HR71" s="94"/>
      <c r="HS71" s="94"/>
      <c r="HT71" s="94"/>
      <c r="HU71" s="94"/>
      <c r="HV71" s="94"/>
      <c r="HW71" s="94"/>
      <c r="HX71" s="94"/>
      <c r="HY71" s="94"/>
      <c r="HZ71" s="94"/>
      <c r="IA71" s="94"/>
      <c r="IB71" s="94"/>
      <c r="IC71" s="94"/>
      <c r="ID71" s="94"/>
      <c r="IE71" s="94"/>
      <c r="IF71" s="94"/>
      <c r="IG71" s="94"/>
      <c r="IH71" s="94"/>
      <c r="II71" s="94"/>
      <c r="IJ71" s="94"/>
      <c r="IK71" s="94"/>
      <c r="IL71" s="94"/>
      <c r="IM71" s="94"/>
      <c r="IN71" s="94"/>
      <c r="IO71" s="94"/>
      <c r="IP71" s="94"/>
      <c r="IQ71" s="94"/>
      <c r="IR71" s="94"/>
      <c r="IS71" s="94"/>
      <c r="IT71" s="94"/>
      <c r="IU71" s="94"/>
      <c r="IV71" s="94"/>
      <c r="IW71" s="94"/>
      <c r="IX71" s="94"/>
      <c r="IY71" s="94"/>
      <c r="IZ71" s="94"/>
      <c r="JA71" s="94"/>
    </row>
    <row r="72" spans="1:261" s="19" customFormat="1" ht="25.5" x14ac:dyDescent="0.2">
      <c r="A72" s="103">
        <v>43809</v>
      </c>
      <c r="B72" s="82" t="s">
        <v>3074</v>
      </c>
      <c r="C72" s="82" t="s">
        <v>262</v>
      </c>
      <c r="D72" s="82" t="s">
        <v>141</v>
      </c>
      <c r="E72" s="82" t="s">
        <v>138</v>
      </c>
      <c r="F72" s="63"/>
      <c r="G72" s="105">
        <v>2020</v>
      </c>
      <c r="H72" s="104" t="s">
        <v>34</v>
      </c>
      <c r="I72" s="104" t="str">
        <f>LEFT($H72,2)</f>
        <v>WI</v>
      </c>
      <c r="J72" s="104" t="str">
        <f>RIGHT($H72,2)</f>
        <v>WI</v>
      </c>
      <c r="K72" s="159" t="str">
        <f>IF($L72=$M72,L72,CONCATENATE($L72,", ",IF(ISBLANK(N72),"",CONCATENATE(N72,", ")),$M72))</f>
        <v>Midwest</v>
      </c>
      <c r="L72" s="104" t="str">
        <f>INDEX('State '!$A$1:$C$62,MATCH($I72,'State '!$B:$B,0),3)</f>
        <v>Midwest</v>
      </c>
      <c r="M72" s="104" t="str">
        <f>INDEX('State '!$A$1:$C$62,MATCH($J72,'State '!$B:$B,0),3)</f>
        <v>Midwest</v>
      </c>
      <c r="N72" s="104"/>
      <c r="O72" s="171">
        <v>24.6</v>
      </c>
      <c r="P72" s="210">
        <v>7.4</v>
      </c>
      <c r="Q72" s="173">
        <v>13.189</v>
      </c>
      <c r="R72" s="105">
        <v>8</v>
      </c>
      <c r="S72" s="104" t="s">
        <v>135</v>
      </c>
      <c r="T72" s="104" t="s">
        <v>390</v>
      </c>
      <c r="U72" s="104" t="s">
        <v>3075</v>
      </c>
      <c r="V72" s="104" t="s">
        <v>2247</v>
      </c>
      <c r="W72" s="82" t="s">
        <v>3076</v>
      </c>
      <c r="X72" s="82" t="s">
        <v>2956</v>
      </c>
      <c r="Y72" s="106"/>
      <c r="Z72" s="107"/>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94"/>
      <c r="CD72" s="94"/>
      <c r="CE72" s="94"/>
      <c r="CF72" s="94"/>
      <c r="CG72" s="94"/>
      <c r="CH72" s="94"/>
      <c r="CI72" s="94"/>
      <c r="CJ72" s="94"/>
      <c r="CK72" s="94"/>
      <c r="CL72" s="94"/>
      <c r="CM72" s="94"/>
      <c r="CN72" s="94"/>
      <c r="CO72" s="94"/>
      <c r="CP72" s="94"/>
      <c r="CQ72" s="94"/>
      <c r="CR72" s="94"/>
      <c r="CS72" s="94"/>
      <c r="CT72" s="94"/>
      <c r="CU72" s="94"/>
      <c r="CV72" s="94"/>
      <c r="CW72" s="94"/>
      <c r="CX72" s="94"/>
      <c r="CY72" s="94"/>
      <c r="CZ72" s="94"/>
      <c r="DA72" s="94"/>
      <c r="DB72" s="94"/>
      <c r="DC72" s="94"/>
      <c r="DD72" s="94"/>
      <c r="DE72" s="94"/>
      <c r="DF72" s="94"/>
      <c r="DG72" s="94"/>
      <c r="DH72" s="94"/>
      <c r="DI72" s="94"/>
      <c r="DJ72" s="94"/>
      <c r="DK72" s="94"/>
      <c r="DL72" s="94"/>
      <c r="DM72" s="94"/>
      <c r="DN72" s="94"/>
      <c r="DO72" s="94"/>
      <c r="DP72" s="94"/>
      <c r="DQ72" s="94"/>
      <c r="DR72" s="94"/>
      <c r="DS72" s="94"/>
      <c r="DT72" s="94"/>
      <c r="DU72" s="94"/>
      <c r="DV72" s="94"/>
      <c r="DW72" s="94"/>
      <c r="DX72" s="94"/>
      <c r="DY72" s="94"/>
      <c r="DZ72" s="94"/>
      <c r="EA72" s="94"/>
      <c r="EB72" s="94"/>
      <c r="EC72" s="94"/>
      <c r="ED72" s="94"/>
      <c r="EE72" s="94"/>
      <c r="EF72" s="94"/>
      <c r="EG72" s="94"/>
      <c r="EH72" s="94"/>
      <c r="EI72" s="94"/>
      <c r="EJ72" s="94"/>
      <c r="EK72" s="94"/>
      <c r="EL72" s="94"/>
      <c r="EM72" s="94"/>
      <c r="EN72" s="94"/>
      <c r="EO72" s="94"/>
      <c r="EP72" s="94"/>
      <c r="EQ72" s="94"/>
      <c r="ER72" s="94"/>
      <c r="ES72" s="94"/>
      <c r="ET72" s="94"/>
      <c r="EU72" s="94"/>
      <c r="EV72" s="94"/>
      <c r="EW72" s="94"/>
      <c r="EX72" s="94"/>
      <c r="EY72" s="94"/>
      <c r="EZ72" s="94"/>
      <c r="FA72" s="94"/>
      <c r="FB72" s="94"/>
      <c r="FC72" s="94"/>
      <c r="FD72" s="94"/>
      <c r="FE72" s="94"/>
      <c r="FF72" s="94"/>
      <c r="FG72" s="94"/>
      <c r="FH72" s="94"/>
      <c r="FI72" s="94"/>
      <c r="FJ72" s="94"/>
      <c r="FK72" s="94"/>
      <c r="FL72" s="94"/>
      <c r="FM72" s="94"/>
      <c r="FN72" s="94"/>
      <c r="FO72" s="94"/>
      <c r="FP72" s="94"/>
      <c r="FQ72" s="94"/>
      <c r="FR72" s="94"/>
      <c r="FS72" s="94"/>
      <c r="FT72" s="94"/>
      <c r="FU72" s="94"/>
      <c r="FV72" s="94"/>
      <c r="FW72" s="94"/>
      <c r="FX72" s="94"/>
      <c r="FY72" s="94"/>
      <c r="FZ72" s="94"/>
      <c r="GA72" s="94"/>
      <c r="GB72" s="94"/>
      <c r="GC72" s="94"/>
      <c r="GD72" s="94"/>
      <c r="GE72" s="94"/>
      <c r="GF72" s="94"/>
      <c r="GG72" s="94"/>
      <c r="GH72" s="94"/>
      <c r="GI72" s="94"/>
      <c r="GJ72" s="94"/>
      <c r="GK72" s="94"/>
      <c r="GL72" s="94"/>
      <c r="GM72" s="94"/>
      <c r="GN72" s="94"/>
      <c r="GO72" s="94"/>
      <c r="GP72" s="94"/>
      <c r="GQ72" s="94"/>
      <c r="GR72" s="94"/>
      <c r="GS72" s="94"/>
      <c r="GT72" s="94"/>
      <c r="GU72" s="94"/>
      <c r="GV72" s="94"/>
      <c r="GW72" s="94"/>
      <c r="GX72" s="94"/>
      <c r="GY72" s="94"/>
      <c r="GZ72" s="94"/>
      <c r="HA72" s="94"/>
      <c r="HB72" s="94"/>
      <c r="HC72" s="94"/>
      <c r="HD72" s="94"/>
      <c r="HE72" s="94"/>
      <c r="HF72" s="94"/>
      <c r="HG72" s="94"/>
      <c r="HH72" s="94"/>
      <c r="HI72" s="94"/>
      <c r="HJ72" s="94"/>
      <c r="HK72" s="94"/>
      <c r="HL72" s="94"/>
      <c r="HM72" s="94"/>
      <c r="HN72" s="94"/>
      <c r="HO72" s="94"/>
      <c r="HP72" s="94"/>
      <c r="HQ72" s="94"/>
      <c r="HR72" s="94"/>
      <c r="HS72" s="94"/>
      <c r="HT72" s="94"/>
      <c r="HU72" s="94"/>
      <c r="HV72" s="94"/>
      <c r="HW72" s="94"/>
      <c r="HX72" s="94"/>
      <c r="HY72" s="94"/>
      <c r="HZ72" s="94"/>
      <c r="IA72" s="94"/>
      <c r="IB72" s="94"/>
      <c r="IC72" s="94"/>
      <c r="ID72" s="94"/>
      <c r="IE72" s="94"/>
      <c r="IF72" s="94"/>
      <c r="IG72" s="94"/>
      <c r="IH72" s="94"/>
      <c r="II72" s="94"/>
      <c r="IJ72" s="94"/>
      <c r="IK72" s="94"/>
      <c r="IL72" s="94"/>
      <c r="IM72" s="94"/>
      <c r="IN72" s="94"/>
      <c r="IO72" s="94"/>
      <c r="IP72" s="94"/>
      <c r="IQ72" s="94"/>
      <c r="IR72" s="94"/>
      <c r="IS72" s="94"/>
      <c r="IT72" s="94"/>
      <c r="IU72" s="94"/>
      <c r="IV72" s="94"/>
      <c r="IW72" s="94"/>
      <c r="IX72" s="94"/>
      <c r="IY72" s="94"/>
      <c r="IZ72" s="94"/>
      <c r="JA72" s="94"/>
    </row>
    <row r="73" spans="1:261" s="19" customFormat="1" ht="38.25" x14ac:dyDescent="0.2">
      <c r="A73" s="103">
        <v>43584</v>
      </c>
      <c r="B73" s="82" t="s">
        <v>2884</v>
      </c>
      <c r="C73" s="82" t="s">
        <v>2137</v>
      </c>
      <c r="D73" s="82" t="s">
        <v>1944</v>
      </c>
      <c r="E73" s="82" t="s">
        <v>138</v>
      </c>
      <c r="F73" s="63"/>
      <c r="G73" s="64">
        <v>2021</v>
      </c>
      <c r="H73" s="104" t="s">
        <v>2418</v>
      </c>
      <c r="I73" s="104" t="str">
        <f>LEFT($H73,2)</f>
        <v>IL</v>
      </c>
      <c r="J73" s="104" t="str">
        <f>RIGHT($H73,2)</f>
        <v>TX</v>
      </c>
      <c r="K73" s="159" t="str">
        <f>IF($L73=$M73,L73,CONCATENATE($L73,", ",IF(ISBLANK(N73),"",CONCATENATE(N73,", ")),$M73))</f>
        <v>Midwest, South Central</v>
      </c>
      <c r="L73" s="104" t="str">
        <f>INDEX('State '!$A$1:$C$62,MATCH($I73,'State '!$B:$B,0),3)</f>
        <v>Midwest</v>
      </c>
      <c r="M73" s="104" t="str">
        <f>INDEX('State '!$A$1:$C$62,MATCH($J73,'State '!$B:$B,0),3)</f>
        <v>South Central</v>
      </c>
      <c r="N73" s="104"/>
      <c r="O73" s="171">
        <v>145</v>
      </c>
      <c r="P73" s="210"/>
      <c r="Q73" s="173">
        <v>300</v>
      </c>
      <c r="R73" s="105"/>
      <c r="S73" s="104" t="s">
        <v>135</v>
      </c>
      <c r="T73" s="104" t="s">
        <v>390</v>
      </c>
      <c r="U73" s="104" t="s">
        <v>2882</v>
      </c>
      <c r="V73" s="104" t="s">
        <v>2250</v>
      </c>
      <c r="W73" s="82" t="s">
        <v>2883</v>
      </c>
      <c r="X73" s="82" t="s">
        <v>2952</v>
      </c>
      <c r="Y73" s="106"/>
      <c r="Z73" s="107"/>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c r="BL73" s="94"/>
      <c r="BM73" s="94"/>
      <c r="BN73" s="94"/>
      <c r="BO73" s="94"/>
      <c r="BP73" s="94"/>
      <c r="BQ73" s="94"/>
      <c r="BR73" s="94"/>
      <c r="BS73" s="94"/>
      <c r="BT73" s="94"/>
      <c r="BU73" s="94"/>
      <c r="BV73" s="94"/>
      <c r="BW73" s="94"/>
      <c r="BX73" s="94"/>
      <c r="BY73" s="94"/>
      <c r="BZ73" s="94"/>
      <c r="CA73" s="94"/>
      <c r="CB73" s="94"/>
      <c r="CC73" s="94"/>
      <c r="CD73" s="94"/>
      <c r="CE73" s="94"/>
      <c r="CF73" s="94"/>
      <c r="CG73" s="94"/>
      <c r="CH73" s="94"/>
      <c r="CI73" s="94"/>
      <c r="CJ73" s="94"/>
      <c r="CK73" s="94"/>
      <c r="CL73" s="94"/>
      <c r="CM73" s="94"/>
      <c r="CN73" s="94"/>
      <c r="CO73" s="94"/>
      <c r="CP73" s="94"/>
      <c r="CQ73" s="94"/>
      <c r="CR73" s="94"/>
      <c r="CS73" s="94"/>
      <c r="CT73" s="94"/>
      <c r="CU73" s="94"/>
      <c r="CV73" s="94"/>
      <c r="CW73" s="94"/>
      <c r="CX73" s="94"/>
      <c r="CY73" s="94"/>
      <c r="CZ73" s="94"/>
      <c r="DA73" s="94"/>
      <c r="DB73" s="94"/>
      <c r="DC73" s="94"/>
      <c r="DD73" s="94"/>
      <c r="DE73" s="94"/>
      <c r="DF73" s="94"/>
      <c r="DG73" s="94"/>
      <c r="DH73" s="94"/>
      <c r="DI73" s="94"/>
      <c r="DJ73" s="94"/>
      <c r="DK73" s="94"/>
      <c r="DL73" s="94"/>
      <c r="DM73" s="94"/>
      <c r="DN73" s="94"/>
      <c r="DO73" s="94"/>
      <c r="DP73" s="94"/>
      <c r="DQ73" s="94"/>
      <c r="DR73" s="94"/>
      <c r="DS73" s="94"/>
      <c r="DT73" s="94"/>
      <c r="DU73" s="94"/>
      <c r="DV73" s="94"/>
      <c r="DW73" s="94"/>
      <c r="DX73" s="94"/>
      <c r="DY73" s="94"/>
      <c r="DZ73" s="94"/>
      <c r="EA73" s="94"/>
      <c r="EB73" s="94"/>
      <c r="EC73" s="94"/>
      <c r="ED73" s="94"/>
      <c r="EE73" s="94"/>
      <c r="EF73" s="94"/>
      <c r="EG73" s="94"/>
      <c r="EH73" s="94"/>
      <c r="EI73" s="94"/>
      <c r="EJ73" s="94"/>
      <c r="EK73" s="94"/>
      <c r="EL73" s="94"/>
      <c r="EM73" s="94"/>
      <c r="EN73" s="94"/>
      <c r="EO73" s="94"/>
      <c r="EP73" s="94"/>
      <c r="EQ73" s="94"/>
      <c r="ER73" s="94"/>
      <c r="ES73" s="94"/>
      <c r="ET73" s="94"/>
      <c r="EU73" s="94"/>
      <c r="EV73" s="94"/>
      <c r="EW73" s="94"/>
      <c r="EX73" s="94"/>
      <c r="EY73" s="94"/>
      <c r="EZ73" s="94"/>
      <c r="FA73" s="94"/>
      <c r="FB73" s="94"/>
      <c r="FC73" s="94"/>
      <c r="FD73" s="94"/>
      <c r="FE73" s="94"/>
      <c r="FF73" s="94"/>
      <c r="FG73" s="94"/>
      <c r="FH73" s="94"/>
      <c r="FI73" s="94"/>
      <c r="FJ73" s="94"/>
      <c r="FK73" s="94"/>
      <c r="FL73" s="94"/>
      <c r="FM73" s="94"/>
      <c r="FN73" s="94"/>
      <c r="FO73" s="94"/>
      <c r="FP73" s="94"/>
      <c r="FQ73" s="94"/>
      <c r="FR73" s="94"/>
      <c r="FS73" s="94"/>
      <c r="FT73" s="94"/>
      <c r="FU73" s="94"/>
      <c r="FV73" s="94"/>
      <c r="FW73" s="94"/>
      <c r="FX73" s="94"/>
      <c r="FY73" s="94"/>
      <c r="FZ73" s="94"/>
      <c r="GA73" s="94"/>
      <c r="GB73" s="94"/>
      <c r="GC73" s="94"/>
      <c r="GD73" s="94"/>
      <c r="GE73" s="94"/>
      <c r="GF73" s="94"/>
      <c r="GG73" s="94"/>
      <c r="GH73" s="94"/>
      <c r="GI73" s="94"/>
      <c r="GJ73" s="94"/>
      <c r="GK73" s="94"/>
      <c r="GL73" s="94"/>
      <c r="GM73" s="94"/>
      <c r="GN73" s="94"/>
      <c r="GO73" s="94"/>
      <c r="GP73" s="94"/>
      <c r="GQ73" s="94"/>
      <c r="GR73" s="94"/>
      <c r="GS73" s="94"/>
      <c r="GT73" s="94"/>
      <c r="GU73" s="94"/>
      <c r="GV73" s="94"/>
      <c r="GW73" s="94"/>
      <c r="GX73" s="94"/>
      <c r="GY73" s="94"/>
      <c r="GZ73" s="94"/>
      <c r="HA73" s="94"/>
      <c r="HB73" s="94"/>
      <c r="HC73" s="94"/>
      <c r="HD73" s="94"/>
      <c r="HE73" s="94"/>
      <c r="HF73" s="94"/>
      <c r="HG73" s="94"/>
      <c r="HH73" s="94"/>
      <c r="HI73" s="94"/>
      <c r="HJ73" s="94"/>
      <c r="HK73" s="94"/>
      <c r="HL73" s="94"/>
      <c r="HM73" s="94"/>
      <c r="HN73" s="94"/>
      <c r="HO73" s="94"/>
      <c r="HP73" s="94"/>
      <c r="HQ73" s="94"/>
      <c r="HR73" s="94"/>
      <c r="HS73" s="94"/>
      <c r="HT73" s="94"/>
      <c r="HU73" s="94"/>
      <c r="HV73" s="94"/>
      <c r="HW73" s="94"/>
      <c r="HX73" s="94"/>
      <c r="HY73" s="94"/>
      <c r="HZ73" s="94"/>
      <c r="IA73" s="94"/>
      <c r="IB73" s="94"/>
      <c r="IC73" s="94"/>
      <c r="ID73" s="94"/>
      <c r="IE73" s="94"/>
      <c r="IF73" s="94"/>
      <c r="IG73" s="94"/>
      <c r="IH73" s="94"/>
      <c r="II73" s="94"/>
      <c r="IJ73" s="94"/>
      <c r="IK73" s="94"/>
      <c r="IL73" s="94"/>
      <c r="IM73" s="94"/>
      <c r="IN73" s="94"/>
      <c r="IO73" s="94"/>
      <c r="IP73" s="94"/>
      <c r="IQ73" s="94"/>
      <c r="IR73" s="94"/>
      <c r="IS73" s="94"/>
      <c r="IT73" s="94"/>
      <c r="IU73" s="94"/>
      <c r="IV73" s="94"/>
      <c r="IW73" s="94"/>
      <c r="IX73" s="94"/>
      <c r="IY73" s="94"/>
      <c r="IZ73" s="94"/>
      <c r="JA73" s="94"/>
    </row>
    <row r="74" spans="1:261" s="108" customFormat="1" ht="38.25" x14ac:dyDescent="0.2">
      <c r="A74" s="103">
        <v>43655</v>
      </c>
      <c r="B74" s="82" t="s">
        <v>2928</v>
      </c>
      <c r="C74" s="82" t="s">
        <v>2137</v>
      </c>
      <c r="D74" s="82" t="s">
        <v>1944</v>
      </c>
      <c r="E74" s="82" t="s">
        <v>140</v>
      </c>
      <c r="F74" s="63"/>
      <c r="G74" s="64">
        <v>2021</v>
      </c>
      <c r="H74" s="104" t="s">
        <v>2929</v>
      </c>
      <c r="I74" s="104" t="str">
        <f>LEFT($H74,2)</f>
        <v>IA</v>
      </c>
      <c r="J74" s="104" t="str">
        <f>RIGHT($H74,2)</f>
        <v>TX</v>
      </c>
      <c r="K74" s="159" t="str">
        <f>IF($L74=$M74,L74,CONCATENATE($L74,", ",IF(ISBLANK(N74),"",CONCATENATE(N74,", ")),$M74))</f>
        <v>Midwest, South Central</v>
      </c>
      <c r="L74" s="104" t="str">
        <f>INDEX('State '!$A$1:$C$62,MATCH($I74,'State '!$B:$B,0),3)</f>
        <v>Midwest</v>
      </c>
      <c r="M74" s="104" t="str">
        <f>INDEX('State '!$A$1:$C$62,MATCH($J74,'State '!$B:$B,0),3)</f>
        <v>South Central</v>
      </c>
      <c r="N74" s="104"/>
      <c r="O74" s="171">
        <v>145</v>
      </c>
      <c r="P74" s="210"/>
      <c r="Q74" s="173">
        <v>260</v>
      </c>
      <c r="R74" s="105"/>
      <c r="S74" s="104" t="s">
        <v>135</v>
      </c>
      <c r="T74" s="104" t="s">
        <v>390</v>
      </c>
      <c r="U74" s="104"/>
      <c r="V74" s="104" t="s">
        <v>2250</v>
      </c>
      <c r="W74" s="82" t="s">
        <v>2883</v>
      </c>
      <c r="X74" s="82" t="s">
        <v>2952</v>
      </c>
      <c r="Y74" s="106"/>
      <c r="Z74" s="112"/>
    </row>
    <row r="75" spans="1:261" ht="25.5" x14ac:dyDescent="0.2">
      <c r="A75" s="103">
        <v>43756</v>
      </c>
      <c r="B75" s="82" t="s">
        <v>3000</v>
      </c>
      <c r="C75" s="82" t="s">
        <v>3001</v>
      </c>
      <c r="D75" s="82" t="s">
        <v>137</v>
      </c>
      <c r="E75" s="82" t="s">
        <v>140</v>
      </c>
      <c r="F75" s="63"/>
      <c r="G75" s="64">
        <v>2021</v>
      </c>
      <c r="H75" s="104" t="s">
        <v>11</v>
      </c>
      <c r="I75" s="104" t="str">
        <f>LEFT($H75,2)</f>
        <v>ND</v>
      </c>
      <c r="J75" s="104" t="str">
        <f>RIGHT($H75,2)</f>
        <v>ND</v>
      </c>
      <c r="K75" s="159" t="str">
        <f>IF($L75=$M75,L75,CONCATENATE($L75,", ",IF(ISBLANK(N75),"",CONCATENATE(N75,", ")),$M75))</f>
        <v>Mountain</v>
      </c>
      <c r="L75" s="104" t="str">
        <f>INDEX('State '!$A$1:$C$62,MATCH($I75,'State '!$B:$B,0),3)</f>
        <v>Mountain</v>
      </c>
      <c r="M75" s="104" t="str">
        <f>INDEX('State '!$A$1:$C$62,MATCH($J75,'State '!$B:$B,0),3)</f>
        <v>Mountain</v>
      </c>
      <c r="N75" s="104"/>
      <c r="O75" s="171">
        <v>220</v>
      </c>
      <c r="P75" s="210"/>
      <c r="Q75" s="173">
        <v>200</v>
      </c>
      <c r="R75" s="105">
        <v>20</v>
      </c>
      <c r="S75" s="104" t="s">
        <v>135</v>
      </c>
      <c r="T75" s="104" t="s">
        <v>390</v>
      </c>
      <c r="U75" s="104"/>
      <c r="V75" s="104" t="s">
        <v>2247</v>
      </c>
      <c r="W75" s="82" t="s">
        <v>3002</v>
      </c>
      <c r="X75" s="82" t="s">
        <v>2955</v>
      </c>
      <c r="Y75" s="176" t="s">
        <v>3003</v>
      </c>
    </row>
    <row r="76" spans="1:261" s="108" customFormat="1" x14ac:dyDescent="0.2">
      <c r="A76" s="103">
        <v>42619</v>
      </c>
      <c r="B76" s="83" t="s">
        <v>2299</v>
      </c>
      <c r="C76" s="83" t="s">
        <v>2064</v>
      </c>
      <c r="D76" s="83" t="s">
        <v>137</v>
      </c>
      <c r="E76" s="113" t="s">
        <v>140</v>
      </c>
      <c r="F76" s="65"/>
      <c r="G76" s="127">
        <v>2025</v>
      </c>
      <c r="H76" s="104" t="s">
        <v>552</v>
      </c>
      <c r="I76" s="104" t="str">
        <f>LEFT($H76,2)</f>
        <v>AK</v>
      </c>
      <c r="J76" s="104" t="str">
        <f>RIGHT($H76,2)</f>
        <v>AK</v>
      </c>
      <c r="K76" s="159" t="str">
        <f>IF($L76=$M76,L76,CONCATENATE($L76,", ",IF(ISBLANK(N76),"",CONCATENATE(N76,", ")),$M76))</f>
        <v>Pacific</v>
      </c>
      <c r="L76" s="104" t="str">
        <f>INDEX('State '!$A$1:$C$62,MATCH($I76,'State '!$B:$B,0),3)</f>
        <v>Pacific</v>
      </c>
      <c r="M76" s="104" t="str">
        <f>INDEX('State '!$A$1:$C$62,MATCH($J76,'State '!$B:$B,0),3)</f>
        <v>Pacific</v>
      </c>
      <c r="N76" s="104"/>
      <c r="O76" s="171">
        <v>9970</v>
      </c>
      <c r="P76" s="211">
        <v>727</v>
      </c>
      <c r="Q76" s="123">
        <v>500</v>
      </c>
      <c r="R76" s="66">
        <v>36</v>
      </c>
      <c r="S76" s="114" t="s">
        <v>139</v>
      </c>
      <c r="T76" s="115" t="s">
        <v>188</v>
      </c>
      <c r="U76" s="116" t="s">
        <v>391</v>
      </c>
      <c r="V76" s="104" t="s">
        <v>2247</v>
      </c>
      <c r="W76" s="82"/>
      <c r="X76" s="82"/>
      <c r="Y76" s="106"/>
      <c r="Z76" s="112"/>
    </row>
    <row r="77" spans="1:261" x14ac:dyDescent="0.2">
      <c r="A77" s="103">
        <v>43691</v>
      </c>
      <c r="B77" s="84" t="s">
        <v>2343</v>
      </c>
      <c r="C77" s="84" t="s">
        <v>1941</v>
      </c>
      <c r="D77" s="84" t="s">
        <v>137</v>
      </c>
      <c r="E77" s="84" t="s">
        <v>398</v>
      </c>
      <c r="F77" s="117"/>
      <c r="G77" s="120">
        <v>2020</v>
      </c>
      <c r="H77" s="119" t="s">
        <v>412</v>
      </c>
      <c r="I77" s="119" t="str">
        <f>LEFT($H77,2)</f>
        <v>PA</v>
      </c>
      <c r="J77" s="119" t="str">
        <f>RIGHT($H77,2)</f>
        <v>NY</v>
      </c>
      <c r="K77" s="159" t="str">
        <f>IF($L77=$M77,L77,CONCATENATE($L77,", ",IF(ISBLANK(N77),"",CONCATENATE(N77,", ")),$M77))</f>
        <v>Northeast</v>
      </c>
      <c r="L77" s="104" t="str">
        <f>INDEX('State '!$A$1:$C$62,MATCH($I77,'State '!$B:$B,0),3)</f>
        <v>Northeast</v>
      </c>
      <c r="M77" s="104" t="str">
        <f>INDEX('State '!$A$1:$C$62,MATCH($J77,'State '!$B:$B,0),3)</f>
        <v>Northeast</v>
      </c>
      <c r="N77" s="104"/>
      <c r="O77" s="172">
        <v>926.5</v>
      </c>
      <c r="P77" s="212">
        <v>37.1</v>
      </c>
      <c r="Q77" s="174">
        <v>400</v>
      </c>
      <c r="R77" s="120">
        <v>42</v>
      </c>
      <c r="S77" s="119" t="s">
        <v>135</v>
      </c>
      <c r="T77" s="119" t="s">
        <v>390</v>
      </c>
      <c r="U77" s="119" t="s">
        <v>2344</v>
      </c>
      <c r="V77" s="104" t="s">
        <v>2250</v>
      </c>
      <c r="W77" s="82"/>
      <c r="X77" s="82"/>
      <c r="Y77" s="106"/>
      <c r="Z77" s="94"/>
    </row>
    <row r="78" spans="1:261" x14ac:dyDescent="0.2">
      <c r="A78" s="103">
        <v>43229</v>
      </c>
      <c r="B78" s="83" t="s">
        <v>2448</v>
      </c>
      <c r="C78" s="83" t="s">
        <v>232</v>
      </c>
      <c r="D78" s="83" t="s">
        <v>141</v>
      </c>
      <c r="E78" s="113" t="s">
        <v>2271</v>
      </c>
      <c r="F78" s="65"/>
      <c r="G78" s="127" t="s">
        <v>391</v>
      </c>
      <c r="H78" s="104" t="s">
        <v>2222</v>
      </c>
      <c r="I78" s="104" t="str">
        <f>LEFT($H78,2)</f>
        <v>NY</v>
      </c>
      <c r="J78" s="104" t="str">
        <f>RIGHT($H78,2)</f>
        <v>ON</v>
      </c>
      <c r="K78" s="159" t="str">
        <f>IF($L78=$M78,L78,CONCATENATE($L78,", ",IF(ISBLANK(N78),"",CONCATENATE(N78,", ")),$M78))</f>
        <v>Northeast, Canada</v>
      </c>
      <c r="L78" s="104" t="str">
        <f>INDEX('State '!$A$1:$C$62,MATCH($I78,'State '!$B:$B,0),3)</f>
        <v>Northeast</v>
      </c>
      <c r="M78" s="104" t="str">
        <f>INDEX('State '!$A$1:$C$62,MATCH($J78,'State '!$B:$B,0),3)</f>
        <v>Canada</v>
      </c>
      <c r="N78" s="104"/>
      <c r="O78" s="171"/>
      <c r="P78" s="211">
        <v>2.1</v>
      </c>
      <c r="Q78" s="123">
        <v>350</v>
      </c>
      <c r="R78" s="66">
        <v>24</v>
      </c>
      <c r="S78" s="114" t="s">
        <v>135</v>
      </c>
      <c r="T78" s="115" t="s">
        <v>390</v>
      </c>
      <c r="U78" s="116" t="s">
        <v>2107</v>
      </c>
      <c r="V78" s="104" t="s">
        <v>2250</v>
      </c>
      <c r="W78" s="82" t="s">
        <v>2566</v>
      </c>
      <c r="X78" s="82"/>
      <c r="Y78" s="163" t="s">
        <v>2594</v>
      </c>
      <c r="Z78" s="94"/>
    </row>
    <row r="79" spans="1:261" x14ac:dyDescent="0.2">
      <c r="A79" s="103">
        <v>43229</v>
      </c>
      <c r="B79" s="83" t="s">
        <v>2447</v>
      </c>
      <c r="C79" s="83" t="s">
        <v>202</v>
      </c>
      <c r="D79" s="83" t="s">
        <v>141</v>
      </c>
      <c r="E79" s="113" t="s">
        <v>2271</v>
      </c>
      <c r="F79" s="65"/>
      <c r="G79" s="127" t="s">
        <v>391</v>
      </c>
      <c r="H79" s="104" t="s">
        <v>397</v>
      </c>
      <c r="I79" s="104" t="str">
        <f>LEFT($H79,2)</f>
        <v>PA</v>
      </c>
      <c r="J79" s="104" t="str">
        <f>RIGHT($H79,2)</f>
        <v>NY</v>
      </c>
      <c r="K79" s="159" t="str">
        <f>IF($L79=$M79,L79,CONCATENATE($L79,", ",IF(ISBLANK(N79),"",CONCATENATE(N79,", ")),$M79))</f>
        <v>Northeast</v>
      </c>
      <c r="L79" s="104" t="str">
        <f>INDEX('State '!$A$1:$C$62,MATCH($I79,'State '!$B:$B,0),3)</f>
        <v>Northeast</v>
      </c>
      <c r="M79" s="104" t="str">
        <f>INDEX('State '!$A$1:$C$62,MATCH($J79,'State '!$B:$B,0),3)</f>
        <v>Northeast</v>
      </c>
      <c r="N79" s="104"/>
      <c r="O79" s="171">
        <v>455</v>
      </c>
      <c r="P79" s="211">
        <v>101</v>
      </c>
      <c r="Q79" s="123">
        <v>497</v>
      </c>
      <c r="R79" s="66">
        <v>24</v>
      </c>
      <c r="S79" s="114" t="s">
        <v>135</v>
      </c>
      <c r="T79" s="115" t="s">
        <v>390</v>
      </c>
      <c r="U79" s="116" t="s">
        <v>2107</v>
      </c>
      <c r="V79" s="104" t="s">
        <v>2250</v>
      </c>
      <c r="W79" s="82" t="s">
        <v>2566</v>
      </c>
      <c r="X79" s="82"/>
      <c r="Y79" s="163" t="s">
        <v>2594</v>
      </c>
    </row>
    <row r="80" spans="1:261" s="19" customFormat="1" x14ac:dyDescent="0.2">
      <c r="A80" s="103">
        <v>43838</v>
      </c>
      <c r="B80" s="83" t="s">
        <v>2885</v>
      </c>
      <c r="C80" s="83" t="s">
        <v>1784</v>
      </c>
      <c r="D80" s="83" t="s">
        <v>141</v>
      </c>
      <c r="E80" s="113" t="s">
        <v>432</v>
      </c>
      <c r="F80" s="65"/>
      <c r="G80" s="127">
        <v>2020</v>
      </c>
      <c r="H80" s="104" t="s">
        <v>6</v>
      </c>
      <c r="I80" s="104" t="str">
        <f>LEFT($H80,2)</f>
        <v>TX</v>
      </c>
      <c r="J80" s="104" t="str">
        <f>RIGHT($H80,2)</f>
        <v>TX</v>
      </c>
      <c r="K80" s="159" t="str">
        <f>IF($L80=$M80,L80,CONCATENATE($L80,", ",IF(ISBLANK(N80),"",CONCATENATE(N80,", ")),$M80))</f>
        <v>South Central</v>
      </c>
      <c r="L80" s="104" t="str">
        <f>INDEX('State '!$A$1:$C$62,MATCH($I80,'State '!$B:$B,0),3)</f>
        <v>South Central</v>
      </c>
      <c r="M80" s="104" t="str">
        <f>INDEX('State '!$A$1:$C$62,MATCH($J80,'State '!$B:$B,0),3)</f>
        <v>South Central</v>
      </c>
      <c r="N80" s="104"/>
      <c r="O80" s="171">
        <v>33</v>
      </c>
      <c r="P80" s="211">
        <v>14.4</v>
      </c>
      <c r="Q80" s="123">
        <v>320</v>
      </c>
      <c r="R80" s="66">
        <v>24</v>
      </c>
      <c r="S80" s="114" t="s">
        <v>135</v>
      </c>
      <c r="T80" s="115" t="s">
        <v>390</v>
      </c>
      <c r="U80" s="116" t="s">
        <v>2886</v>
      </c>
      <c r="V80" s="104" t="s">
        <v>2247</v>
      </c>
      <c r="W80" s="82" t="s">
        <v>2887</v>
      </c>
      <c r="X80" s="82"/>
      <c r="Y80" s="163"/>
    </row>
    <row r="81" spans="1:261" s="19" customFormat="1" ht="25.5" x14ac:dyDescent="0.2">
      <c r="A81" s="103">
        <v>43838</v>
      </c>
      <c r="B81" s="82" t="s">
        <v>2776</v>
      </c>
      <c r="C81" s="82" t="s">
        <v>262</v>
      </c>
      <c r="D81" s="82" t="s">
        <v>137</v>
      </c>
      <c r="E81" s="82" t="s">
        <v>2735</v>
      </c>
      <c r="F81" s="63">
        <v>43756</v>
      </c>
      <c r="G81" s="105">
        <v>2020</v>
      </c>
      <c r="H81" s="104" t="s">
        <v>30</v>
      </c>
      <c r="I81" s="104" t="str">
        <f>LEFT($H81,2)</f>
        <v>MN</v>
      </c>
      <c r="J81" s="104" t="str">
        <f>RIGHT($H81,2)</f>
        <v>MN</v>
      </c>
      <c r="K81" s="159" t="str">
        <f>IF($L81=$M81,L81,CONCATENATE($L81,", ",IF(ISBLANK(N81),"",CONCATENATE(N81,", ")),$M81))</f>
        <v>Midwest</v>
      </c>
      <c r="L81" s="104" t="str">
        <f>INDEX('State '!$A$1:$C$62,MATCH($I81,'State '!$B:$B,0),3)</f>
        <v>Midwest</v>
      </c>
      <c r="M81" s="104" t="str">
        <f>INDEX('State '!$A$1:$C$62,MATCH($J81,'State '!$B:$B,0),3)</f>
        <v>Midwest</v>
      </c>
      <c r="N81" s="104"/>
      <c r="O81" s="171">
        <v>158.07</v>
      </c>
      <c r="P81" s="210">
        <f>9.9+8.9</f>
        <v>18.8</v>
      </c>
      <c r="Q81" s="173">
        <v>101.411</v>
      </c>
      <c r="R81" s="105" t="s">
        <v>393</v>
      </c>
      <c r="S81" s="104" t="s">
        <v>135</v>
      </c>
      <c r="T81" s="104" t="s">
        <v>390</v>
      </c>
      <c r="U81" s="104" t="s">
        <v>2781</v>
      </c>
      <c r="V81" s="104" t="s">
        <v>2247</v>
      </c>
      <c r="W81" s="82"/>
      <c r="X81" s="82"/>
      <c r="Y81" s="167" t="s">
        <v>2891</v>
      </c>
    </row>
    <row r="82" spans="1:261" s="19" customFormat="1" ht="25.5" x14ac:dyDescent="0.2">
      <c r="A82" s="103">
        <v>43801</v>
      </c>
      <c r="B82" s="82" t="s">
        <v>3068</v>
      </c>
      <c r="C82" s="82" t="s">
        <v>262</v>
      </c>
      <c r="D82" s="82" t="s">
        <v>141</v>
      </c>
      <c r="E82" s="82" t="s">
        <v>160</v>
      </c>
      <c r="F82" s="63"/>
      <c r="G82" s="105">
        <v>2021</v>
      </c>
      <c r="H82" s="104" t="s">
        <v>30</v>
      </c>
      <c r="I82" s="104" t="str">
        <f>LEFT($H82,2)</f>
        <v>MN</v>
      </c>
      <c r="J82" s="104" t="str">
        <f>RIGHT($H82,2)</f>
        <v>MN</v>
      </c>
      <c r="K82" s="159" t="str">
        <f>IF($L82=$M82,L82,CONCATENATE($L82,", ",IF(ISBLANK(N82),"",CONCATENATE(N82,", ")),$M82))</f>
        <v>Midwest</v>
      </c>
      <c r="L82" s="104" t="str">
        <f>INDEX('State '!$A$1:$C$62,MATCH($I82,'State '!$B:$B,0),3)</f>
        <v>Midwest</v>
      </c>
      <c r="M82" s="104" t="str">
        <f>INDEX('State '!$A$1:$C$62,MATCH($J82,'State '!$B:$B,0),3)</f>
        <v>Midwest</v>
      </c>
      <c r="N82" s="104"/>
      <c r="O82" s="171"/>
      <c r="P82" s="210">
        <f>8.3+13.3</f>
        <v>21.6</v>
      </c>
      <c r="Q82" s="173"/>
      <c r="R82" s="105"/>
      <c r="S82" s="104" t="s">
        <v>135</v>
      </c>
      <c r="T82" s="104" t="s">
        <v>390</v>
      </c>
      <c r="U82" s="104" t="s">
        <v>3069</v>
      </c>
      <c r="V82" s="104" t="s">
        <v>2247</v>
      </c>
      <c r="W82" s="82" t="s">
        <v>3070</v>
      </c>
      <c r="X82" s="82"/>
      <c r="Y82" s="175"/>
    </row>
    <row r="83" spans="1:261" s="19" customFormat="1" ht="25.5" x14ac:dyDescent="0.2">
      <c r="A83" s="103">
        <v>43557</v>
      </c>
      <c r="B83" s="83" t="s">
        <v>2441</v>
      </c>
      <c r="C83" s="83" t="s">
        <v>2442</v>
      </c>
      <c r="D83" s="83" t="s">
        <v>137</v>
      </c>
      <c r="E83" s="113" t="s">
        <v>140</v>
      </c>
      <c r="F83" s="65"/>
      <c r="G83" s="127">
        <v>2021</v>
      </c>
      <c r="H83" s="104" t="s">
        <v>6</v>
      </c>
      <c r="I83" s="104" t="str">
        <f>LEFT($H83,2)</f>
        <v>TX</v>
      </c>
      <c r="J83" s="104" t="str">
        <f>RIGHT($H83,2)</f>
        <v>TX</v>
      </c>
      <c r="K83" s="159" t="str">
        <f>IF($L83=$M83,L83,CONCATENATE($L83,", ",IF(ISBLANK(N83),"",CONCATENATE(N83,", ")),$M83))</f>
        <v>South Central</v>
      </c>
      <c r="L83" s="104" t="str">
        <f>INDEX('State '!$A$1:$C$62,MATCH($I83,'State '!$B:$B,0),3)</f>
        <v>South Central</v>
      </c>
      <c r="M83" s="104" t="str">
        <f>INDEX('State '!$A$1:$C$62,MATCH($J83,'State '!$B:$B,0),3)</f>
        <v>South Central</v>
      </c>
      <c r="N83" s="104"/>
      <c r="O83" s="171"/>
      <c r="P83" s="211"/>
      <c r="Q83" s="123">
        <v>1850</v>
      </c>
      <c r="R83" s="66"/>
      <c r="S83" s="114" t="s">
        <v>139</v>
      </c>
      <c r="T83" s="115"/>
      <c r="U83" s="116"/>
      <c r="V83" s="104" t="s">
        <v>2247</v>
      </c>
      <c r="W83" s="82" t="s">
        <v>2657</v>
      </c>
      <c r="X83" s="82"/>
      <c r="Y83" s="167" t="s">
        <v>2656</v>
      </c>
    </row>
    <row r="84" spans="1:261" s="19" customFormat="1" x14ac:dyDescent="0.2">
      <c r="A84" s="103">
        <v>43199</v>
      </c>
      <c r="B84" s="82" t="s">
        <v>2015</v>
      </c>
      <c r="C84" s="82" t="s">
        <v>2015</v>
      </c>
      <c r="D84" s="82" t="s">
        <v>137</v>
      </c>
      <c r="E84" s="113" t="s">
        <v>2271</v>
      </c>
      <c r="F84" s="63"/>
      <c r="G84" s="105" t="s">
        <v>391</v>
      </c>
      <c r="H84" s="104" t="s">
        <v>409</v>
      </c>
      <c r="I84" s="104" t="str">
        <f>LEFT($H84,2)</f>
        <v>PA</v>
      </c>
      <c r="J84" s="104" t="str">
        <f>RIGHT($H84,2)</f>
        <v>NJ</v>
      </c>
      <c r="K84" s="159" t="str">
        <f>IF($L84=$M84,L84,CONCATENATE($L84,", ",IF(ISBLANK(N84),"",CONCATENATE(N84,", ")),$M84))</f>
        <v>Northeast</v>
      </c>
      <c r="L84" s="104" t="str">
        <f>INDEX('State '!$A$1:$C$62,MATCH($I84,'State '!$B:$B,0),3)</f>
        <v>Northeast</v>
      </c>
      <c r="M84" s="104" t="str">
        <f>INDEX('State '!$A$1:$C$62,MATCH($J84,'State '!$B:$B,0),3)</f>
        <v>Northeast</v>
      </c>
      <c r="N84" s="104"/>
      <c r="O84" s="171">
        <v>1000</v>
      </c>
      <c r="P84" s="210">
        <v>118</v>
      </c>
      <c r="Q84" s="173">
        <v>1107</v>
      </c>
      <c r="R84" s="105" t="s">
        <v>413</v>
      </c>
      <c r="S84" s="104" t="s">
        <v>135</v>
      </c>
      <c r="T84" s="104" t="s">
        <v>390</v>
      </c>
      <c r="U84" s="104" t="s">
        <v>2128</v>
      </c>
      <c r="V84" s="104" t="s">
        <v>2250</v>
      </c>
      <c r="W84" s="82"/>
      <c r="X84" s="82"/>
      <c r="Y84" s="106"/>
    </row>
    <row r="85" spans="1:261" s="19" customFormat="1" ht="25.5" x14ac:dyDescent="0.2">
      <c r="A85" s="103">
        <v>43655</v>
      </c>
      <c r="B85" s="82" t="s">
        <v>2684</v>
      </c>
      <c r="C85" s="82" t="s">
        <v>2685</v>
      </c>
      <c r="D85" s="82" t="s">
        <v>137</v>
      </c>
      <c r="E85" s="113" t="s">
        <v>140</v>
      </c>
      <c r="F85" s="63"/>
      <c r="G85" s="105">
        <v>2023</v>
      </c>
      <c r="H85" s="104" t="s">
        <v>442</v>
      </c>
      <c r="I85" s="104" t="str">
        <f>LEFT($H85,2)</f>
        <v>TX</v>
      </c>
      <c r="J85" s="104" t="str">
        <f>RIGHT($H85,2)</f>
        <v>LA</v>
      </c>
      <c r="K85" s="159" t="str">
        <f>IF($L85=$M85,L85,CONCATENATE($L85,", ",IF(ISBLANK(N85),"",CONCATENATE(N85,", ")),$M85))</f>
        <v>South Central</v>
      </c>
      <c r="L85" s="104" t="str">
        <f>INDEX('State '!$A$1:$C$62,MATCH($I85,'State '!$B:$B,0),3)</f>
        <v>South Central</v>
      </c>
      <c r="M85" s="104" t="str">
        <f>INDEX('State '!$A$1:$C$62,MATCH($J85,'State '!$B:$B,0),3)</f>
        <v>South Central</v>
      </c>
      <c r="N85" s="104"/>
      <c r="O85" s="171"/>
      <c r="P85" s="210"/>
      <c r="Q85" s="173">
        <v>2000</v>
      </c>
      <c r="R85" s="105"/>
      <c r="S85" s="104" t="s">
        <v>135</v>
      </c>
      <c r="T85" s="104" t="s">
        <v>390</v>
      </c>
      <c r="U85" s="104"/>
      <c r="V85" s="104" t="s">
        <v>2250</v>
      </c>
      <c r="W85" s="82" t="s">
        <v>2686</v>
      </c>
      <c r="X85" s="82" t="s">
        <v>2952</v>
      </c>
      <c r="Y85" s="106"/>
    </row>
    <row r="86" spans="1:261" s="19" customFormat="1" x14ac:dyDescent="0.2">
      <c r="A86" s="103">
        <v>43756</v>
      </c>
      <c r="B86" s="82" t="s">
        <v>2682</v>
      </c>
      <c r="C86" s="82" t="s">
        <v>2432</v>
      </c>
      <c r="D86" s="82" t="s">
        <v>137</v>
      </c>
      <c r="E86" s="113" t="s">
        <v>140</v>
      </c>
      <c r="F86" s="63"/>
      <c r="G86" s="105">
        <v>2021</v>
      </c>
      <c r="H86" s="104" t="s">
        <v>6</v>
      </c>
      <c r="I86" s="104" t="str">
        <f>LEFT($H86,2)</f>
        <v>TX</v>
      </c>
      <c r="J86" s="104" t="str">
        <f>RIGHT($H86,2)</f>
        <v>TX</v>
      </c>
      <c r="K86" s="159" t="str">
        <f>IF($L86=$M86,L86,CONCATENATE($L86,", ",IF(ISBLANK(N86),"",CONCATENATE(N86,", ")),$M86))</f>
        <v>South Central</v>
      </c>
      <c r="L86" s="104" t="str">
        <f>INDEX('State '!$A$1:$C$62,MATCH($I86,'State '!$B:$B,0),3)</f>
        <v>South Central</v>
      </c>
      <c r="M86" s="104" t="str">
        <f>INDEX('State '!$A$1:$C$62,MATCH($J86,'State '!$B:$B,0),3)</f>
        <v>South Central</v>
      </c>
      <c r="N86" s="104"/>
      <c r="O86" s="171">
        <v>2000</v>
      </c>
      <c r="P86" s="210">
        <v>430</v>
      </c>
      <c r="Q86" s="173">
        <v>2000</v>
      </c>
      <c r="R86" s="105">
        <v>42</v>
      </c>
      <c r="S86" s="104" t="s">
        <v>139</v>
      </c>
      <c r="T86" s="104"/>
      <c r="U86" s="104"/>
      <c r="V86" s="104" t="s">
        <v>2247</v>
      </c>
      <c r="W86" s="82" t="s">
        <v>2683</v>
      </c>
      <c r="X86" s="82"/>
      <c r="Y86" s="163" t="s">
        <v>2892</v>
      </c>
    </row>
    <row r="87" spans="1:261" s="19" customFormat="1" x14ac:dyDescent="0.2">
      <c r="A87" s="103">
        <v>43756</v>
      </c>
      <c r="B87" s="82" t="s">
        <v>2936</v>
      </c>
      <c r="C87" s="82" t="s">
        <v>2432</v>
      </c>
      <c r="D87" s="82" t="s">
        <v>137</v>
      </c>
      <c r="E87" s="113" t="s">
        <v>140</v>
      </c>
      <c r="F87" s="63"/>
      <c r="G87" s="105">
        <v>2022</v>
      </c>
      <c r="H87" s="104" t="s">
        <v>6</v>
      </c>
      <c r="I87" s="104" t="str">
        <f>LEFT($H87,2)</f>
        <v>TX</v>
      </c>
      <c r="J87" s="104" t="str">
        <f>RIGHT($H87,2)</f>
        <v>TX</v>
      </c>
      <c r="K87" s="159" t="str">
        <f>IF($L87=$M87,L87,CONCATENATE($L87,", ",IF(ISBLANK(N87),"",CONCATENATE(N87,", ")),$M87))</f>
        <v>South Central</v>
      </c>
      <c r="L87" s="104" t="str">
        <f>INDEX('State '!$A$1:$C$62,MATCH($I87,'State '!$B:$B,0),3)</f>
        <v>South Central</v>
      </c>
      <c r="M87" s="104" t="str">
        <f>INDEX('State '!$A$1:$C$62,MATCH($J87,'State '!$B:$B,0),3)</f>
        <v>South Central</v>
      </c>
      <c r="N87" s="104"/>
      <c r="O87" s="171"/>
      <c r="P87" s="210"/>
      <c r="Q87" s="173">
        <v>2000</v>
      </c>
      <c r="R87" s="105"/>
      <c r="S87" s="104" t="s">
        <v>139</v>
      </c>
      <c r="T87" s="104" t="s">
        <v>2937</v>
      </c>
      <c r="U87" s="104"/>
      <c r="V87" s="104" t="s">
        <v>2247</v>
      </c>
      <c r="W87" s="82" t="s">
        <v>2683</v>
      </c>
      <c r="X87" s="82"/>
      <c r="Y87" s="163"/>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c r="GS87" s="94"/>
      <c r="GT87" s="94"/>
      <c r="GU87" s="94"/>
      <c r="GV87" s="94"/>
      <c r="GW87" s="94"/>
      <c r="GX87" s="94"/>
      <c r="GY87" s="94"/>
      <c r="GZ87" s="94"/>
      <c r="HA87" s="94"/>
      <c r="HB87" s="94"/>
      <c r="HC87" s="94"/>
      <c r="HD87" s="94"/>
      <c r="HE87" s="94"/>
      <c r="HF87" s="94"/>
      <c r="HG87" s="94"/>
      <c r="HH87" s="94"/>
      <c r="HI87" s="94"/>
      <c r="HJ87" s="94"/>
      <c r="HK87" s="94"/>
      <c r="HL87" s="94"/>
      <c r="HM87" s="94"/>
      <c r="HN87" s="94"/>
      <c r="HO87" s="94"/>
      <c r="HP87" s="94"/>
      <c r="HQ87" s="94"/>
      <c r="HR87" s="94"/>
      <c r="HS87" s="94"/>
      <c r="HT87" s="94"/>
      <c r="HU87" s="94"/>
      <c r="HV87" s="94"/>
      <c r="HW87" s="94"/>
      <c r="HX87" s="94"/>
      <c r="HY87" s="94"/>
      <c r="HZ87" s="94"/>
      <c r="IA87" s="94"/>
      <c r="IB87" s="94"/>
      <c r="IC87" s="94"/>
      <c r="ID87" s="94"/>
      <c r="IE87" s="94"/>
      <c r="IF87" s="94"/>
      <c r="IG87" s="94"/>
      <c r="IH87" s="94"/>
      <c r="II87" s="94"/>
      <c r="IJ87" s="94"/>
      <c r="IK87" s="94"/>
      <c r="IL87" s="94"/>
      <c r="IM87" s="94"/>
      <c r="IN87" s="94"/>
      <c r="IO87" s="94"/>
      <c r="IP87" s="94"/>
      <c r="IQ87" s="94"/>
      <c r="IR87" s="94"/>
      <c r="IS87" s="94"/>
      <c r="IT87" s="94"/>
      <c r="IU87" s="94"/>
      <c r="IV87" s="94"/>
      <c r="IW87" s="94"/>
      <c r="IX87" s="94"/>
      <c r="IY87" s="94"/>
      <c r="IZ87" s="94"/>
      <c r="JA87" s="94"/>
    </row>
    <row r="88" spans="1:261" s="19" customFormat="1" x14ac:dyDescent="0.2">
      <c r="A88" s="103">
        <v>43756</v>
      </c>
      <c r="B88" s="82" t="s">
        <v>2443</v>
      </c>
      <c r="C88" s="82" t="s">
        <v>2444</v>
      </c>
      <c r="D88" s="82" t="s">
        <v>137</v>
      </c>
      <c r="E88" s="82" t="s">
        <v>140</v>
      </c>
      <c r="F88" s="63"/>
      <c r="G88" s="64">
        <v>2021</v>
      </c>
      <c r="H88" s="104" t="s">
        <v>6</v>
      </c>
      <c r="I88" s="104" t="str">
        <f>LEFT($H88,2)</f>
        <v>TX</v>
      </c>
      <c r="J88" s="104" t="str">
        <f>RIGHT($H88,2)</f>
        <v>TX</v>
      </c>
      <c r="K88" s="159" t="str">
        <f>IF($L88=$M88,L88,CONCATENATE($L88,", ",IF(ISBLANK(N88),"",CONCATENATE(N88,", ")),$M88))</f>
        <v>South Central</v>
      </c>
      <c r="L88" s="104" t="str">
        <f>INDEX('State '!$A$1:$C$62,MATCH($I88,'State '!$B:$B,0),3)</f>
        <v>South Central</v>
      </c>
      <c r="M88" s="104" t="str">
        <f>INDEX('State '!$A$1:$C$62,MATCH($J88,'State '!$B:$B,0),3)</f>
        <v>South Central</v>
      </c>
      <c r="N88" s="104"/>
      <c r="O88" s="171"/>
      <c r="P88" s="210">
        <v>520</v>
      </c>
      <c r="Q88" s="173">
        <v>2000</v>
      </c>
      <c r="R88" s="105" t="s">
        <v>570</v>
      </c>
      <c r="S88" s="114" t="s">
        <v>139</v>
      </c>
      <c r="T88" s="104"/>
      <c r="U88" s="104"/>
      <c r="V88" s="104" t="s">
        <v>2247</v>
      </c>
      <c r="W88" s="82" t="s">
        <v>2655</v>
      </c>
      <c r="X88" s="82"/>
      <c r="Y88" s="163" t="s">
        <v>2654</v>
      </c>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94"/>
      <c r="CB88" s="94"/>
      <c r="CC88" s="94"/>
      <c r="CD88" s="94"/>
      <c r="CE88" s="94"/>
      <c r="CF88" s="94"/>
      <c r="CG88" s="94"/>
      <c r="CH88" s="94"/>
      <c r="CI88" s="94"/>
      <c r="CJ88" s="94"/>
      <c r="CK88" s="94"/>
      <c r="CL88" s="94"/>
      <c r="CM88" s="94"/>
      <c r="CN88" s="94"/>
      <c r="CO88" s="94"/>
      <c r="CP88" s="94"/>
      <c r="CQ88" s="94"/>
      <c r="CR88" s="94"/>
      <c r="CS88" s="94"/>
      <c r="CT88" s="94"/>
      <c r="CU88" s="94"/>
      <c r="CV88" s="94"/>
      <c r="CW88" s="94"/>
      <c r="CX88" s="94"/>
      <c r="CY88" s="94"/>
      <c r="CZ88" s="94"/>
      <c r="DA88" s="94"/>
      <c r="DB88" s="94"/>
      <c r="DC88" s="94"/>
      <c r="DD88" s="94"/>
      <c r="DE88" s="94"/>
      <c r="DF88" s="94"/>
      <c r="DG88" s="94"/>
      <c r="DH88" s="94"/>
      <c r="DI88" s="94"/>
      <c r="DJ88" s="94"/>
      <c r="DK88" s="94"/>
      <c r="DL88" s="94"/>
      <c r="DM88" s="94"/>
      <c r="DN88" s="94"/>
      <c r="DO88" s="94"/>
      <c r="DP88" s="94"/>
      <c r="DQ88" s="94"/>
      <c r="DR88" s="94"/>
      <c r="DS88" s="94"/>
      <c r="DT88" s="94"/>
      <c r="DU88" s="94"/>
      <c r="DV88" s="94"/>
      <c r="DW88" s="94"/>
      <c r="DX88" s="94"/>
      <c r="DY88" s="94"/>
      <c r="DZ88" s="94"/>
      <c r="EA88" s="94"/>
      <c r="EB88" s="94"/>
      <c r="EC88" s="94"/>
      <c r="ED88" s="94"/>
      <c r="EE88" s="94"/>
      <c r="EF88" s="94"/>
      <c r="EG88" s="94"/>
      <c r="EH88" s="94"/>
      <c r="EI88" s="94"/>
      <c r="EJ88" s="94"/>
      <c r="EK88" s="94"/>
      <c r="EL88" s="94"/>
      <c r="EM88" s="94"/>
      <c r="EN88" s="94"/>
      <c r="EO88" s="94"/>
      <c r="EP88" s="94"/>
      <c r="EQ88" s="94"/>
      <c r="ER88" s="94"/>
      <c r="ES88" s="94"/>
      <c r="ET88" s="94"/>
      <c r="EU88" s="94"/>
      <c r="EV88" s="94"/>
      <c r="EW88" s="94"/>
      <c r="EX88" s="94"/>
      <c r="EY88" s="94"/>
      <c r="EZ88" s="94"/>
      <c r="FA88" s="94"/>
      <c r="FB88" s="94"/>
      <c r="FC88" s="94"/>
      <c r="FD88" s="94"/>
      <c r="FE88" s="94"/>
      <c r="FF88" s="94"/>
      <c r="FG88" s="94"/>
      <c r="FH88" s="94"/>
      <c r="FI88" s="94"/>
      <c r="FJ88" s="94"/>
      <c r="FK88" s="94"/>
      <c r="FL88" s="94"/>
      <c r="FM88" s="94"/>
      <c r="FN88" s="94"/>
      <c r="FO88" s="94"/>
      <c r="FP88" s="94"/>
      <c r="FQ88" s="94"/>
      <c r="FR88" s="94"/>
      <c r="FS88" s="94"/>
      <c r="FT88" s="94"/>
      <c r="FU88" s="94"/>
      <c r="FV88" s="94"/>
      <c r="FW88" s="94"/>
      <c r="FX88" s="94"/>
      <c r="FY88" s="94"/>
      <c r="FZ88" s="94"/>
      <c r="GA88" s="94"/>
      <c r="GB88" s="94"/>
      <c r="GC88" s="94"/>
      <c r="GD88" s="94"/>
      <c r="GE88" s="94"/>
      <c r="GF88" s="94"/>
      <c r="GG88" s="94"/>
      <c r="GH88" s="94"/>
      <c r="GI88" s="94"/>
      <c r="GJ88" s="94"/>
      <c r="GK88" s="94"/>
      <c r="GL88" s="94"/>
      <c r="GM88" s="94"/>
      <c r="GN88" s="94"/>
      <c r="GO88" s="94"/>
      <c r="GP88" s="94"/>
      <c r="GQ88" s="94"/>
      <c r="GR88" s="94"/>
      <c r="GS88" s="94"/>
      <c r="GT88" s="94"/>
      <c r="GU88" s="94"/>
      <c r="GV88" s="94"/>
      <c r="GW88" s="94"/>
      <c r="GX88" s="94"/>
      <c r="GY88" s="94"/>
      <c r="GZ88" s="94"/>
      <c r="HA88" s="94"/>
      <c r="HB88" s="94"/>
      <c r="HC88" s="94"/>
      <c r="HD88" s="94"/>
      <c r="HE88" s="94"/>
      <c r="HF88" s="94"/>
      <c r="HG88" s="94"/>
      <c r="HH88" s="94"/>
      <c r="HI88" s="94"/>
      <c r="HJ88" s="94"/>
      <c r="HK88" s="94"/>
      <c r="HL88" s="94"/>
      <c r="HM88" s="94"/>
      <c r="HN88" s="94"/>
      <c r="HO88" s="94"/>
      <c r="HP88" s="94"/>
      <c r="HQ88" s="94"/>
      <c r="HR88" s="94"/>
      <c r="HS88" s="94"/>
      <c r="HT88" s="94"/>
      <c r="HU88" s="94"/>
      <c r="HV88" s="94"/>
      <c r="HW88" s="94"/>
      <c r="HX88" s="94"/>
      <c r="HY88" s="94"/>
      <c r="HZ88" s="94"/>
      <c r="IA88" s="94"/>
      <c r="IB88" s="94"/>
      <c r="IC88" s="94"/>
      <c r="ID88" s="94"/>
      <c r="IE88" s="94"/>
      <c r="IF88" s="94"/>
      <c r="IG88" s="94"/>
      <c r="IH88" s="94"/>
      <c r="II88" s="94"/>
      <c r="IJ88" s="94"/>
      <c r="IK88" s="94"/>
      <c r="IL88" s="94"/>
      <c r="IM88" s="94"/>
      <c r="IN88" s="94"/>
      <c r="IO88" s="94"/>
      <c r="IP88" s="94"/>
      <c r="IQ88" s="94"/>
      <c r="IR88" s="94"/>
      <c r="IS88" s="94"/>
      <c r="IT88" s="94"/>
      <c r="IU88" s="94"/>
      <c r="IV88" s="94"/>
      <c r="IW88" s="94"/>
      <c r="IX88" s="94"/>
      <c r="IY88" s="94"/>
      <c r="IZ88" s="94"/>
      <c r="JA88" s="94"/>
    </row>
    <row r="89" spans="1:261" ht="25.5" x14ac:dyDescent="0.2">
      <c r="A89" s="103">
        <v>43756</v>
      </c>
      <c r="B89" s="84" t="s">
        <v>2828</v>
      </c>
      <c r="C89" s="84" t="s">
        <v>2488</v>
      </c>
      <c r="D89" s="85" t="s">
        <v>137</v>
      </c>
      <c r="E89" s="84" t="s">
        <v>398</v>
      </c>
      <c r="F89" s="117"/>
      <c r="G89" s="120">
        <v>2023</v>
      </c>
      <c r="H89" s="119" t="s">
        <v>2277</v>
      </c>
      <c r="I89" s="119" t="str">
        <f>LEFT($H89,2)</f>
        <v>LA</v>
      </c>
      <c r="J89" s="119" t="str">
        <f>RIGHT($H89,2)</f>
        <v>TX</v>
      </c>
      <c r="K89" s="159" t="str">
        <f>IF($L89=$M89,L89,CONCATENATE($L89,", ",IF(ISBLANK(N89),"",CONCATENATE(N89,", ")),$M89))</f>
        <v>South Central</v>
      </c>
      <c r="L89" s="104" t="str">
        <f>INDEX('State '!$A$1:$C$62,MATCH($I89,'State '!$B:$B,0),3)</f>
        <v>South Central</v>
      </c>
      <c r="M89" s="104" t="str">
        <f>INDEX('State '!$A$1:$C$62,MATCH($J89,'State '!$B:$B,0),3)</f>
        <v>South Central</v>
      </c>
      <c r="N89" s="104"/>
      <c r="O89" s="172">
        <v>1207</v>
      </c>
      <c r="P89" s="212">
        <v>131</v>
      </c>
      <c r="Q89" s="174">
        <v>2000</v>
      </c>
      <c r="R89" s="120">
        <v>42</v>
      </c>
      <c r="S89" s="119" t="s">
        <v>135</v>
      </c>
      <c r="T89" s="119" t="s">
        <v>390</v>
      </c>
      <c r="U89" s="119" t="s">
        <v>2489</v>
      </c>
      <c r="V89" s="104" t="s">
        <v>2250</v>
      </c>
      <c r="W89" s="82" t="s">
        <v>2829</v>
      </c>
      <c r="X89" s="82" t="s">
        <v>2952</v>
      </c>
      <c r="Y89" s="163" t="s">
        <v>2893</v>
      </c>
      <c r="Z89" s="94"/>
    </row>
    <row r="90" spans="1:261" ht="25.5" x14ac:dyDescent="0.2">
      <c r="A90" s="103">
        <v>43756</v>
      </c>
      <c r="B90" s="85" t="s">
        <v>2827</v>
      </c>
      <c r="C90" s="85" t="s">
        <v>2488</v>
      </c>
      <c r="D90" s="85" t="s">
        <v>137</v>
      </c>
      <c r="E90" s="82" t="s">
        <v>398</v>
      </c>
      <c r="F90" s="63"/>
      <c r="G90" s="105">
        <v>2022</v>
      </c>
      <c r="H90" s="104" t="s">
        <v>6</v>
      </c>
      <c r="I90" s="104" t="str">
        <f>LEFT($H90,2)</f>
        <v>TX</v>
      </c>
      <c r="J90" s="104" t="str">
        <f>RIGHT($H90,2)</f>
        <v>TX</v>
      </c>
      <c r="K90" s="159" t="str">
        <f>IF($L90=$M90,L90,CONCATENATE($L90,", ",IF(ISBLANK(N90),"",CONCATENATE(N90,", ")),$M90))</f>
        <v>South Central</v>
      </c>
      <c r="L90" s="104" t="str">
        <f>INDEX('State '!$A$1:$C$62,MATCH($I90,'State '!$B:$B,0),3)</f>
        <v>South Central</v>
      </c>
      <c r="M90" s="104" t="str">
        <f>INDEX('State '!$A$1:$C$62,MATCH($J90,'State '!$B:$B,0),3)</f>
        <v>South Central</v>
      </c>
      <c r="N90" s="104"/>
      <c r="O90" s="171"/>
      <c r="P90" s="210">
        <v>34</v>
      </c>
      <c r="Q90" s="123">
        <v>2000</v>
      </c>
      <c r="R90" s="109">
        <v>42</v>
      </c>
      <c r="S90" s="110" t="s">
        <v>135</v>
      </c>
      <c r="T90" s="104" t="s">
        <v>390</v>
      </c>
      <c r="U90" s="104" t="s">
        <v>2354</v>
      </c>
      <c r="V90" s="104" t="s">
        <v>2247</v>
      </c>
      <c r="W90" s="82" t="s">
        <v>2957</v>
      </c>
      <c r="X90" s="82" t="s">
        <v>2952</v>
      </c>
      <c r="Y90" s="163" t="s">
        <v>2894</v>
      </c>
      <c r="Z90" s="94"/>
    </row>
    <row r="91" spans="1:261" ht="25.5" x14ac:dyDescent="0.2">
      <c r="A91" s="103">
        <v>43517</v>
      </c>
      <c r="B91" s="82" t="s">
        <v>2560</v>
      </c>
      <c r="C91" s="82" t="s">
        <v>1894</v>
      </c>
      <c r="D91" s="82" t="s">
        <v>141</v>
      </c>
      <c r="E91" s="82" t="s">
        <v>398</v>
      </c>
      <c r="F91" s="63"/>
      <c r="G91" s="105">
        <v>2020</v>
      </c>
      <c r="H91" s="104" t="s">
        <v>2558</v>
      </c>
      <c r="I91" s="104" t="str">
        <f>LEFT($H91,2)</f>
        <v>QU</v>
      </c>
      <c r="J91" s="104" t="str">
        <f>RIGHT($H91,2)</f>
        <v>ME</v>
      </c>
      <c r="K91" s="159" t="str">
        <f>IF($L91=$M91,L91,CONCATENATE($L91,", ",IF(ISBLANK(N91),"",CONCATENATE(N91,", ")),$M91))</f>
        <v>Canada, Northeast</v>
      </c>
      <c r="L91" s="104" t="str">
        <f>INDEX('State '!$A$1:$C$62,MATCH($I91,'State '!$B:$B,0),3)</f>
        <v>Canada</v>
      </c>
      <c r="M91" s="104" t="str">
        <f>INDEX('State '!$A$1:$C$62,MATCH($J91,'State '!$B:$B,0),3)</f>
        <v>Northeast</v>
      </c>
      <c r="N91" s="104"/>
      <c r="O91" s="171"/>
      <c r="P91" s="210"/>
      <c r="Q91" s="173">
        <v>24.375</v>
      </c>
      <c r="R91" s="105"/>
      <c r="S91" s="104" t="s">
        <v>135</v>
      </c>
      <c r="T91" s="104" t="s">
        <v>390</v>
      </c>
      <c r="U91" s="104" t="s">
        <v>2720</v>
      </c>
      <c r="V91" s="104" t="s">
        <v>2250</v>
      </c>
      <c r="W91" s="82" t="s">
        <v>2721</v>
      </c>
      <c r="X91" s="82"/>
      <c r="Y91" s="163" t="s">
        <v>2596</v>
      </c>
      <c r="Z91" s="94"/>
    </row>
    <row r="92" spans="1:261" s="19" customFormat="1" ht="25.5" x14ac:dyDescent="0.2">
      <c r="A92" s="103">
        <v>43675</v>
      </c>
      <c r="B92" s="83" t="s">
        <v>2933</v>
      </c>
      <c r="C92" s="83" t="s">
        <v>237</v>
      </c>
      <c r="D92" s="83" t="s">
        <v>141</v>
      </c>
      <c r="E92" s="113" t="s">
        <v>138</v>
      </c>
      <c r="F92" s="65"/>
      <c r="G92" s="127">
        <v>2022</v>
      </c>
      <c r="H92" s="104" t="s">
        <v>18</v>
      </c>
      <c r="I92" s="104" t="str">
        <f>LEFT($H92,2)</f>
        <v>FL</v>
      </c>
      <c r="J92" s="104" t="str">
        <f>RIGHT($H92,2)</f>
        <v>FL</v>
      </c>
      <c r="K92" s="159" t="str">
        <f>IF($L92=$M92,L92,CONCATENATE($L92,", ",IF(ISBLANK(N92),"",CONCATENATE(N92,", ")),$M92))</f>
        <v>Southeast</v>
      </c>
      <c r="L92" s="104" t="str">
        <f>INDEX('State '!$A$1:$C$62,MATCH($I92,'State '!$B:$B,0),3)</f>
        <v>Southeast</v>
      </c>
      <c r="M92" s="104" t="str">
        <f>INDEX('State '!$A$1:$C$62,MATCH($J92,'State '!$B:$B,0),3)</f>
        <v>Southeast</v>
      </c>
      <c r="N92" s="104"/>
      <c r="O92" s="171">
        <v>102.6</v>
      </c>
      <c r="P92" s="211">
        <f>13.7+7</f>
        <v>20.7</v>
      </c>
      <c r="Q92" s="123">
        <v>169</v>
      </c>
      <c r="R92" s="66">
        <v>30</v>
      </c>
      <c r="S92" s="114" t="s">
        <v>135</v>
      </c>
      <c r="T92" s="115" t="s">
        <v>390</v>
      </c>
      <c r="U92" s="116" t="s">
        <v>2934</v>
      </c>
      <c r="V92" s="104" t="s">
        <v>2247</v>
      </c>
      <c r="W92" s="82" t="s">
        <v>2935</v>
      </c>
      <c r="X92" s="82" t="s">
        <v>2953</v>
      </c>
      <c r="Y92" s="106"/>
      <c r="Z92" s="107"/>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c r="DR92" s="94"/>
      <c r="DS92" s="94"/>
      <c r="DT92" s="94"/>
      <c r="DU92" s="94"/>
      <c r="DV92" s="94"/>
      <c r="DW92" s="94"/>
      <c r="DX92" s="94"/>
      <c r="DY92" s="94"/>
      <c r="DZ92" s="94"/>
      <c r="EA92" s="94"/>
      <c r="EB92" s="94"/>
      <c r="EC92" s="94"/>
      <c r="ED92" s="94"/>
      <c r="EE92" s="94"/>
      <c r="EF92" s="94"/>
      <c r="EG92" s="94"/>
      <c r="EH92" s="94"/>
      <c r="EI92" s="94"/>
      <c r="EJ92" s="94"/>
      <c r="EK92" s="94"/>
      <c r="EL92" s="94"/>
      <c r="EM92" s="94"/>
      <c r="EN92" s="94"/>
      <c r="EO92" s="94"/>
      <c r="EP92" s="94"/>
      <c r="EQ92" s="94"/>
      <c r="ER92" s="94"/>
      <c r="ES92" s="94"/>
      <c r="ET92" s="94"/>
      <c r="EU92" s="94"/>
      <c r="EV92" s="94"/>
      <c r="EW92" s="94"/>
      <c r="EX92" s="94"/>
      <c r="EY92" s="94"/>
      <c r="EZ92" s="94"/>
      <c r="FA92" s="94"/>
      <c r="FB92" s="94"/>
      <c r="FC92" s="94"/>
      <c r="FD92" s="94"/>
      <c r="FE92" s="94"/>
      <c r="FF92" s="94"/>
      <c r="FG92" s="94"/>
      <c r="FH92" s="94"/>
      <c r="FI92" s="94"/>
      <c r="FJ92" s="94"/>
      <c r="FK92" s="94"/>
      <c r="FL92" s="94"/>
      <c r="FM92" s="94"/>
      <c r="FN92" s="94"/>
      <c r="FO92" s="94"/>
      <c r="FP92" s="94"/>
      <c r="FQ92" s="94"/>
      <c r="FR92" s="94"/>
      <c r="FS92" s="94"/>
      <c r="FT92" s="94"/>
      <c r="FU92" s="94"/>
      <c r="FV92" s="94"/>
      <c r="FW92" s="94"/>
      <c r="FX92" s="94"/>
      <c r="FY92" s="94"/>
      <c r="FZ92" s="94"/>
      <c r="GA92" s="94"/>
      <c r="GB92" s="94"/>
      <c r="GC92" s="94"/>
      <c r="GD92" s="94"/>
      <c r="GE92" s="94"/>
      <c r="GF92" s="94"/>
      <c r="GG92" s="94"/>
      <c r="GH92" s="94"/>
      <c r="GI92" s="94"/>
      <c r="GJ92" s="94"/>
      <c r="GK92" s="94"/>
      <c r="GL92" s="94"/>
      <c r="GM92" s="94"/>
      <c r="GN92" s="94"/>
      <c r="GO92" s="94"/>
      <c r="GP92" s="94"/>
      <c r="GQ92" s="94"/>
      <c r="GR92" s="94"/>
      <c r="GS92" s="94"/>
      <c r="GT92" s="94"/>
      <c r="GU92" s="94"/>
      <c r="GV92" s="94"/>
      <c r="GW92" s="94"/>
      <c r="GX92" s="94"/>
      <c r="GY92" s="94"/>
      <c r="GZ92" s="94"/>
      <c r="HA92" s="94"/>
      <c r="HB92" s="94"/>
      <c r="HC92" s="94"/>
      <c r="HD92" s="94"/>
      <c r="HE92" s="94"/>
      <c r="HF92" s="94"/>
      <c r="HG92" s="94"/>
      <c r="HH92" s="94"/>
      <c r="HI92" s="94"/>
      <c r="HJ92" s="94"/>
      <c r="HK92" s="94"/>
      <c r="HL92" s="94"/>
      <c r="HM92" s="94"/>
      <c r="HN92" s="94"/>
      <c r="HO92" s="94"/>
      <c r="HP92" s="94"/>
      <c r="HQ92" s="94"/>
      <c r="HR92" s="94"/>
      <c r="HS92" s="94"/>
      <c r="HT92" s="94"/>
      <c r="HU92" s="94"/>
      <c r="HV92" s="94"/>
      <c r="HW92" s="94"/>
      <c r="HX92" s="94"/>
      <c r="HY92" s="94"/>
      <c r="HZ92" s="94"/>
      <c r="IA92" s="94"/>
      <c r="IB92" s="94"/>
      <c r="IC92" s="94"/>
      <c r="ID92" s="94"/>
      <c r="IE92" s="94"/>
      <c r="IF92" s="94"/>
      <c r="IG92" s="94"/>
      <c r="IH92" s="94"/>
      <c r="II92" s="94"/>
      <c r="IJ92" s="94"/>
      <c r="IK92" s="94"/>
      <c r="IL92" s="94"/>
      <c r="IM92" s="94"/>
      <c r="IN92" s="94"/>
      <c r="IO92" s="94"/>
      <c r="IP92" s="94"/>
      <c r="IQ92" s="94"/>
      <c r="IR92" s="94"/>
      <c r="IS92" s="94"/>
      <c r="IT92" s="94"/>
      <c r="IU92" s="94"/>
      <c r="IV92" s="94"/>
      <c r="IW92" s="94"/>
      <c r="IX92" s="94"/>
      <c r="IY92" s="94"/>
      <c r="IZ92" s="94"/>
      <c r="JA92" s="94"/>
    </row>
    <row r="93" spans="1:261" s="19" customFormat="1" ht="63.75" x14ac:dyDescent="0.2">
      <c r="A93" s="103">
        <v>43584</v>
      </c>
      <c r="B93" s="82" t="s">
        <v>2874</v>
      </c>
      <c r="C93" s="82" t="s">
        <v>1941</v>
      </c>
      <c r="D93" s="82" t="s">
        <v>141</v>
      </c>
      <c r="E93" s="82" t="s">
        <v>140</v>
      </c>
      <c r="F93" s="63"/>
      <c r="G93" s="105">
        <v>2022</v>
      </c>
      <c r="H93" s="104" t="s">
        <v>409</v>
      </c>
      <c r="I93" s="104" t="str">
        <f>LEFT($H93,2)</f>
        <v>PA</v>
      </c>
      <c r="J93" s="104" t="str">
        <f>RIGHT($H93,2)</f>
        <v>NJ</v>
      </c>
      <c r="K93" s="159" t="str">
        <f>IF($L93=$M93,L93,CONCATENATE($L93,", ",IF(ISBLANK(N93),"",CONCATENATE(N93,", ")),$M93))</f>
        <v>Northeast</v>
      </c>
      <c r="L93" s="104" t="str">
        <f>INDEX('State '!$A$1:$C$62,MATCH($I93,'State '!$B:$B,0),3)</f>
        <v>Northeast</v>
      </c>
      <c r="M93" s="104" t="str">
        <f>INDEX('State '!$A$1:$C$62,MATCH($J93,'State '!$B:$B,0),3)</f>
        <v>Northeast</v>
      </c>
      <c r="N93" s="104"/>
      <c r="O93" s="171"/>
      <c r="P93" s="210">
        <v>34</v>
      </c>
      <c r="Q93" s="173">
        <v>1050</v>
      </c>
      <c r="R93" s="105"/>
      <c r="S93" s="104" t="s">
        <v>135</v>
      </c>
      <c r="T93" s="104" t="s">
        <v>390</v>
      </c>
      <c r="U93" s="104"/>
      <c r="V93" s="104" t="s">
        <v>2250</v>
      </c>
      <c r="W93" s="82" t="s">
        <v>2875</v>
      </c>
      <c r="X93" s="82"/>
      <c r="Y93" s="163"/>
    </row>
    <row r="94" spans="1:261" ht="25.5" x14ac:dyDescent="0.2">
      <c r="A94" s="103">
        <v>43852</v>
      </c>
      <c r="B94" s="82" t="s">
        <v>2771</v>
      </c>
      <c r="C94" s="82" t="s">
        <v>2772</v>
      </c>
      <c r="D94" s="82" t="s">
        <v>137</v>
      </c>
      <c r="E94" s="82" t="s">
        <v>398</v>
      </c>
      <c r="F94" s="63"/>
      <c r="G94" s="105">
        <v>2023</v>
      </c>
      <c r="H94" s="104" t="s">
        <v>6</v>
      </c>
      <c r="I94" s="104" t="str">
        <f>LEFT($H94,2)</f>
        <v>TX</v>
      </c>
      <c r="J94" s="104" t="str">
        <f>RIGHT($H94,2)</f>
        <v>TX</v>
      </c>
      <c r="K94" s="159" t="str">
        <f>IF($L94=$M94,L94,CONCATENATE($L94,", ",IF(ISBLANK(N94),"",CONCATENATE(N94,", ")),$M94))</f>
        <v>South Central</v>
      </c>
      <c r="L94" s="104" t="str">
        <f>INDEX('State '!$A$1:$C$62,MATCH($I94,'State '!$B:$B,0),3)</f>
        <v>South Central</v>
      </c>
      <c r="M94" s="104" t="str">
        <f>INDEX('State '!$A$1:$C$62,MATCH($J94,'State '!$B:$B,0),3)</f>
        <v>South Central</v>
      </c>
      <c r="N94" s="104"/>
      <c r="O94" s="171">
        <v>2173</v>
      </c>
      <c r="P94" s="210">
        <f>2.4+135.5</f>
        <v>137.9</v>
      </c>
      <c r="Q94" s="173">
        <v>4500</v>
      </c>
      <c r="R94" s="105">
        <v>42</v>
      </c>
      <c r="S94" s="104" t="s">
        <v>135</v>
      </c>
      <c r="T94" s="104" t="s">
        <v>390</v>
      </c>
      <c r="U94" s="104" t="s">
        <v>2773</v>
      </c>
      <c r="V94" s="104" t="s">
        <v>2247</v>
      </c>
      <c r="W94" s="82" t="s">
        <v>2774</v>
      </c>
      <c r="X94" s="82" t="s">
        <v>2952</v>
      </c>
      <c r="Y94" s="163"/>
      <c r="Z94" s="94"/>
    </row>
    <row r="95" spans="1:261" s="19" customFormat="1" ht="25.5" x14ac:dyDescent="0.2">
      <c r="A95" s="103">
        <v>43192</v>
      </c>
      <c r="B95" s="82" t="s">
        <v>2449</v>
      </c>
      <c r="C95" s="82" t="s">
        <v>2262</v>
      </c>
      <c r="D95" s="82" t="s">
        <v>141</v>
      </c>
      <c r="E95" s="82" t="s">
        <v>3007</v>
      </c>
      <c r="F95" s="63"/>
      <c r="G95" s="105" t="s">
        <v>391</v>
      </c>
      <c r="H95" s="104" t="s">
        <v>419</v>
      </c>
      <c r="I95" s="104" t="str">
        <f>LEFT($H95,2)</f>
        <v>TX</v>
      </c>
      <c r="J95" s="104" t="str">
        <f>RIGHT($H95,2)</f>
        <v>MX</v>
      </c>
      <c r="K95" s="159" t="str">
        <f>IF($L95=$M95,L95,CONCATENATE($L95,", ",IF(ISBLANK(N95),"",CONCATENATE(N95,", ")),$M95))</f>
        <v>South Central, Mexico</v>
      </c>
      <c r="L95" s="104" t="str">
        <f>INDEX('State '!$A$1:$C$62,MATCH($I95,'State '!$B:$B,0),3)</f>
        <v>South Central</v>
      </c>
      <c r="M95" s="104" t="str">
        <f>INDEX('State '!$A$1:$C$62,MATCH($J95,'State '!$B:$B,0),3)</f>
        <v>Mexico</v>
      </c>
      <c r="N95" s="104"/>
      <c r="O95" s="171">
        <v>55</v>
      </c>
      <c r="P95" s="210"/>
      <c r="Q95" s="173">
        <v>70</v>
      </c>
      <c r="R95" s="105">
        <v>30</v>
      </c>
      <c r="S95" s="104" t="s">
        <v>135</v>
      </c>
      <c r="T95" s="104" t="s">
        <v>390</v>
      </c>
      <c r="U95" s="104" t="s">
        <v>391</v>
      </c>
      <c r="V95" s="104" t="s">
        <v>2250</v>
      </c>
      <c r="W95" s="82" t="s">
        <v>3020</v>
      </c>
      <c r="X95" s="82"/>
      <c r="Y95" s="106"/>
    </row>
    <row r="96" spans="1:261" s="19" customFormat="1" ht="25.5" x14ac:dyDescent="0.2">
      <c r="A96" s="103">
        <v>43838</v>
      </c>
      <c r="B96" s="82" t="s">
        <v>2940</v>
      </c>
      <c r="C96" s="82" t="s">
        <v>338</v>
      </c>
      <c r="D96" s="82" t="s">
        <v>134</v>
      </c>
      <c r="E96" s="82" t="s">
        <v>2735</v>
      </c>
      <c r="F96" s="63">
        <v>43677</v>
      </c>
      <c r="G96" s="105">
        <v>2020</v>
      </c>
      <c r="H96" s="104" t="s">
        <v>30</v>
      </c>
      <c r="I96" s="104" t="str">
        <f>LEFT($H96,2)</f>
        <v>MN</v>
      </c>
      <c r="J96" s="104" t="str">
        <f>RIGHT($H96,2)</f>
        <v>MN</v>
      </c>
      <c r="K96" s="159" t="str">
        <f>IF($L96=$M96,L96,CONCATENATE($L96,", ",IF(ISBLANK(N96),"",CONCATENATE(N96,", ")),$M96))</f>
        <v>Midwest</v>
      </c>
      <c r="L96" s="104" t="str">
        <f>INDEX('State '!$A$1:$C$62,MATCH($I96,'State '!$B:$B,0),3)</f>
        <v>Midwest</v>
      </c>
      <c r="M96" s="104" t="str">
        <f>INDEX('State '!$A$1:$C$62,MATCH($J96,'State '!$B:$B,0),3)</f>
        <v>Midwest</v>
      </c>
      <c r="N96" s="104"/>
      <c r="O96" s="171">
        <v>31.416</v>
      </c>
      <c r="P96" s="210">
        <v>12.3</v>
      </c>
      <c r="Q96" s="173">
        <v>37.093000000000004</v>
      </c>
      <c r="R96" s="105">
        <v>16</v>
      </c>
      <c r="S96" s="104"/>
      <c r="T96" s="104" t="s">
        <v>390</v>
      </c>
      <c r="U96" s="104" t="s">
        <v>2781</v>
      </c>
      <c r="V96" s="104" t="s">
        <v>2247</v>
      </c>
      <c r="W96" s="82"/>
      <c r="X96" s="124"/>
      <c r="Y96" s="167" t="s">
        <v>2891</v>
      </c>
    </row>
    <row r="97" spans="1:261" ht="25.5" x14ac:dyDescent="0.2">
      <c r="A97" s="103">
        <v>43843</v>
      </c>
      <c r="B97" s="82" t="s">
        <v>3085</v>
      </c>
      <c r="C97" s="82" t="s">
        <v>3051</v>
      </c>
      <c r="D97" s="82" t="s">
        <v>141</v>
      </c>
      <c r="E97" s="82" t="s">
        <v>138</v>
      </c>
      <c r="F97" s="63"/>
      <c r="G97" s="105">
        <v>2020</v>
      </c>
      <c r="H97" s="104" t="s">
        <v>2388</v>
      </c>
      <c r="I97" s="104" t="str">
        <f>LEFT($H97,2)</f>
        <v>OH</v>
      </c>
      <c r="J97" s="104" t="str">
        <f>RIGHT($H97,2)</f>
        <v>MI</v>
      </c>
      <c r="K97" s="159" t="str">
        <f>IF($L97=$M97,L97,CONCATENATE($L97,", ",IF(ISBLANK(N97),"",CONCATENATE(N97,", ")),$M97))</f>
        <v>Northeast, Midwest</v>
      </c>
      <c r="L97" s="104" t="str">
        <f>INDEX('State '!$A$1:$C$62,MATCH($I97,'State '!$B:$B,0),3)</f>
        <v>Northeast</v>
      </c>
      <c r="M97" s="104" t="str">
        <f>INDEX('State '!$A$1:$C$62,MATCH($J97,'State '!$B:$B,0),3)</f>
        <v>Midwest</v>
      </c>
      <c r="N97" s="104"/>
      <c r="O97" s="171"/>
      <c r="P97" s="210"/>
      <c r="Q97" s="173">
        <v>175</v>
      </c>
      <c r="R97" s="105"/>
      <c r="S97" s="104" t="s">
        <v>135</v>
      </c>
      <c r="T97" s="104" t="s">
        <v>390</v>
      </c>
      <c r="U97" s="104" t="s">
        <v>3086</v>
      </c>
      <c r="V97" s="104" t="s">
        <v>2250</v>
      </c>
      <c r="W97" s="82" t="s">
        <v>3087</v>
      </c>
      <c r="X97" s="82"/>
      <c r="Y97" s="163"/>
    </row>
    <row r="98" spans="1:261" s="19" customFormat="1" ht="25.5" x14ac:dyDescent="0.2">
      <c r="A98" s="103">
        <v>43507</v>
      </c>
      <c r="B98" s="82" t="s">
        <v>2209</v>
      </c>
      <c r="C98" s="82" t="s">
        <v>2207</v>
      </c>
      <c r="D98" s="82" t="s">
        <v>141</v>
      </c>
      <c r="E98" s="82" t="s">
        <v>432</v>
      </c>
      <c r="F98" s="63"/>
      <c r="G98" s="105">
        <v>2020</v>
      </c>
      <c r="H98" s="104" t="s">
        <v>2047</v>
      </c>
      <c r="I98" s="104" t="str">
        <f>LEFT($H98,2)</f>
        <v>AL</v>
      </c>
      <c r="J98" s="104" t="str">
        <f>RIGHT($H98,2)</f>
        <v>FL</v>
      </c>
      <c r="K98" s="159" t="str">
        <f>IF($L98=$M98,L98,CONCATENATE($L98,", ",IF(ISBLANK(N98),"",CONCATENATE(N98,", ")),$M98))</f>
        <v>South Central, Southeast</v>
      </c>
      <c r="L98" s="104" t="str">
        <f>INDEX('State '!$A$1:$C$62,MATCH($I98,'State '!$B:$B,0),3)</f>
        <v>South Central</v>
      </c>
      <c r="M98" s="104" t="str">
        <f>INDEX('State '!$A$1:$C$62,MATCH($J98,'State '!$B:$B,0),3)</f>
        <v>Southeast</v>
      </c>
      <c r="N98" s="104"/>
      <c r="O98" s="171"/>
      <c r="P98" s="210"/>
      <c r="Q98" s="173">
        <v>170</v>
      </c>
      <c r="R98" s="105"/>
      <c r="S98" s="110" t="s">
        <v>135</v>
      </c>
      <c r="T98" s="104" t="s">
        <v>390</v>
      </c>
      <c r="U98" s="104" t="s">
        <v>2182</v>
      </c>
      <c r="V98" s="104" t="s">
        <v>2250</v>
      </c>
      <c r="W98" s="82" t="s">
        <v>2973</v>
      </c>
      <c r="X98" s="82" t="s">
        <v>2953</v>
      </c>
      <c r="Y98" s="206" t="s">
        <v>2974</v>
      </c>
    </row>
    <row r="99" spans="1:261" ht="25.5" x14ac:dyDescent="0.2">
      <c r="A99" s="103">
        <v>42598</v>
      </c>
      <c r="B99" s="82" t="s">
        <v>2210</v>
      </c>
      <c r="C99" s="82" t="s">
        <v>2207</v>
      </c>
      <c r="D99" s="82" t="s">
        <v>141</v>
      </c>
      <c r="E99" s="82" t="s">
        <v>398</v>
      </c>
      <c r="F99" s="63"/>
      <c r="G99" s="105">
        <v>2021</v>
      </c>
      <c r="H99" s="104" t="s">
        <v>2047</v>
      </c>
      <c r="I99" s="104" t="str">
        <f>LEFT($H99,2)</f>
        <v>AL</v>
      </c>
      <c r="J99" s="104" t="str">
        <f>RIGHT($H99,2)</f>
        <v>FL</v>
      </c>
      <c r="K99" s="159" t="str">
        <f>IF($L99=$M99,L99,CONCATENATE($L99,", ",IF(ISBLANK(N99),"",CONCATENATE(N99,", ")),$M99))</f>
        <v>South Central, Southeast</v>
      </c>
      <c r="L99" s="104" t="str">
        <f>INDEX('State '!$A$1:$C$62,MATCH($I99,'State '!$B:$B,0),3)</f>
        <v>South Central</v>
      </c>
      <c r="M99" s="104" t="str">
        <f>INDEX('State '!$A$1:$C$62,MATCH($J99,'State '!$B:$B,0),3)</f>
        <v>Southeast</v>
      </c>
      <c r="N99" s="104"/>
      <c r="O99" s="171"/>
      <c r="P99" s="210"/>
      <c r="Q99" s="173">
        <v>75</v>
      </c>
      <c r="R99" s="105"/>
      <c r="S99" s="110" t="s">
        <v>135</v>
      </c>
      <c r="T99" s="104" t="s">
        <v>390</v>
      </c>
      <c r="U99" s="104" t="s">
        <v>2182</v>
      </c>
      <c r="V99" s="104" t="s">
        <v>2250</v>
      </c>
      <c r="W99" s="82" t="s">
        <v>2973</v>
      </c>
      <c r="X99" s="82" t="s">
        <v>2953</v>
      </c>
      <c r="Y99" s="176" t="s">
        <v>2974</v>
      </c>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row>
    <row r="100" spans="1:261" s="19" customFormat="1" ht="25.5" x14ac:dyDescent="0.2">
      <c r="A100" s="103">
        <v>43781</v>
      </c>
      <c r="B100" s="82" t="s">
        <v>2876</v>
      </c>
      <c r="C100" s="82" t="s">
        <v>2877</v>
      </c>
      <c r="D100" s="82" t="s">
        <v>141</v>
      </c>
      <c r="E100" s="82" t="s">
        <v>432</v>
      </c>
      <c r="F100" s="63"/>
      <c r="G100" s="105">
        <v>2020</v>
      </c>
      <c r="H100" s="104" t="s">
        <v>0</v>
      </c>
      <c r="I100" s="104" t="str">
        <f>LEFT($H100,2)</f>
        <v>LA</v>
      </c>
      <c r="J100" s="104" t="str">
        <f>RIGHT($H100,2)</f>
        <v>LA</v>
      </c>
      <c r="K100" s="159" t="str">
        <f>IF($L100=$M100,L100,CONCATENATE($L100,", ",IF(ISBLANK(N100),"",CONCATENATE(N100,", ")),$M100))</f>
        <v>South Central</v>
      </c>
      <c r="L100" s="104" t="str">
        <f>INDEX('State '!$A$1:$C$62,MATCH($I100,'State '!$B:$B,0),3)</f>
        <v>South Central</v>
      </c>
      <c r="M100" s="104" t="str">
        <f>INDEX('State '!$A$1:$C$62,MATCH($J100,'State '!$B:$B,0),3)</f>
        <v>South Central</v>
      </c>
      <c r="N100" s="104"/>
      <c r="O100" s="171">
        <v>61</v>
      </c>
      <c r="P100" s="210"/>
      <c r="Q100" s="173">
        <v>400</v>
      </c>
      <c r="R100" s="105">
        <v>36</v>
      </c>
      <c r="S100" s="110" t="s">
        <v>135</v>
      </c>
      <c r="T100" s="104" t="s">
        <v>390</v>
      </c>
      <c r="U100" s="104" t="s">
        <v>2878</v>
      </c>
      <c r="V100" s="104" t="s">
        <v>2247</v>
      </c>
      <c r="W100" s="82" t="s">
        <v>2879</v>
      </c>
      <c r="X100" s="82"/>
      <c r="Y100" s="106"/>
    </row>
    <row r="101" spans="1:261" ht="25.5" x14ac:dyDescent="0.2">
      <c r="A101" s="103">
        <v>43756</v>
      </c>
      <c r="B101" s="82" t="s">
        <v>2992</v>
      </c>
      <c r="C101" s="82" t="s">
        <v>2993</v>
      </c>
      <c r="D101" s="82" t="s">
        <v>137</v>
      </c>
      <c r="E101" s="82" t="s">
        <v>432</v>
      </c>
      <c r="F101" s="63"/>
      <c r="G101" s="105">
        <v>2020</v>
      </c>
      <c r="H101" s="104" t="s">
        <v>41</v>
      </c>
      <c r="I101" s="104" t="str">
        <f>LEFT($H101,2)</f>
        <v>MI</v>
      </c>
      <c r="J101" s="104" t="str">
        <f>RIGHT($H101,2)</f>
        <v>MI</v>
      </c>
      <c r="K101" s="159" t="str">
        <f>IF($L101=$M101,L101,CONCATENATE($L101,", ",IF(ISBLANK(N101),"",CONCATENATE(N101,", ")),$M101))</f>
        <v>Midwest</v>
      </c>
      <c r="L101" s="104" t="str">
        <f>INDEX('State '!$A$1:$C$62,MATCH($I101,'State '!$B:$B,0),3)</f>
        <v>Midwest</v>
      </c>
      <c r="M101" s="104" t="str">
        <f>INDEX('State '!$A$1:$C$62,MATCH($J101,'State '!$B:$B,0),3)</f>
        <v>Midwest</v>
      </c>
      <c r="N101" s="104"/>
      <c r="O101" s="171">
        <v>159</v>
      </c>
      <c r="P101" s="210">
        <v>94</v>
      </c>
      <c r="Q101" s="173"/>
      <c r="R101" s="105">
        <v>24</v>
      </c>
      <c r="S101" s="110" t="s">
        <v>139</v>
      </c>
      <c r="T101" s="104" t="s">
        <v>2994</v>
      </c>
      <c r="U101" s="104"/>
      <c r="V101" s="104" t="s">
        <v>2247</v>
      </c>
      <c r="W101" s="82" t="s">
        <v>2995</v>
      </c>
      <c r="X101" s="82" t="s">
        <v>2955</v>
      </c>
      <c r="Y101" s="106"/>
    </row>
    <row r="102" spans="1:261" ht="25.5" x14ac:dyDescent="0.2">
      <c r="A102" s="103">
        <v>43760</v>
      </c>
      <c r="B102" s="82" t="s">
        <v>2947</v>
      </c>
      <c r="C102" s="82" t="s">
        <v>2946</v>
      </c>
      <c r="D102" s="82" t="s">
        <v>137</v>
      </c>
      <c r="E102" s="82" t="s">
        <v>432</v>
      </c>
      <c r="F102" s="63"/>
      <c r="G102" s="105">
        <v>2021</v>
      </c>
      <c r="H102" s="104" t="s">
        <v>1192</v>
      </c>
      <c r="I102" s="104" t="str">
        <f>LEFT($H102,2)</f>
        <v>NM</v>
      </c>
      <c r="J102" s="104" t="str">
        <f>RIGHT($H102,2)</f>
        <v>TX</v>
      </c>
      <c r="K102" s="159" t="str">
        <f>IF($L102=$M102,L102,CONCATENATE($L102,", ",IF(ISBLANK(N102),"",CONCATENATE(N102,", ")),$M102))</f>
        <v>Mountain, South Central</v>
      </c>
      <c r="L102" s="104" t="str">
        <f>INDEX('State '!$A$1:$C$62,MATCH($I102,'State '!$B:$B,0),3)</f>
        <v>Mountain</v>
      </c>
      <c r="M102" s="104" t="str">
        <f>INDEX('State '!$A$1:$C$62,MATCH($J102,'State '!$B:$B,0),3)</f>
        <v>South Central</v>
      </c>
      <c r="N102" s="104"/>
      <c r="O102" s="171">
        <v>45</v>
      </c>
      <c r="P102" s="210">
        <v>23</v>
      </c>
      <c r="Q102" s="173">
        <v>400</v>
      </c>
      <c r="R102" s="105">
        <v>24</v>
      </c>
      <c r="S102" s="110" t="s">
        <v>135</v>
      </c>
      <c r="T102" s="104" t="s">
        <v>390</v>
      </c>
      <c r="U102" s="104" t="s">
        <v>2747</v>
      </c>
      <c r="V102" s="104" t="s">
        <v>2250</v>
      </c>
      <c r="W102" s="82" t="s">
        <v>2748</v>
      </c>
      <c r="X102" s="82"/>
      <c r="Y102" s="106"/>
    </row>
    <row r="103" spans="1:261" ht="25.5" x14ac:dyDescent="0.2">
      <c r="A103" s="103">
        <v>43580</v>
      </c>
      <c r="B103" s="82" t="s">
        <v>2464</v>
      </c>
      <c r="C103" s="82" t="s">
        <v>2481</v>
      </c>
      <c r="D103" s="82" t="s">
        <v>141</v>
      </c>
      <c r="E103" s="82" t="s">
        <v>432</v>
      </c>
      <c r="F103" s="63"/>
      <c r="G103" s="105">
        <v>2020</v>
      </c>
      <c r="H103" s="104" t="s">
        <v>1328</v>
      </c>
      <c r="I103" s="104" t="str">
        <f>LEFT($H103,2)</f>
        <v>AZ</v>
      </c>
      <c r="J103" s="104" t="str">
        <f>RIGHT($H103,2)</f>
        <v>MX</v>
      </c>
      <c r="K103" s="159" t="str">
        <f>IF($L103=$M103,L103,CONCATENATE($L103,", ",IF(ISBLANK(N103),"",CONCATENATE(N103,", ")),$M103))</f>
        <v>Mountain, Mexico</v>
      </c>
      <c r="L103" s="104" t="str">
        <f>INDEX('State '!$A$1:$C$62,MATCH($I103,'State '!$B:$B,0),3)</f>
        <v>Mountain</v>
      </c>
      <c r="M103" s="104" t="str">
        <f>INDEX('State '!$A$1:$C$62,MATCH($J103,'State '!$B:$B,0),3)</f>
        <v>Mexico</v>
      </c>
      <c r="N103" s="104"/>
      <c r="O103" s="171">
        <v>56.4</v>
      </c>
      <c r="P103" s="210">
        <v>60.9</v>
      </c>
      <c r="Q103" s="173">
        <v>323</v>
      </c>
      <c r="R103" s="105"/>
      <c r="S103" s="104" t="s">
        <v>135</v>
      </c>
      <c r="T103" s="104" t="s">
        <v>390</v>
      </c>
      <c r="U103" s="104" t="s">
        <v>2482</v>
      </c>
      <c r="V103" s="104" t="s">
        <v>2250</v>
      </c>
      <c r="W103" s="82" t="s">
        <v>2975</v>
      </c>
      <c r="X103" s="82"/>
      <c r="Y103" s="106"/>
    </row>
    <row r="104" spans="1:261" ht="25.5" x14ac:dyDescent="0.2">
      <c r="A104" s="103">
        <v>43580</v>
      </c>
      <c r="B104" s="82" t="s">
        <v>2851</v>
      </c>
      <c r="C104" s="82" t="s">
        <v>2852</v>
      </c>
      <c r="D104" s="82" t="s">
        <v>137</v>
      </c>
      <c r="E104" s="82" t="s">
        <v>2271</v>
      </c>
      <c r="F104" s="63"/>
      <c r="G104" s="105" t="s">
        <v>391</v>
      </c>
      <c r="H104" s="104" t="s">
        <v>20</v>
      </c>
      <c r="I104" s="104" t="str">
        <f>LEFT($H104,2)</f>
        <v>NJ</v>
      </c>
      <c r="J104" s="104" t="str">
        <f>RIGHT($H104,2)</f>
        <v>NJ</v>
      </c>
      <c r="K104" s="159"/>
      <c r="L104" s="104"/>
      <c r="M104" s="104"/>
      <c r="N104" s="104"/>
      <c r="O104" s="171">
        <v>90</v>
      </c>
      <c r="P104" s="210">
        <v>22</v>
      </c>
      <c r="Q104" s="173">
        <v>53</v>
      </c>
      <c r="R104" s="105">
        <v>24</v>
      </c>
      <c r="S104" s="104" t="s">
        <v>139</v>
      </c>
      <c r="T104" s="104" t="s">
        <v>2854</v>
      </c>
      <c r="U104" s="104"/>
      <c r="V104" s="104" t="s">
        <v>2247</v>
      </c>
      <c r="W104" s="82" t="s">
        <v>2853</v>
      </c>
      <c r="X104" s="82" t="s">
        <v>2958</v>
      </c>
      <c r="Y104" s="106"/>
    </row>
    <row r="105" spans="1:261" s="19" customFormat="1" ht="25.5" x14ac:dyDescent="0.2">
      <c r="A105" s="103">
        <v>43801</v>
      </c>
      <c r="B105" s="82" t="s">
        <v>2651</v>
      </c>
      <c r="C105" s="82" t="s">
        <v>1784</v>
      </c>
      <c r="D105" s="82" t="s">
        <v>141</v>
      </c>
      <c r="E105" s="82" t="s">
        <v>432</v>
      </c>
      <c r="F105" s="63"/>
      <c r="G105" s="64">
        <v>2020</v>
      </c>
      <c r="H105" s="104" t="s">
        <v>2648</v>
      </c>
      <c r="I105" s="104" t="str">
        <f>LEFT($H105,2)</f>
        <v>TX</v>
      </c>
      <c r="J105" s="104" t="str">
        <f>RIGHT($H105,2)</f>
        <v>MX</v>
      </c>
      <c r="K105" s="159" t="str">
        <f>IF($L105=$M105,L105,CONCATENATE($L105,", ",IF(ISBLANK(N105),"",CONCATENATE(N105,", ")),$M105))</f>
        <v>South Central, Mountain, Pacific, Mexico</v>
      </c>
      <c r="L105" s="104" t="str">
        <f>INDEX('State '!$A$1:$C$62,MATCH($I105,'State '!$B:$B,0),3)</f>
        <v>South Central</v>
      </c>
      <c r="M105" s="104" t="str">
        <f>INDEX('State '!$A$1:$C$62,MATCH($J105,'State '!$B:$B,0),3)</f>
        <v>Mexico</v>
      </c>
      <c r="N105" s="104" t="s">
        <v>2650</v>
      </c>
      <c r="O105" s="171">
        <v>128</v>
      </c>
      <c r="P105" s="210">
        <v>17</v>
      </c>
      <c r="Q105" s="173">
        <v>321</v>
      </c>
      <c r="R105" s="105">
        <v>30</v>
      </c>
      <c r="S105" s="104" t="s">
        <v>135</v>
      </c>
      <c r="T105" s="104" t="s">
        <v>390</v>
      </c>
      <c r="U105" s="104" t="s">
        <v>2649</v>
      </c>
      <c r="V105" s="104" t="s">
        <v>2250</v>
      </c>
      <c r="W105" s="82"/>
      <c r="X105" s="82"/>
      <c r="Y105" s="106"/>
      <c r="Z105" s="107"/>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94"/>
      <c r="CD105" s="94"/>
      <c r="CE105" s="94"/>
      <c r="CF105" s="94"/>
      <c r="CG105" s="94"/>
      <c r="CH105" s="94"/>
      <c r="CI105" s="94"/>
      <c r="CJ105" s="94"/>
      <c r="CK105" s="94"/>
      <c r="CL105" s="94"/>
      <c r="CM105" s="94"/>
      <c r="CN105" s="94"/>
      <c r="CO105" s="94"/>
      <c r="CP105" s="94"/>
      <c r="CQ105" s="94"/>
      <c r="CR105" s="94"/>
      <c r="CS105" s="94"/>
      <c r="CT105" s="94"/>
      <c r="CU105" s="94"/>
      <c r="CV105" s="94"/>
      <c r="CW105" s="94"/>
      <c r="CX105" s="94"/>
      <c r="CY105" s="94"/>
      <c r="CZ105" s="94"/>
      <c r="DA105" s="94"/>
      <c r="DB105" s="94"/>
      <c r="DC105" s="94"/>
      <c r="DD105" s="94"/>
      <c r="DE105" s="94"/>
      <c r="DF105" s="94"/>
      <c r="DG105" s="94"/>
      <c r="DH105" s="94"/>
      <c r="DI105" s="94"/>
      <c r="DJ105" s="94"/>
      <c r="DK105" s="94"/>
      <c r="DL105" s="94"/>
      <c r="DM105" s="94"/>
      <c r="DN105" s="94"/>
      <c r="DO105" s="94"/>
      <c r="DP105" s="94"/>
      <c r="DQ105" s="94"/>
      <c r="DR105" s="94"/>
      <c r="DS105" s="94"/>
      <c r="DT105" s="94"/>
      <c r="DU105" s="94"/>
      <c r="DV105" s="94"/>
      <c r="DW105" s="94"/>
      <c r="DX105" s="94"/>
      <c r="DY105" s="94"/>
      <c r="DZ105" s="94"/>
      <c r="EA105" s="94"/>
      <c r="EB105" s="94"/>
      <c r="EC105" s="94"/>
      <c r="ED105" s="94"/>
      <c r="EE105" s="94"/>
      <c r="EF105" s="94"/>
      <c r="EG105" s="94"/>
      <c r="EH105" s="94"/>
      <c r="EI105" s="94"/>
      <c r="EJ105" s="94"/>
      <c r="EK105" s="94"/>
      <c r="EL105" s="94"/>
      <c r="EM105" s="94"/>
      <c r="EN105" s="94"/>
      <c r="EO105" s="94"/>
      <c r="EP105" s="94"/>
      <c r="EQ105" s="94"/>
      <c r="ER105" s="94"/>
      <c r="ES105" s="94"/>
      <c r="ET105" s="94"/>
      <c r="EU105" s="94"/>
      <c r="EV105" s="94"/>
      <c r="EW105" s="94"/>
      <c r="EX105" s="94"/>
      <c r="EY105" s="94"/>
      <c r="EZ105" s="94"/>
      <c r="FA105" s="94"/>
      <c r="FB105" s="94"/>
      <c r="FC105" s="94"/>
      <c r="FD105" s="94"/>
      <c r="FE105" s="94"/>
      <c r="FF105" s="94"/>
      <c r="FG105" s="94"/>
      <c r="FH105" s="94"/>
      <c r="FI105" s="94"/>
      <c r="FJ105" s="94"/>
      <c r="FK105" s="94"/>
      <c r="FL105" s="94"/>
      <c r="FM105" s="94"/>
      <c r="FN105" s="94"/>
      <c r="FO105" s="94"/>
      <c r="FP105" s="94"/>
      <c r="FQ105" s="94"/>
      <c r="FR105" s="94"/>
      <c r="FS105" s="94"/>
      <c r="FT105" s="94"/>
      <c r="FU105" s="94"/>
      <c r="FV105" s="94"/>
      <c r="FW105" s="94"/>
      <c r="FX105" s="94"/>
      <c r="FY105" s="94"/>
      <c r="FZ105" s="94"/>
      <c r="GA105" s="94"/>
      <c r="GB105" s="94"/>
      <c r="GC105" s="94"/>
      <c r="GD105" s="94"/>
      <c r="GE105" s="94"/>
      <c r="GF105" s="94"/>
      <c r="GG105" s="94"/>
      <c r="GH105" s="94"/>
      <c r="GI105" s="94"/>
      <c r="GJ105" s="94"/>
      <c r="GK105" s="94"/>
      <c r="GL105" s="94"/>
      <c r="GM105" s="94"/>
      <c r="GN105" s="94"/>
      <c r="GO105" s="94"/>
      <c r="GP105" s="94"/>
      <c r="GQ105" s="94"/>
      <c r="GR105" s="94"/>
      <c r="GS105" s="94"/>
      <c r="GT105" s="94"/>
      <c r="GU105" s="94"/>
      <c r="GV105" s="94"/>
      <c r="GW105" s="94"/>
      <c r="GX105" s="94"/>
      <c r="GY105" s="94"/>
      <c r="GZ105" s="94"/>
      <c r="HA105" s="94"/>
      <c r="HB105" s="94"/>
      <c r="HC105" s="94"/>
      <c r="HD105" s="94"/>
      <c r="HE105" s="94"/>
      <c r="HF105" s="94"/>
      <c r="HG105" s="94"/>
      <c r="HH105" s="94"/>
      <c r="HI105" s="94"/>
      <c r="HJ105" s="94"/>
      <c r="HK105" s="94"/>
      <c r="HL105" s="94"/>
      <c r="HM105" s="94"/>
      <c r="HN105" s="94"/>
      <c r="HO105" s="94"/>
      <c r="HP105" s="94"/>
      <c r="HQ105" s="94"/>
      <c r="HR105" s="94"/>
      <c r="HS105" s="94"/>
      <c r="HT105" s="94"/>
      <c r="HU105" s="94"/>
      <c r="HV105" s="94"/>
      <c r="HW105" s="94"/>
      <c r="HX105" s="94"/>
      <c r="HY105" s="94"/>
      <c r="HZ105" s="94"/>
      <c r="IA105" s="94"/>
      <c r="IB105" s="94"/>
      <c r="IC105" s="94"/>
      <c r="ID105" s="94"/>
      <c r="IE105" s="94"/>
      <c r="IF105" s="94"/>
      <c r="IG105" s="94"/>
      <c r="IH105" s="94"/>
      <c r="II105" s="94"/>
      <c r="IJ105" s="94"/>
      <c r="IK105" s="94"/>
      <c r="IL105" s="94"/>
      <c r="IM105" s="94"/>
      <c r="IN105" s="94"/>
      <c r="IO105" s="94"/>
      <c r="IP105" s="94"/>
      <c r="IQ105" s="94"/>
      <c r="IR105" s="94"/>
      <c r="IS105" s="94"/>
      <c r="IT105" s="94"/>
      <c r="IU105" s="94"/>
      <c r="IV105" s="94"/>
      <c r="IW105" s="94"/>
      <c r="IX105" s="94"/>
      <c r="IY105" s="94"/>
      <c r="IZ105" s="94"/>
      <c r="JA105" s="94"/>
    </row>
    <row r="106" spans="1:261" s="19" customFormat="1" ht="25.5" x14ac:dyDescent="0.2">
      <c r="A106" s="121">
        <v>43781</v>
      </c>
      <c r="B106" s="84" t="s">
        <v>2370</v>
      </c>
      <c r="C106" s="84" t="s">
        <v>2371</v>
      </c>
      <c r="D106" s="84" t="s">
        <v>141</v>
      </c>
      <c r="E106" s="84" t="s">
        <v>432</v>
      </c>
      <c r="F106" s="117"/>
      <c r="G106" s="120">
        <v>2021</v>
      </c>
      <c r="H106" s="119" t="s">
        <v>2372</v>
      </c>
      <c r="I106" s="104" t="str">
        <f>LEFT($H106,2)</f>
        <v>VA</v>
      </c>
      <c r="J106" s="104" t="str">
        <f>RIGHT($H106,2)</f>
        <v>LA</v>
      </c>
      <c r="K106" s="159" t="str">
        <f>IF($L106=$M106,L106,CONCATENATE($L106,", ",IF(ISBLANK(N106),"",CONCATENATE(N106,", ")),$M106))</f>
        <v>Northeast, Southeast, South Central</v>
      </c>
      <c r="L106" s="104" t="str">
        <f>INDEX('State '!$A$1:$C$62,MATCH($I106,'State '!$B:$B,0),3)</f>
        <v>Northeast</v>
      </c>
      <c r="M106" s="104" t="str">
        <f>INDEX('State '!$A$1:$C$62,MATCH($J106,'State '!$B:$B,0),3)</f>
        <v>South Central</v>
      </c>
      <c r="N106" s="104" t="s">
        <v>15</v>
      </c>
      <c r="O106" s="172"/>
      <c r="P106" s="212">
        <v>7.72</v>
      </c>
      <c r="Q106" s="174">
        <v>296</v>
      </c>
      <c r="R106" s="120"/>
      <c r="S106" s="119" t="s">
        <v>135</v>
      </c>
      <c r="T106" s="119" t="s">
        <v>390</v>
      </c>
      <c r="U106" s="119" t="s">
        <v>2571</v>
      </c>
      <c r="V106" s="104" t="s">
        <v>2250</v>
      </c>
      <c r="W106" s="82" t="s">
        <v>2572</v>
      </c>
      <c r="X106" s="82" t="s">
        <v>2955</v>
      </c>
      <c r="Y106" s="106"/>
      <c r="Z106" s="107"/>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4"/>
      <c r="BC106" s="94"/>
      <c r="BD106" s="94"/>
      <c r="BE106" s="94"/>
      <c r="BF106" s="94"/>
      <c r="BG106" s="94"/>
      <c r="BH106" s="94"/>
      <c r="BI106" s="94"/>
      <c r="BJ106" s="94"/>
      <c r="BK106" s="94"/>
      <c r="BL106" s="94"/>
      <c r="BM106" s="94"/>
      <c r="BN106" s="94"/>
      <c r="BO106" s="94"/>
      <c r="BP106" s="94"/>
      <c r="BQ106" s="94"/>
      <c r="BR106" s="94"/>
      <c r="BS106" s="94"/>
      <c r="BT106" s="94"/>
      <c r="BU106" s="94"/>
      <c r="BV106" s="94"/>
      <c r="BW106" s="94"/>
      <c r="BX106" s="94"/>
      <c r="BY106" s="94"/>
      <c r="BZ106" s="94"/>
      <c r="CA106" s="94"/>
      <c r="CB106" s="94"/>
      <c r="CC106" s="94"/>
      <c r="CD106" s="94"/>
      <c r="CE106" s="94"/>
      <c r="CF106" s="94"/>
      <c r="CG106" s="94"/>
      <c r="CH106" s="94"/>
      <c r="CI106" s="94"/>
      <c r="CJ106" s="94"/>
      <c r="CK106" s="94"/>
      <c r="CL106" s="94"/>
      <c r="CM106" s="94"/>
      <c r="CN106" s="94"/>
      <c r="CO106" s="94"/>
      <c r="CP106" s="94"/>
      <c r="CQ106" s="94"/>
      <c r="CR106" s="94"/>
      <c r="CS106" s="94"/>
      <c r="CT106" s="94"/>
      <c r="CU106" s="94"/>
      <c r="CV106" s="94"/>
      <c r="CW106" s="94"/>
      <c r="CX106" s="94"/>
      <c r="CY106" s="94"/>
      <c r="CZ106" s="94"/>
      <c r="DA106" s="94"/>
      <c r="DB106" s="94"/>
      <c r="DC106" s="94"/>
      <c r="DD106" s="94"/>
      <c r="DE106" s="94"/>
      <c r="DF106" s="94"/>
      <c r="DG106" s="94"/>
      <c r="DH106" s="94"/>
      <c r="DI106" s="94"/>
      <c r="DJ106" s="94"/>
      <c r="DK106" s="94"/>
      <c r="DL106" s="94"/>
      <c r="DM106" s="94"/>
      <c r="DN106" s="94"/>
      <c r="DO106" s="94"/>
      <c r="DP106" s="94"/>
      <c r="DQ106" s="94"/>
      <c r="DR106" s="94"/>
      <c r="DS106" s="94"/>
      <c r="DT106" s="94"/>
      <c r="DU106" s="94"/>
      <c r="DV106" s="94"/>
      <c r="DW106" s="94"/>
      <c r="DX106" s="94"/>
      <c r="DY106" s="94"/>
      <c r="DZ106" s="94"/>
      <c r="EA106" s="94"/>
      <c r="EB106" s="94"/>
      <c r="EC106" s="94"/>
      <c r="ED106" s="94"/>
      <c r="EE106" s="94"/>
      <c r="EF106" s="94"/>
      <c r="EG106" s="94"/>
      <c r="EH106" s="94"/>
      <c r="EI106" s="94"/>
      <c r="EJ106" s="94"/>
      <c r="EK106" s="94"/>
      <c r="EL106" s="94"/>
      <c r="EM106" s="94"/>
      <c r="EN106" s="94"/>
      <c r="EO106" s="94"/>
      <c r="EP106" s="94"/>
      <c r="EQ106" s="94"/>
      <c r="ER106" s="94"/>
      <c r="ES106" s="94"/>
      <c r="ET106" s="94"/>
      <c r="EU106" s="94"/>
      <c r="EV106" s="94"/>
      <c r="EW106" s="94"/>
      <c r="EX106" s="94"/>
      <c r="EY106" s="94"/>
      <c r="EZ106" s="94"/>
      <c r="FA106" s="94"/>
      <c r="FB106" s="94"/>
      <c r="FC106" s="94"/>
      <c r="FD106" s="94"/>
      <c r="FE106" s="94"/>
      <c r="FF106" s="94"/>
      <c r="FG106" s="94"/>
      <c r="FH106" s="94"/>
      <c r="FI106" s="94"/>
      <c r="FJ106" s="94"/>
      <c r="FK106" s="94"/>
      <c r="FL106" s="94"/>
      <c r="FM106" s="94"/>
      <c r="FN106" s="94"/>
      <c r="FO106" s="94"/>
      <c r="FP106" s="94"/>
      <c r="FQ106" s="94"/>
      <c r="FR106" s="94"/>
      <c r="FS106" s="94"/>
      <c r="FT106" s="94"/>
      <c r="FU106" s="94"/>
      <c r="FV106" s="94"/>
      <c r="FW106" s="94"/>
      <c r="FX106" s="94"/>
      <c r="FY106" s="94"/>
      <c r="FZ106" s="94"/>
      <c r="GA106" s="94"/>
      <c r="GB106" s="94"/>
      <c r="GC106" s="94"/>
      <c r="GD106" s="94"/>
      <c r="GE106" s="94"/>
      <c r="GF106" s="94"/>
      <c r="GG106" s="94"/>
      <c r="GH106" s="94"/>
      <c r="GI106" s="94"/>
      <c r="GJ106" s="94"/>
      <c r="GK106" s="94"/>
      <c r="GL106" s="94"/>
      <c r="GM106" s="94"/>
      <c r="GN106" s="94"/>
      <c r="GO106" s="94"/>
      <c r="GP106" s="94"/>
      <c r="GQ106" s="94"/>
      <c r="GR106" s="94"/>
      <c r="GS106" s="94"/>
      <c r="GT106" s="94"/>
      <c r="GU106" s="94"/>
      <c r="GV106" s="94"/>
      <c r="GW106" s="94"/>
      <c r="GX106" s="94"/>
      <c r="GY106" s="94"/>
      <c r="GZ106" s="94"/>
      <c r="HA106" s="94"/>
      <c r="HB106" s="94"/>
      <c r="HC106" s="94"/>
      <c r="HD106" s="94"/>
      <c r="HE106" s="94"/>
      <c r="HF106" s="94"/>
      <c r="HG106" s="94"/>
      <c r="HH106" s="94"/>
      <c r="HI106" s="94"/>
      <c r="HJ106" s="94"/>
      <c r="HK106" s="94"/>
      <c r="HL106" s="94"/>
      <c r="HM106" s="94"/>
      <c r="HN106" s="94"/>
      <c r="HO106" s="94"/>
      <c r="HP106" s="94"/>
      <c r="HQ106" s="94"/>
      <c r="HR106" s="94"/>
      <c r="HS106" s="94"/>
      <c r="HT106" s="94"/>
      <c r="HU106" s="94"/>
      <c r="HV106" s="94"/>
      <c r="HW106" s="94"/>
      <c r="HX106" s="94"/>
      <c r="HY106" s="94"/>
      <c r="HZ106" s="94"/>
      <c r="IA106" s="94"/>
      <c r="IB106" s="94"/>
      <c r="IC106" s="94"/>
      <c r="ID106" s="94"/>
      <c r="IE106" s="94"/>
      <c r="IF106" s="94"/>
      <c r="IG106" s="94"/>
      <c r="IH106" s="94"/>
      <c r="II106" s="94"/>
      <c r="IJ106" s="94"/>
      <c r="IK106" s="94"/>
      <c r="IL106" s="94"/>
      <c r="IM106" s="94"/>
      <c r="IN106" s="94"/>
      <c r="IO106" s="94"/>
      <c r="IP106" s="94"/>
      <c r="IQ106" s="94"/>
      <c r="IR106" s="94"/>
      <c r="IS106" s="94"/>
      <c r="IT106" s="94"/>
      <c r="IU106" s="94"/>
      <c r="IV106" s="94"/>
      <c r="IW106" s="94"/>
      <c r="IX106" s="94"/>
      <c r="IY106" s="94"/>
      <c r="IZ106" s="94"/>
      <c r="JA106" s="94"/>
    </row>
    <row r="107" spans="1:261" s="19" customFormat="1" ht="38.25" x14ac:dyDescent="0.2">
      <c r="A107" s="103">
        <v>43640</v>
      </c>
      <c r="B107" s="84" t="s">
        <v>3021</v>
      </c>
      <c r="C107" s="84" t="s">
        <v>2902</v>
      </c>
      <c r="D107" s="84" t="s">
        <v>141</v>
      </c>
      <c r="E107" s="84" t="s">
        <v>138</v>
      </c>
      <c r="F107" s="117"/>
      <c r="G107" s="120">
        <v>2020</v>
      </c>
      <c r="H107" s="119" t="s">
        <v>31</v>
      </c>
      <c r="I107" s="119" t="str">
        <f>LEFT($H107,2)</f>
        <v>NV</v>
      </c>
      <c r="J107" s="119" t="str">
        <f>RIGHT($H107,2)</f>
        <v>NV</v>
      </c>
      <c r="K107" s="159" t="str">
        <f>IF($L107=$M107,L107,CONCATENATE($L107,", ",IF(ISBLANK(N107),"",CONCATENATE(N107,", ")),$M107))</f>
        <v>Mountain</v>
      </c>
      <c r="L107" s="104" t="str">
        <f>INDEX('State '!$A$1:$C$62,MATCH($I107,'State '!$B:$B,0),3)</f>
        <v>Mountain</v>
      </c>
      <c r="M107" s="104" t="str">
        <f>INDEX('State '!$A$1:$C$62,MATCH($J107,'State '!$B:$B,0),3)</f>
        <v>Mountain</v>
      </c>
      <c r="N107" s="104"/>
      <c r="O107" s="172">
        <v>61.9</v>
      </c>
      <c r="P107" s="212">
        <f>22+168</f>
        <v>190</v>
      </c>
      <c r="Q107" s="174"/>
      <c r="R107" s="120"/>
      <c r="S107" s="119" t="s">
        <v>139</v>
      </c>
      <c r="T107" s="119" t="s">
        <v>2903</v>
      </c>
      <c r="U107" s="119"/>
      <c r="V107" s="104" t="s">
        <v>2247</v>
      </c>
      <c r="W107" s="82" t="s">
        <v>2904</v>
      </c>
      <c r="X107" s="82" t="s">
        <v>2955</v>
      </c>
      <c r="Y107" s="176" t="s">
        <v>2905</v>
      </c>
      <c r="Z107" s="107"/>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94"/>
      <c r="CD107" s="94"/>
      <c r="CE107" s="94"/>
      <c r="CF107" s="94"/>
      <c r="CG107" s="94"/>
      <c r="CH107" s="94"/>
      <c r="CI107" s="94"/>
      <c r="CJ107" s="94"/>
      <c r="CK107" s="94"/>
      <c r="CL107" s="94"/>
      <c r="CM107" s="94"/>
      <c r="CN107" s="94"/>
      <c r="CO107" s="94"/>
      <c r="CP107" s="94"/>
      <c r="CQ107" s="94"/>
      <c r="CR107" s="94"/>
      <c r="CS107" s="94"/>
      <c r="CT107" s="94"/>
      <c r="CU107" s="94"/>
      <c r="CV107" s="94"/>
      <c r="CW107" s="94"/>
      <c r="CX107" s="94"/>
      <c r="CY107" s="94"/>
      <c r="CZ107" s="94"/>
      <c r="DA107" s="94"/>
      <c r="DB107" s="94"/>
      <c r="DC107" s="94"/>
      <c r="DD107" s="94"/>
      <c r="DE107" s="94"/>
      <c r="DF107" s="94"/>
      <c r="DG107" s="94"/>
      <c r="DH107" s="94"/>
      <c r="DI107" s="94"/>
      <c r="DJ107" s="94"/>
      <c r="DK107" s="94"/>
      <c r="DL107" s="94"/>
      <c r="DM107" s="94"/>
      <c r="DN107" s="94"/>
      <c r="DO107" s="94"/>
      <c r="DP107" s="94"/>
      <c r="DQ107" s="94"/>
      <c r="DR107" s="94"/>
      <c r="DS107" s="94"/>
      <c r="DT107" s="94"/>
      <c r="DU107" s="94"/>
      <c r="DV107" s="94"/>
      <c r="DW107" s="94"/>
      <c r="DX107" s="94"/>
      <c r="DY107" s="94"/>
      <c r="DZ107" s="94"/>
      <c r="EA107" s="94"/>
      <c r="EB107" s="94"/>
      <c r="EC107" s="94"/>
      <c r="ED107" s="94"/>
      <c r="EE107" s="94"/>
      <c r="EF107" s="94"/>
      <c r="EG107" s="94"/>
      <c r="EH107" s="94"/>
      <c r="EI107" s="94"/>
      <c r="EJ107" s="94"/>
      <c r="EK107" s="94"/>
      <c r="EL107" s="94"/>
      <c r="EM107" s="94"/>
      <c r="EN107" s="94"/>
      <c r="EO107" s="94"/>
      <c r="EP107" s="94"/>
      <c r="EQ107" s="94"/>
      <c r="ER107" s="94"/>
      <c r="ES107" s="94"/>
      <c r="ET107" s="94"/>
      <c r="EU107" s="94"/>
      <c r="EV107" s="94"/>
      <c r="EW107" s="94"/>
      <c r="EX107" s="94"/>
      <c r="EY107" s="94"/>
      <c r="EZ107" s="94"/>
      <c r="FA107" s="94"/>
      <c r="FB107" s="94"/>
      <c r="FC107" s="94"/>
      <c r="FD107" s="94"/>
      <c r="FE107" s="94"/>
      <c r="FF107" s="94"/>
      <c r="FG107" s="94"/>
      <c r="FH107" s="94"/>
      <c r="FI107" s="94"/>
      <c r="FJ107" s="94"/>
      <c r="FK107" s="94"/>
      <c r="FL107" s="94"/>
      <c r="FM107" s="94"/>
      <c r="FN107" s="94"/>
      <c r="FO107" s="94"/>
      <c r="FP107" s="94"/>
      <c r="FQ107" s="94"/>
      <c r="FR107" s="94"/>
      <c r="FS107" s="94"/>
      <c r="FT107" s="94"/>
      <c r="FU107" s="94"/>
      <c r="FV107" s="94"/>
      <c r="FW107" s="94"/>
      <c r="FX107" s="94"/>
      <c r="FY107" s="94"/>
      <c r="FZ107" s="94"/>
      <c r="GA107" s="94"/>
      <c r="GB107" s="94"/>
      <c r="GC107" s="94"/>
      <c r="GD107" s="94"/>
      <c r="GE107" s="94"/>
      <c r="GF107" s="94"/>
      <c r="GG107" s="94"/>
      <c r="GH107" s="94"/>
      <c r="GI107" s="94"/>
      <c r="GJ107" s="94"/>
      <c r="GK107" s="94"/>
      <c r="GL107" s="94"/>
      <c r="GM107" s="94"/>
      <c r="GN107" s="94"/>
      <c r="GO107" s="94"/>
      <c r="GP107" s="94"/>
      <c r="GQ107" s="94"/>
      <c r="GR107" s="94"/>
      <c r="GS107" s="94"/>
      <c r="GT107" s="94"/>
      <c r="GU107" s="94"/>
      <c r="GV107" s="94"/>
      <c r="GW107" s="94"/>
      <c r="GX107" s="94"/>
      <c r="GY107" s="94"/>
      <c r="GZ107" s="94"/>
      <c r="HA107" s="94"/>
      <c r="HB107" s="94"/>
      <c r="HC107" s="94"/>
      <c r="HD107" s="94"/>
      <c r="HE107" s="94"/>
      <c r="HF107" s="94"/>
      <c r="HG107" s="94"/>
      <c r="HH107" s="94"/>
      <c r="HI107" s="94"/>
      <c r="HJ107" s="94"/>
      <c r="HK107" s="94"/>
      <c r="HL107" s="94"/>
      <c r="HM107" s="94"/>
      <c r="HN107" s="94"/>
      <c r="HO107" s="94"/>
      <c r="HP107" s="94"/>
      <c r="HQ107" s="94"/>
      <c r="HR107" s="94"/>
      <c r="HS107" s="94"/>
      <c r="HT107" s="94"/>
      <c r="HU107" s="94"/>
      <c r="HV107" s="94"/>
      <c r="HW107" s="94"/>
      <c r="HX107" s="94"/>
      <c r="HY107" s="94"/>
      <c r="HZ107" s="94"/>
      <c r="IA107" s="94"/>
      <c r="IB107" s="94"/>
      <c r="IC107" s="94"/>
      <c r="ID107" s="94"/>
      <c r="IE107" s="94"/>
      <c r="IF107" s="94"/>
      <c r="IG107" s="94"/>
      <c r="IH107" s="94"/>
      <c r="II107" s="94"/>
      <c r="IJ107" s="94"/>
      <c r="IK107" s="94"/>
      <c r="IL107" s="94"/>
      <c r="IM107" s="94"/>
      <c r="IN107" s="94"/>
      <c r="IO107" s="94"/>
      <c r="IP107" s="94"/>
      <c r="IQ107" s="94"/>
      <c r="IR107" s="94"/>
      <c r="IS107" s="94"/>
      <c r="IT107" s="94"/>
      <c r="IU107" s="94"/>
      <c r="IV107" s="94"/>
      <c r="IW107" s="94"/>
      <c r="IX107" s="94"/>
      <c r="IY107" s="94"/>
      <c r="IZ107" s="94"/>
      <c r="JA107" s="94"/>
    </row>
    <row r="108" spans="1:261" s="19" customFormat="1" ht="25.5" x14ac:dyDescent="0.2">
      <c r="A108" s="103">
        <v>43691</v>
      </c>
      <c r="B108" s="83" t="s">
        <v>1993</v>
      </c>
      <c r="C108" s="83" t="s">
        <v>2618</v>
      </c>
      <c r="D108" s="83" t="s">
        <v>141</v>
      </c>
      <c r="E108" s="113" t="s">
        <v>432</v>
      </c>
      <c r="F108" s="65"/>
      <c r="G108" s="127">
        <v>2021</v>
      </c>
      <c r="H108" s="104" t="s">
        <v>487</v>
      </c>
      <c r="I108" s="104" t="str">
        <f>LEFT($H108,2)</f>
        <v>PA</v>
      </c>
      <c r="J108" s="104" t="str">
        <f>RIGHT($H108,2)</f>
        <v>WV</v>
      </c>
      <c r="K108" s="159" t="str">
        <f>IF($L108=$M108,L108,CONCATENATE($L108,", ",IF(ISBLANK(N108),"",CONCATENATE(N108,", ")),$M108))</f>
        <v>Northeast</v>
      </c>
      <c r="L108" s="104" t="str">
        <f>INDEX('State '!$A$1:$C$62,MATCH($I108,'State '!$B:$B,0),3)</f>
        <v>Northeast</v>
      </c>
      <c r="M108" s="104" t="str">
        <f>INDEX('State '!$A$1:$C$62,MATCH($J108,'State '!$B:$B,0),3)</f>
        <v>Northeast</v>
      </c>
      <c r="N108" s="104"/>
      <c r="O108" s="171">
        <v>500</v>
      </c>
      <c r="P108" s="211">
        <v>38</v>
      </c>
      <c r="Q108" s="123">
        <v>1500</v>
      </c>
      <c r="R108" s="66" t="s">
        <v>555</v>
      </c>
      <c r="S108" s="114" t="s">
        <v>135</v>
      </c>
      <c r="T108" s="115" t="s">
        <v>390</v>
      </c>
      <c r="U108" s="116" t="s">
        <v>2127</v>
      </c>
      <c r="V108" s="104" t="s">
        <v>2250</v>
      </c>
      <c r="W108" s="82" t="s">
        <v>2562</v>
      </c>
      <c r="X108" s="82"/>
      <c r="Y108" s="106"/>
      <c r="Z108" s="107"/>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94"/>
      <c r="CD108" s="94"/>
      <c r="CE108" s="94"/>
      <c r="CF108" s="94"/>
      <c r="CG108" s="94"/>
      <c r="CH108" s="94"/>
      <c r="CI108" s="94"/>
      <c r="CJ108" s="94"/>
      <c r="CK108" s="94"/>
      <c r="CL108" s="94"/>
      <c r="CM108" s="94"/>
      <c r="CN108" s="94"/>
      <c r="CO108" s="94"/>
      <c r="CP108" s="94"/>
      <c r="CQ108" s="94"/>
      <c r="CR108" s="94"/>
      <c r="CS108" s="94"/>
      <c r="CT108" s="94"/>
      <c r="CU108" s="94"/>
      <c r="CV108" s="94"/>
      <c r="CW108" s="94"/>
      <c r="CX108" s="94"/>
      <c r="CY108" s="94"/>
      <c r="CZ108" s="94"/>
      <c r="DA108" s="94"/>
      <c r="DB108" s="94"/>
      <c r="DC108" s="94"/>
      <c r="DD108" s="94"/>
      <c r="DE108" s="94"/>
      <c r="DF108" s="94"/>
      <c r="DG108" s="94"/>
      <c r="DH108" s="94"/>
      <c r="DI108" s="94"/>
      <c r="DJ108" s="94"/>
      <c r="DK108" s="94"/>
      <c r="DL108" s="94"/>
      <c r="DM108" s="94"/>
      <c r="DN108" s="94"/>
      <c r="DO108" s="94"/>
      <c r="DP108" s="94"/>
      <c r="DQ108" s="94"/>
      <c r="DR108" s="94"/>
      <c r="DS108" s="94"/>
      <c r="DT108" s="94"/>
      <c r="DU108" s="94"/>
      <c r="DV108" s="94"/>
      <c r="DW108" s="94"/>
      <c r="DX108" s="94"/>
      <c r="DY108" s="94"/>
      <c r="DZ108" s="94"/>
      <c r="EA108" s="94"/>
      <c r="EB108" s="94"/>
      <c r="EC108" s="94"/>
      <c r="ED108" s="94"/>
      <c r="EE108" s="94"/>
      <c r="EF108" s="94"/>
      <c r="EG108" s="94"/>
      <c r="EH108" s="94"/>
      <c r="EI108" s="94"/>
      <c r="EJ108" s="94"/>
      <c r="EK108" s="94"/>
      <c r="EL108" s="94"/>
      <c r="EM108" s="94"/>
      <c r="EN108" s="94"/>
      <c r="EO108" s="94"/>
      <c r="EP108" s="94"/>
      <c r="EQ108" s="94"/>
      <c r="ER108" s="94"/>
      <c r="ES108" s="94"/>
      <c r="ET108" s="94"/>
      <c r="EU108" s="94"/>
      <c r="EV108" s="94"/>
      <c r="EW108" s="94"/>
      <c r="EX108" s="94"/>
      <c r="EY108" s="94"/>
      <c r="EZ108" s="94"/>
      <c r="FA108" s="94"/>
      <c r="FB108" s="94"/>
      <c r="FC108" s="94"/>
      <c r="FD108" s="94"/>
      <c r="FE108" s="94"/>
      <c r="FF108" s="94"/>
      <c r="FG108" s="94"/>
      <c r="FH108" s="94"/>
      <c r="FI108" s="94"/>
      <c r="FJ108" s="94"/>
      <c r="FK108" s="94"/>
      <c r="FL108" s="94"/>
      <c r="FM108" s="94"/>
      <c r="FN108" s="94"/>
      <c r="FO108" s="94"/>
      <c r="FP108" s="94"/>
      <c r="FQ108" s="94"/>
      <c r="FR108" s="94"/>
      <c r="FS108" s="94"/>
      <c r="FT108" s="94"/>
      <c r="FU108" s="94"/>
      <c r="FV108" s="94"/>
      <c r="FW108" s="94"/>
      <c r="FX108" s="94"/>
      <c r="FY108" s="94"/>
      <c r="FZ108" s="94"/>
      <c r="GA108" s="94"/>
      <c r="GB108" s="94"/>
      <c r="GC108" s="94"/>
      <c r="GD108" s="94"/>
      <c r="GE108" s="94"/>
      <c r="GF108" s="94"/>
      <c r="GG108" s="94"/>
      <c r="GH108" s="94"/>
      <c r="GI108" s="94"/>
      <c r="GJ108" s="94"/>
      <c r="GK108" s="94"/>
      <c r="GL108" s="94"/>
      <c r="GM108" s="94"/>
      <c r="GN108" s="94"/>
      <c r="GO108" s="94"/>
      <c r="GP108" s="94"/>
      <c r="GQ108" s="94"/>
      <c r="GR108" s="94"/>
      <c r="GS108" s="94"/>
      <c r="GT108" s="94"/>
      <c r="GU108" s="94"/>
      <c r="GV108" s="94"/>
      <c r="GW108" s="94"/>
      <c r="GX108" s="94"/>
      <c r="GY108" s="94"/>
      <c r="GZ108" s="94"/>
      <c r="HA108" s="94"/>
      <c r="HB108" s="94"/>
      <c r="HC108" s="94"/>
      <c r="HD108" s="94"/>
      <c r="HE108" s="94"/>
      <c r="HF108" s="94"/>
      <c r="HG108" s="94"/>
      <c r="HH108" s="94"/>
      <c r="HI108" s="94"/>
      <c r="HJ108" s="94"/>
      <c r="HK108" s="94"/>
      <c r="HL108" s="94"/>
      <c r="HM108" s="94"/>
      <c r="HN108" s="94"/>
      <c r="HO108" s="94"/>
      <c r="HP108" s="94"/>
      <c r="HQ108" s="94"/>
      <c r="HR108" s="94"/>
      <c r="HS108" s="94"/>
      <c r="HT108" s="94"/>
      <c r="HU108" s="94"/>
      <c r="HV108" s="94"/>
      <c r="HW108" s="94"/>
      <c r="HX108" s="94"/>
      <c r="HY108" s="94"/>
      <c r="HZ108" s="94"/>
      <c r="IA108" s="94"/>
      <c r="IB108" s="94"/>
      <c r="IC108" s="94"/>
      <c r="ID108" s="94"/>
      <c r="IE108" s="94"/>
      <c r="IF108" s="94"/>
      <c r="IG108" s="94"/>
      <c r="IH108" s="94"/>
      <c r="II108" s="94"/>
      <c r="IJ108" s="94"/>
      <c r="IK108" s="94"/>
      <c r="IL108" s="94"/>
      <c r="IM108" s="94"/>
      <c r="IN108" s="94"/>
      <c r="IO108" s="94"/>
      <c r="IP108" s="94"/>
      <c r="IQ108" s="94"/>
      <c r="IR108" s="94"/>
      <c r="IS108" s="94"/>
      <c r="IT108" s="94"/>
      <c r="IU108" s="94"/>
      <c r="IV108" s="94"/>
      <c r="IW108" s="94"/>
      <c r="IX108" s="94"/>
      <c r="IY108" s="94"/>
      <c r="IZ108" s="94"/>
      <c r="JA108" s="94"/>
    </row>
    <row r="109" spans="1:261" s="19" customFormat="1" x14ac:dyDescent="0.2">
      <c r="A109" s="103">
        <v>42921</v>
      </c>
      <c r="B109" s="82" t="s">
        <v>2202</v>
      </c>
      <c r="C109" s="82" t="s">
        <v>258</v>
      </c>
      <c r="D109" s="82" t="s">
        <v>141</v>
      </c>
      <c r="E109" s="82" t="s">
        <v>140</v>
      </c>
      <c r="F109" s="63"/>
      <c r="G109" s="105">
        <v>2021</v>
      </c>
      <c r="H109" s="104" t="s">
        <v>2</v>
      </c>
      <c r="I109" s="104" t="str">
        <f>LEFT($H109,2)</f>
        <v>OR</v>
      </c>
      <c r="J109" s="104" t="str">
        <f>RIGHT($H109,2)</f>
        <v>OR</v>
      </c>
      <c r="K109" s="159" t="str">
        <f>IF($L109=$M109,L109,CONCATENATE($L109,", ",IF(ISBLANK(N109),"",CONCATENATE(N109,", ")),$M109))</f>
        <v>Pacific</v>
      </c>
      <c r="L109" s="104" t="str">
        <f>INDEX('State '!$A$1:$C$62,MATCH($I109,'State '!$B:$B,0),3)</f>
        <v>Pacific</v>
      </c>
      <c r="M109" s="104" t="str">
        <f>INDEX('State '!$A$1:$C$62,MATCH($J109,'State '!$B:$B,0),3)</f>
        <v>Pacific</v>
      </c>
      <c r="N109" s="104"/>
      <c r="O109" s="171">
        <v>800</v>
      </c>
      <c r="P109" s="210">
        <v>106</v>
      </c>
      <c r="Q109" s="173">
        <v>450</v>
      </c>
      <c r="R109" s="105">
        <v>30</v>
      </c>
      <c r="S109" s="104" t="s">
        <v>135</v>
      </c>
      <c r="T109" s="104" t="s">
        <v>390</v>
      </c>
      <c r="U109" s="104" t="s">
        <v>391</v>
      </c>
      <c r="V109" s="104" t="s">
        <v>2247</v>
      </c>
      <c r="W109" s="82"/>
      <c r="X109" s="82"/>
      <c r="Y109" s="106"/>
      <c r="Z109" s="107"/>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c r="BZ109" s="94"/>
      <c r="CA109" s="94"/>
      <c r="CB109" s="94"/>
      <c r="CC109" s="94"/>
      <c r="CD109" s="94"/>
      <c r="CE109" s="94"/>
      <c r="CF109" s="94"/>
      <c r="CG109" s="94"/>
      <c r="CH109" s="94"/>
      <c r="CI109" s="94"/>
      <c r="CJ109" s="94"/>
      <c r="CK109" s="94"/>
      <c r="CL109" s="94"/>
      <c r="CM109" s="94"/>
      <c r="CN109" s="94"/>
      <c r="CO109" s="94"/>
      <c r="CP109" s="94"/>
      <c r="CQ109" s="94"/>
      <c r="CR109" s="94"/>
      <c r="CS109" s="94"/>
      <c r="CT109" s="94"/>
      <c r="CU109" s="94"/>
      <c r="CV109" s="94"/>
      <c r="CW109" s="94"/>
      <c r="CX109" s="94"/>
      <c r="CY109" s="94"/>
      <c r="CZ109" s="94"/>
      <c r="DA109" s="94"/>
      <c r="DB109" s="94"/>
      <c r="DC109" s="94"/>
      <c r="DD109" s="94"/>
      <c r="DE109" s="94"/>
      <c r="DF109" s="94"/>
      <c r="DG109" s="94"/>
      <c r="DH109" s="94"/>
      <c r="DI109" s="94"/>
      <c r="DJ109" s="94"/>
      <c r="DK109" s="94"/>
      <c r="DL109" s="94"/>
      <c r="DM109" s="94"/>
      <c r="DN109" s="94"/>
      <c r="DO109" s="94"/>
      <c r="DP109" s="94"/>
      <c r="DQ109" s="94"/>
      <c r="DR109" s="94"/>
      <c r="DS109" s="94"/>
      <c r="DT109" s="94"/>
      <c r="DU109" s="94"/>
      <c r="DV109" s="94"/>
      <c r="DW109" s="94"/>
      <c r="DX109" s="94"/>
      <c r="DY109" s="94"/>
      <c r="DZ109" s="94"/>
      <c r="EA109" s="94"/>
      <c r="EB109" s="94"/>
      <c r="EC109" s="94"/>
      <c r="ED109" s="94"/>
      <c r="EE109" s="94"/>
      <c r="EF109" s="94"/>
      <c r="EG109" s="94"/>
      <c r="EH109" s="94"/>
      <c r="EI109" s="94"/>
      <c r="EJ109" s="94"/>
      <c r="EK109" s="94"/>
      <c r="EL109" s="94"/>
      <c r="EM109" s="94"/>
      <c r="EN109" s="94"/>
      <c r="EO109" s="94"/>
      <c r="EP109" s="94"/>
      <c r="EQ109" s="94"/>
      <c r="ER109" s="94"/>
      <c r="ES109" s="94"/>
      <c r="ET109" s="94"/>
      <c r="EU109" s="94"/>
      <c r="EV109" s="94"/>
      <c r="EW109" s="94"/>
      <c r="EX109" s="94"/>
      <c r="EY109" s="94"/>
      <c r="EZ109" s="94"/>
      <c r="FA109" s="94"/>
      <c r="FB109" s="94"/>
      <c r="FC109" s="94"/>
      <c r="FD109" s="94"/>
      <c r="FE109" s="94"/>
      <c r="FF109" s="94"/>
      <c r="FG109" s="94"/>
      <c r="FH109" s="94"/>
      <c r="FI109" s="94"/>
      <c r="FJ109" s="94"/>
      <c r="FK109" s="94"/>
      <c r="FL109" s="94"/>
      <c r="FM109" s="94"/>
      <c r="FN109" s="94"/>
      <c r="FO109" s="94"/>
      <c r="FP109" s="94"/>
      <c r="FQ109" s="94"/>
      <c r="FR109" s="94"/>
      <c r="FS109" s="94"/>
      <c r="FT109" s="94"/>
      <c r="FU109" s="94"/>
      <c r="FV109" s="94"/>
      <c r="FW109" s="94"/>
      <c r="FX109" s="94"/>
      <c r="FY109" s="94"/>
      <c r="FZ109" s="94"/>
      <c r="GA109" s="94"/>
      <c r="GB109" s="94"/>
      <c r="GC109" s="94"/>
      <c r="GD109" s="94"/>
      <c r="GE109" s="94"/>
      <c r="GF109" s="94"/>
      <c r="GG109" s="94"/>
      <c r="GH109" s="94"/>
      <c r="GI109" s="94"/>
      <c r="GJ109" s="94"/>
      <c r="GK109" s="94"/>
      <c r="GL109" s="94"/>
      <c r="GM109" s="94"/>
      <c r="GN109" s="94"/>
      <c r="GO109" s="94"/>
      <c r="GP109" s="94"/>
      <c r="GQ109" s="94"/>
      <c r="GR109" s="94"/>
      <c r="GS109" s="94"/>
      <c r="GT109" s="94"/>
      <c r="GU109" s="94"/>
      <c r="GV109" s="94"/>
      <c r="GW109" s="94"/>
      <c r="GX109" s="94"/>
      <c r="GY109" s="94"/>
      <c r="GZ109" s="94"/>
      <c r="HA109" s="94"/>
      <c r="HB109" s="94"/>
      <c r="HC109" s="94"/>
      <c r="HD109" s="94"/>
      <c r="HE109" s="94"/>
      <c r="HF109" s="94"/>
      <c r="HG109" s="94"/>
      <c r="HH109" s="94"/>
      <c r="HI109" s="94"/>
      <c r="HJ109" s="94"/>
      <c r="HK109" s="94"/>
      <c r="HL109" s="94"/>
      <c r="HM109" s="94"/>
      <c r="HN109" s="94"/>
      <c r="HO109" s="94"/>
      <c r="HP109" s="94"/>
      <c r="HQ109" s="94"/>
      <c r="HR109" s="94"/>
      <c r="HS109" s="94"/>
      <c r="HT109" s="94"/>
      <c r="HU109" s="94"/>
      <c r="HV109" s="94"/>
      <c r="HW109" s="94"/>
      <c r="HX109" s="94"/>
      <c r="HY109" s="94"/>
      <c r="HZ109" s="94"/>
      <c r="IA109" s="94"/>
      <c r="IB109" s="94"/>
      <c r="IC109" s="94"/>
      <c r="ID109" s="94"/>
      <c r="IE109" s="94"/>
      <c r="IF109" s="94"/>
      <c r="IG109" s="94"/>
      <c r="IH109" s="94"/>
      <c r="II109" s="94"/>
      <c r="IJ109" s="94"/>
      <c r="IK109" s="94"/>
      <c r="IL109" s="94"/>
      <c r="IM109" s="94"/>
      <c r="IN109" s="94"/>
      <c r="IO109" s="94"/>
      <c r="IP109" s="94"/>
      <c r="IQ109" s="94"/>
      <c r="IR109" s="94"/>
      <c r="IS109" s="94"/>
      <c r="IT109" s="94"/>
      <c r="IU109" s="94"/>
      <c r="IV109" s="94"/>
      <c r="IW109" s="94"/>
      <c r="IX109" s="94"/>
      <c r="IY109" s="94"/>
      <c r="IZ109" s="94"/>
      <c r="JA109" s="94"/>
    </row>
    <row r="110" spans="1:261" s="19" customFormat="1" ht="38.25" x14ac:dyDescent="0.2">
      <c r="A110" s="103">
        <v>43769</v>
      </c>
      <c r="B110" s="82" t="s">
        <v>2640</v>
      </c>
      <c r="C110" s="83" t="s">
        <v>2641</v>
      </c>
      <c r="D110" s="82" t="s">
        <v>134</v>
      </c>
      <c r="E110" s="82" t="s">
        <v>432</v>
      </c>
      <c r="F110" s="63"/>
      <c r="G110" s="105">
        <v>2021</v>
      </c>
      <c r="H110" s="104" t="s">
        <v>0</v>
      </c>
      <c r="I110" s="104" t="str">
        <f>LEFT($H110,2)</f>
        <v>LA</v>
      </c>
      <c r="J110" s="104" t="str">
        <f>RIGHT($H110,2)</f>
        <v>LA</v>
      </c>
      <c r="K110" s="159" t="str">
        <f>IF($L110=$M110,L110,CONCATENATE($L110,", ",IF(ISBLANK(N110),"",CONCATENATE(N110,", ")),$M110))</f>
        <v>South Central</v>
      </c>
      <c r="L110" s="104" t="str">
        <f>INDEX('State '!$A$1:$C$62,MATCH($I110,'State '!$B:$B,0),3)</f>
        <v>South Central</v>
      </c>
      <c r="M110" s="104" t="str">
        <f>INDEX('State '!$A$1:$C$62,MATCH($J110,'State '!$B:$B,0),3)</f>
        <v>South Central</v>
      </c>
      <c r="N110" s="104"/>
      <c r="O110" s="171">
        <v>344.54500000000002</v>
      </c>
      <c r="P110" s="210">
        <v>24</v>
      </c>
      <c r="Q110" s="173">
        <v>1900</v>
      </c>
      <c r="R110" s="105">
        <v>42</v>
      </c>
      <c r="S110" s="104" t="s">
        <v>135</v>
      </c>
      <c r="T110" s="115" t="s">
        <v>390</v>
      </c>
      <c r="U110" s="104" t="s">
        <v>2642</v>
      </c>
      <c r="V110" s="104" t="s">
        <v>2247</v>
      </c>
      <c r="W110" s="82" t="s">
        <v>2945</v>
      </c>
      <c r="X110" s="82" t="s">
        <v>2952</v>
      </c>
      <c r="Y110" s="163" t="s">
        <v>2643</v>
      </c>
      <c r="Z110" s="107"/>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A110" s="94"/>
      <c r="CB110" s="94"/>
      <c r="CC110" s="94"/>
      <c r="CD110" s="94"/>
      <c r="CE110" s="94"/>
      <c r="CF110" s="94"/>
      <c r="CG110" s="94"/>
      <c r="CH110" s="94"/>
      <c r="CI110" s="94"/>
      <c r="CJ110" s="94"/>
      <c r="CK110" s="94"/>
      <c r="CL110" s="94"/>
      <c r="CM110" s="94"/>
      <c r="CN110" s="94"/>
      <c r="CO110" s="94"/>
      <c r="CP110" s="94"/>
      <c r="CQ110" s="94"/>
      <c r="CR110" s="94"/>
      <c r="CS110" s="94"/>
      <c r="CT110" s="94"/>
      <c r="CU110" s="94"/>
      <c r="CV110" s="94"/>
      <c r="CW110" s="94"/>
      <c r="CX110" s="94"/>
      <c r="CY110" s="94"/>
      <c r="CZ110" s="94"/>
      <c r="DA110" s="94"/>
      <c r="DB110" s="94"/>
      <c r="DC110" s="94"/>
      <c r="DD110" s="94"/>
      <c r="DE110" s="94"/>
      <c r="DF110" s="94"/>
      <c r="DG110" s="94"/>
      <c r="DH110" s="94"/>
      <c r="DI110" s="94"/>
      <c r="DJ110" s="94"/>
      <c r="DK110" s="94"/>
      <c r="DL110" s="94"/>
      <c r="DM110" s="94"/>
      <c r="DN110" s="94"/>
      <c r="DO110" s="94"/>
      <c r="DP110" s="94"/>
      <c r="DQ110" s="94"/>
      <c r="DR110" s="94"/>
      <c r="DS110" s="94"/>
      <c r="DT110" s="94"/>
      <c r="DU110" s="94"/>
      <c r="DV110" s="94"/>
      <c r="DW110" s="94"/>
      <c r="DX110" s="94"/>
      <c r="DY110" s="94"/>
      <c r="DZ110" s="94"/>
      <c r="EA110" s="94"/>
      <c r="EB110" s="94"/>
      <c r="EC110" s="94"/>
      <c r="ED110" s="94"/>
      <c r="EE110" s="94"/>
      <c r="EF110" s="94"/>
      <c r="EG110" s="94"/>
      <c r="EH110" s="94"/>
      <c r="EI110" s="94"/>
      <c r="EJ110" s="94"/>
      <c r="EK110" s="94"/>
      <c r="EL110" s="94"/>
      <c r="EM110" s="94"/>
      <c r="EN110" s="94"/>
      <c r="EO110" s="94"/>
      <c r="EP110" s="94"/>
      <c r="EQ110" s="94"/>
      <c r="ER110" s="94"/>
      <c r="ES110" s="94"/>
      <c r="ET110" s="94"/>
      <c r="EU110" s="94"/>
      <c r="EV110" s="94"/>
      <c r="EW110" s="94"/>
      <c r="EX110" s="94"/>
      <c r="EY110" s="94"/>
      <c r="EZ110" s="94"/>
      <c r="FA110" s="94"/>
      <c r="FB110" s="94"/>
      <c r="FC110" s="94"/>
      <c r="FD110" s="94"/>
      <c r="FE110" s="94"/>
      <c r="FF110" s="94"/>
      <c r="FG110" s="94"/>
      <c r="FH110" s="94"/>
      <c r="FI110" s="94"/>
      <c r="FJ110" s="94"/>
      <c r="FK110" s="94"/>
      <c r="FL110" s="94"/>
      <c r="FM110" s="94"/>
      <c r="FN110" s="94"/>
      <c r="FO110" s="94"/>
      <c r="FP110" s="94"/>
      <c r="FQ110" s="94"/>
      <c r="FR110" s="94"/>
      <c r="FS110" s="94"/>
      <c r="FT110" s="94"/>
      <c r="FU110" s="94"/>
      <c r="FV110" s="94"/>
      <c r="FW110" s="94"/>
      <c r="FX110" s="94"/>
      <c r="FY110" s="94"/>
      <c r="FZ110" s="94"/>
      <c r="GA110" s="94"/>
      <c r="GB110" s="94"/>
      <c r="GC110" s="94"/>
      <c r="GD110" s="94"/>
      <c r="GE110" s="94"/>
      <c r="GF110" s="94"/>
      <c r="GG110" s="94"/>
      <c r="GH110" s="94"/>
      <c r="GI110" s="94"/>
      <c r="GJ110" s="94"/>
      <c r="GK110" s="94"/>
      <c r="GL110" s="94"/>
      <c r="GM110" s="94"/>
      <c r="GN110" s="94"/>
      <c r="GO110" s="94"/>
      <c r="GP110" s="94"/>
      <c r="GQ110" s="94"/>
      <c r="GR110" s="94"/>
      <c r="GS110" s="94"/>
      <c r="GT110" s="94"/>
      <c r="GU110" s="94"/>
      <c r="GV110" s="94"/>
      <c r="GW110" s="94"/>
      <c r="GX110" s="94"/>
      <c r="GY110" s="94"/>
      <c r="GZ110" s="94"/>
      <c r="HA110" s="94"/>
      <c r="HB110" s="94"/>
      <c r="HC110" s="94"/>
      <c r="HD110" s="94"/>
      <c r="HE110" s="94"/>
      <c r="HF110" s="94"/>
      <c r="HG110" s="94"/>
      <c r="HH110" s="94"/>
      <c r="HI110" s="94"/>
      <c r="HJ110" s="94"/>
      <c r="HK110" s="94"/>
      <c r="HL110" s="94"/>
      <c r="HM110" s="94"/>
      <c r="HN110" s="94"/>
      <c r="HO110" s="94"/>
      <c r="HP110" s="94"/>
      <c r="HQ110" s="94"/>
      <c r="HR110" s="94"/>
      <c r="HS110" s="94"/>
      <c r="HT110" s="94"/>
      <c r="HU110" s="94"/>
      <c r="HV110" s="94"/>
      <c r="HW110" s="94"/>
      <c r="HX110" s="94"/>
      <c r="HY110" s="94"/>
      <c r="HZ110" s="94"/>
      <c r="IA110" s="94"/>
      <c r="IB110" s="94"/>
      <c r="IC110" s="94"/>
      <c r="ID110" s="94"/>
      <c r="IE110" s="94"/>
      <c r="IF110" s="94"/>
      <c r="IG110" s="94"/>
      <c r="IH110" s="94"/>
      <c r="II110" s="94"/>
      <c r="IJ110" s="94"/>
      <c r="IK110" s="94"/>
      <c r="IL110" s="94"/>
      <c r="IM110" s="94"/>
      <c r="IN110" s="94"/>
      <c r="IO110" s="94"/>
      <c r="IP110" s="94"/>
      <c r="IQ110" s="94"/>
      <c r="IR110" s="94"/>
      <c r="IS110" s="94"/>
      <c r="IT110" s="94"/>
      <c r="IU110" s="94"/>
      <c r="IV110" s="94"/>
      <c r="IW110" s="94"/>
      <c r="IX110" s="94"/>
      <c r="IY110" s="94"/>
      <c r="IZ110" s="94"/>
      <c r="JA110" s="94"/>
    </row>
    <row r="111" spans="1:261" s="19" customFormat="1" ht="38.25" x14ac:dyDescent="0.2">
      <c r="A111" s="103">
        <v>43640</v>
      </c>
      <c r="B111" s="82" t="s">
        <v>2834</v>
      </c>
      <c r="C111" s="82" t="s">
        <v>2835</v>
      </c>
      <c r="D111" s="82" t="s">
        <v>134</v>
      </c>
      <c r="E111" s="82" t="s">
        <v>138</v>
      </c>
      <c r="F111" s="63"/>
      <c r="G111" s="105">
        <v>2021</v>
      </c>
      <c r="H111" s="104" t="s">
        <v>487</v>
      </c>
      <c r="I111" s="104" t="str">
        <f>LEFT($H111,2)</f>
        <v>PA</v>
      </c>
      <c r="J111" s="104" t="str">
        <f>RIGHT($H111,2)</f>
        <v>WV</v>
      </c>
      <c r="K111" s="159" t="str">
        <f>IF($L111=$M111,L111,CONCATENATE($L111,", ",IF(ISBLANK(N111),"",CONCATENATE(N111,", ")),$M111))</f>
        <v>Northeast</v>
      </c>
      <c r="L111" s="104" t="str">
        <f>INDEX('State '!$A$1:$C$62,MATCH($I111,'State '!$B:$B,0),3)</f>
        <v>Northeast</v>
      </c>
      <c r="M111" s="104" t="str">
        <f>INDEX('State '!$A$1:$C$62,MATCH($J111,'State '!$B:$B,0),3)</f>
        <v>Northeast</v>
      </c>
      <c r="N111" s="104"/>
      <c r="O111" s="171">
        <v>96</v>
      </c>
      <c r="P111" s="210">
        <v>17</v>
      </c>
      <c r="Q111" s="173">
        <v>140</v>
      </c>
      <c r="R111" s="105">
        <v>16</v>
      </c>
      <c r="S111" s="104" t="s">
        <v>135</v>
      </c>
      <c r="T111" s="104" t="s">
        <v>390</v>
      </c>
      <c r="U111" s="104" t="s">
        <v>2913</v>
      </c>
      <c r="V111" s="104" t="s">
        <v>2250</v>
      </c>
      <c r="W111" s="82" t="s">
        <v>2914</v>
      </c>
      <c r="X111" s="82" t="s">
        <v>2953</v>
      </c>
      <c r="Y111" s="106"/>
      <c r="Z111" s="107"/>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A111" s="94"/>
      <c r="CB111" s="94"/>
      <c r="CC111" s="94"/>
      <c r="CD111" s="94"/>
      <c r="CE111" s="94"/>
      <c r="CF111" s="94"/>
      <c r="CG111" s="94"/>
      <c r="CH111" s="94"/>
      <c r="CI111" s="94"/>
      <c r="CJ111" s="94"/>
      <c r="CK111" s="94"/>
      <c r="CL111" s="94"/>
      <c r="CM111" s="94"/>
      <c r="CN111" s="94"/>
      <c r="CO111" s="94"/>
      <c r="CP111" s="94"/>
      <c r="CQ111" s="94"/>
      <c r="CR111" s="94"/>
      <c r="CS111" s="94"/>
      <c r="CT111" s="94"/>
      <c r="CU111" s="94"/>
      <c r="CV111" s="94"/>
      <c r="CW111" s="94"/>
      <c r="CX111" s="94"/>
      <c r="CY111" s="94"/>
      <c r="CZ111" s="94"/>
      <c r="DA111" s="94"/>
      <c r="DB111" s="94"/>
      <c r="DC111" s="94"/>
      <c r="DD111" s="94"/>
      <c r="DE111" s="94"/>
      <c r="DF111" s="94"/>
      <c r="DG111" s="94"/>
      <c r="DH111" s="94"/>
      <c r="DI111" s="94"/>
      <c r="DJ111" s="94"/>
      <c r="DK111" s="94"/>
      <c r="DL111" s="94"/>
      <c r="DM111" s="94"/>
      <c r="DN111" s="94"/>
      <c r="DO111" s="94"/>
      <c r="DP111" s="94"/>
      <c r="DQ111" s="94"/>
      <c r="DR111" s="94"/>
      <c r="DS111" s="94"/>
      <c r="DT111" s="94"/>
      <c r="DU111" s="94"/>
      <c r="DV111" s="94"/>
      <c r="DW111" s="94"/>
      <c r="DX111" s="94"/>
      <c r="DY111" s="94"/>
      <c r="DZ111" s="94"/>
      <c r="EA111" s="94"/>
      <c r="EB111" s="94"/>
      <c r="EC111" s="94"/>
      <c r="ED111" s="94"/>
      <c r="EE111" s="94"/>
      <c r="EF111" s="94"/>
      <c r="EG111" s="94"/>
      <c r="EH111" s="94"/>
      <c r="EI111" s="94"/>
      <c r="EJ111" s="94"/>
      <c r="EK111" s="94"/>
      <c r="EL111" s="94"/>
      <c r="EM111" s="94"/>
      <c r="EN111" s="94"/>
      <c r="EO111" s="94"/>
      <c r="EP111" s="94"/>
      <c r="EQ111" s="94"/>
      <c r="ER111" s="94"/>
      <c r="ES111" s="94"/>
      <c r="ET111" s="94"/>
      <c r="EU111" s="94"/>
      <c r="EV111" s="94"/>
      <c r="EW111" s="94"/>
      <c r="EX111" s="94"/>
      <c r="EY111" s="94"/>
      <c r="EZ111" s="94"/>
      <c r="FA111" s="94"/>
      <c r="FB111" s="94"/>
      <c r="FC111" s="94"/>
      <c r="FD111" s="94"/>
      <c r="FE111" s="94"/>
      <c r="FF111" s="94"/>
      <c r="FG111" s="94"/>
      <c r="FH111" s="94"/>
      <c r="FI111" s="94"/>
      <c r="FJ111" s="94"/>
      <c r="FK111" s="94"/>
      <c r="FL111" s="94"/>
      <c r="FM111" s="94"/>
      <c r="FN111" s="94"/>
      <c r="FO111" s="94"/>
      <c r="FP111" s="94"/>
      <c r="FQ111" s="94"/>
      <c r="FR111" s="94"/>
      <c r="FS111" s="94"/>
      <c r="FT111" s="94"/>
      <c r="FU111" s="94"/>
      <c r="FV111" s="94"/>
      <c r="FW111" s="94"/>
      <c r="FX111" s="94"/>
      <c r="FY111" s="94"/>
      <c r="FZ111" s="94"/>
      <c r="GA111" s="94"/>
      <c r="GB111" s="94"/>
      <c r="GC111" s="94"/>
      <c r="GD111" s="94"/>
      <c r="GE111" s="94"/>
      <c r="GF111" s="94"/>
      <c r="GG111" s="94"/>
      <c r="GH111" s="94"/>
      <c r="GI111" s="94"/>
      <c r="GJ111" s="94"/>
      <c r="GK111" s="94"/>
      <c r="GL111" s="94"/>
      <c r="GM111" s="94"/>
      <c r="GN111" s="94"/>
      <c r="GO111" s="94"/>
      <c r="GP111" s="94"/>
      <c r="GQ111" s="94"/>
      <c r="GR111" s="94"/>
      <c r="GS111" s="94"/>
      <c r="GT111" s="94"/>
      <c r="GU111" s="94"/>
      <c r="GV111" s="94"/>
      <c r="GW111" s="94"/>
      <c r="GX111" s="94"/>
      <c r="GY111" s="94"/>
      <c r="GZ111" s="94"/>
      <c r="HA111" s="94"/>
      <c r="HB111" s="94"/>
      <c r="HC111" s="94"/>
      <c r="HD111" s="94"/>
      <c r="HE111" s="94"/>
      <c r="HF111" s="94"/>
      <c r="HG111" s="94"/>
      <c r="HH111" s="94"/>
      <c r="HI111" s="94"/>
      <c r="HJ111" s="94"/>
      <c r="HK111" s="94"/>
      <c r="HL111" s="94"/>
      <c r="HM111" s="94"/>
      <c r="HN111" s="94"/>
      <c r="HO111" s="94"/>
      <c r="HP111" s="94"/>
      <c r="HQ111" s="94"/>
      <c r="HR111" s="94"/>
      <c r="HS111" s="94"/>
      <c r="HT111" s="94"/>
      <c r="HU111" s="94"/>
      <c r="HV111" s="94"/>
      <c r="HW111" s="94"/>
      <c r="HX111" s="94"/>
      <c r="HY111" s="94"/>
      <c r="HZ111" s="94"/>
      <c r="IA111" s="94"/>
      <c r="IB111" s="94"/>
      <c r="IC111" s="94"/>
      <c r="ID111" s="94"/>
      <c r="IE111" s="94"/>
      <c r="IF111" s="94"/>
      <c r="IG111" s="94"/>
      <c r="IH111" s="94"/>
      <c r="II111" s="94"/>
      <c r="IJ111" s="94"/>
      <c r="IK111" s="94"/>
      <c r="IL111" s="94"/>
      <c r="IM111" s="94"/>
      <c r="IN111" s="94"/>
      <c r="IO111" s="94"/>
      <c r="IP111" s="94"/>
      <c r="IQ111" s="94"/>
      <c r="IR111" s="94"/>
      <c r="IS111" s="94"/>
      <c r="IT111" s="94"/>
      <c r="IU111" s="94"/>
      <c r="IV111" s="94"/>
      <c r="IW111" s="94"/>
      <c r="IX111" s="94"/>
      <c r="IY111" s="94"/>
      <c r="IZ111" s="94"/>
      <c r="JA111" s="94"/>
    </row>
    <row r="112" spans="1:261" ht="25.5" x14ac:dyDescent="0.2">
      <c r="A112" s="103">
        <v>43655</v>
      </c>
      <c r="B112" s="82" t="s">
        <v>2870</v>
      </c>
      <c r="C112" s="82" t="s">
        <v>263</v>
      </c>
      <c r="D112" s="82" t="s">
        <v>141</v>
      </c>
      <c r="E112" s="82" t="s">
        <v>432</v>
      </c>
      <c r="F112" s="63"/>
      <c r="G112" s="105">
        <v>2020</v>
      </c>
      <c r="H112" s="104" t="s">
        <v>19</v>
      </c>
      <c r="I112" s="104" t="str">
        <f>LEFT($H112,2)</f>
        <v>VA</v>
      </c>
      <c r="J112" s="104" t="str">
        <f>RIGHT($H112,2)</f>
        <v>VA</v>
      </c>
      <c r="K112" s="159" t="str">
        <f>IF($L112=$M112,L112,CONCATENATE($L112,", ",IF(ISBLANK(N112),"",CONCATENATE(N112,", ")),$M112))</f>
        <v>Northeast</v>
      </c>
      <c r="L112" s="104" t="str">
        <f>INDEX('State '!$A$1:$C$62,MATCH($I112,'State '!$B:$B,0),3)</f>
        <v>Northeast</v>
      </c>
      <c r="M112" s="104" t="str">
        <f>INDEX('State '!$A$1:$C$62,MATCH($J112,'State '!$B:$B,0),3)</f>
        <v>Northeast</v>
      </c>
      <c r="N112" s="104"/>
      <c r="O112" s="171">
        <v>6.3</v>
      </c>
      <c r="P112" s="210"/>
      <c r="Q112" s="173">
        <v>8.27</v>
      </c>
      <c r="R112" s="105"/>
      <c r="S112" s="104" t="s">
        <v>139</v>
      </c>
      <c r="T112" s="104" t="s">
        <v>390</v>
      </c>
      <c r="U112" s="104" t="s">
        <v>2871</v>
      </c>
      <c r="V112" s="104" t="s">
        <v>2247</v>
      </c>
      <c r="W112" s="82" t="s">
        <v>2872</v>
      </c>
      <c r="X112" s="82" t="s">
        <v>2955</v>
      </c>
      <c r="Y112" s="106"/>
      <c r="Z112" s="94"/>
    </row>
    <row r="113" spans="1:26" ht="25.5" x14ac:dyDescent="0.2">
      <c r="A113" s="103">
        <v>43468</v>
      </c>
      <c r="B113" s="82" t="s">
        <v>2798</v>
      </c>
      <c r="C113" s="83" t="s">
        <v>2618</v>
      </c>
      <c r="D113" s="82" t="s">
        <v>141</v>
      </c>
      <c r="E113" s="82" t="s">
        <v>138</v>
      </c>
      <c r="F113" s="63"/>
      <c r="G113" s="105">
        <v>2021</v>
      </c>
      <c r="H113" s="104" t="s">
        <v>2799</v>
      </c>
      <c r="I113" s="104" t="str">
        <f>LEFT($H113,2)</f>
        <v>PA</v>
      </c>
      <c r="J113" s="104" t="str">
        <f>RIGHT($H113,2)</f>
        <v>OH</v>
      </c>
      <c r="K113" s="159" t="str">
        <f>IF($L113=$M113,L113,CONCATENATE($L113,", ",IF(ISBLANK(N113),"",CONCATENATE(N113,", ")),$M113))</f>
        <v>Northeast</v>
      </c>
      <c r="L113" s="104" t="str">
        <f>INDEX('State '!$A$1:$C$62,MATCH($I113,'State '!$B:$B,0),3)</f>
        <v>Northeast</v>
      </c>
      <c r="M113" s="104" t="str">
        <f>INDEX('State '!$A$1:$C$62,MATCH($J113,'State '!$B:$B,0),3)</f>
        <v>Northeast</v>
      </c>
      <c r="N113" s="104"/>
      <c r="O113" s="171">
        <v>94.2</v>
      </c>
      <c r="P113" s="210">
        <v>5.0999999999999996</v>
      </c>
      <c r="Q113" s="173">
        <v>150</v>
      </c>
      <c r="R113" s="105">
        <v>36</v>
      </c>
      <c r="S113" s="104" t="s">
        <v>135</v>
      </c>
      <c r="T113" s="104" t="s">
        <v>390</v>
      </c>
      <c r="U113" s="104" t="s">
        <v>2800</v>
      </c>
      <c r="V113" s="104" t="s">
        <v>2250</v>
      </c>
      <c r="W113" s="82" t="s">
        <v>2801</v>
      </c>
      <c r="X113" s="82" t="s">
        <v>2953</v>
      </c>
      <c r="Y113" s="106"/>
      <c r="Z113" s="94"/>
    </row>
    <row r="114" spans="1:26" ht="25.5" x14ac:dyDescent="0.2">
      <c r="A114" s="103">
        <v>43802</v>
      </c>
      <c r="B114" s="82" t="s">
        <v>2807</v>
      </c>
      <c r="C114" s="82" t="s">
        <v>1894</v>
      </c>
      <c r="D114" s="82" t="s">
        <v>141</v>
      </c>
      <c r="E114" s="82" t="s">
        <v>138</v>
      </c>
      <c r="F114" s="63"/>
      <c r="G114" s="105">
        <v>2021</v>
      </c>
      <c r="H114" s="104" t="s">
        <v>2558</v>
      </c>
      <c r="I114" s="104" t="str">
        <f>LEFT($H114,2)</f>
        <v>QU</v>
      </c>
      <c r="J114" s="104" t="str">
        <f>RIGHT($H114,2)</f>
        <v>ME</v>
      </c>
      <c r="K114" s="159" t="str">
        <f>IF($L114=$M114,L114,CONCATENATE($L114,", ",IF(ISBLANK(N114),"",CONCATENATE(N114,", ")),$M114))</f>
        <v>Canada, Northeast</v>
      </c>
      <c r="L114" s="104" t="str">
        <f>INDEX('State '!$A$1:$C$62,MATCH($I114,'State '!$B:$B,0),3)</f>
        <v>Canada</v>
      </c>
      <c r="M114" s="104" t="str">
        <f>INDEX('State '!$A$1:$C$62,MATCH($J114,'State '!$B:$B,0),3)</f>
        <v>Northeast</v>
      </c>
      <c r="N114" s="104"/>
      <c r="O114" s="171"/>
      <c r="P114" s="210"/>
      <c r="Q114" s="173">
        <v>62.988999999999997</v>
      </c>
      <c r="R114" s="105"/>
      <c r="S114" s="104" t="s">
        <v>135</v>
      </c>
      <c r="T114" s="104" t="s">
        <v>390</v>
      </c>
      <c r="U114" s="104"/>
      <c r="V114" s="104" t="s">
        <v>2250</v>
      </c>
      <c r="W114" s="82"/>
      <c r="X114" s="82"/>
      <c r="Y114" s="163" t="s">
        <v>2895</v>
      </c>
      <c r="Z114" s="94"/>
    </row>
    <row r="115" spans="1:26" ht="38.25" x14ac:dyDescent="0.2">
      <c r="A115" s="103">
        <v>43423</v>
      </c>
      <c r="B115" s="82" t="s">
        <v>2777</v>
      </c>
      <c r="C115" s="82" t="s">
        <v>221</v>
      </c>
      <c r="D115" s="82" t="s">
        <v>137</v>
      </c>
      <c r="E115" s="82" t="s">
        <v>140</v>
      </c>
      <c r="F115" s="63"/>
      <c r="G115" s="105">
        <v>2021</v>
      </c>
      <c r="H115" s="104" t="s">
        <v>2778</v>
      </c>
      <c r="I115" s="104" t="str">
        <f>LEFT($H115,2)</f>
        <v>UT</v>
      </c>
      <c r="J115" s="104" t="str">
        <f>RIGHT($H115,2)</f>
        <v>MX</v>
      </c>
      <c r="K115" s="159" t="str">
        <f>IF($L115=$M115,L115,CONCATENATE($L115,", ",IF(ISBLANK(N115),"",CONCATENATE(N115,", ")),$M115))</f>
        <v>Mountain, Mexico</v>
      </c>
      <c r="L115" s="104" t="str">
        <f>INDEX('State '!$A$1:$C$62,MATCH($I115,'State '!$B:$B,0),3)</f>
        <v>Mountain</v>
      </c>
      <c r="M115" s="104" t="str">
        <f>INDEX('State '!$A$1:$C$62,MATCH($J115,'State '!$B:$B,0),3)</f>
        <v>Mexico</v>
      </c>
      <c r="N115" s="104"/>
      <c r="O115" s="171"/>
      <c r="P115" s="210">
        <v>650</v>
      </c>
      <c r="Q115" s="173">
        <v>2000</v>
      </c>
      <c r="R115" s="105" t="s">
        <v>2779</v>
      </c>
      <c r="S115" s="104" t="s">
        <v>135</v>
      </c>
      <c r="T115" s="104" t="s">
        <v>390</v>
      </c>
      <c r="U115" s="104"/>
      <c r="V115" s="104" t="s">
        <v>2250</v>
      </c>
      <c r="W115" s="82" t="s">
        <v>2780</v>
      </c>
      <c r="X115" s="82"/>
      <c r="Y115" s="163" t="s">
        <v>2896</v>
      </c>
      <c r="Z115" s="94"/>
    </row>
    <row r="116" spans="1:26" ht="25.5" x14ac:dyDescent="0.2">
      <c r="A116" s="103">
        <v>43655</v>
      </c>
      <c r="B116" s="82" t="s">
        <v>2692</v>
      </c>
      <c r="C116" s="82" t="s">
        <v>2049</v>
      </c>
      <c r="D116" s="82" t="s">
        <v>137</v>
      </c>
      <c r="E116" s="82" t="s">
        <v>140</v>
      </c>
      <c r="F116" s="63"/>
      <c r="G116" s="105">
        <v>2021</v>
      </c>
      <c r="H116" s="104" t="s">
        <v>6</v>
      </c>
      <c r="I116" s="104" t="str">
        <f>LEFT($H116,2)</f>
        <v>TX</v>
      </c>
      <c r="J116" s="104" t="str">
        <f>RIGHT($H116,2)</f>
        <v>TX</v>
      </c>
      <c r="K116" s="159" t="str">
        <f>IF($L116=$M116,L116,CONCATENATE($L116,", ",IF(ISBLANK(N116),"",CONCATENATE(N116,", ")),$M116))</f>
        <v>South Central</v>
      </c>
      <c r="L116" s="104" t="str">
        <f>INDEX('State '!$A$1:$C$62,MATCH($I116,'State '!$B:$B,0),3)</f>
        <v>South Central</v>
      </c>
      <c r="M116" s="104" t="str">
        <f>INDEX('State '!$A$1:$C$62,MATCH($J116,'State '!$B:$B,0),3)</f>
        <v>South Central</v>
      </c>
      <c r="N116" s="104"/>
      <c r="O116" s="171"/>
      <c r="P116" s="210">
        <v>620</v>
      </c>
      <c r="Q116" s="173">
        <v>2000</v>
      </c>
      <c r="R116" s="105" t="s">
        <v>951</v>
      </c>
      <c r="S116" s="104" t="s">
        <v>139</v>
      </c>
      <c r="T116" s="104" t="s">
        <v>2693</v>
      </c>
      <c r="U116" s="104"/>
      <c r="V116" s="104" t="s">
        <v>2247</v>
      </c>
      <c r="W116" s="82" t="s">
        <v>2694</v>
      </c>
      <c r="X116" s="82"/>
      <c r="Y116" s="106"/>
      <c r="Z116" s="94"/>
    </row>
    <row r="117" spans="1:26" ht="25.5" x14ac:dyDescent="0.2">
      <c r="A117" s="103">
        <v>43781</v>
      </c>
      <c r="B117" s="82" t="s">
        <v>3050</v>
      </c>
      <c r="C117" s="82" t="s">
        <v>3051</v>
      </c>
      <c r="D117" s="82" t="s">
        <v>141</v>
      </c>
      <c r="E117" s="82" t="s">
        <v>138</v>
      </c>
      <c r="F117" s="63"/>
      <c r="G117" s="105">
        <v>2020</v>
      </c>
      <c r="H117" s="104" t="s">
        <v>33</v>
      </c>
      <c r="I117" s="104" t="str">
        <f>LEFT($H117,2)</f>
        <v>WV</v>
      </c>
      <c r="J117" s="104" t="str">
        <f>RIGHT($H117,2)</f>
        <v>WV</v>
      </c>
      <c r="K117" s="159" t="str">
        <f>IF($L117=$M117,L117,CONCATENATE($L117,", ",IF(ISBLANK(N117),"",CONCATENATE(N117,", ")),$M117))</f>
        <v>Northeast</v>
      </c>
      <c r="L117" s="104" t="str">
        <f>INDEX('State '!$A$1:$C$62,MATCH($I117,'State '!$B:$B,0),3)</f>
        <v>Northeast</v>
      </c>
      <c r="M117" s="104" t="str">
        <f>INDEX('State '!$A$1:$C$62,MATCH($J117,'State '!$B:$B,0),3)</f>
        <v>Northeast</v>
      </c>
      <c r="N117" s="104"/>
      <c r="O117" s="171">
        <v>4.9000000000000004</v>
      </c>
      <c r="P117" s="210"/>
      <c r="Q117" s="173">
        <v>300</v>
      </c>
      <c r="R117" s="105"/>
      <c r="S117" s="104" t="s">
        <v>135</v>
      </c>
      <c r="T117" s="104" t="s">
        <v>390</v>
      </c>
      <c r="U117" s="104" t="s">
        <v>3048</v>
      </c>
      <c r="V117" s="104" t="s">
        <v>2247</v>
      </c>
      <c r="W117" s="82" t="s">
        <v>3052</v>
      </c>
      <c r="X117" s="82"/>
      <c r="Y117" s="106"/>
      <c r="Z117" s="94"/>
    </row>
    <row r="118" spans="1:26" x14ac:dyDescent="0.2">
      <c r="A118" s="103">
        <v>43684</v>
      </c>
      <c r="B118" s="83" t="s">
        <v>2726</v>
      </c>
      <c r="C118" s="83" t="s">
        <v>241</v>
      </c>
      <c r="D118" s="83" t="s">
        <v>134</v>
      </c>
      <c r="E118" s="113" t="s">
        <v>432</v>
      </c>
      <c r="F118" s="65"/>
      <c r="G118" s="127">
        <v>2020</v>
      </c>
      <c r="H118" s="104" t="s">
        <v>6</v>
      </c>
      <c r="I118" s="104" t="str">
        <f>LEFT($H118,2)</f>
        <v>TX</v>
      </c>
      <c r="J118" s="104" t="str">
        <f>RIGHT($H118,2)</f>
        <v>TX</v>
      </c>
      <c r="K118" s="159" t="str">
        <f>IF($L118=$M118,L118,CONCATENATE($L118,", ",IF(ISBLANK(N118),"",CONCATENATE(N118,", ")),$M118))</f>
        <v>South Central</v>
      </c>
      <c r="L118" s="104" t="str">
        <f>INDEX('State '!$A$1:$C$62,MATCH($I118,'State '!$B:$B,0),3)</f>
        <v>South Central</v>
      </c>
      <c r="M118" s="104" t="str">
        <f>INDEX('State '!$A$1:$C$62,MATCH($J118,'State '!$B:$B,0),3)</f>
        <v>South Central</v>
      </c>
      <c r="N118" s="104"/>
      <c r="O118" s="171">
        <v>96.177999999999997</v>
      </c>
      <c r="P118" s="211">
        <v>19</v>
      </c>
      <c r="Q118" s="123">
        <v>200</v>
      </c>
      <c r="R118" s="66">
        <v>24</v>
      </c>
      <c r="S118" s="114" t="s">
        <v>135</v>
      </c>
      <c r="T118" s="115" t="s">
        <v>390</v>
      </c>
      <c r="U118" s="116" t="s">
        <v>2728</v>
      </c>
      <c r="V118" s="104" t="s">
        <v>2247</v>
      </c>
      <c r="W118" s="82" t="s">
        <v>2727</v>
      </c>
      <c r="X118" s="82" t="s">
        <v>2953</v>
      </c>
      <c r="Y118" s="106"/>
      <c r="Z118" s="94"/>
    </row>
    <row r="119" spans="1:26" x14ac:dyDescent="0.2">
      <c r="A119" s="103">
        <v>43199</v>
      </c>
      <c r="B119" s="83" t="s">
        <v>1985</v>
      </c>
      <c r="C119" s="83" t="s">
        <v>206</v>
      </c>
      <c r="D119" s="83" t="s">
        <v>141</v>
      </c>
      <c r="E119" s="113" t="s">
        <v>2271</v>
      </c>
      <c r="F119" s="65"/>
      <c r="G119" s="127" t="s">
        <v>391</v>
      </c>
      <c r="H119" s="104" t="s">
        <v>10</v>
      </c>
      <c r="I119" s="104" t="str">
        <f>LEFT($H119,2)</f>
        <v>NY</v>
      </c>
      <c r="J119" s="104" t="str">
        <f>RIGHT($H119,2)</f>
        <v>NY</v>
      </c>
      <c r="K119" s="159" t="str">
        <f>IF($L119=$M119,L119,CONCATENATE($L119,", ",IF(ISBLANK(N119),"",CONCATENATE(N119,", ")),$M119))</f>
        <v>Northeast</v>
      </c>
      <c r="L119" s="104" t="str">
        <f>INDEX('State '!$A$1:$C$62,MATCH($I119,'State '!$B:$B,0),3)</f>
        <v>Northeast</v>
      </c>
      <c r="M119" s="104" t="str">
        <f>INDEX('State '!$A$1:$C$62,MATCH($J119,'State '!$B:$B,0),3)</f>
        <v>Northeast</v>
      </c>
      <c r="N119" s="104"/>
      <c r="O119" s="171">
        <v>75</v>
      </c>
      <c r="P119" s="211">
        <v>0</v>
      </c>
      <c r="Q119" s="123">
        <v>650</v>
      </c>
      <c r="R119" s="66"/>
      <c r="S119" s="114" t="s">
        <v>135</v>
      </c>
      <c r="T119" s="115" t="s">
        <v>390</v>
      </c>
      <c r="U119" s="116" t="s">
        <v>1986</v>
      </c>
      <c r="V119" s="104" t="s">
        <v>2247</v>
      </c>
      <c r="W119" s="82" t="s">
        <v>2521</v>
      </c>
      <c r="X119" s="82"/>
      <c r="Y119" s="163" t="s">
        <v>2601</v>
      </c>
      <c r="Z119" s="94"/>
    </row>
    <row r="120" spans="1:26" ht="25.5" x14ac:dyDescent="0.2">
      <c r="A120" s="103">
        <v>43640</v>
      </c>
      <c r="B120" s="83" t="s">
        <v>2862</v>
      </c>
      <c r="C120" s="83" t="s">
        <v>201</v>
      </c>
      <c r="D120" s="83" t="s">
        <v>141</v>
      </c>
      <c r="E120" s="113" t="s">
        <v>432</v>
      </c>
      <c r="F120" s="65"/>
      <c r="G120" s="127">
        <v>2020</v>
      </c>
      <c r="H120" s="104" t="s">
        <v>10</v>
      </c>
      <c r="I120" s="104" t="str">
        <f>LEFT($H120,2)</f>
        <v>NY</v>
      </c>
      <c r="J120" s="104" t="str">
        <f>RIGHT($H120,2)</f>
        <v>NY</v>
      </c>
      <c r="K120" s="159" t="str">
        <f>IF($L120=$M120,L120,CONCATENATE($L120,", ",IF(ISBLANK(N120),"",CONCATENATE(N120,", ")),$M120))</f>
        <v>Northeast</v>
      </c>
      <c r="L120" s="104" t="str">
        <f>INDEX('State '!$A$1:$C$62,MATCH($I120,'State '!$B:$B,0),3)</f>
        <v>Northeast</v>
      </c>
      <c r="M120" s="104" t="str">
        <f>INDEX('State '!$A$1:$C$62,MATCH($J120,'State '!$B:$B,0),3)</f>
        <v>Northeast</v>
      </c>
      <c r="N120" s="104"/>
      <c r="O120" s="171">
        <v>16</v>
      </c>
      <c r="P120" s="211"/>
      <c r="Q120" s="123">
        <v>21.478000000000002</v>
      </c>
      <c r="R120" s="66"/>
      <c r="S120" s="114" t="s">
        <v>135</v>
      </c>
      <c r="T120" s="115" t="s">
        <v>390</v>
      </c>
      <c r="U120" s="116" t="s">
        <v>2863</v>
      </c>
      <c r="V120" s="104" t="s">
        <v>2247</v>
      </c>
      <c r="W120" s="82" t="s">
        <v>2864</v>
      </c>
      <c r="X120" s="82" t="s">
        <v>2959</v>
      </c>
      <c r="Y120" s="106"/>
      <c r="Z120" s="94"/>
    </row>
  </sheetData>
  <autoFilter ref="A2:Y120">
    <sortState ref="A3:Y120">
      <sortCondition ref="B2:B120"/>
    </sortState>
  </autoFilter>
  <hyperlinks>
    <hyperlink ref="Y10" r:id="rId1"/>
    <hyperlink ref="Y16" r:id="rId2"/>
    <hyperlink ref="Y35" r:id="rId3"/>
    <hyperlink ref="Y69" r:id="rId4"/>
    <hyperlink ref="Y70" r:id="rId5"/>
    <hyperlink ref="Y91" r:id="rId6"/>
    <hyperlink ref="Y110" r:id="rId7" location=".WxFgBfkvyJA "/>
    <hyperlink ref="Y83" r:id="rId8"/>
    <hyperlink ref="Y88" r:id="rId9"/>
    <hyperlink ref="Y71" r:id="rId10"/>
    <hyperlink ref="Y42" r:id="rId11"/>
    <hyperlink ref="Y11" r:id="rId12"/>
    <hyperlink ref="Y40" r:id="rId13"/>
    <hyperlink ref="Y45" r:id="rId14"/>
    <hyperlink ref="Y81" r:id="rId15"/>
    <hyperlink ref="Y86" r:id="rId16"/>
    <hyperlink ref="Y89" r:id="rId17"/>
    <hyperlink ref="Y90" r:id="rId18"/>
    <hyperlink ref="Y96" r:id="rId19"/>
    <hyperlink ref="Y114" r:id="rId20"/>
    <hyperlink ref="Y115" r:id="rId21"/>
    <hyperlink ref="Y107" r:id="rId22"/>
    <hyperlink ref="Y38" r:id="rId23" location=".XUHmUppKiJA" display="http://venturegloballng.com/plaquemines-project/plaquemines-pipeline/ - .XUHmUppKiJA"/>
    <hyperlink ref="Y39" r:id="rId24" location=".XUHmUppKiJA" display="http://venturegloballng.com/plaquemines-project/plaquemines-pipeline/ - .XUHmUppKiJA"/>
    <hyperlink ref="Y5" r:id="rId25"/>
    <hyperlink ref="Y12" r:id="rId26"/>
    <hyperlink ref="Y23" r:id="rId27"/>
    <hyperlink ref="Y98" r:id="rId28"/>
    <hyperlink ref="Y99" r:id="rId29"/>
    <hyperlink ref="Y31" r:id="rId30"/>
    <hyperlink ref="Y75" r:id="rId31"/>
    <hyperlink ref="Y18" r:id="rId32"/>
    <hyperlink ref="Y22" r:id="rId33"/>
    <hyperlink ref="Y29" r:id="rId34"/>
    <hyperlink ref="Y19" r:id="rId35"/>
  </hyperlinks>
  <pageMargins left="0.7" right="0.7" top="0.25" bottom="0.25" header="0" footer="0"/>
  <pageSetup paperSize="5" scale="10" orientation="landscape" r:id="rId3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JC1002"/>
  <sheetViews>
    <sheetView showGridLines="0" zoomScale="80" zoomScaleNormal="80" workbookViewId="0">
      <pane ySplit="2" topLeftCell="A3" activePane="bottomLeft" state="frozen"/>
      <selection pane="bottomLeft" activeCell="G9" sqref="G9"/>
    </sheetView>
  </sheetViews>
  <sheetFormatPr defaultColWidth="21.5703125" defaultRowHeight="12.75" x14ac:dyDescent="0.2"/>
  <cols>
    <col min="1" max="1" width="16.28515625" style="128" customWidth="1"/>
    <col min="2" max="2" width="37.28515625" style="129" customWidth="1"/>
    <col min="3" max="3" width="29.5703125" style="129" customWidth="1"/>
    <col min="4" max="4" width="14.7109375" style="129" customWidth="1"/>
    <col min="5" max="5" width="15.85546875" style="130" customWidth="1"/>
    <col min="6" max="6" width="14.5703125" style="131" customWidth="1"/>
    <col min="7" max="7" width="15.42578125" style="132" customWidth="1"/>
    <col min="8" max="8" width="24.5703125" style="128" customWidth="1"/>
    <col min="9" max="10" width="20.7109375" style="128" customWidth="1"/>
    <col min="11" max="11" width="27" style="128" customWidth="1"/>
    <col min="12" max="14" width="19" style="128" customWidth="1"/>
    <col min="15" max="15" width="15.28515625" style="133" customWidth="1"/>
    <col min="16" max="16" width="11.140625" style="133" customWidth="1"/>
    <col min="17" max="17" width="21.5703125" style="133" customWidth="1"/>
    <col min="18" max="18" width="17.140625" style="134" customWidth="1"/>
    <col min="19" max="19" width="10.7109375" style="135" customWidth="1"/>
    <col min="20" max="20" width="15.42578125" style="136" customWidth="1"/>
    <col min="21" max="21" width="19.42578125" style="137" customWidth="1"/>
    <col min="22" max="22" width="17.42578125" style="94" customWidth="1"/>
    <col min="23" max="23" width="53.140625" style="138" customWidth="1"/>
    <col min="24" max="24" width="21.5703125" style="107"/>
    <col min="25" max="25" width="72.140625" style="178" customWidth="1"/>
    <col min="29" max="16384" width="21.5703125" style="94"/>
  </cols>
  <sheetData>
    <row r="1" spans="1:262" ht="15.75" x14ac:dyDescent="0.25">
      <c r="A1" s="86" t="s">
        <v>1864</v>
      </c>
      <c r="B1" s="87"/>
      <c r="C1" s="87"/>
      <c r="D1" s="87"/>
      <c r="E1" s="87"/>
      <c r="F1" s="88"/>
      <c r="G1" s="89"/>
      <c r="H1" s="86"/>
      <c r="I1" s="86"/>
      <c r="J1" s="86"/>
      <c r="K1" s="86"/>
      <c r="L1" s="86"/>
      <c r="M1" s="86"/>
      <c r="N1" s="86"/>
      <c r="O1" s="90"/>
      <c r="P1" s="90"/>
      <c r="Q1" s="90"/>
      <c r="R1" s="90"/>
      <c r="S1" s="86"/>
      <c r="T1" s="86"/>
      <c r="U1" s="91"/>
      <c r="V1" s="92"/>
      <c r="W1" s="93"/>
      <c r="X1" s="92"/>
      <c r="Y1" s="177"/>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row>
    <row r="2" spans="1:262" s="102" customFormat="1" ht="26.25" thickBot="1" x14ac:dyDescent="0.25">
      <c r="A2" s="95" t="s">
        <v>121</v>
      </c>
      <c r="B2" s="96" t="s">
        <v>122</v>
      </c>
      <c r="C2" s="96" t="s">
        <v>123</v>
      </c>
      <c r="D2" s="96" t="s">
        <v>124</v>
      </c>
      <c r="E2" s="96" t="s">
        <v>127</v>
      </c>
      <c r="F2" s="97" t="s">
        <v>128</v>
      </c>
      <c r="G2" s="98" t="s">
        <v>129</v>
      </c>
      <c r="H2" s="99" t="s">
        <v>195</v>
      </c>
      <c r="I2" s="99" t="s">
        <v>2327</v>
      </c>
      <c r="J2" s="99" t="s">
        <v>2328</v>
      </c>
      <c r="K2" s="99" t="s">
        <v>196</v>
      </c>
      <c r="L2" s="99" t="s">
        <v>2330</v>
      </c>
      <c r="M2" s="99" t="s">
        <v>2329</v>
      </c>
      <c r="N2" s="99" t="s">
        <v>2551</v>
      </c>
      <c r="O2" s="100" t="s">
        <v>130</v>
      </c>
      <c r="P2" s="100" t="s">
        <v>131</v>
      </c>
      <c r="Q2" s="99" t="s">
        <v>132</v>
      </c>
      <c r="R2" s="99" t="s">
        <v>186</v>
      </c>
      <c r="S2" s="101" t="s">
        <v>125</v>
      </c>
      <c r="T2" s="99" t="s">
        <v>193</v>
      </c>
      <c r="U2" s="99" t="s">
        <v>194</v>
      </c>
      <c r="V2" s="99" t="s">
        <v>2246</v>
      </c>
      <c r="W2" s="96" t="s">
        <v>2252</v>
      </c>
      <c r="X2" s="96" t="s">
        <v>2979</v>
      </c>
      <c r="Y2" s="96" t="s">
        <v>2517</v>
      </c>
    </row>
    <row r="3" spans="1:262" x14ac:dyDescent="0.2">
      <c r="A3" s="103">
        <v>43580</v>
      </c>
      <c r="B3" s="82" t="s">
        <v>2734</v>
      </c>
      <c r="C3" s="82" t="s">
        <v>200</v>
      </c>
      <c r="D3" s="82" t="s">
        <v>134</v>
      </c>
      <c r="E3" s="113" t="s">
        <v>144</v>
      </c>
      <c r="F3" s="63">
        <v>43556</v>
      </c>
      <c r="G3" s="64">
        <v>2019</v>
      </c>
      <c r="H3" s="104" t="s">
        <v>8</v>
      </c>
      <c r="I3" s="104" t="str">
        <f>LEFT($H3,2)</f>
        <v>OH</v>
      </c>
      <c r="J3" s="104" t="str">
        <f>RIGHT($H3,2)</f>
        <v>OH</v>
      </c>
      <c r="K3" s="159" t="str">
        <f>IF($L3=$M3,L3,CONCATENATE($L3,", ",IF(ISBLANK(N3),"",CONCATENATE(N3,", ")),$M3))</f>
        <v>Northeast</v>
      </c>
      <c r="L3" s="104" t="str">
        <f>INDEX('State '!$A$1:$C$62,MATCH($I3,'State '!$B:$B,0),3)</f>
        <v>Northeast</v>
      </c>
      <c r="M3" s="104" t="str">
        <f>INDEX('State '!$A$1:$C$62,MATCH($J3,'State '!$B:$B,0),3)</f>
        <v>Northeast</v>
      </c>
      <c r="N3" s="104"/>
      <c r="O3" s="171"/>
      <c r="P3" s="210"/>
      <c r="Q3" s="173">
        <f>950.155-637.559</f>
        <v>312.596</v>
      </c>
      <c r="R3" s="105"/>
      <c r="S3" s="104" t="s">
        <v>135</v>
      </c>
      <c r="T3" s="104" t="s">
        <v>390</v>
      </c>
      <c r="U3" s="104" t="s">
        <v>2234</v>
      </c>
      <c r="V3" s="104" t="s">
        <v>2247</v>
      </c>
      <c r="W3" s="82" t="s">
        <v>2519</v>
      </c>
      <c r="X3" s="82"/>
      <c r="Y3" s="163" t="s">
        <v>2518</v>
      </c>
      <c r="Z3" s="107"/>
      <c r="AA3" s="94"/>
      <c r="AB3" s="94"/>
    </row>
    <row r="4" spans="1:262" ht="25.5" x14ac:dyDescent="0.2">
      <c r="A4" s="103">
        <v>43838</v>
      </c>
      <c r="B4" s="82" t="s">
        <v>2802</v>
      </c>
      <c r="C4" s="82" t="s">
        <v>2095</v>
      </c>
      <c r="D4" s="82" t="s">
        <v>134</v>
      </c>
      <c r="E4" s="82" t="s">
        <v>144</v>
      </c>
      <c r="F4" s="63">
        <v>43768</v>
      </c>
      <c r="G4" s="64">
        <v>2019</v>
      </c>
      <c r="H4" s="104" t="s">
        <v>11</v>
      </c>
      <c r="I4" s="104" t="str">
        <f>LEFT($H4,2)</f>
        <v>ND</v>
      </c>
      <c r="J4" s="104" t="str">
        <f>RIGHT($H4,2)</f>
        <v>ND</v>
      </c>
      <c r="K4" s="159" t="str">
        <f>IF($L4=$M4,L4,CONCATENATE($L4,", ",IF(ISBLANK(N4),"",CONCATENATE(N4,", ")),$M4))</f>
        <v>Mountain</v>
      </c>
      <c r="L4" s="104" t="str">
        <f>INDEX('State '!$A$1:$C$62,MATCH($I4,'State '!$B:$B,0),3)</f>
        <v>Mountain</v>
      </c>
      <c r="M4" s="104" t="str">
        <f>INDEX('State '!$A$1:$C$62,MATCH($J4,'State '!$B:$B,0),3)</f>
        <v>Mountain</v>
      </c>
      <c r="N4" s="104"/>
      <c r="O4" s="171">
        <v>29.5</v>
      </c>
      <c r="P4" s="210">
        <v>12.2</v>
      </c>
      <c r="Q4" s="173">
        <v>175</v>
      </c>
      <c r="R4" s="105">
        <v>20</v>
      </c>
      <c r="S4" s="104" t="s">
        <v>135</v>
      </c>
      <c r="T4" s="104" t="s">
        <v>390</v>
      </c>
      <c r="U4" s="104" t="s">
        <v>2803</v>
      </c>
      <c r="V4" s="104" t="s">
        <v>2247</v>
      </c>
      <c r="W4" s="82" t="s">
        <v>2804</v>
      </c>
      <c r="X4" s="82"/>
      <c r="Y4" s="175"/>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row>
    <row r="5" spans="1:262" s="19" customFormat="1" x14ac:dyDescent="0.2">
      <c r="A5" s="103">
        <v>43711</v>
      </c>
      <c r="B5" s="84" t="s">
        <v>2357</v>
      </c>
      <c r="C5" s="84" t="s">
        <v>286</v>
      </c>
      <c r="D5" s="84" t="s">
        <v>141</v>
      </c>
      <c r="E5" s="84" t="s">
        <v>144</v>
      </c>
      <c r="F5" s="117">
        <v>43707</v>
      </c>
      <c r="G5" s="118">
        <v>2019</v>
      </c>
      <c r="H5" s="119" t="s">
        <v>2363</v>
      </c>
      <c r="I5" s="119" t="str">
        <f>LEFT($H5,2)</f>
        <v>MD</v>
      </c>
      <c r="J5" s="119" t="str">
        <f>RIGHT($H5,2)</f>
        <v>VA</v>
      </c>
      <c r="K5" s="159" t="str">
        <f>IF($L5=$M5,L5,CONCATENATE($L5,", ",IF(ISBLANK(N5),"",CONCATENATE(N5,", ")),$M5))</f>
        <v>Northeast</v>
      </c>
      <c r="L5" s="104" t="str">
        <f>INDEX('State '!$A$1:$C$62,MATCH($I5,'State '!$B:$B,0),3)</f>
        <v>Northeast</v>
      </c>
      <c r="M5" s="104" t="str">
        <f>INDEX('State '!$A$1:$C$62,MATCH($J5,'State '!$B:$B,0),3)</f>
        <v>Northeast</v>
      </c>
      <c r="N5" s="104"/>
      <c r="O5" s="172">
        <v>147.30000000000001</v>
      </c>
      <c r="P5" s="212"/>
      <c r="Q5" s="174">
        <v>150</v>
      </c>
      <c r="R5" s="120"/>
      <c r="S5" s="104" t="s">
        <v>135</v>
      </c>
      <c r="T5" s="104" t="s">
        <v>390</v>
      </c>
      <c r="U5" s="119" t="s">
        <v>2358</v>
      </c>
      <c r="V5" s="104" t="s">
        <v>2250</v>
      </c>
      <c r="W5" s="82" t="s">
        <v>2971</v>
      </c>
      <c r="X5" s="82" t="s">
        <v>2958</v>
      </c>
      <c r="Y5" s="163" t="s">
        <v>2889</v>
      </c>
    </row>
    <row r="6" spans="1:262" x14ac:dyDescent="0.2">
      <c r="A6" s="103">
        <v>43756</v>
      </c>
      <c r="B6" s="82" t="s">
        <v>2219</v>
      </c>
      <c r="C6" s="83" t="s">
        <v>219</v>
      </c>
      <c r="D6" s="83" t="s">
        <v>141</v>
      </c>
      <c r="E6" s="82" t="s">
        <v>144</v>
      </c>
      <c r="F6" s="63">
        <v>43748</v>
      </c>
      <c r="G6" s="64">
        <v>2019</v>
      </c>
      <c r="H6" s="104" t="s">
        <v>832</v>
      </c>
      <c r="I6" s="104" t="str">
        <f>LEFT($H6,2)</f>
        <v>PA</v>
      </c>
      <c r="J6" s="104" t="str">
        <f>RIGHT($H6,2)</f>
        <v>DE</v>
      </c>
      <c r="K6" s="159" t="str">
        <f>IF($L6=$M6,L6,CONCATENATE($L6,", ",IF(ISBLANK(N6),"",CONCATENATE(N6,", ")),$M6))</f>
        <v>Northeast</v>
      </c>
      <c r="L6" s="104" t="str">
        <f>INDEX('State '!$A$1:$C$62,MATCH($I6,'State '!$B:$B,0),3)</f>
        <v>Northeast</v>
      </c>
      <c r="M6" s="104" t="str">
        <f>INDEX('State '!$A$1:$C$62,MATCH($J6,'State '!$B:$B,0),3)</f>
        <v>Northeast</v>
      </c>
      <c r="N6" s="104"/>
      <c r="O6" s="171">
        <v>98.6</v>
      </c>
      <c r="P6" s="210">
        <v>40</v>
      </c>
      <c r="Q6" s="173">
        <v>61</v>
      </c>
      <c r="R6" s="105" t="s">
        <v>2218</v>
      </c>
      <c r="S6" s="104" t="s">
        <v>135</v>
      </c>
      <c r="T6" s="104" t="s">
        <v>390</v>
      </c>
      <c r="U6" s="104" t="s">
        <v>2383</v>
      </c>
      <c r="V6" s="104" t="s">
        <v>2250</v>
      </c>
      <c r="W6" s="82" t="s">
        <v>2770</v>
      </c>
      <c r="X6" s="82"/>
      <c r="Y6" s="106"/>
      <c r="Z6" s="107"/>
      <c r="AA6" s="94"/>
      <c r="AB6" s="94"/>
    </row>
    <row r="7" spans="1:262" s="19" customFormat="1" x14ac:dyDescent="0.2">
      <c r="A7" s="103">
        <v>43691</v>
      </c>
      <c r="B7" s="82" t="s">
        <v>2163</v>
      </c>
      <c r="C7" s="82" t="s">
        <v>1790</v>
      </c>
      <c r="D7" s="82" t="s">
        <v>141</v>
      </c>
      <c r="E7" s="82" t="s">
        <v>144</v>
      </c>
      <c r="F7" s="63">
        <v>43543</v>
      </c>
      <c r="G7" s="64">
        <v>2019</v>
      </c>
      <c r="H7" s="104" t="s">
        <v>10</v>
      </c>
      <c r="I7" s="104" t="str">
        <f>LEFT($H7,2)</f>
        <v>NY</v>
      </c>
      <c r="J7" s="104" t="str">
        <f>RIGHT($H7,2)</f>
        <v>NY</v>
      </c>
      <c r="K7" s="159" t="str">
        <f>IF($L7=$M7,L7,CONCATENATE($L7,", ",IF(ISBLANK(N7),"",CONCATENATE(N7,", ")),$M7))</f>
        <v>Northeast</v>
      </c>
      <c r="L7" s="104" t="str">
        <f>INDEX('State '!$A$1:$C$62,MATCH($I7,'State '!$B:$B,0),3)</f>
        <v>Northeast</v>
      </c>
      <c r="M7" s="104" t="str">
        <f>INDEX('State '!$A$1:$C$62,MATCH($J7,'State '!$B:$B,0),3)</f>
        <v>Northeast</v>
      </c>
      <c r="N7" s="104"/>
      <c r="O7" s="171">
        <v>275</v>
      </c>
      <c r="P7" s="210">
        <v>8</v>
      </c>
      <c r="Q7" s="173">
        <v>223</v>
      </c>
      <c r="R7" s="105" t="s">
        <v>555</v>
      </c>
      <c r="S7" s="104" t="s">
        <v>1879</v>
      </c>
      <c r="T7" s="104" t="s">
        <v>390</v>
      </c>
      <c r="U7" s="104" t="s">
        <v>2385</v>
      </c>
      <c r="V7" s="104" t="s">
        <v>2247</v>
      </c>
      <c r="W7" s="82"/>
      <c r="X7" s="82"/>
      <c r="Y7" s="163" t="s">
        <v>2583</v>
      </c>
      <c r="Z7" s="107"/>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c r="DL7" s="94"/>
      <c r="DM7" s="94"/>
      <c r="DN7" s="94"/>
      <c r="DO7" s="94"/>
      <c r="DP7" s="94"/>
      <c r="DQ7" s="94"/>
      <c r="DR7" s="94"/>
      <c r="DS7" s="94"/>
      <c r="DT7" s="94"/>
      <c r="DU7" s="94"/>
      <c r="DV7" s="94"/>
      <c r="DW7" s="94"/>
      <c r="DX7" s="94"/>
      <c r="DY7" s="94"/>
      <c r="DZ7" s="94"/>
      <c r="EA7" s="94"/>
      <c r="EB7" s="94"/>
      <c r="EC7" s="94"/>
      <c r="ED7" s="94"/>
      <c r="EE7" s="94"/>
      <c r="EF7" s="94"/>
      <c r="EG7" s="94"/>
      <c r="EH7" s="94"/>
      <c r="EI7" s="94"/>
      <c r="EJ7" s="94"/>
      <c r="EK7" s="94"/>
      <c r="EL7" s="94"/>
      <c r="EM7" s="94"/>
      <c r="EN7" s="94"/>
      <c r="EO7" s="94"/>
      <c r="EP7" s="94"/>
      <c r="EQ7" s="94"/>
      <c r="ER7" s="94"/>
      <c r="ES7" s="94"/>
      <c r="ET7" s="94"/>
      <c r="EU7" s="94"/>
      <c r="EV7" s="94"/>
      <c r="EW7" s="94"/>
      <c r="EX7" s="94"/>
      <c r="EY7" s="94"/>
      <c r="EZ7" s="94"/>
      <c r="FA7" s="94"/>
      <c r="FB7" s="94"/>
      <c r="FC7" s="94"/>
      <c r="FD7" s="94"/>
      <c r="FE7" s="94"/>
      <c r="FF7" s="94"/>
      <c r="FG7" s="94"/>
      <c r="FH7" s="94"/>
      <c r="FI7" s="94"/>
      <c r="FJ7" s="94"/>
      <c r="FK7" s="94"/>
      <c r="FL7" s="94"/>
      <c r="FM7" s="94"/>
      <c r="FN7" s="94"/>
      <c r="FO7" s="94"/>
      <c r="FP7" s="94"/>
      <c r="FQ7" s="94"/>
      <c r="FR7" s="94"/>
      <c r="FS7" s="94"/>
      <c r="FT7" s="94"/>
      <c r="FU7" s="94"/>
      <c r="FV7" s="94"/>
      <c r="FW7" s="94"/>
      <c r="FX7" s="94"/>
      <c r="FY7" s="94"/>
      <c r="FZ7" s="94"/>
      <c r="GA7" s="94"/>
      <c r="GB7" s="94"/>
      <c r="GC7" s="94"/>
      <c r="GD7" s="94"/>
      <c r="GE7" s="94"/>
      <c r="GF7" s="94"/>
      <c r="GG7" s="94"/>
      <c r="GH7" s="94"/>
      <c r="GI7" s="94"/>
      <c r="GJ7" s="94"/>
      <c r="GK7" s="94"/>
      <c r="GL7" s="94"/>
      <c r="GM7" s="94"/>
      <c r="GN7" s="94"/>
      <c r="GO7" s="94"/>
      <c r="GP7" s="94"/>
      <c r="GQ7" s="94"/>
      <c r="GR7" s="94"/>
      <c r="GS7" s="94"/>
      <c r="GT7" s="94"/>
      <c r="GU7" s="94"/>
      <c r="GV7" s="94"/>
      <c r="GW7" s="94"/>
      <c r="GX7" s="94"/>
      <c r="GY7" s="94"/>
      <c r="GZ7" s="94"/>
      <c r="HA7" s="94"/>
      <c r="HB7" s="94"/>
      <c r="HC7" s="94"/>
      <c r="HD7" s="94"/>
      <c r="HE7" s="94"/>
      <c r="HF7" s="94"/>
      <c r="HG7" s="94"/>
      <c r="HH7" s="94"/>
      <c r="HI7" s="94"/>
      <c r="HJ7" s="94"/>
      <c r="HK7" s="94"/>
      <c r="HL7" s="94"/>
      <c r="HM7" s="94"/>
      <c r="HN7" s="94"/>
      <c r="HO7" s="94"/>
      <c r="HP7" s="94"/>
      <c r="HQ7" s="94"/>
      <c r="HR7" s="94"/>
      <c r="HS7" s="94"/>
      <c r="HT7" s="94"/>
      <c r="HU7" s="94"/>
      <c r="HV7" s="94"/>
      <c r="HW7" s="94"/>
      <c r="HX7" s="94"/>
      <c r="HY7" s="94"/>
      <c r="HZ7" s="94"/>
      <c r="IA7" s="94"/>
      <c r="IB7" s="94"/>
      <c r="IC7" s="94"/>
      <c r="ID7" s="94"/>
      <c r="IE7" s="94"/>
      <c r="IF7" s="94"/>
      <c r="IG7" s="94"/>
      <c r="IH7" s="94"/>
      <c r="II7" s="94"/>
      <c r="IJ7" s="94"/>
      <c r="IK7" s="94"/>
      <c r="IL7" s="94"/>
      <c r="IM7" s="94"/>
      <c r="IN7" s="94"/>
      <c r="IO7" s="94"/>
      <c r="IP7" s="94"/>
      <c r="IQ7" s="94"/>
      <c r="IR7" s="94"/>
      <c r="IS7" s="94"/>
      <c r="IT7" s="94"/>
      <c r="IU7" s="94"/>
      <c r="IV7" s="94"/>
      <c r="IW7" s="94"/>
      <c r="IX7" s="94"/>
      <c r="IY7" s="94"/>
      <c r="IZ7" s="94"/>
      <c r="JA7" s="94"/>
    </row>
    <row r="8" spans="1:262" s="19" customFormat="1" x14ac:dyDescent="0.2">
      <c r="A8" s="121">
        <v>43494</v>
      </c>
      <c r="B8" s="84" t="s">
        <v>2361</v>
      </c>
      <c r="C8" s="84" t="s">
        <v>237</v>
      </c>
      <c r="D8" s="84" t="s">
        <v>134</v>
      </c>
      <c r="E8" s="84" t="s">
        <v>144</v>
      </c>
      <c r="F8" s="117">
        <v>43487</v>
      </c>
      <c r="G8" s="118">
        <v>2019</v>
      </c>
      <c r="H8" s="119" t="s">
        <v>2277</v>
      </c>
      <c r="I8" s="119" t="str">
        <f>LEFT($H8,2)</f>
        <v>LA</v>
      </c>
      <c r="J8" s="119" t="str">
        <f>RIGHT($H8,2)</f>
        <v>TX</v>
      </c>
      <c r="K8" s="159" t="str">
        <f>IF($L8=$M8,L8,CONCATENATE($L8,", ",IF(ISBLANK(N8),"",CONCATENATE(N8,", ")),$M8))</f>
        <v>South Central</v>
      </c>
      <c r="L8" s="104" t="str">
        <f>INDEX('State '!$A$1:$C$62,MATCH($I8,'State '!$B:$B,0),3)</f>
        <v>South Central</v>
      </c>
      <c r="M8" s="104" t="str">
        <f>INDEX('State '!$A$1:$C$62,MATCH($J8,'State '!$B:$B,0),3)</f>
        <v>South Central</v>
      </c>
      <c r="N8" s="104"/>
      <c r="O8" s="172">
        <v>68.900000000000006</v>
      </c>
      <c r="P8" s="212">
        <v>24.7</v>
      </c>
      <c r="Q8" s="174">
        <v>275</v>
      </c>
      <c r="R8" s="120"/>
      <c r="S8" s="119" t="s">
        <v>135</v>
      </c>
      <c r="T8" s="119" t="s">
        <v>390</v>
      </c>
      <c r="U8" s="119" t="s">
        <v>2362</v>
      </c>
      <c r="V8" s="104" t="s">
        <v>2250</v>
      </c>
      <c r="W8" s="82"/>
      <c r="X8" s="82"/>
      <c r="Y8" s="175"/>
      <c r="Z8" s="107"/>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c r="DL8" s="94"/>
      <c r="DM8" s="94"/>
      <c r="DN8" s="94"/>
      <c r="DO8" s="94"/>
      <c r="DP8" s="94"/>
      <c r="DQ8" s="94"/>
      <c r="DR8" s="94"/>
      <c r="DS8" s="94"/>
      <c r="DT8" s="94"/>
      <c r="DU8" s="94"/>
      <c r="DV8" s="94"/>
      <c r="DW8" s="94"/>
      <c r="DX8" s="94"/>
      <c r="DY8" s="94"/>
      <c r="DZ8" s="94"/>
      <c r="EA8" s="94"/>
      <c r="EB8" s="94"/>
      <c r="EC8" s="94"/>
      <c r="ED8" s="94"/>
      <c r="EE8" s="94"/>
      <c r="EF8" s="94"/>
      <c r="EG8" s="94"/>
      <c r="EH8" s="94"/>
      <c r="EI8" s="94"/>
      <c r="EJ8" s="94"/>
      <c r="EK8" s="94"/>
      <c r="EL8" s="94"/>
      <c r="EM8" s="94"/>
      <c r="EN8" s="94"/>
      <c r="EO8" s="94"/>
      <c r="EP8" s="94"/>
      <c r="EQ8" s="94"/>
      <c r="ER8" s="94"/>
      <c r="ES8" s="94"/>
      <c r="ET8" s="94"/>
      <c r="EU8" s="94"/>
      <c r="EV8" s="94"/>
      <c r="EW8" s="94"/>
      <c r="EX8" s="94"/>
      <c r="EY8" s="94"/>
      <c r="EZ8" s="94"/>
      <c r="FA8" s="94"/>
      <c r="FB8" s="94"/>
      <c r="FC8" s="94"/>
      <c r="FD8" s="94"/>
      <c r="FE8" s="94"/>
      <c r="FF8" s="94"/>
      <c r="FG8" s="94"/>
      <c r="FH8" s="94"/>
      <c r="FI8" s="94"/>
      <c r="FJ8" s="94"/>
      <c r="FK8" s="94"/>
      <c r="FL8" s="94"/>
      <c r="FM8" s="94"/>
      <c r="FN8" s="94"/>
      <c r="FO8" s="94"/>
      <c r="FP8" s="94"/>
      <c r="FQ8" s="94"/>
      <c r="FR8" s="94"/>
      <c r="FS8" s="94"/>
      <c r="FT8" s="94"/>
      <c r="FU8" s="94"/>
      <c r="FV8" s="94"/>
      <c r="FW8" s="94"/>
      <c r="FX8" s="94"/>
      <c r="FY8" s="94"/>
      <c r="FZ8" s="94"/>
      <c r="GA8" s="94"/>
      <c r="GB8" s="94"/>
      <c r="GC8" s="94"/>
      <c r="GD8" s="94"/>
      <c r="GE8" s="94"/>
      <c r="GF8" s="94"/>
      <c r="GG8" s="94"/>
      <c r="GH8" s="94"/>
      <c r="GI8" s="94"/>
      <c r="GJ8" s="94"/>
      <c r="GK8" s="94"/>
      <c r="GL8" s="94"/>
      <c r="GM8" s="94"/>
      <c r="GN8" s="94"/>
      <c r="GO8" s="94"/>
      <c r="GP8" s="94"/>
      <c r="GQ8" s="94"/>
      <c r="GR8" s="94"/>
      <c r="GS8" s="94"/>
      <c r="GT8" s="94"/>
      <c r="GU8" s="94"/>
      <c r="GV8" s="94"/>
      <c r="GW8" s="94"/>
      <c r="GX8" s="94"/>
      <c r="GY8" s="94"/>
      <c r="GZ8" s="94"/>
      <c r="HA8" s="94"/>
      <c r="HB8" s="94"/>
      <c r="HC8" s="94"/>
      <c r="HD8" s="94"/>
      <c r="HE8" s="94"/>
      <c r="HF8" s="94"/>
      <c r="HG8" s="94"/>
      <c r="HH8" s="94"/>
      <c r="HI8" s="94"/>
      <c r="HJ8" s="94"/>
      <c r="HK8" s="94"/>
      <c r="HL8" s="94"/>
      <c r="HM8" s="94"/>
      <c r="HN8" s="94"/>
      <c r="HO8" s="94"/>
      <c r="HP8" s="94"/>
      <c r="HQ8" s="94"/>
      <c r="HR8" s="94"/>
      <c r="HS8" s="94"/>
      <c r="HT8" s="94"/>
      <c r="HU8" s="94"/>
      <c r="HV8" s="94"/>
      <c r="HW8" s="94"/>
      <c r="HX8" s="94"/>
      <c r="HY8" s="94"/>
      <c r="HZ8" s="94"/>
      <c r="IA8" s="94"/>
      <c r="IB8" s="94"/>
      <c r="IC8" s="94"/>
      <c r="ID8" s="94"/>
      <c r="IE8" s="94"/>
      <c r="IF8" s="94"/>
      <c r="IG8" s="94"/>
      <c r="IH8" s="94"/>
      <c r="II8" s="94"/>
      <c r="IJ8" s="94"/>
      <c r="IK8" s="94"/>
      <c r="IL8" s="94"/>
      <c r="IM8" s="94"/>
      <c r="IN8" s="94"/>
      <c r="IO8" s="94"/>
      <c r="IP8" s="94"/>
      <c r="IQ8" s="94"/>
      <c r="IR8" s="94"/>
      <c r="IS8" s="94"/>
      <c r="IT8" s="94"/>
      <c r="IU8" s="94"/>
      <c r="IV8" s="94"/>
      <c r="IW8" s="94"/>
      <c r="IX8" s="94"/>
      <c r="IY8" s="94"/>
      <c r="IZ8" s="94"/>
      <c r="JA8" s="94"/>
    </row>
    <row r="9" spans="1:262" s="19" customFormat="1" ht="25.5" x14ac:dyDescent="0.2">
      <c r="A9" s="121">
        <v>43756</v>
      </c>
      <c r="B9" s="84" t="s">
        <v>2472</v>
      </c>
      <c r="C9" s="84" t="s">
        <v>2470</v>
      </c>
      <c r="D9" s="84" t="s">
        <v>141</v>
      </c>
      <c r="E9" s="84" t="s">
        <v>144</v>
      </c>
      <c r="F9" s="117">
        <v>43676</v>
      </c>
      <c r="G9" s="120">
        <v>2019</v>
      </c>
      <c r="H9" s="119" t="s">
        <v>487</v>
      </c>
      <c r="I9" s="119" t="str">
        <f>LEFT($H9,2)</f>
        <v>PA</v>
      </c>
      <c r="J9" s="119" t="str">
        <f>RIGHT($H9,2)</f>
        <v>WV</v>
      </c>
      <c r="K9" s="159" t="str">
        <f>IF($L9=$M9,L9,CONCATENATE($L9,", ",IF(ISBLANK(N9),"",CONCATENATE(N9,", ")),$M9))</f>
        <v>Northeast</v>
      </c>
      <c r="L9" s="104" t="str">
        <f>INDEX('State '!$A$1:$C$62,MATCH($I9,'State '!$B:$B,0),3)</f>
        <v>Northeast</v>
      </c>
      <c r="M9" s="104" t="str">
        <f>INDEX('State '!$A$1:$C$62,MATCH($J9,'State '!$B:$B,0),3)</f>
        <v>Northeast</v>
      </c>
      <c r="N9" s="104"/>
      <c r="O9" s="172"/>
      <c r="P9" s="212">
        <v>7.87</v>
      </c>
      <c r="Q9" s="174">
        <v>600</v>
      </c>
      <c r="R9" s="120" t="s">
        <v>2474</v>
      </c>
      <c r="S9" s="119" t="s">
        <v>135</v>
      </c>
      <c r="T9" s="119" t="s">
        <v>390</v>
      </c>
      <c r="U9" s="119" t="s">
        <v>2471</v>
      </c>
      <c r="V9" s="104" t="s">
        <v>2250</v>
      </c>
      <c r="W9" s="82" t="s">
        <v>2503</v>
      </c>
      <c r="X9" s="82"/>
      <c r="Y9" s="163" t="s">
        <v>2585</v>
      </c>
      <c r="Z9" s="107"/>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94"/>
      <c r="IX9" s="94"/>
      <c r="IY9" s="94"/>
      <c r="IZ9" s="94"/>
      <c r="JA9" s="94"/>
    </row>
    <row r="10" spans="1:262" s="19" customFormat="1" ht="38.25" x14ac:dyDescent="0.2">
      <c r="A10" s="103">
        <v>43738</v>
      </c>
      <c r="B10" s="82" t="s">
        <v>2421</v>
      </c>
      <c r="C10" s="82" t="s">
        <v>2422</v>
      </c>
      <c r="D10" s="82" t="s">
        <v>137</v>
      </c>
      <c r="E10" s="113" t="s">
        <v>144</v>
      </c>
      <c r="F10" s="63">
        <v>43733</v>
      </c>
      <c r="G10" s="64">
        <v>2019</v>
      </c>
      <c r="H10" s="104" t="s">
        <v>6</v>
      </c>
      <c r="I10" s="104" t="str">
        <f>LEFT($H10,2)</f>
        <v>TX</v>
      </c>
      <c r="J10" s="104" t="str">
        <f>RIGHT($H10,2)</f>
        <v>TX</v>
      </c>
      <c r="K10" s="159" t="str">
        <f>IF($L10=$M10,L10,CONCATENATE($L10,", ",IF(ISBLANK(N10),"",CONCATENATE(N10,", ")),$M10))</f>
        <v>South Central</v>
      </c>
      <c r="L10" s="104" t="str">
        <f>INDEX('State '!$A$1:$C$62,MATCH($I10,'State '!$B:$B,0),3)</f>
        <v>South Central</v>
      </c>
      <c r="M10" s="104" t="str">
        <f>INDEX('State '!$A$1:$C$62,MATCH($J10,'State '!$B:$B,0),3)</f>
        <v>South Central</v>
      </c>
      <c r="N10" s="104"/>
      <c r="O10" s="171">
        <v>1750</v>
      </c>
      <c r="P10" s="210">
        <v>497.5</v>
      </c>
      <c r="Q10" s="173">
        <v>1980</v>
      </c>
      <c r="R10" s="105" t="s">
        <v>570</v>
      </c>
      <c r="S10" s="104" t="s">
        <v>139</v>
      </c>
      <c r="T10" s="104"/>
      <c r="U10" s="104"/>
      <c r="V10" s="104" t="s">
        <v>2247</v>
      </c>
      <c r="W10" s="82" t="s">
        <v>2659</v>
      </c>
      <c r="X10" s="82"/>
      <c r="Y10" s="163" t="s">
        <v>2658</v>
      </c>
      <c r="Z10" s="107"/>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c r="DL10" s="94"/>
      <c r="DM10" s="94"/>
      <c r="DN10" s="94"/>
      <c r="DO10" s="94"/>
      <c r="DP10" s="94"/>
      <c r="DQ10" s="94"/>
      <c r="DR10" s="94"/>
      <c r="DS10" s="94"/>
      <c r="DT10" s="94"/>
      <c r="DU10" s="94"/>
      <c r="DV10" s="94"/>
      <c r="DW10" s="94"/>
      <c r="DX10" s="94"/>
      <c r="DY10" s="94"/>
      <c r="DZ10" s="94"/>
      <c r="EA10" s="94"/>
      <c r="EB10" s="94"/>
      <c r="EC10" s="94"/>
      <c r="ED10" s="94"/>
      <c r="EE10" s="94"/>
      <c r="EF10" s="94"/>
      <c r="EG10" s="94"/>
      <c r="EH10" s="94"/>
      <c r="EI10" s="94"/>
      <c r="EJ10" s="94"/>
      <c r="EK10" s="94"/>
      <c r="EL10" s="94"/>
      <c r="EM10" s="94"/>
      <c r="EN10" s="94"/>
      <c r="EO10" s="94"/>
      <c r="EP10" s="94"/>
      <c r="EQ10" s="94"/>
      <c r="ER10" s="94"/>
      <c r="ES10" s="94"/>
      <c r="ET10" s="94"/>
      <c r="EU10" s="94"/>
      <c r="EV10" s="94"/>
      <c r="EW10" s="94"/>
      <c r="EX10" s="94"/>
      <c r="EY10" s="94"/>
      <c r="EZ10" s="94"/>
      <c r="FA10" s="94"/>
      <c r="FB10" s="94"/>
      <c r="FC10" s="94"/>
      <c r="FD10" s="94"/>
      <c r="FE10" s="94"/>
      <c r="FF10" s="94"/>
      <c r="FG10" s="94"/>
      <c r="FH10" s="94"/>
      <c r="FI10" s="94"/>
      <c r="FJ10" s="94"/>
      <c r="FK10" s="94"/>
      <c r="FL10" s="94"/>
      <c r="FM10" s="94"/>
      <c r="FN10" s="94"/>
      <c r="FO10" s="94"/>
      <c r="FP10" s="94"/>
      <c r="FQ10" s="94"/>
      <c r="FR10" s="94"/>
      <c r="FS10" s="94"/>
      <c r="FT10" s="94"/>
      <c r="FU10" s="94"/>
      <c r="FV10" s="94"/>
      <c r="FW10" s="94"/>
      <c r="FX10" s="94"/>
      <c r="FY10" s="94"/>
      <c r="FZ10" s="94"/>
      <c r="GA10" s="94"/>
      <c r="GB10" s="94"/>
      <c r="GC10" s="94"/>
      <c r="GD10" s="94"/>
      <c r="GE10" s="94"/>
      <c r="GF10" s="94"/>
      <c r="GG10" s="94"/>
      <c r="GH10" s="94"/>
      <c r="GI10" s="94"/>
      <c r="GJ10" s="94"/>
      <c r="GK10" s="94"/>
      <c r="GL10" s="94"/>
      <c r="GM10" s="94"/>
      <c r="GN10" s="94"/>
      <c r="GO10" s="94"/>
      <c r="GP10" s="94"/>
      <c r="GQ10" s="94"/>
      <c r="GR10" s="94"/>
      <c r="GS10" s="94"/>
      <c r="GT10" s="94"/>
      <c r="GU10" s="94"/>
      <c r="GV10" s="94"/>
      <c r="GW10" s="94"/>
      <c r="GX10" s="94"/>
      <c r="GY10" s="94"/>
      <c r="GZ10" s="94"/>
      <c r="HA10" s="94"/>
      <c r="HB10" s="94"/>
      <c r="HC10" s="94"/>
      <c r="HD10" s="94"/>
      <c r="HE10" s="94"/>
      <c r="HF10" s="94"/>
      <c r="HG10" s="94"/>
      <c r="HH10" s="94"/>
      <c r="HI10" s="94"/>
      <c r="HJ10" s="94"/>
      <c r="HK10" s="94"/>
      <c r="HL10" s="94"/>
      <c r="HM10" s="94"/>
      <c r="HN10" s="94"/>
      <c r="HO10" s="94"/>
      <c r="HP10" s="94"/>
      <c r="HQ10" s="94"/>
      <c r="HR10" s="94"/>
      <c r="HS10" s="94"/>
      <c r="HT10" s="94"/>
      <c r="HU10" s="94"/>
      <c r="HV10" s="94"/>
      <c r="HW10" s="94"/>
      <c r="HX10" s="94"/>
      <c r="HY10" s="94"/>
      <c r="HZ10" s="94"/>
      <c r="IA10" s="94"/>
      <c r="IB10" s="94"/>
      <c r="IC10" s="94"/>
      <c r="ID10" s="94"/>
      <c r="IE10" s="94"/>
      <c r="IF10" s="94"/>
      <c r="IG10" s="94"/>
      <c r="IH10" s="94"/>
      <c r="II10" s="94"/>
      <c r="IJ10" s="94"/>
      <c r="IK10" s="94"/>
      <c r="IL10" s="94"/>
      <c r="IM10" s="94"/>
      <c r="IN10" s="94"/>
      <c r="IO10" s="94"/>
      <c r="IP10" s="94"/>
      <c r="IQ10" s="94"/>
      <c r="IR10" s="94"/>
      <c r="IS10" s="94"/>
      <c r="IT10" s="94"/>
      <c r="IU10" s="94"/>
      <c r="IV10" s="94"/>
      <c r="IW10" s="94"/>
      <c r="IX10" s="94"/>
      <c r="IY10" s="94"/>
      <c r="IZ10" s="94"/>
      <c r="JA10" s="94"/>
    </row>
    <row r="11" spans="1:262" s="19" customFormat="1" x14ac:dyDescent="0.2">
      <c r="A11" s="103">
        <v>43468</v>
      </c>
      <c r="B11" s="82" t="s">
        <v>2833</v>
      </c>
      <c r="C11" s="83" t="s">
        <v>1941</v>
      </c>
      <c r="D11" s="83" t="s">
        <v>1944</v>
      </c>
      <c r="E11" s="82" t="s">
        <v>144</v>
      </c>
      <c r="F11" s="63">
        <v>43466</v>
      </c>
      <c r="G11" s="64">
        <v>2019</v>
      </c>
      <c r="H11" s="104" t="s">
        <v>2227</v>
      </c>
      <c r="I11" s="104" t="str">
        <f>LEFT($H11,2)</f>
        <v>MS</v>
      </c>
      <c r="J11" s="104" t="str">
        <f>RIGHT($H11,2)</f>
        <v>TX</v>
      </c>
      <c r="K11" s="159" t="str">
        <f>IF($L11=$M11,L11,CONCATENATE($L11,", ",IF(ISBLANK(N11),"",CONCATENATE(N11,", ")),$M11))</f>
        <v>South Central</v>
      </c>
      <c r="L11" s="104" t="str">
        <f>INDEX('State '!$A$1:$C$62,MATCH($I11,'State '!$B:$B,0),3)</f>
        <v>South Central</v>
      </c>
      <c r="M11" s="104" t="str">
        <f>INDEX('State '!$A$1:$C$62,MATCH($J11,'State '!$B:$B,0),3)</f>
        <v>South Central</v>
      </c>
      <c r="N11" s="104"/>
      <c r="O11" s="171">
        <v>197</v>
      </c>
      <c r="P11" s="210"/>
      <c r="Q11" s="173">
        <v>475</v>
      </c>
      <c r="R11" s="105"/>
      <c r="S11" s="104" t="s">
        <v>135</v>
      </c>
      <c r="T11" s="104" t="s">
        <v>390</v>
      </c>
      <c r="U11" s="104" t="s">
        <v>2228</v>
      </c>
      <c r="V11" s="104" t="s">
        <v>2250</v>
      </c>
      <c r="W11" s="82" t="s">
        <v>2504</v>
      </c>
      <c r="X11" s="82"/>
      <c r="Y11" s="163" t="s">
        <v>2576</v>
      </c>
      <c r="Z11" s="107"/>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c r="IW11" s="94"/>
      <c r="IX11" s="94"/>
      <c r="IY11" s="94"/>
      <c r="IZ11" s="94"/>
      <c r="JA11" s="94"/>
    </row>
    <row r="12" spans="1:262" s="19" customFormat="1" ht="38.25" x14ac:dyDescent="0.2">
      <c r="A12" s="103">
        <v>43640</v>
      </c>
      <c r="B12" s="82" t="s">
        <v>2406</v>
      </c>
      <c r="C12" s="82" t="s">
        <v>2023</v>
      </c>
      <c r="D12" s="82" t="s">
        <v>1944</v>
      </c>
      <c r="E12" s="82" t="s">
        <v>144</v>
      </c>
      <c r="F12" s="63">
        <v>43630</v>
      </c>
      <c r="G12" s="105">
        <v>2019</v>
      </c>
      <c r="H12" s="104" t="s">
        <v>2062</v>
      </c>
      <c r="I12" s="104" t="str">
        <f>LEFT($H12,2)</f>
        <v>KY</v>
      </c>
      <c r="J12" s="104" t="str">
        <f>RIGHT($H12,2)</f>
        <v>LA</v>
      </c>
      <c r="K12" s="159" t="str">
        <f>IF($L12=$M12,L12,CONCATENATE($L12,", ",IF(ISBLANK(N12),"",CONCATENATE(N12,", ")),$M12))</f>
        <v>Midwest, South Central</v>
      </c>
      <c r="L12" s="104" t="str">
        <f>INDEX('State '!$A$1:$C$62,MATCH($I12,'State '!$B:$B,0),3)</f>
        <v>Midwest</v>
      </c>
      <c r="M12" s="104" t="str">
        <f>INDEX('State '!$A$1:$C$62,MATCH($J12,'State '!$B:$B,0),3)</f>
        <v>South Central</v>
      </c>
      <c r="N12" s="104"/>
      <c r="O12" s="171"/>
      <c r="P12" s="210"/>
      <c r="Q12" s="173">
        <v>875</v>
      </c>
      <c r="R12" s="105"/>
      <c r="S12" s="104" t="s">
        <v>135</v>
      </c>
      <c r="T12" s="104" t="s">
        <v>390</v>
      </c>
      <c r="U12" s="104" t="s">
        <v>2407</v>
      </c>
      <c r="V12" s="104" t="s">
        <v>2250</v>
      </c>
      <c r="W12" s="82"/>
      <c r="X12" s="82"/>
      <c r="Y12" s="163" t="s">
        <v>2586</v>
      </c>
      <c r="Z12" s="107"/>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c r="DL12" s="94"/>
      <c r="DM12" s="94"/>
      <c r="DN12" s="94"/>
      <c r="DO12" s="94"/>
      <c r="DP12" s="94"/>
      <c r="DQ12" s="94"/>
      <c r="DR12" s="94"/>
      <c r="DS12" s="94"/>
      <c r="DT12" s="94"/>
      <c r="DU12" s="94"/>
      <c r="DV12" s="94"/>
      <c r="DW12" s="94"/>
      <c r="DX12" s="94"/>
      <c r="DY12" s="94"/>
      <c r="DZ12" s="94"/>
      <c r="EA12" s="94"/>
      <c r="EB12" s="94"/>
      <c r="EC12" s="94"/>
      <c r="ED12" s="94"/>
      <c r="EE12" s="94"/>
      <c r="EF12" s="94"/>
      <c r="EG12" s="94"/>
      <c r="EH12" s="94"/>
      <c r="EI12" s="94"/>
      <c r="EJ12" s="94"/>
      <c r="EK12" s="94"/>
      <c r="EL12" s="94"/>
      <c r="EM12" s="94"/>
      <c r="EN12" s="94"/>
      <c r="EO12" s="94"/>
      <c r="EP12" s="94"/>
      <c r="EQ12" s="94"/>
      <c r="ER12" s="94"/>
      <c r="ES12" s="94"/>
      <c r="ET12" s="94"/>
      <c r="EU12" s="94"/>
      <c r="EV12" s="94"/>
      <c r="EW12" s="94"/>
      <c r="EX12" s="94"/>
      <c r="EY12" s="94"/>
      <c r="EZ12" s="94"/>
      <c r="FA12" s="94"/>
      <c r="FB12" s="94"/>
      <c r="FC12" s="94"/>
      <c r="FD12" s="94"/>
      <c r="FE12" s="94"/>
      <c r="FF12" s="94"/>
      <c r="FG12" s="94"/>
      <c r="FH12" s="94"/>
      <c r="FI12" s="94"/>
      <c r="FJ12" s="94"/>
      <c r="FK12" s="94"/>
      <c r="FL12" s="94"/>
      <c r="FM12" s="94"/>
      <c r="FN12" s="94"/>
      <c r="FO12" s="94"/>
      <c r="FP12" s="94"/>
      <c r="FQ12" s="94"/>
      <c r="FR12" s="94"/>
      <c r="FS12" s="94"/>
      <c r="FT12" s="94"/>
      <c r="FU12" s="94"/>
      <c r="FV12" s="94"/>
      <c r="FW12" s="94"/>
      <c r="FX12" s="94"/>
      <c r="FY12" s="94"/>
      <c r="FZ12" s="94"/>
      <c r="GA12" s="94"/>
      <c r="GB12" s="94"/>
      <c r="GC12" s="94"/>
      <c r="GD12" s="94"/>
      <c r="GE12" s="94"/>
      <c r="GF12" s="94"/>
      <c r="GG12" s="94"/>
      <c r="GH12" s="94"/>
      <c r="GI12" s="94"/>
      <c r="GJ12" s="94"/>
      <c r="GK12" s="94"/>
      <c r="GL12" s="94"/>
      <c r="GM12" s="94"/>
      <c r="GN12" s="94"/>
      <c r="GO12" s="94"/>
      <c r="GP12" s="94"/>
      <c r="GQ12" s="94"/>
      <c r="GR12" s="94"/>
      <c r="GS12" s="94"/>
      <c r="GT12" s="94"/>
      <c r="GU12" s="94"/>
      <c r="GV12" s="94"/>
      <c r="GW12" s="94"/>
      <c r="GX12" s="94"/>
      <c r="GY12" s="94"/>
      <c r="GZ12" s="94"/>
      <c r="HA12" s="94"/>
      <c r="HB12" s="94"/>
      <c r="HC12" s="94"/>
      <c r="HD12" s="94"/>
      <c r="HE12" s="94"/>
      <c r="HF12" s="94"/>
      <c r="HG12" s="94"/>
      <c r="HH12" s="94"/>
      <c r="HI12" s="94"/>
      <c r="HJ12" s="94"/>
      <c r="HK12" s="94"/>
      <c r="HL12" s="94"/>
      <c r="HM12" s="94"/>
      <c r="HN12" s="94"/>
      <c r="HO12" s="94"/>
      <c r="HP12" s="94"/>
      <c r="HQ12" s="94"/>
      <c r="HR12" s="94"/>
      <c r="HS12" s="94"/>
      <c r="HT12" s="94"/>
      <c r="HU12" s="94"/>
      <c r="HV12" s="94"/>
      <c r="HW12" s="94"/>
      <c r="HX12" s="94"/>
      <c r="HY12" s="94"/>
      <c r="HZ12" s="94"/>
      <c r="IA12" s="94"/>
      <c r="IB12" s="94"/>
      <c r="IC12" s="94"/>
      <c r="ID12" s="94"/>
      <c r="IE12" s="94"/>
      <c r="IF12" s="94"/>
      <c r="IG12" s="94"/>
      <c r="IH12" s="94"/>
      <c r="II12" s="94"/>
      <c r="IJ12" s="94"/>
      <c r="IK12" s="94"/>
      <c r="IL12" s="94"/>
      <c r="IM12" s="94"/>
      <c r="IN12" s="94"/>
      <c r="IO12" s="94"/>
      <c r="IP12" s="94"/>
      <c r="IQ12" s="94"/>
      <c r="IR12" s="94"/>
      <c r="IS12" s="94"/>
      <c r="IT12" s="94"/>
      <c r="IU12" s="94"/>
      <c r="IV12" s="94"/>
      <c r="IW12" s="94"/>
      <c r="IX12" s="94"/>
      <c r="IY12" s="94"/>
      <c r="IZ12" s="94"/>
      <c r="JA12" s="94"/>
    </row>
    <row r="13" spans="1:262" s="19" customFormat="1" ht="25.5" x14ac:dyDescent="0.2">
      <c r="A13" s="103">
        <v>43756</v>
      </c>
      <c r="B13" s="82" t="s">
        <v>2858</v>
      </c>
      <c r="C13" s="82" t="s">
        <v>2859</v>
      </c>
      <c r="D13" s="82" t="s">
        <v>141</v>
      </c>
      <c r="E13" s="82" t="s">
        <v>144</v>
      </c>
      <c r="F13" s="63">
        <v>43668</v>
      </c>
      <c r="G13" s="105">
        <v>2019</v>
      </c>
      <c r="H13" s="104" t="s">
        <v>25</v>
      </c>
      <c r="I13" s="104" t="str">
        <f>LEFT($H13,2)</f>
        <v>CO</v>
      </c>
      <c r="J13" s="104" t="str">
        <f>RIGHT($H13,2)</f>
        <v>CO</v>
      </c>
      <c r="K13" s="159" t="str">
        <f>IF($L13=$M13,L13,CONCATENATE($L13,", ",IF(ISBLANK(N13),"",CONCATENATE(N13,", ")),$M13))</f>
        <v>Mountain</v>
      </c>
      <c r="L13" s="104" t="str">
        <f>INDEX('State '!$A$1:$C$62,MATCH($I13,'State '!$B:$B,0),3)</f>
        <v>Mountain</v>
      </c>
      <c r="M13" s="104" t="str">
        <f>INDEX('State '!$A$1:$C$62,MATCH($J13,'State '!$B:$B,0),3)</f>
        <v>Mountain</v>
      </c>
      <c r="N13" s="104"/>
      <c r="O13" s="171">
        <v>26.6</v>
      </c>
      <c r="P13" s="210">
        <v>10</v>
      </c>
      <c r="Q13" s="173">
        <v>410</v>
      </c>
      <c r="R13" s="105">
        <v>24</v>
      </c>
      <c r="S13" s="104" t="s">
        <v>135</v>
      </c>
      <c r="T13" s="104" t="s">
        <v>390</v>
      </c>
      <c r="U13" s="104" t="s">
        <v>2860</v>
      </c>
      <c r="V13" s="104" t="s">
        <v>2247</v>
      </c>
      <c r="W13" s="82" t="s">
        <v>2861</v>
      </c>
      <c r="X13" s="82"/>
      <c r="Y13" s="163"/>
      <c r="Z13" s="107"/>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4"/>
      <c r="IX13" s="94"/>
      <c r="IY13" s="94"/>
      <c r="IZ13" s="94"/>
      <c r="JA13" s="94"/>
    </row>
    <row r="14" spans="1:262" x14ac:dyDescent="0.2">
      <c r="A14" s="103">
        <v>43781</v>
      </c>
      <c r="B14" s="82" t="s">
        <v>2463</v>
      </c>
      <c r="C14" s="82" t="s">
        <v>200</v>
      </c>
      <c r="D14" s="82" t="s">
        <v>141</v>
      </c>
      <c r="E14" s="82" t="s">
        <v>144</v>
      </c>
      <c r="F14" s="63">
        <v>43776</v>
      </c>
      <c r="G14" s="126">
        <v>2019</v>
      </c>
      <c r="H14" s="104" t="s">
        <v>20</v>
      </c>
      <c r="I14" s="104" t="str">
        <f>LEFT($H14,2)</f>
        <v>NJ</v>
      </c>
      <c r="J14" s="104" t="str">
        <f>RIGHT($H14,2)</f>
        <v>NJ</v>
      </c>
      <c r="K14" s="159" t="str">
        <f>IF($L14=$M14,L14,CONCATENATE($L14,", ",IF(ISBLANK(N14),"",CONCATENATE(N14,", ")),$M14))</f>
        <v>Northeast</v>
      </c>
      <c r="L14" s="104" t="str">
        <f>INDEX('State '!$A$1:$C$62,MATCH($I14,'State '!$B:$B,0),3)</f>
        <v>Northeast</v>
      </c>
      <c r="M14" s="104" t="str">
        <f>INDEX('State '!$A$1:$C$62,MATCH($J14,'State '!$B:$B,0),3)</f>
        <v>Northeast</v>
      </c>
      <c r="N14" s="104"/>
      <c r="O14" s="171"/>
      <c r="P14" s="210"/>
      <c r="Q14" s="173">
        <v>60</v>
      </c>
      <c r="R14" s="105"/>
      <c r="S14" s="104" t="s">
        <v>135</v>
      </c>
      <c r="T14" s="104" t="s">
        <v>390</v>
      </c>
      <c r="U14" s="104" t="s">
        <v>2477</v>
      </c>
      <c r="V14" s="104" t="s">
        <v>2247</v>
      </c>
      <c r="W14" s="82"/>
      <c r="X14" s="82" t="s">
        <v>2955</v>
      </c>
      <c r="Y14" s="106"/>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row>
    <row r="15" spans="1:262" s="19" customFormat="1" x14ac:dyDescent="0.2">
      <c r="A15" s="103">
        <v>43838</v>
      </c>
      <c r="B15" s="82" t="s">
        <v>2711</v>
      </c>
      <c r="C15" s="82" t="s">
        <v>202</v>
      </c>
      <c r="D15" s="82" t="s">
        <v>141</v>
      </c>
      <c r="E15" s="113" t="s">
        <v>144</v>
      </c>
      <c r="F15" s="63">
        <v>43811</v>
      </c>
      <c r="G15" s="64">
        <v>2019</v>
      </c>
      <c r="H15" s="104" t="s">
        <v>397</v>
      </c>
      <c r="I15" s="104" t="str">
        <f>LEFT($H15,2)</f>
        <v>PA</v>
      </c>
      <c r="J15" s="104" t="str">
        <f>RIGHT($H15,2)</f>
        <v>NY</v>
      </c>
      <c r="K15" s="159" t="str">
        <f>IF($L15=$M15,L15,CONCATENATE($L15,", ",IF(ISBLANK(N15),"",CONCATENATE(N15,", ")),$M15))</f>
        <v>Northeast</v>
      </c>
      <c r="L15" s="104" t="str">
        <f>INDEX('State '!$A$1:$C$62,MATCH($I15,'State '!$B:$B,0),3)</f>
        <v>Northeast</v>
      </c>
      <c r="M15" s="104" t="str">
        <f>INDEX('State '!$A$1:$C$62,MATCH($J15,'State '!$B:$B,0),3)</f>
        <v>Northeast</v>
      </c>
      <c r="N15" s="104"/>
      <c r="O15" s="171">
        <v>3.06</v>
      </c>
      <c r="P15" s="210"/>
      <c r="Q15" s="173">
        <v>15</v>
      </c>
      <c r="R15" s="105"/>
      <c r="S15" s="104" t="s">
        <v>135</v>
      </c>
      <c r="T15" s="104" t="s">
        <v>390</v>
      </c>
      <c r="U15" s="104" t="s">
        <v>2719</v>
      </c>
      <c r="V15" s="104" t="s">
        <v>2250</v>
      </c>
      <c r="W15" s="82" t="s">
        <v>2712</v>
      </c>
      <c r="X15" s="82"/>
      <c r="Y15" s="106"/>
      <c r="Z15" s="107"/>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c r="DL15" s="94"/>
      <c r="DM15" s="94"/>
      <c r="DN15" s="94"/>
      <c r="DO15" s="94"/>
      <c r="DP15" s="94"/>
      <c r="DQ15" s="94"/>
      <c r="DR15" s="94"/>
      <c r="DS15" s="94"/>
      <c r="DT15" s="94"/>
      <c r="DU15" s="94"/>
      <c r="DV15" s="94"/>
      <c r="DW15" s="94"/>
      <c r="DX15" s="94"/>
      <c r="DY15" s="94"/>
      <c r="DZ15" s="94"/>
      <c r="EA15" s="94"/>
      <c r="EB15" s="94"/>
      <c r="EC15" s="94"/>
      <c r="ED15" s="94"/>
      <c r="EE15" s="94"/>
      <c r="EF15" s="94"/>
      <c r="EG15" s="94"/>
      <c r="EH15" s="94"/>
      <c r="EI15" s="94"/>
      <c r="EJ15" s="94"/>
      <c r="EK15" s="94"/>
      <c r="EL15" s="94"/>
      <c r="EM15" s="94"/>
      <c r="EN15" s="94"/>
      <c r="EO15" s="94"/>
      <c r="EP15" s="94"/>
      <c r="EQ15" s="94"/>
      <c r="ER15" s="94"/>
      <c r="ES15" s="94"/>
      <c r="ET15" s="94"/>
      <c r="EU15" s="94"/>
      <c r="EV15" s="94"/>
      <c r="EW15" s="94"/>
      <c r="EX15" s="94"/>
      <c r="EY15" s="94"/>
      <c r="EZ15" s="94"/>
      <c r="FA15" s="94"/>
      <c r="FB15" s="94"/>
      <c r="FC15" s="94"/>
      <c r="FD15" s="94"/>
      <c r="FE15" s="94"/>
      <c r="FF15" s="94"/>
      <c r="FG15" s="94"/>
      <c r="FH15" s="94"/>
      <c r="FI15" s="94"/>
      <c r="FJ15" s="94"/>
      <c r="FK15" s="94"/>
      <c r="FL15" s="94"/>
      <c r="FM15" s="94"/>
      <c r="FN15" s="94"/>
      <c r="FO15" s="94"/>
      <c r="FP15" s="94"/>
      <c r="FQ15" s="94"/>
      <c r="FR15" s="94"/>
      <c r="FS15" s="94"/>
      <c r="FT15" s="94"/>
      <c r="FU15" s="94"/>
      <c r="FV15" s="94"/>
      <c r="FW15" s="94"/>
      <c r="FX15" s="94"/>
      <c r="FY15" s="94"/>
      <c r="FZ15" s="94"/>
      <c r="GA15" s="94"/>
      <c r="GB15" s="94"/>
      <c r="GC15" s="94"/>
      <c r="GD15" s="94"/>
      <c r="GE15" s="94"/>
      <c r="GF15" s="94"/>
      <c r="GG15" s="94"/>
      <c r="GH15" s="94"/>
      <c r="GI15" s="94"/>
      <c r="GJ15" s="94"/>
      <c r="GK15" s="94"/>
      <c r="GL15" s="94"/>
      <c r="GM15" s="94"/>
      <c r="GN15" s="94"/>
      <c r="GO15" s="94"/>
      <c r="GP15" s="94"/>
      <c r="GQ15" s="94"/>
      <c r="GR15" s="94"/>
      <c r="GS15" s="94"/>
      <c r="GT15" s="94"/>
      <c r="GU15" s="94"/>
      <c r="GV15" s="94"/>
      <c r="GW15" s="94"/>
      <c r="GX15" s="94"/>
      <c r="GY15" s="94"/>
      <c r="GZ15" s="94"/>
      <c r="HA15" s="94"/>
      <c r="HB15" s="94"/>
      <c r="HC15" s="94"/>
      <c r="HD15" s="94"/>
      <c r="HE15" s="94"/>
      <c r="HF15" s="94"/>
      <c r="HG15" s="94"/>
      <c r="HH15" s="94"/>
      <c r="HI15" s="94"/>
      <c r="HJ15" s="94"/>
      <c r="HK15" s="94"/>
      <c r="HL15" s="94"/>
      <c r="HM15" s="94"/>
      <c r="HN15" s="94"/>
      <c r="HO15" s="94"/>
      <c r="HP15" s="94"/>
      <c r="HQ15" s="94"/>
      <c r="HR15" s="94"/>
      <c r="HS15" s="94"/>
      <c r="HT15" s="94"/>
      <c r="HU15" s="94"/>
      <c r="HV15" s="94"/>
      <c r="HW15" s="94"/>
      <c r="HX15" s="94"/>
      <c r="HY15" s="94"/>
      <c r="HZ15" s="94"/>
      <c r="IA15" s="94"/>
      <c r="IB15" s="94"/>
      <c r="IC15" s="94"/>
      <c r="ID15" s="94"/>
      <c r="IE15" s="94"/>
      <c r="IF15" s="94"/>
      <c r="IG15" s="94"/>
      <c r="IH15" s="94"/>
      <c r="II15" s="94"/>
      <c r="IJ15" s="94"/>
      <c r="IK15" s="94"/>
      <c r="IL15" s="94"/>
      <c r="IM15" s="94"/>
      <c r="IN15" s="94"/>
      <c r="IO15" s="94"/>
      <c r="IP15" s="94"/>
      <c r="IQ15" s="94"/>
      <c r="IR15" s="94"/>
      <c r="IS15" s="94"/>
      <c r="IT15" s="94"/>
      <c r="IU15" s="94"/>
      <c r="IV15" s="94"/>
      <c r="IW15" s="94"/>
      <c r="IX15" s="94"/>
      <c r="IY15" s="94"/>
      <c r="IZ15" s="94"/>
      <c r="JA15" s="94"/>
    </row>
    <row r="16" spans="1:262" ht="25.5" x14ac:dyDescent="0.2">
      <c r="A16" s="103">
        <v>43791</v>
      </c>
      <c r="B16" s="82" t="s">
        <v>2709</v>
      </c>
      <c r="C16" s="82" t="s">
        <v>202</v>
      </c>
      <c r="D16" s="82" t="s">
        <v>134</v>
      </c>
      <c r="E16" s="113" t="s">
        <v>144</v>
      </c>
      <c r="F16" s="63">
        <v>43781</v>
      </c>
      <c r="G16" s="64">
        <v>2019</v>
      </c>
      <c r="H16" s="104" t="s">
        <v>7</v>
      </c>
      <c r="I16" s="104" t="str">
        <f>LEFT($H16,2)</f>
        <v>PA</v>
      </c>
      <c r="J16" s="104" t="str">
        <f>RIGHT($H16,2)</f>
        <v>PA</v>
      </c>
      <c r="K16" s="159" t="str">
        <f>IF($L16=$M16,L16,CONCATENATE($L16,", ",IF(ISBLANK(N16),"",CONCATENATE(N16,", ")),$M16))</f>
        <v>Northeast</v>
      </c>
      <c r="L16" s="104" t="str">
        <f>INDEX('State '!$A$1:$C$62,MATCH($I16,'State '!$B:$B,0),3)</f>
        <v>Northeast</v>
      </c>
      <c r="M16" s="104" t="str">
        <f>INDEX('State '!$A$1:$C$62,MATCH($J16,'State '!$B:$B,0),3)</f>
        <v>Northeast</v>
      </c>
      <c r="N16" s="104"/>
      <c r="O16" s="171">
        <v>20.2</v>
      </c>
      <c r="P16" s="210">
        <v>4.5</v>
      </c>
      <c r="Q16" s="173">
        <v>133</v>
      </c>
      <c r="R16" s="105">
        <v>12</v>
      </c>
      <c r="S16" s="104" t="s">
        <v>139</v>
      </c>
      <c r="T16" s="104" t="s">
        <v>390</v>
      </c>
      <c r="U16" s="104" t="s">
        <v>2718</v>
      </c>
      <c r="V16" s="104" t="s">
        <v>2247</v>
      </c>
      <c r="W16" s="82" t="s">
        <v>2710</v>
      </c>
      <c r="X16" s="82" t="s">
        <v>2951</v>
      </c>
      <c r="Y16" s="106"/>
      <c r="Z16" s="94"/>
      <c r="AA16" s="94"/>
      <c r="AB16" s="94"/>
    </row>
    <row r="17" spans="1:261" s="19" customFormat="1" ht="25.5" x14ac:dyDescent="0.2">
      <c r="A17" s="103">
        <v>43838</v>
      </c>
      <c r="B17" s="83" t="s">
        <v>2715</v>
      </c>
      <c r="C17" s="82" t="s">
        <v>338</v>
      </c>
      <c r="D17" s="83" t="s">
        <v>141</v>
      </c>
      <c r="E17" s="113" t="s">
        <v>144</v>
      </c>
      <c r="F17" s="65">
        <v>43749</v>
      </c>
      <c r="G17" s="122">
        <v>2019</v>
      </c>
      <c r="H17" s="104" t="s">
        <v>41</v>
      </c>
      <c r="I17" s="104" t="str">
        <f>LEFT($H17,2)</f>
        <v>MI</v>
      </c>
      <c r="J17" s="104" t="str">
        <f>RIGHT($H17,2)</f>
        <v>MI</v>
      </c>
      <c r="K17" s="159" t="str">
        <f>IF($L17=$M17,L17,CONCATENATE($L17,", ",IF(ISBLANK(N17),"",CONCATENATE(N17,", ")),$M17))</f>
        <v>Midwest</v>
      </c>
      <c r="L17" s="104" t="str">
        <f>INDEX('State '!$A$1:$C$62,MATCH($I17,'State '!$B:$B,0),3)</f>
        <v>Midwest</v>
      </c>
      <c r="M17" s="104" t="str">
        <f>INDEX('State '!$A$1:$C$62,MATCH($J17,'State '!$B:$B,0),3)</f>
        <v>Midwest</v>
      </c>
      <c r="N17" s="104"/>
      <c r="O17" s="171">
        <v>22.1</v>
      </c>
      <c r="P17" s="211"/>
      <c r="Q17" s="123">
        <v>24.6</v>
      </c>
      <c r="R17" s="66"/>
      <c r="S17" s="114" t="s">
        <v>135</v>
      </c>
      <c r="T17" s="115" t="s">
        <v>390</v>
      </c>
      <c r="U17" s="116" t="s">
        <v>2717</v>
      </c>
      <c r="V17" s="104" t="s">
        <v>2247</v>
      </c>
      <c r="W17" s="82" t="s">
        <v>2716</v>
      </c>
      <c r="X17" s="82" t="s">
        <v>2953</v>
      </c>
      <c r="Y17" s="106"/>
      <c r="Z17" s="107"/>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4"/>
      <c r="ET17" s="94"/>
      <c r="EU17" s="94"/>
      <c r="EV17" s="94"/>
      <c r="EW17" s="94"/>
      <c r="EX17" s="94"/>
      <c r="EY17" s="94"/>
      <c r="EZ17" s="94"/>
      <c r="FA17" s="94"/>
      <c r="FB17" s="94"/>
      <c r="FC17" s="94"/>
      <c r="FD17" s="94"/>
      <c r="FE17" s="94"/>
      <c r="FF17" s="94"/>
      <c r="FG17" s="94"/>
      <c r="FH17" s="94"/>
      <c r="FI17" s="94"/>
      <c r="FJ17" s="94"/>
      <c r="FK17" s="94"/>
      <c r="FL17" s="94"/>
      <c r="FM17" s="94"/>
      <c r="FN17" s="94"/>
      <c r="FO17" s="94"/>
      <c r="FP17" s="94"/>
      <c r="FQ17" s="94"/>
      <c r="FR17" s="94"/>
      <c r="FS17" s="94"/>
      <c r="FT17" s="94"/>
      <c r="FU17" s="94"/>
      <c r="FV17" s="94"/>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c r="IW17" s="94"/>
      <c r="IX17" s="94"/>
      <c r="IY17" s="94"/>
      <c r="IZ17" s="94"/>
      <c r="JA17" s="94"/>
    </row>
    <row r="18" spans="1:261" s="19" customFormat="1" ht="25.5" x14ac:dyDescent="0.2">
      <c r="A18" s="103">
        <v>43692</v>
      </c>
      <c r="B18" s="83" t="s">
        <v>2948</v>
      </c>
      <c r="C18" s="83" t="s">
        <v>263</v>
      </c>
      <c r="D18" s="83" t="s">
        <v>141</v>
      </c>
      <c r="E18" s="113" t="s">
        <v>144</v>
      </c>
      <c r="F18" s="65">
        <v>43525</v>
      </c>
      <c r="G18" s="122">
        <v>2019</v>
      </c>
      <c r="H18" s="104" t="s">
        <v>33</v>
      </c>
      <c r="I18" s="104" t="str">
        <f>LEFT($H18,2)</f>
        <v>WV</v>
      </c>
      <c r="J18" s="104" t="str">
        <f>RIGHT($H18,2)</f>
        <v>WV</v>
      </c>
      <c r="K18" s="159" t="str">
        <f>IF($L18=$M18,L18,CONCATENATE($L18,", ",IF(ISBLANK(N18),"",CONCATENATE(N18,", ")),$M18))</f>
        <v>Northeast</v>
      </c>
      <c r="L18" s="104" t="str">
        <f>INDEX('State '!$A$1:$C$62,MATCH($I18,'State '!$B:$B,0),3)</f>
        <v>Northeast</v>
      </c>
      <c r="M18" s="104" t="str">
        <f>INDEX('State '!$A$1:$C$62,MATCH($J18,'State '!$B:$B,0),3)</f>
        <v>Northeast</v>
      </c>
      <c r="N18" s="104"/>
      <c r="O18" s="171">
        <v>3000</v>
      </c>
      <c r="P18" s="211">
        <v>171</v>
      </c>
      <c r="Q18" s="123">
        <v>1840</v>
      </c>
      <c r="R18" s="66"/>
      <c r="S18" s="114" t="s">
        <v>135</v>
      </c>
      <c r="T18" s="115" t="s">
        <v>390</v>
      </c>
      <c r="U18" s="116" t="s">
        <v>2282</v>
      </c>
      <c r="V18" s="104" t="s">
        <v>2247</v>
      </c>
      <c r="W18" s="82" t="s">
        <v>2501</v>
      </c>
      <c r="X18" s="82"/>
      <c r="Y18" s="163" t="s">
        <v>2589</v>
      </c>
      <c r="Z18" s="107"/>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c r="DL18" s="94"/>
      <c r="DM18" s="94"/>
      <c r="DN18" s="94"/>
      <c r="DO18" s="94"/>
      <c r="DP18" s="94"/>
      <c r="DQ18" s="94"/>
      <c r="DR18" s="94"/>
      <c r="DS18" s="94"/>
      <c r="DT18" s="94"/>
      <c r="DU18" s="94"/>
      <c r="DV18" s="94"/>
      <c r="DW18" s="94"/>
      <c r="DX18" s="94"/>
      <c r="DY18" s="94"/>
      <c r="DZ18" s="94"/>
      <c r="EA18" s="94"/>
      <c r="EB18" s="94"/>
      <c r="EC18" s="94"/>
      <c r="ED18" s="94"/>
      <c r="EE18" s="94"/>
      <c r="EF18" s="94"/>
      <c r="EG18" s="94"/>
      <c r="EH18" s="94"/>
      <c r="EI18" s="94"/>
      <c r="EJ18" s="94"/>
      <c r="EK18" s="94"/>
      <c r="EL18" s="94"/>
      <c r="EM18" s="94"/>
      <c r="EN18" s="94"/>
      <c r="EO18" s="94"/>
      <c r="EP18" s="94"/>
      <c r="EQ18" s="94"/>
      <c r="ER18" s="94"/>
      <c r="ES18" s="94"/>
      <c r="ET18" s="94"/>
      <c r="EU18" s="94"/>
      <c r="EV18" s="94"/>
      <c r="EW18" s="94"/>
      <c r="EX18" s="94"/>
      <c r="EY18" s="94"/>
      <c r="EZ18" s="94"/>
      <c r="FA18" s="94"/>
      <c r="FB18" s="94"/>
      <c r="FC18" s="94"/>
      <c r="FD18" s="94"/>
      <c r="FE18" s="94"/>
      <c r="FF18" s="94"/>
      <c r="FG18" s="94"/>
      <c r="FH18" s="94"/>
      <c r="FI18" s="94"/>
      <c r="FJ18" s="94"/>
      <c r="FK18" s="94"/>
      <c r="FL18" s="94"/>
      <c r="FM18" s="94"/>
      <c r="FN18" s="94"/>
      <c r="FO18" s="94"/>
      <c r="FP18" s="94"/>
      <c r="FQ18" s="94"/>
      <c r="FR18" s="94"/>
      <c r="FS18" s="94"/>
      <c r="FT18" s="94"/>
      <c r="FU18" s="94"/>
      <c r="FV18" s="94"/>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c r="IW18" s="94"/>
      <c r="IX18" s="94"/>
      <c r="IY18" s="94"/>
      <c r="IZ18" s="94"/>
      <c r="JA18" s="94"/>
    </row>
    <row r="19" spans="1:261" ht="25.5" x14ac:dyDescent="0.2">
      <c r="A19" s="103">
        <v>43692</v>
      </c>
      <c r="B19" s="83" t="s">
        <v>2949</v>
      </c>
      <c r="C19" s="83" t="s">
        <v>263</v>
      </c>
      <c r="D19" s="83" t="s">
        <v>141</v>
      </c>
      <c r="E19" s="113" t="s">
        <v>144</v>
      </c>
      <c r="F19" s="65">
        <v>43525</v>
      </c>
      <c r="G19" s="122">
        <v>2019</v>
      </c>
      <c r="H19" s="104" t="s">
        <v>2256</v>
      </c>
      <c r="I19" s="104" t="str">
        <f>LEFT($H19,2)</f>
        <v>WV</v>
      </c>
      <c r="J19" s="104" t="str">
        <f>RIGHT($H19,2)</f>
        <v>KY</v>
      </c>
      <c r="K19" s="159" t="str">
        <f>IF($L19=$M19,L19,CONCATENATE($L19,", ",IF(ISBLANK(N19),"",CONCATENATE(N19,", ")),$M19))</f>
        <v>Northeast, Midwest</v>
      </c>
      <c r="L19" s="104" t="str">
        <f>INDEX('State '!$A$1:$C$62,MATCH($I19,'State '!$B:$B,0),3)</f>
        <v>Northeast</v>
      </c>
      <c r="M19" s="104" t="str">
        <f>INDEX('State '!$A$1:$C$62,MATCH($J19,'State '!$B:$B,0),3)</f>
        <v>Midwest</v>
      </c>
      <c r="N19" s="104"/>
      <c r="O19" s="171"/>
      <c r="P19" s="211">
        <v>171</v>
      </c>
      <c r="Q19" s="123">
        <v>860</v>
      </c>
      <c r="R19" s="66"/>
      <c r="S19" s="114" t="s">
        <v>135</v>
      </c>
      <c r="T19" s="115" t="s">
        <v>390</v>
      </c>
      <c r="U19" s="116" t="s">
        <v>2282</v>
      </c>
      <c r="V19" s="104" t="s">
        <v>2250</v>
      </c>
      <c r="W19" s="82" t="s">
        <v>2950</v>
      </c>
      <c r="X19" s="82"/>
      <c r="Y19" s="167" t="s">
        <v>2589</v>
      </c>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row>
    <row r="20" spans="1:261" x14ac:dyDescent="0.2">
      <c r="A20" s="103">
        <v>43640</v>
      </c>
      <c r="B20" s="82" t="s">
        <v>2402</v>
      </c>
      <c r="C20" s="82" t="s">
        <v>338</v>
      </c>
      <c r="D20" s="82" t="s">
        <v>137</v>
      </c>
      <c r="E20" s="82" t="s">
        <v>144</v>
      </c>
      <c r="F20" s="63">
        <v>43616</v>
      </c>
      <c r="G20" s="105">
        <v>2019</v>
      </c>
      <c r="H20" s="104" t="s">
        <v>2</v>
      </c>
      <c r="I20" s="104" t="str">
        <f>LEFT($H20,2)</f>
        <v>OR</v>
      </c>
      <c r="J20" s="104" t="str">
        <f>RIGHT($H20,2)</f>
        <v>OR</v>
      </c>
      <c r="K20" s="159" t="str">
        <f>IF($L20=$M20,L20,CONCATENATE($L20,", ",IF(ISBLANK(N20),"",CONCATENATE(N20,", ")),$M20))</f>
        <v>Pacific</v>
      </c>
      <c r="L20" s="104" t="str">
        <f>INDEX('State '!$A$1:$C$62,MATCH($I20,'State '!$B:$B,0),3)</f>
        <v>Pacific</v>
      </c>
      <c r="M20" s="104" t="str">
        <f>INDEX('State '!$A$1:$C$62,MATCH($J20,'State '!$B:$B,0),3)</f>
        <v>Pacific</v>
      </c>
      <c r="N20" s="104"/>
      <c r="O20" s="171">
        <v>128</v>
      </c>
      <c r="P20" s="210">
        <v>13</v>
      </c>
      <c r="Q20" s="173">
        <v>120</v>
      </c>
      <c r="R20" s="105">
        <v>24</v>
      </c>
      <c r="S20" s="104" t="s">
        <v>139</v>
      </c>
      <c r="T20" s="104"/>
      <c r="U20" s="104"/>
      <c r="V20" s="104" t="s">
        <v>2247</v>
      </c>
      <c r="W20" s="82" t="s">
        <v>2972</v>
      </c>
      <c r="X20" s="82" t="s">
        <v>2953</v>
      </c>
      <c r="Y20" s="106"/>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row>
    <row r="21" spans="1:261" s="19" customFormat="1" ht="25.5" x14ac:dyDescent="0.2">
      <c r="A21" s="103">
        <v>43791</v>
      </c>
      <c r="B21" s="85" t="s">
        <v>2425</v>
      </c>
      <c r="C21" s="83" t="s">
        <v>258</v>
      </c>
      <c r="D21" s="85" t="s">
        <v>141</v>
      </c>
      <c r="E21" s="113" t="s">
        <v>144</v>
      </c>
      <c r="F21" s="63">
        <v>43783</v>
      </c>
      <c r="G21" s="105">
        <v>2019</v>
      </c>
      <c r="H21" s="104" t="s">
        <v>50</v>
      </c>
      <c r="I21" s="104" t="str">
        <f>LEFT($H21,2)</f>
        <v>WA</v>
      </c>
      <c r="J21" s="104" t="str">
        <f>RIGHT($H21,2)</f>
        <v>WA</v>
      </c>
      <c r="K21" s="159" t="str">
        <f>IF($L21=$M21,L21,CONCATENATE($L21,", ",IF(ISBLANK(N21),"",CONCATENATE(N21,", ")),$M21))</f>
        <v>Pacific</v>
      </c>
      <c r="L21" s="104" t="str">
        <f>INDEX('State '!$A$1:$C$62,MATCH($I21,'State '!$B:$B,0),3)</f>
        <v>Pacific</v>
      </c>
      <c r="M21" s="104" t="str">
        <f>INDEX('State '!$A$1:$C$62,MATCH($J21,'State '!$B:$B,0),3)</f>
        <v>Pacific</v>
      </c>
      <c r="N21" s="104"/>
      <c r="O21" s="171">
        <v>47</v>
      </c>
      <c r="P21" s="210">
        <v>7</v>
      </c>
      <c r="Q21" s="123">
        <v>159.29900000000001</v>
      </c>
      <c r="R21" s="109">
        <v>8</v>
      </c>
      <c r="S21" s="114" t="s">
        <v>139</v>
      </c>
      <c r="T21" s="115" t="s">
        <v>390</v>
      </c>
      <c r="U21" s="104" t="s">
        <v>2526</v>
      </c>
      <c r="V21" s="104" t="s">
        <v>2247</v>
      </c>
      <c r="W21" s="82" t="s">
        <v>2525</v>
      </c>
      <c r="X21" s="82" t="s">
        <v>2955</v>
      </c>
      <c r="Y21" s="163" t="s">
        <v>2593</v>
      </c>
      <c r="Z21" s="107"/>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c r="DL21" s="94"/>
      <c r="DM21" s="94"/>
      <c r="DN21" s="94"/>
      <c r="DO21" s="94"/>
      <c r="DP21" s="94"/>
      <c r="DQ21" s="94"/>
      <c r="DR21" s="94"/>
      <c r="DS21" s="94"/>
      <c r="DT21" s="94"/>
      <c r="DU21" s="94"/>
      <c r="DV21" s="94"/>
      <c r="DW21" s="94"/>
      <c r="DX21" s="94"/>
      <c r="DY21" s="94"/>
      <c r="DZ21" s="94"/>
      <c r="EA21" s="94"/>
      <c r="EB21" s="94"/>
      <c r="EC21" s="94"/>
      <c r="ED21" s="94"/>
      <c r="EE21" s="94"/>
      <c r="EF21" s="94"/>
      <c r="EG21" s="94"/>
      <c r="EH21" s="94"/>
      <c r="EI21" s="94"/>
      <c r="EJ21" s="94"/>
      <c r="EK21" s="94"/>
      <c r="EL21" s="94"/>
      <c r="EM21" s="94"/>
      <c r="EN21" s="94"/>
      <c r="EO21" s="94"/>
      <c r="EP21" s="94"/>
      <c r="EQ21" s="94"/>
      <c r="ER21" s="94"/>
      <c r="ES21" s="94"/>
      <c r="ET21" s="94"/>
      <c r="EU21" s="94"/>
      <c r="EV21" s="94"/>
      <c r="EW21" s="94"/>
      <c r="EX21" s="94"/>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c r="IW21" s="94"/>
      <c r="IX21" s="94"/>
      <c r="IY21" s="94"/>
      <c r="IZ21" s="94"/>
      <c r="JA21" s="94"/>
    </row>
    <row r="22" spans="1:261" s="19" customFormat="1" ht="25.5" x14ac:dyDescent="0.2">
      <c r="A22" s="121">
        <v>43517</v>
      </c>
      <c r="B22" s="84" t="s">
        <v>2730</v>
      </c>
      <c r="C22" s="84" t="s">
        <v>2660</v>
      </c>
      <c r="D22" s="84" t="s">
        <v>141</v>
      </c>
      <c r="E22" s="84" t="s">
        <v>144</v>
      </c>
      <c r="F22" s="117">
        <v>43480</v>
      </c>
      <c r="G22" s="120">
        <v>2019</v>
      </c>
      <c r="H22" s="119" t="s">
        <v>6</v>
      </c>
      <c r="I22" s="104" t="str">
        <f>LEFT($H22,2)</f>
        <v>TX</v>
      </c>
      <c r="J22" s="104" t="str">
        <f>RIGHT($H22,2)</f>
        <v>TX</v>
      </c>
      <c r="K22" s="159" t="str">
        <f>IF($L22=$M22,L22,CONCATENATE($L22,", ",IF(ISBLANK(N22),"",CONCATENATE(N22,", ")),$M22))</f>
        <v>South Central</v>
      </c>
      <c r="L22" s="104" t="str">
        <f>INDEX('State '!$A$1:$C$62,MATCH($I22,'State '!$B:$B,0),3)</f>
        <v>South Central</v>
      </c>
      <c r="M22" s="104" t="str">
        <f>INDEX('State '!$A$1:$C$62,MATCH($J22,'State '!$B:$B,0),3)</f>
        <v>South Central</v>
      </c>
      <c r="N22" s="104"/>
      <c r="O22" s="172"/>
      <c r="P22" s="212"/>
      <c r="Q22" s="174">
        <v>150</v>
      </c>
      <c r="R22" s="120" t="s">
        <v>393</v>
      </c>
      <c r="S22" s="119" t="s">
        <v>139</v>
      </c>
      <c r="T22" s="119" t="s">
        <v>2693</v>
      </c>
      <c r="U22" s="119" t="s">
        <v>391</v>
      </c>
      <c r="V22" s="104" t="s">
        <v>2247</v>
      </c>
      <c r="W22" s="179" t="s">
        <v>2814</v>
      </c>
      <c r="X22" s="179"/>
      <c r="Y22" s="179" t="s">
        <v>2661</v>
      </c>
    </row>
    <row r="23" spans="1:261" ht="25.5" x14ac:dyDescent="0.2">
      <c r="A23" s="121">
        <v>43584</v>
      </c>
      <c r="B23" s="84" t="s">
        <v>2699</v>
      </c>
      <c r="C23" s="84" t="s">
        <v>2696</v>
      </c>
      <c r="D23" s="84" t="s">
        <v>141</v>
      </c>
      <c r="E23" s="84" t="s">
        <v>144</v>
      </c>
      <c r="F23" s="117">
        <v>43497</v>
      </c>
      <c r="G23" s="120">
        <v>2019</v>
      </c>
      <c r="H23" s="119" t="s">
        <v>37</v>
      </c>
      <c r="I23" s="104" t="str">
        <f>LEFT($H23,2)</f>
        <v>OK</v>
      </c>
      <c r="J23" s="104" t="str">
        <f>RIGHT($H23,2)</f>
        <v>OK</v>
      </c>
      <c r="K23" s="159" t="str">
        <f>IF($L23=$M23,L23,CONCATENATE($L23,", ",IF(ISBLANK(N23),"",CONCATENATE(N23,", ")),$M23))</f>
        <v>South Central</v>
      </c>
      <c r="L23" s="104" t="str">
        <f>INDEX('State '!$A$1:$C$62,MATCH($I23,'State '!$B:$B,0),3)</f>
        <v>South Central</v>
      </c>
      <c r="M23" s="104" t="str">
        <f>INDEX('State '!$A$1:$C$62,MATCH($J23,'State '!$B:$B,0),3)</f>
        <v>South Central</v>
      </c>
      <c r="N23" s="104"/>
      <c r="O23" s="172"/>
      <c r="P23" s="212"/>
      <c r="Q23" s="174">
        <v>150</v>
      </c>
      <c r="R23" s="120"/>
      <c r="S23" s="119" t="s">
        <v>139</v>
      </c>
      <c r="T23" s="119"/>
      <c r="U23" s="119"/>
      <c r="V23" s="104" t="s">
        <v>2247</v>
      </c>
      <c r="W23" s="82" t="s">
        <v>2700</v>
      </c>
      <c r="X23" s="82"/>
      <c r="Y23" s="163" t="s">
        <v>2888</v>
      </c>
      <c r="Z23" s="107"/>
      <c r="AA23" s="94"/>
      <c r="AB23" s="94"/>
    </row>
    <row r="24" spans="1:261" ht="25.5" x14ac:dyDescent="0.2">
      <c r="A24" s="121">
        <v>43584</v>
      </c>
      <c r="B24" s="84" t="s">
        <v>2698</v>
      </c>
      <c r="C24" s="84" t="s">
        <v>2696</v>
      </c>
      <c r="D24" s="84" t="s">
        <v>141</v>
      </c>
      <c r="E24" s="84" t="s">
        <v>144</v>
      </c>
      <c r="F24" s="117">
        <v>43497</v>
      </c>
      <c r="G24" s="120">
        <v>2019</v>
      </c>
      <c r="H24" s="119" t="s">
        <v>37</v>
      </c>
      <c r="I24" s="104" t="str">
        <f>LEFT($H24,2)</f>
        <v>OK</v>
      </c>
      <c r="J24" s="104" t="str">
        <f>RIGHT($H24,2)</f>
        <v>OK</v>
      </c>
      <c r="K24" s="159" t="str">
        <f>IF($L24=$M24,L24,CONCATENATE($L24,", ",IF(ISBLANK(N24),"",CONCATENATE(N24,", ")),$M24))</f>
        <v>South Central</v>
      </c>
      <c r="L24" s="104" t="str">
        <f>INDEX('State '!$A$1:$C$62,MATCH($I24,'State '!$B:$B,0),3)</f>
        <v>South Central</v>
      </c>
      <c r="M24" s="104" t="str">
        <f>INDEX('State '!$A$1:$C$62,MATCH($J24,'State '!$B:$B,0),3)</f>
        <v>South Central</v>
      </c>
      <c r="N24" s="104"/>
      <c r="O24" s="172"/>
      <c r="P24" s="212"/>
      <c r="Q24" s="174">
        <v>100</v>
      </c>
      <c r="R24" s="120"/>
      <c r="S24" s="119" t="s">
        <v>139</v>
      </c>
      <c r="T24" s="119"/>
      <c r="U24" s="119"/>
      <c r="V24" s="104" t="s">
        <v>2247</v>
      </c>
      <c r="W24" s="82" t="s">
        <v>2701</v>
      </c>
      <c r="X24" s="82"/>
      <c r="Y24" s="163" t="s">
        <v>2888</v>
      </c>
      <c r="Z24" s="107"/>
      <c r="AA24" s="94"/>
      <c r="AB24" s="94"/>
    </row>
    <row r="25" spans="1:261" ht="25.5" x14ac:dyDescent="0.2">
      <c r="A25" s="121">
        <v>43836</v>
      </c>
      <c r="B25" s="84" t="s">
        <v>2695</v>
      </c>
      <c r="C25" s="84" t="s">
        <v>2696</v>
      </c>
      <c r="D25" s="84" t="s">
        <v>141</v>
      </c>
      <c r="E25" s="84" t="s">
        <v>144</v>
      </c>
      <c r="F25" s="117">
        <v>43497</v>
      </c>
      <c r="G25" s="120">
        <v>2019</v>
      </c>
      <c r="H25" s="119" t="s">
        <v>6</v>
      </c>
      <c r="I25" s="104" t="str">
        <f>LEFT($H25,2)</f>
        <v>TX</v>
      </c>
      <c r="J25" s="104" t="str">
        <f>RIGHT($H25,2)</f>
        <v>TX</v>
      </c>
      <c r="K25" s="159" t="str">
        <f>IF($L25=$M25,L25,CONCATENATE($L25,", ",IF(ISBLANK(N25),"",CONCATENATE(N25,", ")),$M25))</f>
        <v>South Central</v>
      </c>
      <c r="L25" s="104" t="str">
        <f>INDEX('State '!$A$1:$C$62,MATCH($I25,'State '!$B:$B,0),3)</f>
        <v>South Central</v>
      </c>
      <c r="M25" s="104" t="str">
        <f>INDEX('State '!$A$1:$C$62,MATCH($J25,'State '!$B:$B,0),3)</f>
        <v>South Central</v>
      </c>
      <c r="N25" s="104"/>
      <c r="O25" s="172"/>
      <c r="P25" s="212">
        <v>3.4470000000000001</v>
      </c>
      <c r="Q25" s="174">
        <v>300</v>
      </c>
      <c r="R25" s="120">
        <v>20</v>
      </c>
      <c r="S25" s="119" t="s">
        <v>139</v>
      </c>
      <c r="T25" s="119" t="s">
        <v>2697</v>
      </c>
      <c r="U25" s="119"/>
      <c r="V25" s="104" t="s">
        <v>2247</v>
      </c>
      <c r="W25" s="82" t="s">
        <v>2729</v>
      </c>
      <c r="X25" s="82"/>
      <c r="Y25" s="163" t="s">
        <v>2888</v>
      </c>
      <c r="Z25" s="107"/>
      <c r="AA25" s="94"/>
      <c r="AB25" s="94"/>
    </row>
    <row r="26" spans="1:261" s="19" customFormat="1" ht="25.5" x14ac:dyDescent="0.2">
      <c r="A26" s="103">
        <v>43691</v>
      </c>
      <c r="B26" s="82" t="s">
        <v>2559</v>
      </c>
      <c r="C26" s="82" t="s">
        <v>1894</v>
      </c>
      <c r="D26" s="82" t="s">
        <v>141</v>
      </c>
      <c r="E26" s="82" t="s">
        <v>144</v>
      </c>
      <c r="F26" s="63">
        <v>43517</v>
      </c>
      <c r="G26" s="105">
        <v>2019</v>
      </c>
      <c r="H26" s="104" t="s">
        <v>1585</v>
      </c>
      <c r="I26" s="104" t="str">
        <f>LEFT($H26,2)</f>
        <v>ME</v>
      </c>
      <c r="J26" s="104" t="str">
        <f>RIGHT($H26,2)</f>
        <v>MA</v>
      </c>
      <c r="K26" s="159" t="str">
        <f>IF($L26=$M26,L26,CONCATENATE($L26,", ",IF(ISBLANK(N26),"",CONCATENATE(N26,", ")),$M26))</f>
        <v>Northeast</v>
      </c>
      <c r="L26" s="104" t="str">
        <f>INDEX('State '!$A$1:$C$62,MATCH($I26,'State '!$B:$B,0),3)</f>
        <v>Northeast</v>
      </c>
      <c r="M26" s="104" t="str">
        <f>INDEX('State '!$A$1:$C$62,MATCH($J26,'State '!$B:$B,0),3)</f>
        <v>Northeast</v>
      </c>
      <c r="N26" s="104"/>
      <c r="O26" s="171"/>
      <c r="P26" s="210"/>
      <c r="Q26" s="173">
        <v>11.321</v>
      </c>
      <c r="R26" s="105"/>
      <c r="S26" s="104" t="s">
        <v>135</v>
      </c>
      <c r="T26" s="104" t="s">
        <v>390</v>
      </c>
      <c r="U26" s="104" t="s">
        <v>2561</v>
      </c>
      <c r="V26" s="104" t="s">
        <v>2250</v>
      </c>
      <c r="W26" s="82" t="s">
        <v>2652</v>
      </c>
      <c r="X26" s="124"/>
      <c r="Y26" s="167" t="s">
        <v>2596</v>
      </c>
      <c r="Z26" s="107"/>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c r="AZ26" s="94"/>
      <c r="BA26" s="94"/>
      <c r="BB26" s="94"/>
      <c r="BC26" s="94"/>
      <c r="BD26" s="94"/>
      <c r="BE26" s="94"/>
      <c r="BF26" s="94"/>
      <c r="BG26" s="94"/>
      <c r="BH26" s="94"/>
      <c r="BI26" s="94"/>
      <c r="BJ26" s="94"/>
      <c r="BK26" s="94"/>
      <c r="BL26" s="94"/>
      <c r="BM26" s="94"/>
      <c r="BN26" s="94"/>
      <c r="BO26" s="94"/>
      <c r="BP26" s="94"/>
      <c r="BQ26" s="94"/>
      <c r="BR26" s="94"/>
      <c r="BS26" s="94"/>
      <c r="BT26" s="94"/>
      <c r="BU26" s="94"/>
      <c r="BV26" s="94"/>
      <c r="BW26" s="94"/>
      <c r="BX26" s="94"/>
      <c r="BY26" s="94"/>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c r="IW26" s="94"/>
      <c r="IX26" s="94"/>
      <c r="IY26" s="94"/>
      <c r="IZ26" s="94"/>
      <c r="JA26" s="94"/>
    </row>
    <row r="27" spans="1:261" s="19" customFormat="1" ht="38.25" x14ac:dyDescent="0.2">
      <c r="A27" s="103">
        <v>43769</v>
      </c>
      <c r="B27" s="83" t="s">
        <v>2731</v>
      </c>
      <c r="C27" s="83" t="s">
        <v>2512</v>
      </c>
      <c r="D27" s="83" t="s">
        <v>141</v>
      </c>
      <c r="E27" s="113" t="s">
        <v>144</v>
      </c>
      <c r="F27" s="65">
        <v>43708</v>
      </c>
      <c r="G27" s="127">
        <v>2019</v>
      </c>
      <c r="H27" s="104" t="s">
        <v>6</v>
      </c>
      <c r="I27" s="104" t="str">
        <f>LEFT($H27,2)</f>
        <v>TX</v>
      </c>
      <c r="J27" s="104" t="str">
        <f>RIGHT($H27,2)</f>
        <v>TX</v>
      </c>
      <c r="K27" s="159" t="str">
        <f>IF($L27=$M27,L27,CONCATENATE($L27,", ",IF(ISBLANK(N27),"",CONCATENATE(N27,", ")),$M27))</f>
        <v>South Central</v>
      </c>
      <c r="L27" s="104" t="str">
        <f>INDEX('State '!$A$1:$C$62,MATCH($I27,'State '!$B:$B,0),3)</f>
        <v>South Central</v>
      </c>
      <c r="M27" s="104" t="str">
        <f>INDEX('State '!$A$1:$C$62,MATCH($J27,'State '!$B:$B,0),3)</f>
        <v>South Central</v>
      </c>
      <c r="N27" s="104"/>
      <c r="O27" s="171"/>
      <c r="P27" s="211">
        <v>25</v>
      </c>
      <c r="Q27" s="123"/>
      <c r="R27" s="66">
        <v>30</v>
      </c>
      <c r="S27" s="114" t="s">
        <v>139</v>
      </c>
      <c r="T27" s="115" t="s">
        <v>2693</v>
      </c>
      <c r="U27" s="116"/>
      <c r="V27" s="104" t="s">
        <v>2247</v>
      </c>
      <c r="W27" s="82" t="s">
        <v>3019</v>
      </c>
      <c r="X27" s="124"/>
      <c r="Y27" s="167" t="s">
        <v>3034</v>
      </c>
      <c r="Z27" s="107"/>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D27" s="94"/>
      <c r="BE27" s="94"/>
      <c r="BF27" s="94"/>
      <c r="BG27" s="94"/>
      <c r="BH27" s="94"/>
      <c r="BI27" s="94"/>
      <c r="BJ27" s="94"/>
      <c r="BK27" s="94"/>
      <c r="BL27" s="94"/>
      <c r="BM27" s="94"/>
      <c r="BN27" s="94"/>
      <c r="BO27" s="94"/>
      <c r="BP27" s="94"/>
      <c r="BQ27" s="94"/>
      <c r="BR27" s="94"/>
      <c r="BS27" s="94"/>
      <c r="BT27" s="94"/>
      <c r="BU27" s="94"/>
      <c r="BV27" s="94"/>
      <c r="BW27" s="94"/>
      <c r="BX27" s="94"/>
      <c r="BY27" s="94"/>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c r="IW27" s="94"/>
      <c r="IX27" s="94"/>
      <c r="IY27" s="94"/>
      <c r="IZ27" s="94"/>
      <c r="JA27" s="94"/>
    </row>
    <row r="28" spans="1:261" ht="25.5" x14ac:dyDescent="0.2">
      <c r="A28" s="103">
        <v>43794</v>
      </c>
      <c r="B28" s="82" t="s">
        <v>2628</v>
      </c>
      <c r="C28" s="82" t="s">
        <v>2629</v>
      </c>
      <c r="D28" s="82" t="s">
        <v>137</v>
      </c>
      <c r="E28" s="82" t="s">
        <v>144</v>
      </c>
      <c r="F28" s="63">
        <v>43791</v>
      </c>
      <c r="G28" s="105">
        <v>2019</v>
      </c>
      <c r="H28" s="104" t="s">
        <v>1997</v>
      </c>
      <c r="I28" s="104" t="str">
        <f>LEFT($H28,2)</f>
        <v>PA</v>
      </c>
      <c r="J28" s="104" t="str">
        <f>RIGHT($H28,2)</f>
        <v>OH</v>
      </c>
      <c r="K28" s="159" t="str">
        <f>IF($L28=$M28,L28,CONCATENATE($L28,", ",IF(ISBLANK(N28),"",CONCATENATE(N28,", ")),$M28))</f>
        <v>Northeast</v>
      </c>
      <c r="L28" s="104" t="str">
        <f>INDEX('State '!$A$1:$C$62,MATCH($I28,'State '!$B:$B,0),3)</f>
        <v>Northeast</v>
      </c>
      <c r="M28" s="104" t="str">
        <f>INDEX('State '!$A$1:$C$62,MATCH($J28,'State '!$B:$B,0),3)</f>
        <v>Northeast</v>
      </c>
      <c r="N28" s="104"/>
      <c r="O28" s="171">
        <v>88</v>
      </c>
      <c r="P28" s="210">
        <v>28</v>
      </c>
      <c r="Q28" s="173">
        <v>55</v>
      </c>
      <c r="R28" s="105">
        <v>12</v>
      </c>
      <c r="S28" s="104" t="s">
        <v>139</v>
      </c>
      <c r="T28" s="104" t="s">
        <v>390</v>
      </c>
      <c r="U28" s="104" t="s">
        <v>2631</v>
      </c>
      <c r="V28" s="104" t="s">
        <v>2250</v>
      </c>
      <c r="W28" s="82" t="s">
        <v>2630</v>
      </c>
      <c r="X28" s="82" t="s">
        <v>2959</v>
      </c>
      <c r="Y28" s="163"/>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row>
    <row r="29" spans="1:261" s="19" customFormat="1" ht="25.5" x14ac:dyDescent="0.2">
      <c r="A29" s="103">
        <v>43711</v>
      </c>
      <c r="B29" s="82" t="s">
        <v>2635</v>
      </c>
      <c r="C29" s="82" t="s">
        <v>1941</v>
      </c>
      <c r="D29" s="82" t="s">
        <v>141</v>
      </c>
      <c r="E29" s="82" t="s">
        <v>144</v>
      </c>
      <c r="F29" s="63">
        <v>43711</v>
      </c>
      <c r="G29" s="105">
        <v>2019</v>
      </c>
      <c r="H29" s="104" t="s">
        <v>20</v>
      </c>
      <c r="I29" s="104" t="str">
        <f>LEFT($H29,2)</f>
        <v>NJ</v>
      </c>
      <c r="J29" s="104" t="str">
        <f>RIGHT($H29,2)</f>
        <v>NJ</v>
      </c>
      <c r="K29" s="159" t="str">
        <f>IF($L29=$M29,L29,CONCATENATE($L29,", ",IF(ISBLANK(N29),"",CONCATENATE(N29,", ")),$M29))</f>
        <v>Northeast</v>
      </c>
      <c r="L29" s="104" t="str">
        <f>INDEX('State '!$A$1:$C$62,MATCH($I29,'State '!$B:$B,0),3)</f>
        <v>Northeast</v>
      </c>
      <c r="M29" s="104" t="str">
        <f>INDEX('State '!$A$1:$C$62,MATCH($J29,'State '!$B:$B,0),3)</f>
        <v>Northeast</v>
      </c>
      <c r="N29" s="104"/>
      <c r="O29" s="171">
        <v>127.6</v>
      </c>
      <c r="P29" s="210">
        <v>0.61</v>
      </c>
      <c r="Q29" s="173">
        <v>190</v>
      </c>
      <c r="R29" s="105">
        <v>42</v>
      </c>
      <c r="S29" s="104" t="s">
        <v>135</v>
      </c>
      <c r="T29" s="104" t="s">
        <v>390</v>
      </c>
      <c r="U29" s="104" t="s">
        <v>2637</v>
      </c>
      <c r="V29" s="104" t="s">
        <v>2247</v>
      </c>
      <c r="W29" s="82" t="s">
        <v>2636</v>
      </c>
      <c r="X29" s="82"/>
      <c r="Y29" s="163"/>
    </row>
    <row r="30" spans="1:261" s="19" customFormat="1" x14ac:dyDescent="0.2">
      <c r="A30" s="103">
        <v>43584</v>
      </c>
      <c r="B30" s="82" t="s">
        <v>2702</v>
      </c>
      <c r="C30" s="82" t="s">
        <v>2696</v>
      </c>
      <c r="D30" s="82" t="s">
        <v>1944</v>
      </c>
      <c r="E30" s="82" t="s">
        <v>144</v>
      </c>
      <c r="F30" s="63">
        <v>43497</v>
      </c>
      <c r="G30" s="105">
        <v>2019</v>
      </c>
      <c r="H30" s="104" t="s">
        <v>6</v>
      </c>
      <c r="I30" s="104" t="str">
        <f>LEFT($H30,2)</f>
        <v>TX</v>
      </c>
      <c r="J30" s="104" t="str">
        <f>RIGHT($H30,2)</f>
        <v>TX</v>
      </c>
      <c r="K30" s="159" t="str">
        <f>IF($L30=$M30,L30,CONCATENATE($L30,", ",IF(ISBLANK(N30),"",CONCATENATE(N30,", ")),$M30))</f>
        <v>South Central</v>
      </c>
      <c r="L30" s="104" t="str">
        <f>INDEX('State '!$A$1:$C$62,MATCH($I30,'State '!$B:$B,0),3)</f>
        <v>South Central</v>
      </c>
      <c r="M30" s="104" t="str">
        <f>INDEX('State '!$A$1:$C$62,MATCH($J30,'State '!$B:$B,0),3)</f>
        <v>South Central</v>
      </c>
      <c r="N30" s="104"/>
      <c r="O30" s="171"/>
      <c r="P30" s="210"/>
      <c r="Q30" s="173">
        <v>1000</v>
      </c>
      <c r="R30" s="105"/>
      <c r="S30" s="104" t="s">
        <v>139</v>
      </c>
      <c r="T30" s="104" t="s">
        <v>2697</v>
      </c>
      <c r="U30" s="104"/>
      <c r="V30" s="104" t="s">
        <v>2247</v>
      </c>
      <c r="W30" s="82" t="s">
        <v>2703</v>
      </c>
      <c r="X30" s="82"/>
      <c r="Y30" s="163" t="s">
        <v>2888</v>
      </c>
    </row>
    <row r="31" spans="1:261" s="19" customFormat="1" ht="25.5" x14ac:dyDescent="0.2">
      <c r="A31" s="103">
        <v>43689</v>
      </c>
      <c r="B31" s="82" t="s">
        <v>2855</v>
      </c>
      <c r="C31" s="82" t="s">
        <v>237</v>
      </c>
      <c r="D31" s="82" t="s">
        <v>141</v>
      </c>
      <c r="E31" s="82" t="s">
        <v>144</v>
      </c>
      <c r="F31" s="63">
        <v>43678</v>
      </c>
      <c r="G31" s="105">
        <v>2019</v>
      </c>
      <c r="H31" s="104" t="s">
        <v>18</v>
      </c>
      <c r="I31" s="104" t="str">
        <f>LEFT($H31,2)</f>
        <v>FL</v>
      </c>
      <c r="J31" s="104" t="s">
        <v>18</v>
      </c>
      <c r="K31" s="159" t="str">
        <f>IF($L31=$M31,L31,CONCATENATE($L31,", ",IF(ISBLANK(N31),"",CONCATENATE(N31,", ")),$M31))</f>
        <v>Southeast</v>
      </c>
      <c r="L31" s="104" t="str">
        <f>INDEX('State '!$A$1:$C$62,MATCH($I31,'State '!$B:$B,0),3)</f>
        <v>Southeast</v>
      </c>
      <c r="M31" s="104" t="str">
        <f>INDEX('State '!$A$1:$C$62,MATCH($J31,'State '!$B:$B,0),3)</f>
        <v>Southeast</v>
      </c>
      <c r="N31" s="104"/>
      <c r="O31" s="171">
        <v>4.2</v>
      </c>
      <c r="P31" s="210">
        <v>0.4</v>
      </c>
      <c r="Q31" s="173">
        <v>36</v>
      </c>
      <c r="R31" s="105">
        <v>20</v>
      </c>
      <c r="S31" s="110" t="s">
        <v>135</v>
      </c>
      <c r="T31" s="104" t="s">
        <v>390</v>
      </c>
      <c r="U31" s="104" t="s">
        <v>2856</v>
      </c>
      <c r="V31" s="104" t="s">
        <v>2247</v>
      </c>
      <c r="W31" s="82" t="s">
        <v>2857</v>
      </c>
      <c r="X31" s="82" t="s">
        <v>2953</v>
      </c>
      <c r="Y31" s="106"/>
    </row>
    <row r="32" spans="1:261" s="19" customFormat="1" ht="38.25" x14ac:dyDescent="0.2">
      <c r="A32" s="121">
        <v>43756</v>
      </c>
      <c r="B32" s="84" t="s">
        <v>2792</v>
      </c>
      <c r="C32" s="84" t="s">
        <v>2793</v>
      </c>
      <c r="D32" s="84" t="s">
        <v>137</v>
      </c>
      <c r="E32" s="84" t="s">
        <v>144</v>
      </c>
      <c r="F32" s="117">
        <v>43525</v>
      </c>
      <c r="G32" s="120">
        <v>2019</v>
      </c>
      <c r="H32" s="119" t="s">
        <v>19</v>
      </c>
      <c r="I32" s="104" t="str">
        <f>LEFT($H32,2)</f>
        <v>VA</v>
      </c>
      <c r="J32" s="104" t="str">
        <f>RIGHT($H32,2)</f>
        <v>VA</v>
      </c>
      <c r="K32" s="159" t="str">
        <f>IF($L32=$M32,L32,CONCATENATE($L32,", ",IF(ISBLANK(N32),"",CONCATENATE(N32,", ")),$M32))</f>
        <v>Northeast</v>
      </c>
      <c r="L32" s="104" t="str">
        <f>INDEX('State '!$A$1:$C$62,MATCH($I32,'State '!$B:$B,0),3)</f>
        <v>Northeast</v>
      </c>
      <c r="M32" s="104" t="str">
        <f>INDEX('State '!$A$1:$C$62,MATCH($J32,'State '!$B:$B,0),3)</f>
        <v>Northeast</v>
      </c>
      <c r="N32" s="104"/>
      <c r="O32" s="172"/>
      <c r="P32" s="212">
        <v>9</v>
      </c>
      <c r="Q32" s="174"/>
      <c r="R32" s="120">
        <v>24</v>
      </c>
      <c r="S32" s="119" t="s">
        <v>139</v>
      </c>
      <c r="T32" s="119"/>
      <c r="U32" s="119"/>
      <c r="V32" s="104" t="s">
        <v>2247</v>
      </c>
      <c r="W32" s="82" t="s">
        <v>2813</v>
      </c>
      <c r="X32" s="82" t="s">
        <v>2955</v>
      </c>
      <c r="Y32" s="163" t="s">
        <v>3033</v>
      </c>
    </row>
    <row r="33" spans="1:263" x14ac:dyDescent="0.2">
      <c r="A33" s="103">
        <v>43791</v>
      </c>
      <c r="B33" s="84" t="s">
        <v>2349</v>
      </c>
      <c r="C33" s="84" t="s">
        <v>2350</v>
      </c>
      <c r="D33" s="84" t="s">
        <v>137</v>
      </c>
      <c r="E33" s="84" t="s">
        <v>144</v>
      </c>
      <c r="F33" s="117">
        <v>43783</v>
      </c>
      <c r="G33" s="120">
        <v>2019</v>
      </c>
      <c r="H33" s="119" t="s">
        <v>1299</v>
      </c>
      <c r="I33" s="119" t="str">
        <f>LEFT($H33,2)</f>
        <v>IL</v>
      </c>
      <c r="J33" s="119" t="str">
        <f>RIGHT($H33,2)</f>
        <v>MO</v>
      </c>
      <c r="K33" s="159" t="str">
        <f>IF($L33=$M33,L33,CONCATENATE($L33,", ",IF(ISBLANK(N33),"",CONCATENATE(N33,", ")),$M33))</f>
        <v>Midwest</v>
      </c>
      <c r="L33" s="104" t="str">
        <f>INDEX('State '!$A$1:$C$62,MATCH($I33,'State '!$B:$B,0),3)</f>
        <v>Midwest</v>
      </c>
      <c r="M33" s="104" t="str">
        <f>INDEX('State '!$A$1:$C$62,MATCH($J33,'State '!$B:$B,0),3)</f>
        <v>Midwest</v>
      </c>
      <c r="N33" s="104"/>
      <c r="O33" s="172">
        <v>220.3</v>
      </c>
      <c r="P33" s="212">
        <v>65</v>
      </c>
      <c r="Q33" s="174">
        <v>400</v>
      </c>
      <c r="R33" s="120">
        <v>24</v>
      </c>
      <c r="S33" s="119" t="s">
        <v>135</v>
      </c>
      <c r="T33" s="119" t="s">
        <v>390</v>
      </c>
      <c r="U33" s="119" t="s">
        <v>2351</v>
      </c>
      <c r="V33" s="104" t="s">
        <v>2250</v>
      </c>
      <c r="W33" s="82"/>
      <c r="X33" s="82"/>
      <c r="Y33" s="106"/>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row>
    <row r="34" spans="1:263" ht="25.5" x14ac:dyDescent="0.2">
      <c r="A34" s="103">
        <v>43580</v>
      </c>
      <c r="B34" s="82" t="s">
        <v>2465</v>
      </c>
      <c r="C34" s="83" t="s">
        <v>1941</v>
      </c>
      <c r="D34" s="82" t="s">
        <v>134</v>
      </c>
      <c r="E34" s="113" t="s">
        <v>144</v>
      </c>
      <c r="F34" s="63">
        <v>43557</v>
      </c>
      <c r="G34" s="64">
        <v>2019</v>
      </c>
      <c r="H34" s="104" t="s">
        <v>0</v>
      </c>
      <c r="I34" s="104" t="str">
        <f>LEFT($H34,2)</f>
        <v>LA</v>
      </c>
      <c r="J34" s="104" t="str">
        <f>RIGHT($H34,2)</f>
        <v>LA</v>
      </c>
      <c r="K34" s="159" t="str">
        <f>IF($L34=$M34,L34,CONCATENATE($L34,", ",IF(ISBLANK(N34),"",CONCATENATE(N34,", ")),$M34))</f>
        <v>South Central</v>
      </c>
      <c r="L34" s="104" t="str">
        <f>INDEX('State '!$A$1:$C$62,MATCH($I34,'State '!$B:$B,0),3)</f>
        <v>South Central</v>
      </c>
      <c r="M34" s="104" t="str">
        <f>INDEX('State '!$A$1:$C$62,MATCH($J34,'State '!$B:$B,0),3)</f>
        <v>South Central</v>
      </c>
      <c r="N34" s="104"/>
      <c r="O34" s="171">
        <v>33.5</v>
      </c>
      <c r="P34" s="210">
        <v>0.72</v>
      </c>
      <c r="Q34" s="173">
        <v>162</v>
      </c>
      <c r="R34" s="105">
        <v>20</v>
      </c>
      <c r="S34" s="104" t="s">
        <v>135</v>
      </c>
      <c r="T34" s="104" t="s">
        <v>390</v>
      </c>
      <c r="U34" s="104" t="s">
        <v>2483</v>
      </c>
      <c r="V34" s="104" t="s">
        <v>2247</v>
      </c>
      <c r="W34" s="82" t="s">
        <v>2976</v>
      </c>
      <c r="X34" s="82" t="s">
        <v>2951</v>
      </c>
      <c r="Y34" s="106"/>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row>
    <row r="35" spans="1:263" s="19" customFormat="1" x14ac:dyDescent="0.2">
      <c r="A35" s="103">
        <v>43580</v>
      </c>
      <c r="B35" s="82" t="s">
        <v>2498</v>
      </c>
      <c r="C35" s="83" t="s">
        <v>200</v>
      </c>
      <c r="D35" s="82" t="s">
        <v>2499</v>
      </c>
      <c r="E35" s="113" t="s">
        <v>144</v>
      </c>
      <c r="F35" s="63">
        <v>43546</v>
      </c>
      <c r="G35" s="64">
        <v>2019</v>
      </c>
      <c r="H35" s="104" t="s">
        <v>2277</v>
      </c>
      <c r="I35" s="104" t="str">
        <f>LEFT($H35,2)</f>
        <v>LA</v>
      </c>
      <c r="J35" s="104" t="str">
        <f>RIGHT($H35,2)</f>
        <v>TX</v>
      </c>
      <c r="K35" s="159" t="str">
        <f>IF($L35=$M35,L35,CONCATENATE($L35,", ",IF(ISBLANK(N35),"",CONCATENATE(N35,", ")),$M35))</f>
        <v>South Central</v>
      </c>
      <c r="L35" s="104" t="str">
        <f>INDEX('State '!$A$1:$C$62,MATCH($I35,'State '!$B:$B,0),3)</f>
        <v>South Central</v>
      </c>
      <c r="M35" s="104" t="str">
        <f>INDEX('State '!$A$1:$C$62,MATCH($J35,'State '!$B:$B,0),3)</f>
        <v>South Central</v>
      </c>
      <c r="N35" s="104"/>
      <c r="O35" s="171">
        <v>200</v>
      </c>
      <c r="P35" s="210"/>
      <c r="Q35" s="173">
        <v>500</v>
      </c>
      <c r="R35" s="105"/>
      <c r="S35" s="104" t="s">
        <v>135</v>
      </c>
      <c r="T35" s="104" t="s">
        <v>390</v>
      </c>
      <c r="U35" s="104" t="s">
        <v>2873</v>
      </c>
      <c r="V35" s="104" t="s">
        <v>2250</v>
      </c>
      <c r="W35" s="82" t="s">
        <v>2978</v>
      </c>
      <c r="X35" s="82" t="s">
        <v>2952</v>
      </c>
      <c r="Y35" s="176" t="s">
        <v>2977</v>
      </c>
      <c r="Z35" s="107"/>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94"/>
      <c r="CB35" s="94"/>
      <c r="CC35" s="94"/>
      <c r="CD35" s="94"/>
      <c r="CE35" s="94"/>
      <c r="CF35" s="94"/>
      <c r="CG35" s="94"/>
      <c r="CH35" s="94"/>
      <c r="CI35" s="94"/>
      <c r="CJ35" s="94"/>
      <c r="CK35" s="94"/>
      <c r="CL35" s="94"/>
      <c r="CM35" s="94"/>
      <c r="CN35" s="94"/>
      <c r="CO35" s="94"/>
      <c r="CP35" s="94"/>
      <c r="CQ35" s="94"/>
      <c r="CR35" s="94"/>
      <c r="CS35" s="94"/>
      <c r="CT35" s="94"/>
      <c r="CU35" s="94"/>
      <c r="CV35" s="94"/>
      <c r="CW35" s="94"/>
      <c r="CX35" s="94"/>
      <c r="CY35" s="94"/>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4"/>
      <c r="GM35" s="94"/>
      <c r="GN35" s="94"/>
      <c r="GO35" s="94"/>
      <c r="GP35" s="94"/>
      <c r="GQ35" s="94"/>
      <c r="GR35" s="94"/>
      <c r="GS35" s="94"/>
      <c r="GT35" s="94"/>
      <c r="GU35" s="94"/>
      <c r="GV35" s="94"/>
      <c r="GW35" s="94"/>
      <c r="GX35" s="94"/>
      <c r="GY35" s="94"/>
      <c r="GZ35" s="94"/>
      <c r="HA35" s="94"/>
      <c r="HB35" s="94"/>
      <c r="HC35" s="94"/>
      <c r="HD35" s="94"/>
      <c r="HE35" s="94"/>
      <c r="HF35" s="94"/>
      <c r="HG35" s="94"/>
      <c r="HH35" s="94"/>
      <c r="HI35" s="94"/>
      <c r="HJ35" s="94"/>
      <c r="HK35" s="94"/>
      <c r="HL35" s="94"/>
      <c r="HM35" s="94"/>
      <c r="HN35" s="94"/>
      <c r="HO35" s="94"/>
      <c r="HP35" s="94"/>
      <c r="HQ35" s="94"/>
      <c r="HR35" s="94"/>
      <c r="HS35" s="94"/>
      <c r="HT35" s="94"/>
      <c r="HU35" s="94"/>
      <c r="HV35" s="94"/>
      <c r="HW35" s="94"/>
      <c r="HX35" s="94"/>
      <c r="HY35" s="94"/>
      <c r="HZ35" s="94"/>
      <c r="IA35" s="94"/>
      <c r="IB35" s="94"/>
      <c r="IC35" s="94"/>
      <c r="ID35" s="94"/>
      <c r="IE35" s="94"/>
      <c r="IF35" s="94"/>
      <c r="IG35" s="94"/>
      <c r="IH35" s="94"/>
      <c r="II35" s="94"/>
      <c r="IJ35" s="94"/>
      <c r="IK35" s="94"/>
      <c r="IL35" s="94"/>
      <c r="IM35" s="94"/>
      <c r="IN35" s="94"/>
      <c r="IO35" s="94"/>
      <c r="IP35" s="94"/>
      <c r="IQ35" s="94"/>
      <c r="IR35" s="94"/>
      <c r="IS35" s="94"/>
      <c r="IT35" s="94"/>
      <c r="IU35" s="94"/>
      <c r="IV35" s="94"/>
      <c r="IW35" s="94"/>
      <c r="IX35" s="94"/>
      <c r="IY35" s="94"/>
      <c r="IZ35" s="94"/>
      <c r="JA35" s="94"/>
    </row>
    <row r="36" spans="1:263" s="19" customFormat="1" x14ac:dyDescent="0.2">
      <c r="A36" s="103">
        <v>43620</v>
      </c>
      <c r="B36" s="85" t="s">
        <v>2625</v>
      </c>
      <c r="C36" s="83" t="s">
        <v>200</v>
      </c>
      <c r="D36" s="85" t="s">
        <v>141</v>
      </c>
      <c r="E36" s="113" t="s">
        <v>144</v>
      </c>
      <c r="F36" s="63">
        <v>43616</v>
      </c>
      <c r="G36" s="105">
        <v>2019</v>
      </c>
      <c r="H36" s="104" t="s">
        <v>2277</v>
      </c>
      <c r="I36" s="104" t="str">
        <f>LEFT($H36,2)</f>
        <v>LA</v>
      </c>
      <c r="J36" s="104" t="str">
        <f>RIGHT($H36,2)</f>
        <v>TX</v>
      </c>
      <c r="K36" s="159" t="str">
        <f>IF($L36=$M36,L36,CONCATENATE($L36,", ",IF(ISBLANK(N36),"",CONCATENATE(N36,", ")),$M36))</f>
        <v>South Central</v>
      </c>
      <c r="L36" s="104" t="str">
        <f>INDEX('State '!$A$1:$C$62,MATCH($I36,'State '!$B:$B,0),3)</f>
        <v>South Central</v>
      </c>
      <c r="M36" s="104" t="str">
        <f>INDEX('State '!$A$1:$C$62,MATCH($J36,'State '!$B:$B,0),3)</f>
        <v>South Central</v>
      </c>
      <c r="N36" s="104"/>
      <c r="O36" s="171">
        <v>16.5</v>
      </c>
      <c r="P36" s="210"/>
      <c r="Q36" s="123">
        <v>157.5</v>
      </c>
      <c r="R36" s="109"/>
      <c r="S36" s="110" t="s">
        <v>135</v>
      </c>
      <c r="T36" s="104" t="s">
        <v>390</v>
      </c>
      <c r="U36" s="104" t="s">
        <v>2626</v>
      </c>
      <c r="V36" s="104" t="s">
        <v>2250</v>
      </c>
      <c r="W36" s="82" t="s">
        <v>2627</v>
      </c>
      <c r="X36" s="82"/>
      <c r="Y36" s="106"/>
      <c r="Z36" s="107"/>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c r="GS36" s="94"/>
      <c r="GT36" s="94"/>
      <c r="GU36" s="94"/>
      <c r="GV36" s="94"/>
      <c r="GW36" s="94"/>
      <c r="GX36" s="94"/>
      <c r="GY36" s="94"/>
      <c r="GZ36" s="94"/>
      <c r="HA36" s="94"/>
      <c r="HB36" s="94"/>
      <c r="HC36" s="94"/>
      <c r="HD36" s="94"/>
      <c r="HE36" s="94"/>
      <c r="HF36" s="94"/>
      <c r="HG36" s="94"/>
      <c r="HH36" s="94"/>
      <c r="HI36" s="94"/>
      <c r="HJ36" s="94"/>
      <c r="HK36" s="94"/>
      <c r="HL36" s="94"/>
      <c r="HM36" s="94"/>
      <c r="HN36" s="94"/>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row>
    <row r="37" spans="1:263" s="19" customFormat="1" x14ac:dyDescent="0.2">
      <c r="A37" s="103">
        <v>43691</v>
      </c>
      <c r="B37" s="82" t="s">
        <v>2469</v>
      </c>
      <c r="C37" s="82" t="s">
        <v>2484</v>
      </c>
      <c r="D37" s="82" t="s">
        <v>141</v>
      </c>
      <c r="E37" s="82" t="s">
        <v>144</v>
      </c>
      <c r="F37" s="63">
        <v>43579</v>
      </c>
      <c r="G37" s="105">
        <v>2019</v>
      </c>
      <c r="H37" s="104" t="s">
        <v>43</v>
      </c>
      <c r="I37" s="104" t="str">
        <f>LEFT($H37,2)</f>
        <v>NM</v>
      </c>
      <c r="J37" s="104" t="str">
        <f>RIGHT($H37,2)</f>
        <v>NM</v>
      </c>
      <c r="K37" s="159" t="str">
        <f>IF($L37=$M37,L37,CONCATENATE($L37,", ",IF(ISBLANK(N37),"",CONCATENATE(N37,", ")),$M37))</f>
        <v>Mountain</v>
      </c>
      <c r="L37" s="104" t="str">
        <f>INDEX('State '!$A$1:$C$62,MATCH($I37,'State '!$B:$B,0),3)</f>
        <v>Mountain</v>
      </c>
      <c r="M37" s="104" t="str">
        <f>INDEX('State '!$A$1:$C$62,MATCH($J37,'State '!$B:$B,0),3)</f>
        <v>Mountain</v>
      </c>
      <c r="N37" s="104"/>
      <c r="O37" s="171">
        <v>1.5</v>
      </c>
      <c r="P37" s="210"/>
      <c r="Q37" s="173">
        <v>130</v>
      </c>
      <c r="R37" s="105"/>
      <c r="S37" s="104" t="s">
        <v>139</v>
      </c>
      <c r="T37" s="104" t="s">
        <v>390</v>
      </c>
      <c r="U37" s="104" t="s">
        <v>2485</v>
      </c>
      <c r="V37" s="104" t="s">
        <v>2247</v>
      </c>
      <c r="W37" s="82"/>
      <c r="X37" s="82"/>
      <c r="Y37" s="106"/>
      <c r="Z37" s="107"/>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row>
    <row r="38" spans="1:263" s="19" customFormat="1" ht="38.25" x14ac:dyDescent="0.2">
      <c r="A38" s="103">
        <v>43507</v>
      </c>
      <c r="B38" s="82" t="s">
        <v>2376</v>
      </c>
      <c r="C38" s="82" t="s">
        <v>220</v>
      </c>
      <c r="D38" s="82" t="s">
        <v>137</v>
      </c>
      <c r="E38" s="82" t="s">
        <v>144</v>
      </c>
      <c r="F38" s="63">
        <v>43503</v>
      </c>
      <c r="G38" s="105">
        <v>2019</v>
      </c>
      <c r="H38" s="104" t="s">
        <v>419</v>
      </c>
      <c r="I38" s="104" t="str">
        <f>LEFT($H38,2)</f>
        <v>TX</v>
      </c>
      <c r="J38" s="104" t="str">
        <f>RIGHT($H38,2)</f>
        <v>MX</v>
      </c>
      <c r="K38" s="159" t="str">
        <f>IF($L38=$M38,L38,CONCATENATE($L38,", ",IF(ISBLANK(N38),"",CONCATENATE(N38,", ")),$M38))</f>
        <v>South Central, Mexico</v>
      </c>
      <c r="L38" s="104" t="str">
        <f>INDEX('State '!$A$1:$C$62,MATCH($I38,'State '!$B:$B,0),3)</f>
        <v>South Central</v>
      </c>
      <c r="M38" s="104" t="str">
        <f>INDEX('State '!$A$1:$C$62,MATCH($J38,'State '!$B:$B,0),3)</f>
        <v>Mexico</v>
      </c>
      <c r="N38" s="104"/>
      <c r="O38" s="171">
        <v>1550</v>
      </c>
      <c r="P38" s="210">
        <v>171</v>
      </c>
      <c r="Q38" s="173">
        <v>2600</v>
      </c>
      <c r="R38" s="105" t="s">
        <v>1274</v>
      </c>
      <c r="S38" s="104" t="s">
        <v>135</v>
      </c>
      <c r="T38" s="104" t="s">
        <v>390</v>
      </c>
      <c r="U38" s="104" t="s">
        <v>2355</v>
      </c>
      <c r="V38" s="104" t="s">
        <v>2250</v>
      </c>
      <c r="W38" s="179" t="s">
        <v>2509</v>
      </c>
      <c r="X38" s="82"/>
      <c r="Y38" s="106"/>
      <c r="Z38" s="107"/>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row>
    <row r="39" spans="1:263" s="19" customFormat="1" ht="38.25" x14ac:dyDescent="0.2">
      <c r="A39" s="103">
        <v>43756</v>
      </c>
      <c r="B39" s="82" t="s">
        <v>2805</v>
      </c>
      <c r="C39" s="82" t="s">
        <v>1894</v>
      </c>
      <c r="D39" s="82" t="s">
        <v>141</v>
      </c>
      <c r="E39" s="82" t="s">
        <v>144</v>
      </c>
      <c r="F39" s="63">
        <v>43655</v>
      </c>
      <c r="G39" s="105">
        <v>2019</v>
      </c>
      <c r="H39" s="104" t="s">
        <v>2558</v>
      </c>
      <c r="I39" s="104" t="str">
        <f>LEFT($H39,2)</f>
        <v>QU</v>
      </c>
      <c r="J39" s="104" t="str">
        <f>RIGHT($H39,2)</f>
        <v>ME</v>
      </c>
      <c r="K39" s="159" t="str">
        <f>IF($L39=$M39,L39,CONCATENATE($L39,", ",IF(ISBLANK(N39),"",CONCATENATE(N39,", ")),$M39))</f>
        <v>Canada, Northeast</v>
      </c>
      <c r="L39" s="104" t="str">
        <f>INDEX('State '!$A$1:$C$62,MATCH($I39,'State '!$B:$B,0),3)</f>
        <v>Canada</v>
      </c>
      <c r="M39" s="104" t="str">
        <f>INDEX('State '!$A$1:$C$62,MATCH($J39,'State '!$B:$B,0),3)</f>
        <v>Northeast</v>
      </c>
      <c r="N39" s="104"/>
      <c r="O39" s="171">
        <v>0</v>
      </c>
      <c r="P39" s="210"/>
      <c r="Q39" s="173">
        <v>42.481999999999999</v>
      </c>
      <c r="R39" s="105"/>
      <c r="S39" s="104" t="s">
        <v>135</v>
      </c>
      <c r="T39" s="104" t="s">
        <v>390</v>
      </c>
      <c r="U39" s="104" t="s">
        <v>2806</v>
      </c>
      <c r="V39" s="104" t="s">
        <v>2250</v>
      </c>
      <c r="W39" s="82" t="s">
        <v>3017</v>
      </c>
      <c r="X39" s="82"/>
      <c r="Y39" s="163" t="s">
        <v>2895</v>
      </c>
      <c r="Z39" s="107"/>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94"/>
      <c r="CB39" s="94"/>
      <c r="CC39" s="94"/>
      <c r="CD39" s="94"/>
      <c r="CE39" s="94"/>
      <c r="CF39" s="94"/>
      <c r="CG39" s="94"/>
      <c r="CH39" s="94"/>
      <c r="CI39" s="94"/>
      <c r="CJ39" s="94"/>
      <c r="CK39" s="94"/>
      <c r="CL39" s="94"/>
      <c r="CM39" s="94"/>
      <c r="CN39" s="94"/>
      <c r="CO39" s="94"/>
      <c r="CP39" s="94"/>
      <c r="CQ39" s="94"/>
      <c r="CR39" s="94"/>
      <c r="CS39" s="94"/>
      <c r="CT39" s="94"/>
      <c r="CU39" s="94"/>
      <c r="CV39" s="94"/>
      <c r="CW39" s="94"/>
      <c r="CX39" s="94"/>
      <c r="CY39" s="94"/>
      <c r="CZ39" s="94"/>
      <c r="DA39" s="94"/>
      <c r="DB39" s="94"/>
      <c r="DC39" s="94"/>
      <c r="DD39" s="94"/>
      <c r="DE39" s="94"/>
      <c r="DF39" s="94"/>
      <c r="DG39" s="94"/>
      <c r="DH39" s="94"/>
      <c r="DI39" s="94"/>
      <c r="DJ39" s="94"/>
      <c r="DK39" s="94"/>
      <c r="DL39" s="94"/>
      <c r="DM39" s="94"/>
      <c r="DN39" s="94"/>
      <c r="DO39" s="94"/>
      <c r="DP39" s="94"/>
      <c r="DQ39" s="94"/>
      <c r="DR39" s="94"/>
      <c r="DS39" s="94"/>
      <c r="DT39" s="94"/>
      <c r="DU39" s="94"/>
      <c r="DV39" s="94"/>
      <c r="DW39" s="94"/>
      <c r="DX39" s="94"/>
      <c r="DY39" s="94"/>
      <c r="DZ39" s="94"/>
      <c r="EA39" s="94"/>
      <c r="EB39" s="94"/>
      <c r="EC39" s="94"/>
      <c r="ED39" s="94"/>
      <c r="EE39" s="94"/>
      <c r="EF39" s="94"/>
      <c r="EG39" s="94"/>
      <c r="EH39" s="94"/>
      <c r="EI39" s="94"/>
      <c r="EJ39" s="94"/>
      <c r="EK39" s="94"/>
      <c r="EL39" s="94"/>
      <c r="EM39" s="94"/>
      <c r="EN39" s="94"/>
      <c r="EO39" s="94"/>
      <c r="EP39" s="94"/>
      <c r="EQ39" s="94"/>
      <c r="ER39" s="94"/>
      <c r="ES39" s="94"/>
      <c r="ET39" s="94"/>
      <c r="EU39" s="94"/>
      <c r="EV39" s="94"/>
      <c r="EW39" s="94"/>
      <c r="EX39" s="94"/>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c r="IW39" s="94"/>
      <c r="IX39" s="94"/>
      <c r="IY39" s="94"/>
      <c r="IZ39" s="94"/>
      <c r="JA39" s="94"/>
    </row>
    <row r="40" spans="1:263" s="19" customFormat="1" x14ac:dyDescent="0.2">
      <c r="A40" s="103">
        <v>43689</v>
      </c>
      <c r="B40" s="82" t="s">
        <v>2606</v>
      </c>
      <c r="C40" s="82" t="s">
        <v>241</v>
      </c>
      <c r="D40" s="82" t="s">
        <v>134</v>
      </c>
      <c r="E40" s="82" t="s">
        <v>144</v>
      </c>
      <c r="F40" s="63">
        <v>43686</v>
      </c>
      <c r="G40" s="105">
        <v>2019</v>
      </c>
      <c r="H40" s="104" t="s">
        <v>0</v>
      </c>
      <c r="I40" s="104" t="str">
        <f>LEFT($H40,2)</f>
        <v>LA</v>
      </c>
      <c r="J40" s="104" t="str">
        <f>RIGHT($H40,2)</f>
        <v>LA</v>
      </c>
      <c r="K40" s="159" t="str">
        <f>IF($L40=$M40,L40,CONCATENATE($L40,", ",IF(ISBLANK(N40),"",CONCATENATE(N40,", ")),$M40))</f>
        <v>South Central</v>
      </c>
      <c r="L40" s="104" t="str">
        <f>INDEX('State '!$A$1:$C$62,MATCH($I40,'State '!$B:$B,0),3)</f>
        <v>South Central</v>
      </c>
      <c r="M40" s="104" t="str">
        <f>INDEX('State '!$A$1:$C$62,MATCH($J40,'State '!$B:$B,0),3)</f>
        <v>South Central</v>
      </c>
      <c r="N40" s="104"/>
      <c r="O40" s="171">
        <v>56</v>
      </c>
      <c r="P40" s="210">
        <v>0.3</v>
      </c>
      <c r="Q40" s="173">
        <v>200</v>
      </c>
      <c r="R40" s="105">
        <v>16</v>
      </c>
      <c r="S40" s="104" t="s">
        <v>135</v>
      </c>
      <c r="T40" s="104" t="s">
        <v>390</v>
      </c>
      <c r="U40" s="104" t="s">
        <v>2607</v>
      </c>
      <c r="V40" s="104" t="s">
        <v>2247</v>
      </c>
      <c r="W40" s="82" t="s">
        <v>2608</v>
      </c>
      <c r="X40" s="82" t="s">
        <v>2953</v>
      </c>
      <c r="Y40" s="106"/>
      <c r="Z40" s="107"/>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c r="BL40" s="94"/>
      <c r="BM40" s="94"/>
      <c r="BN40" s="94"/>
      <c r="BO40" s="94"/>
      <c r="BP40" s="94"/>
      <c r="BQ40" s="94"/>
      <c r="BR40" s="94"/>
      <c r="BS40" s="94"/>
      <c r="BT40" s="94"/>
      <c r="BU40" s="94"/>
      <c r="BV40" s="94"/>
      <c r="BW40" s="94"/>
      <c r="BX40" s="94"/>
      <c r="BY40" s="94"/>
      <c r="BZ40" s="94"/>
      <c r="CA40" s="94"/>
      <c r="CB40" s="94"/>
      <c r="CC40" s="94"/>
      <c r="CD40" s="94"/>
      <c r="CE40" s="94"/>
      <c r="CF40" s="94"/>
      <c r="CG40" s="94"/>
      <c r="CH40" s="94"/>
      <c r="CI40" s="94"/>
      <c r="CJ40" s="94"/>
      <c r="CK40" s="94"/>
      <c r="CL40" s="94"/>
      <c r="CM40" s="94"/>
      <c r="CN40" s="94"/>
      <c r="CO40" s="94"/>
      <c r="CP40" s="94"/>
      <c r="CQ40" s="94"/>
      <c r="CR40" s="94"/>
      <c r="CS40" s="94"/>
      <c r="CT40" s="94"/>
      <c r="CU40" s="94"/>
      <c r="CV40" s="94"/>
      <c r="CW40" s="94"/>
      <c r="CX40" s="94"/>
      <c r="CY40" s="94"/>
      <c r="CZ40" s="94"/>
      <c r="DA40" s="94"/>
      <c r="DB40" s="94"/>
      <c r="DC40" s="94"/>
      <c r="DD40" s="94"/>
      <c r="DE40" s="94"/>
      <c r="DF40" s="94"/>
      <c r="DG40" s="94"/>
      <c r="DH40" s="94"/>
      <c r="DI40" s="94"/>
      <c r="DJ40" s="94"/>
      <c r="DK40" s="94"/>
      <c r="DL40" s="94"/>
      <c r="DM40" s="94"/>
      <c r="DN40" s="94"/>
      <c r="DO40" s="94"/>
      <c r="DP40" s="94"/>
      <c r="DQ40" s="94"/>
      <c r="DR40" s="94"/>
      <c r="DS40" s="94"/>
      <c r="DT40" s="94"/>
      <c r="DU40" s="94"/>
      <c r="DV40" s="94"/>
      <c r="DW40" s="94"/>
      <c r="DX40" s="94"/>
      <c r="DY40" s="94"/>
      <c r="DZ40" s="94"/>
      <c r="EA40" s="94"/>
      <c r="EB40" s="94"/>
      <c r="EC40" s="94"/>
      <c r="ED40" s="94"/>
      <c r="EE40" s="94"/>
      <c r="EF40" s="94"/>
      <c r="EG40" s="94"/>
      <c r="EH40" s="94"/>
      <c r="EI40" s="94"/>
      <c r="EJ40" s="94"/>
      <c r="EK40" s="94"/>
      <c r="EL40" s="94"/>
      <c r="EM40" s="94"/>
      <c r="EN40" s="94"/>
      <c r="EO40" s="94"/>
      <c r="EP40" s="94"/>
      <c r="EQ40" s="94"/>
      <c r="ER40" s="94"/>
      <c r="ES40" s="94"/>
      <c r="ET40" s="94"/>
      <c r="EU40" s="94"/>
      <c r="EV40" s="94"/>
      <c r="EW40" s="94"/>
      <c r="EX40" s="94"/>
      <c r="EY40" s="94"/>
      <c r="EZ40" s="94"/>
      <c r="FA40" s="94"/>
      <c r="FB40" s="94"/>
      <c r="FC40" s="94"/>
      <c r="FD40" s="94"/>
      <c r="FE40" s="94"/>
      <c r="FF40" s="94"/>
      <c r="FG40" s="94"/>
      <c r="FH40" s="94"/>
      <c r="FI40" s="94"/>
      <c r="FJ40" s="94"/>
      <c r="FK40" s="94"/>
      <c r="FL40" s="94"/>
      <c r="FM40" s="94"/>
      <c r="FN40" s="94"/>
      <c r="FO40" s="94"/>
      <c r="FP40" s="94"/>
      <c r="FQ40" s="94"/>
      <c r="FR40" s="94"/>
      <c r="FS40" s="94"/>
      <c r="FT40" s="94"/>
      <c r="FU40" s="94"/>
      <c r="FV40" s="94"/>
      <c r="FW40" s="94"/>
      <c r="FX40" s="94"/>
      <c r="FY40" s="94"/>
      <c r="FZ40" s="94"/>
      <c r="GA40" s="94"/>
      <c r="GB40" s="94"/>
      <c r="GC40" s="94"/>
      <c r="GD40" s="94"/>
      <c r="GE40" s="94"/>
      <c r="GF40" s="94"/>
      <c r="GG40" s="94"/>
      <c r="GH40" s="94"/>
      <c r="GI40" s="94"/>
      <c r="GJ40" s="94"/>
      <c r="GK40" s="94"/>
      <c r="GL40" s="94"/>
      <c r="GM40" s="94"/>
      <c r="GN40" s="94"/>
      <c r="GO40" s="94"/>
      <c r="GP40" s="94"/>
      <c r="GQ40" s="94"/>
      <c r="GR40" s="94"/>
      <c r="GS40" s="94"/>
      <c r="GT40" s="94"/>
      <c r="GU40" s="94"/>
      <c r="GV40" s="94"/>
      <c r="GW40" s="94"/>
      <c r="GX40" s="94"/>
      <c r="GY40" s="94"/>
      <c r="GZ40" s="94"/>
      <c r="HA40" s="94"/>
      <c r="HB40" s="94"/>
      <c r="HC40" s="94"/>
      <c r="HD40" s="94"/>
      <c r="HE40" s="94"/>
      <c r="HF40" s="94"/>
      <c r="HG40" s="94"/>
      <c r="HH40" s="94"/>
      <c r="HI40" s="94"/>
      <c r="HJ40" s="94"/>
      <c r="HK40" s="94"/>
      <c r="HL40" s="94"/>
      <c r="HM40" s="94"/>
      <c r="HN40" s="94"/>
      <c r="HO40" s="94"/>
      <c r="HP40" s="94"/>
      <c r="HQ40" s="94"/>
      <c r="HR40" s="94"/>
      <c r="HS40" s="94"/>
      <c r="HT40" s="94"/>
      <c r="HU40" s="94"/>
      <c r="HV40" s="94"/>
      <c r="HW40" s="94"/>
      <c r="HX40" s="94"/>
      <c r="HY40" s="94"/>
      <c r="HZ40" s="94"/>
      <c r="IA40" s="94"/>
      <c r="IB40" s="94"/>
      <c r="IC40" s="94"/>
      <c r="ID40" s="94"/>
      <c r="IE40" s="94"/>
      <c r="IF40" s="94"/>
      <c r="IG40" s="94"/>
      <c r="IH40" s="94"/>
      <c r="II40" s="94"/>
      <c r="IJ40" s="94"/>
      <c r="IK40" s="94"/>
      <c r="IL40" s="94"/>
      <c r="IM40" s="94"/>
      <c r="IN40" s="94"/>
      <c r="IO40" s="94"/>
      <c r="IP40" s="94"/>
      <c r="IQ40" s="94"/>
      <c r="IR40" s="94"/>
      <c r="IS40" s="94"/>
      <c r="IT40" s="94"/>
      <c r="IU40" s="94"/>
      <c r="IV40" s="94"/>
      <c r="IW40" s="94"/>
      <c r="IX40" s="94"/>
      <c r="IY40" s="94"/>
      <c r="IZ40" s="94"/>
      <c r="JA40" s="94"/>
    </row>
    <row r="41" spans="1:263" ht="38.25" x14ac:dyDescent="0.2">
      <c r="A41" s="207">
        <v>43454</v>
      </c>
      <c r="B41" s="181" t="s">
        <v>2426</v>
      </c>
      <c r="C41" s="181" t="s">
        <v>2427</v>
      </c>
      <c r="D41" s="181" t="s">
        <v>141</v>
      </c>
      <c r="E41" s="182" t="s">
        <v>144</v>
      </c>
      <c r="F41" s="183">
        <v>43438</v>
      </c>
      <c r="G41" s="184">
        <v>2018</v>
      </c>
      <c r="H41" s="180" t="s">
        <v>31</v>
      </c>
      <c r="I41" s="180" t="str">
        <f>LEFT($H41,2)</f>
        <v>NV</v>
      </c>
      <c r="J41" s="180" t="str">
        <f>RIGHT($H41,2)</f>
        <v>NV</v>
      </c>
      <c r="K41" s="185" t="str">
        <f>IF($L41=$M41,L41,CONCATENATE($L41,", ",IF(ISBLANK(N41),"",CONCATENATE(N41,", ")),$M41))</f>
        <v>Mountain</v>
      </c>
      <c r="L41" s="180" t="str">
        <f>INDEX('State '!$A$1:$C$62,MATCH($I41,'State '!$B:$B,0),3)</f>
        <v>Mountain</v>
      </c>
      <c r="M41" s="180" t="str">
        <f>INDEX('State '!$A$1:$C$62,MATCH($J41,'State '!$B:$B,0),3)</f>
        <v>Mountain</v>
      </c>
      <c r="N41" s="180"/>
      <c r="O41" s="186">
        <v>17.95</v>
      </c>
      <c r="P41" s="186">
        <v>8.4600000000000009</v>
      </c>
      <c r="Q41" s="186">
        <v>4.6040000000000001</v>
      </c>
      <c r="R41" s="187" t="s">
        <v>2428</v>
      </c>
      <c r="S41" s="188" t="s">
        <v>139</v>
      </c>
      <c r="T41" s="185" t="s">
        <v>390</v>
      </c>
      <c r="U41" s="189" t="s">
        <v>2456</v>
      </c>
      <c r="V41" s="180" t="s">
        <v>2247</v>
      </c>
      <c r="W41" s="190"/>
      <c r="X41" s="179"/>
      <c r="Y41" s="17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row>
    <row r="42" spans="1:263" s="19" customFormat="1" ht="38.25" x14ac:dyDescent="0.2">
      <c r="A42" s="204">
        <v>43423</v>
      </c>
      <c r="B42" s="181" t="s">
        <v>2335</v>
      </c>
      <c r="C42" s="181" t="s">
        <v>2336</v>
      </c>
      <c r="D42" s="181" t="s">
        <v>137</v>
      </c>
      <c r="E42" s="182" t="s">
        <v>144</v>
      </c>
      <c r="F42" s="183">
        <v>43191</v>
      </c>
      <c r="G42" s="191">
        <v>2018</v>
      </c>
      <c r="H42" s="180" t="s">
        <v>6</v>
      </c>
      <c r="I42" s="180" t="str">
        <f>LEFT($H42,2)</f>
        <v>TX</v>
      </c>
      <c r="J42" s="180" t="str">
        <f>RIGHT($H42,2)</f>
        <v>TX</v>
      </c>
      <c r="K42" s="185" t="str">
        <f>IF($L42=$M42,L42,CONCATENATE($L42,", ",IF(ISBLANK(N42),"",CONCATENATE(N42,", ")),$M42))</f>
        <v>South Central</v>
      </c>
      <c r="L42" s="180" t="str">
        <f>INDEX('State '!$A$1:$C$62,MATCH($I42,'State '!$B:$B,0),3)</f>
        <v>South Central</v>
      </c>
      <c r="M42" s="180" t="str">
        <f>INDEX('State '!$A$1:$C$62,MATCH($J42,'State '!$B:$B,0),3)</f>
        <v>South Central</v>
      </c>
      <c r="N42" s="180"/>
      <c r="O42" s="186"/>
      <c r="P42" s="186">
        <v>75</v>
      </c>
      <c r="Q42" s="192">
        <v>1250</v>
      </c>
      <c r="R42" s="187">
        <v>36</v>
      </c>
      <c r="S42" s="188" t="s">
        <v>139</v>
      </c>
      <c r="T42" s="185" t="s">
        <v>188</v>
      </c>
      <c r="U42" s="189" t="s">
        <v>391</v>
      </c>
      <c r="V42" s="180" t="s">
        <v>2247</v>
      </c>
      <c r="W42" s="179" t="s">
        <v>2527</v>
      </c>
      <c r="X42" s="179"/>
      <c r="Y42" s="179" t="s">
        <v>2573</v>
      </c>
      <c r="Z42" s="107"/>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row>
    <row r="43" spans="1:263" s="19" customFormat="1" x14ac:dyDescent="0.2">
      <c r="A43" s="204">
        <v>43423</v>
      </c>
      <c r="B43" s="181" t="s">
        <v>2713</v>
      </c>
      <c r="C43" s="181" t="s">
        <v>2479</v>
      </c>
      <c r="D43" s="181" t="s">
        <v>141</v>
      </c>
      <c r="E43" s="182" t="s">
        <v>144</v>
      </c>
      <c r="F43" s="183">
        <v>43368</v>
      </c>
      <c r="G43" s="191">
        <v>2018</v>
      </c>
      <c r="H43" s="180" t="s">
        <v>37</v>
      </c>
      <c r="I43" s="180" t="str">
        <f>LEFT($H43,2)</f>
        <v>OK</v>
      </c>
      <c r="J43" s="180" t="str">
        <f>RIGHT($H43,2)</f>
        <v>OK</v>
      </c>
      <c r="K43" s="185" t="str">
        <f>IF($L43=$M43,L43,CONCATENATE($L43,", ",IF(ISBLANK(N43),"",CONCATENATE(N43,", ")),$M43))</f>
        <v>South Central</v>
      </c>
      <c r="L43" s="180" t="str">
        <f>INDEX('State '!$A$1:$C$62,MATCH($I43,'State '!$B:$B,0),3)</f>
        <v>South Central</v>
      </c>
      <c r="M43" s="180" t="str">
        <f>INDEX('State '!$A$1:$C$62,MATCH($J43,'State '!$B:$B,0),3)</f>
        <v>South Central</v>
      </c>
      <c r="N43" s="180"/>
      <c r="O43" s="187">
        <v>4.32</v>
      </c>
      <c r="P43" s="186"/>
      <c r="Q43" s="192">
        <v>20</v>
      </c>
      <c r="R43" s="187"/>
      <c r="S43" s="188" t="s">
        <v>135</v>
      </c>
      <c r="T43" s="185" t="s">
        <v>390</v>
      </c>
      <c r="U43" s="189" t="s">
        <v>2722</v>
      </c>
      <c r="V43" s="180" t="s">
        <v>2247</v>
      </c>
      <c r="W43" s="179" t="s">
        <v>2714</v>
      </c>
      <c r="X43" s="179"/>
      <c r="Y43" s="179"/>
      <c r="Z43" s="107"/>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row>
    <row r="44" spans="1:263" s="19" customFormat="1" x14ac:dyDescent="0.2">
      <c r="A44" s="204">
        <v>43417</v>
      </c>
      <c r="B44" s="193" t="s">
        <v>2733</v>
      </c>
      <c r="C44" s="193" t="s">
        <v>200</v>
      </c>
      <c r="D44" s="193" t="s">
        <v>134</v>
      </c>
      <c r="E44" s="182" t="s">
        <v>144</v>
      </c>
      <c r="F44" s="194">
        <v>43413</v>
      </c>
      <c r="G44" s="195">
        <v>2018</v>
      </c>
      <c r="H44" s="180" t="s">
        <v>8</v>
      </c>
      <c r="I44" s="180" t="str">
        <f>LEFT($H44,2)</f>
        <v>OH</v>
      </c>
      <c r="J44" s="180" t="str">
        <f>RIGHT($H44,2)</f>
        <v>OH</v>
      </c>
      <c r="K44" s="185" t="str">
        <f>IF($L44=$M44,L44,CONCATENATE($L44,", ",IF(ISBLANK(N44),"",CONCATENATE(N44,", ")),$M44))</f>
        <v>Northeast</v>
      </c>
      <c r="L44" s="180" t="str">
        <f>INDEX('State '!$A$1:$C$62,MATCH($I44,'State '!$B:$B,0),3)</f>
        <v>Northeast</v>
      </c>
      <c r="M44" s="180" t="str">
        <f>INDEX('State '!$A$1:$C$62,MATCH($J44,'State '!$B:$B,0),3)</f>
        <v>Northeast</v>
      </c>
      <c r="N44" s="180"/>
      <c r="O44" s="187">
        <v>185</v>
      </c>
      <c r="P44" s="187">
        <v>5</v>
      </c>
      <c r="Q44" s="187">
        <v>637.55899999999997</v>
      </c>
      <c r="R44" s="186" t="s">
        <v>555</v>
      </c>
      <c r="S44" s="180" t="s">
        <v>135</v>
      </c>
      <c r="T44" s="180" t="s">
        <v>390</v>
      </c>
      <c r="U44" s="180" t="s">
        <v>2234</v>
      </c>
      <c r="V44" s="180" t="s">
        <v>2247</v>
      </c>
      <c r="W44" s="179" t="s">
        <v>2736</v>
      </c>
      <c r="X44" s="179"/>
      <c r="Y44" s="218" t="s">
        <v>2518</v>
      </c>
      <c r="Z44" s="107"/>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row>
    <row r="45" spans="1:263" s="19" customFormat="1" ht="38.25" x14ac:dyDescent="0.2">
      <c r="A45" s="204">
        <v>43377</v>
      </c>
      <c r="B45" s="181" t="s">
        <v>2545</v>
      </c>
      <c r="C45" s="181" t="s">
        <v>1941</v>
      </c>
      <c r="D45" s="181" t="s">
        <v>1944</v>
      </c>
      <c r="E45" s="182" t="s">
        <v>144</v>
      </c>
      <c r="F45" s="183">
        <v>43252</v>
      </c>
      <c r="G45" s="184">
        <v>2018</v>
      </c>
      <c r="H45" s="180" t="s">
        <v>2547</v>
      </c>
      <c r="I45" s="180" t="str">
        <f>LEFT($H45,2)</f>
        <v>PA</v>
      </c>
      <c r="J45" s="180" t="str">
        <f>RIGHT($H45,2)</f>
        <v>AL</v>
      </c>
      <c r="K45" s="185" t="str">
        <f>IF($L45=$M45,L45,CONCATENATE($L45,", ",IF(ISBLANK(N45),"",CONCATENATE(N45,", ")),$M45))</f>
        <v>Northeast, Southeast, South Central</v>
      </c>
      <c r="L45" s="180" t="str">
        <f>INDEX('State '!$A$1:$C$62,MATCH($I45,'State '!$B:$B,0),3)</f>
        <v>Northeast</v>
      </c>
      <c r="M45" s="180" t="str">
        <f>INDEX('State '!$A$1:$C$62,MATCH($J45,'State '!$B:$B,0),3)</f>
        <v>South Central</v>
      </c>
      <c r="N45" s="180" t="s">
        <v>15</v>
      </c>
      <c r="O45" s="186">
        <v>2600</v>
      </c>
      <c r="P45" s="186"/>
      <c r="Q45" s="186">
        <v>450</v>
      </c>
      <c r="R45" s="187"/>
      <c r="S45" s="188" t="s">
        <v>135</v>
      </c>
      <c r="T45" s="185" t="s">
        <v>390</v>
      </c>
      <c r="U45" s="189" t="s">
        <v>2072</v>
      </c>
      <c r="V45" s="180" t="s">
        <v>2250</v>
      </c>
      <c r="W45" s="179" t="s">
        <v>2504</v>
      </c>
      <c r="X45" s="179"/>
      <c r="Y45" s="179" t="s">
        <v>2576</v>
      </c>
      <c r="Z45" s="107"/>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row>
    <row r="46" spans="1:263" s="19" customFormat="1" ht="25.5" x14ac:dyDescent="0.2">
      <c r="A46" s="204">
        <v>43377</v>
      </c>
      <c r="B46" s="181" t="s">
        <v>2546</v>
      </c>
      <c r="C46" s="181" t="s">
        <v>1941</v>
      </c>
      <c r="D46" s="181" t="s">
        <v>1944</v>
      </c>
      <c r="E46" s="182" t="s">
        <v>144</v>
      </c>
      <c r="F46" s="183">
        <v>43377</v>
      </c>
      <c r="G46" s="184">
        <v>2018</v>
      </c>
      <c r="H46" s="180" t="s">
        <v>2547</v>
      </c>
      <c r="I46" s="180" t="str">
        <f>LEFT($H46,2)</f>
        <v>PA</v>
      </c>
      <c r="J46" s="180" t="str">
        <f>RIGHT($H46,2)</f>
        <v>AL</v>
      </c>
      <c r="K46" s="185" t="str">
        <f>IF($L46=$M46,L46,CONCATENATE($L46,", ",IF(ISBLANK(N46),"",CONCATENATE(N46,", ")),$M46))</f>
        <v>Northeast, Southeast, South Central</v>
      </c>
      <c r="L46" s="180" t="str">
        <f>INDEX('State '!$A$1:$C$62,MATCH($I46,'State '!$B:$B,0),3)</f>
        <v>Northeast</v>
      </c>
      <c r="M46" s="180" t="str">
        <f>INDEX('State '!$A$1:$C$62,MATCH($J46,'State '!$B:$B,0),3)</f>
        <v>South Central</v>
      </c>
      <c r="N46" s="180" t="s">
        <v>15</v>
      </c>
      <c r="O46" s="186">
        <v>500</v>
      </c>
      <c r="P46" s="186">
        <v>180</v>
      </c>
      <c r="Q46" s="186">
        <v>850</v>
      </c>
      <c r="R46" s="187"/>
      <c r="S46" s="188" t="s">
        <v>135</v>
      </c>
      <c r="T46" s="185" t="s">
        <v>390</v>
      </c>
      <c r="U46" s="189" t="s">
        <v>2072</v>
      </c>
      <c r="V46" s="180" t="s">
        <v>2250</v>
      </c>
      <c r="W46" s="179" t="s">
        <v>2504</v>
      </c>
      <c r="X46" s="179"/>
      <c r="Y46" s="179" t="s">
        <v>2575</v>
      </c>
      <c r="Z46" s="107"/>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row>
    <row r="47" spans="1:263" s="19" customFormat="1" ht="25.5" x14ac:dyDescent="0.2">
      <c r="A47" s="204">
        <v>43468</v>
      </c>
      <c r="B47" s="193" t="s">
        <v>2457</v>
      </c>
      <c r="C47" s="193" t="s">
        <v>1795</v>
      </c>
      <c r="D47" s="193" t="s">
        <v>141</v>
      </c>
      <c r="E47" s="193" t="s">
        <v>144</v>
      </c>
      <c r="F47" s="194">
        <v>43358</v>
      </c>
      <c r="G47" s="186">
        <v>2018</v>
      </c>
      <c r="H47" s="180" t="s">
        <v>11</v>
      </c>
      <c r="I47" s="180" t="str">
        <f>LEFT($H47,2)</f>
        <v>ND</v>
      </c>
      <c r="J47" s="180" t="str">
        <f>RIGHT($H47,2)</f>
        <v>ND</v>
      </c>
      <c r="K47" s="185" t="str">
        <f>IF($L47=$M47,L47,CONCATENATE($L47,", ",IF(ISBLANK(N47),"",CONCATENATE(N47,", ")),$M47))</f>
        <v>Mountain</v>
      </c>
      <c r="L47" s="180" t="str">
        <f>INDEX('State '!$A$1:$C$62,MATCH($I47,'State '!$B:$B,0),3)</f>
        <v>Mountain</v>
      </c>
      <c r="M47" s="180" t="str">
        <f>INDEX('State '!$A$1:$C$62,MATCH($J47,'State '!$B:$B,0),3)</f>
        <v>Mountain</v>
      </c>
      <c r="N47" s="180"/>
      <c r="O47" s="187">
        <v>30</v>
      </c>
      <c r="P47" s="187">
        <v>13</v>
      </c>
      <c r="Q47" s="187">
        <v>600</v>
      </c>
      <c r="R47" s="186">
        <v>24</v>
      </c>
      <c r="S47" s="180" t="s">
        <v>139</v>
      </c>
      <c r="T47" s="180"/>
      <c r="U47" s="180"/>
      <c r="V47" s="180" t="s">
        <v>2247</v>
      </c>
      <c r="W47" s="179" t="s">
        <v>2816</v>
      </c>
      <c r="X47" s="179"/>
      <c r="Y47" s="218" t="s">
        <v>2808</v>
      </c>
      <c r="Z47" s="107"/>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row>
    <row r="48" spans="1:263" x14ac:dyDescent="0.2">
      <c r="A48" s="204">
        <v>43182</v>
      </c>
      <c r="B48" s="193" t="s">
        <v>2232</v>
      </c>
      <c r="C48" s="193" t="s">
        <v>200</v>
      </c>
      <c r="D48" s="193" t="s">
        <v>134</v>
      </c>
      <c r="E48" s="182" t="s">
        <v>144</v>
      </c>
      <c r="F48" s="194">
        <v>43103</v>
      </c>
      <c r="G48" s="195">
        <v>2018</v>
      </c>
      <c r="H48" s="180" t="s">
        <v>20</v>
      </c>
      <c r="I48" s="180" t="str">
        <f>LEFT($H48,2)</f>
        <v>NJ</v>
      </c>
      <c r="J48" s="180" t="str">
        <f>RIGHT($H48,2)</f>
        <v>NJ</v>
      </c>
      <c r="K48" s="185" t="str">
        <f>IF($L48=$M48,L48,CONCATENATE($L48,", ",IF(ISBLANK(N48),"",CONCATENATE(N48,", ")),$M48))</f>
        <v>Northeast</v>
      </c>
      <c r="L48" s="180" t="str">
        <f>INDEX('State '!$A$1:$C$62,MATCH($I48,'State '!$B:$B,0),3)</f>
        <v>Northeast</v>
      </c>
      <c r="M48" s="180" t="str">
        <f>INDEX('State '!$A$1:$C$62,MATCH($J48,'State '!$B:$B,0),3)</f>
        <v>Northeast</v>
      </c>
      <c r="N48" s="180"/>
      <c r="O48" s="187">
        <v>31</v>
      </c>
      <c r="P48" s="187">
        <v>1</v>
      </c>
      <c r="Q48" s="187">
        <v>300</v>
      </c>
      <c r="R48" s="186">
        <v>24</v>
      </c>
      <c r="S48" s="180" t="s">
        <v>135</v>
      </c>
      <c r="T48" s="180" t="s">
        <v>390</v>
      </c>
      <c r="U48" s="180" t="s">
        <v>2233</v>
      </c>
      <c r="V48" s="180" t="s">
        <v>2247</v>
      </c>
      <c r="W48" s="179"/>
      <c r="X48" s="179"/>
      <c r="Y48" s="179"/>
      <c r="Z48" s="107"/>
      <c r="AA48" s="94"/>
      <c r="AB48" s="94"/>
    </row>
    <row r="49" spans="1:261" s="19" customFormat="1" x14ac:dyDescent="0.2">
      <c r="A49" s="204">
        <v>43454</v>
      </c>
      <c r="B49" s="193" t="s">
        <v>2429</v>
      </c>
      <c r="C49" s="193" t="s">
        <v>2430</v>
      </c>
      <c r="D49" s="193" t="s">
        <v>137</v>
      </c>
      <c r="E49" s="193" t="s">
        <v>144</v>
      </c>
      <c r="F49" s="194">
        <v>43444</v>
      </c>
      <c r="G49" s="186">
        <v>2018</v>
      </c>
      <c r="H49" s="180" t="s">
        <v>7</v>
      </c>
      <c r="I49" s="180" t="str">
        <f>LEFT($H49,2)</f>
        <v>PA</v>
      </c>
      <c r="J49" s="180" t="str">
        <f>RIGHT($H49,2)</f>
        <v>PA</v>
      </c>
      <c r="K49" s="185" t="str">
        <f>IF($L49=$M49,L49,CONCATENATE($L49,", ",IF(ISBLANK(N49),"",CONCATENATE(N49,", ")),$M49))</f>
        <v>Northeast</v>
      </c>
      <c r="L49" s="180" t="str">
        <f>INDEX('State '!$A$1:$C$62,MATCH($I49,'State '!$B:$B,0),3)</f>
        <v>Northeast</v>
      </c>
      <c r="M49" s="180" t="str">
        <f>INDEX('State '!$A$1:$C$62,MATCH($J49,'State '!$B:$B,0),3)</f>
        <v>Northeast</v>
      </c>
      <c r="N49" s="180"/>
      <c r="O49" s="187">
        <v>47.2</v>
      </c>
      <c r="P49" s="187">
        <v>13.19</v>
      </c>
      <c r="Q49" s="187">
        <v>79</v>
      </c>
      <c r="R49" s="186">
        <v>12</v>
      </c>
      <c r="S49" s="180" t="s">
        <v>139</v>
      </c>
      <c r="T49" s="180" t="s">
        <v>390</v>
      </c>
      <c r="U49" s="180" t="s">
        <v>2515</v>
      </c>
      <c r="V49" s="180" t="s">
        <v>2247</v>
      </c>
      <c r="W49" s="179" t="s">
        <v>2516</v>
      </c>
      <c r="X49" s="179" t="s">
        <v>2953</v>
      </c>
      <c r="Y49" s="221" t="s">
        <v>2577</v>
      </c>
    </row>
    <row r="50" spans="1:261" s="19" customFormat="1" x14ac:dyDescent="0.2">
      <c r="A50" s="204">
        <v>43423</v>
      </c>
      <c r="B50" s="193" t="s">
        <v>2466</v>
      </c>
      <c r="C50" s="193" t="s">
        <v>2061</v>
      </c>
      <c r="D50" s="193" t="s">
        <v>134</v>
      </c>
      <c r="E50" s="193" t="s">
        <v>144</v>
      </c>
      <c r="F50" s="194">
        <v>43260</v>
      </c>
      <c r="G50" s="186">
        <v>2018</v>
      </c>
      <c r="H50" s="180" t="s">
        <v>37</v>
      </c>
      <c r="I50" s="180" t="str">
        <f>LEFT($H50,2)</f>
        <v>OK</v>
      </c>
      <c r="J50" s="180" t="str">
        <f>RIGHT($H50,2)</f>
        <v>OK</v>
      </c>
      <c r="K50" s="185" t="str">
        <f>IF($L50=$M50,L50,CONCATENATE($L50,", ",IF(ISBLANK(N50),"",CONCATENATE(N50,", ")),$M50))</f>
        <v>South Central</v>
      </c>
      <c r="L50" s="180" t="str">
        <f>INDEX('State '!$A$1:$C$62,MATCH($I50,'State '!$B:$B,0),3)</f>
        <v>South Central</v>
      </c>
      <c r="M50" s="180" t="str">
        <f>INDEX('State '!$A$1:$C$62,MATCH($J50,'State '!$B:$B,0),3)</f>
        <v>South Central</v>
      </c>
      <c r="N50" s="180"/>
      <c r="O50" s="187"/>
      <c r="P50" s="187">
        <v>4.7</v>
      </c>
      <c r="Q50" s="187">
        <v>150</v>
      </c>
      <c r="R50" s="186">
        <v>12</v>
      </c>
      <c r="S50" s="180" t="s">
        <v>139</v>
      </c>
      <c r="T50" s="180" t="s">
        <v>390</v>
      </c>
      <c r="U50" s="180" t="s">
        <v>2478</v>
      </c>
      <c r="V50" s="180" t="s">
        <v>2247</v>
      </c>
      <c r="W50" s="179"/>
      <c r="X50" s="190"/>
      <c r="Y50" s="182"/>
    </row>
    <row r="51" spans="1:261" s="19" customFormat="1" x14ac:dyDescent="0.2">
      <c r="A51" s="204">
        <v>43314</v>
      </c>
      <c r="B51" s="193" t="s">
        <v>2005</v>
      </c>
      <c r="C51" s="181" t="s">
        <v>207</v>
      </c>
      <c r="D51" s="193" t="s">
        <v>141</v>
      </c>
      <c r="E51" s="193" t="s">
        <v>144</v>
      </c>
      <c r="F51" s="194">
        <v>43252</v>
      </c>
      <c r="G51" s="195">
        <v>2018</v>
      </c>
      <c r="H51" s="180" t="s">
        <v>2384</v>
      </c>
      <c r="I51" s="180" t="str">
        <f>LEFT($H51,2)</f>
        <v>WV</v>
      </c>
      <c r="J51" s="180" t="str">
        <f>RIGHT($H51,2)</f>
        <v>LA</v>
      </c>
      <c r="K51" s="185" t="str">
        <f>IF($L51=$M51,L51,CONCATENATE($L51,", ",IF(ISBLANK(N51),"",CONCATENATE(N51,", ")),$M51))</f>
        <v>Northeast, Midwest, South Central</v>
      </c>
      <c r="L51" s="180" t="str">
        <f>INDEX('State '!$A$1:$C$62,MATCH($I51,'State '!$B:$B,0),3)</f>
        <v>Northeast</v>
      </c>
      <c r="M51" s="180" t="str">
        <f>INDEX('State '!$A$1:$C$62,MATCH($J51,'State '!$B:$B,0),3)</f>
        <v>South Central</v>
      </c>
      <c r="N51" s="180" t="s">
        <v>9</v>
      </c>
      <c r="O51" s="187">
        <v>407</v>
      </c>
      <c r="P51" s="187"/>
      <c r="Q51" s="187">
        <v>200</v>
      </c>
      <c r="R51" s="186"/>
      <c r="S51" s="180" t="s">
        <v>135</v>
      </c>
      <c r="T51" s="180" t="s">
        <v>390</v>
      </c>
      <c r="U51" s="180" t="s">
        <v>2092</v>
      </c>
      <c r="V51" s="180" t="s">
        <v>2250</v>
      </c>
      <c r="W51" s="179" t="s">
        <v>2532</v>
      </c>
      <c r="X51" s="179"/>
      <c r="Y51" s="179" t="s">
        <v>2578</v>
      </c>
      <c r="Z51" s="107"/>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row>
    <row r="52" spans="1:261" s="19" customFormat="1" x14ac:dyDescent="0.2">
      <c r="A52" s="103">
        <v>43756</v>
      </c>
      <c r="B52" s="82" t="s">
        <v>2644</v>
      </c>
      <c r="C52" s="83" t="s">
        <v>2645</v>
      </c>
      <c r="D52" s="82" t="s">
        <v>141</v>
      </c>
      <c r="E52" s="82" t="s">
        <v>144</v>
      </c>
      <c r="F52" s="63">
        <v>43443</v>
      </c>
      <c r="G52" s="64">
        <v>2018</v>
      </c>
      <c r="H52" s="104" t="s">
        <v>53</v>
      </c>
      <c r="I52" s="104" t="str">
        <f>LEFT($H52,2)</f>
        <v>SC</v>
      </c>
      <c r="J52" s="104" t="str">
        <f>RIGHT($H52,2)</f>
        <v>SC</v>
      </c>
      <c r="K52" s="159" t="str">
        <f>IF($L52=$M52,L52,CONCATENATE($L52,", ",IF(ISBLANK(N52),"",CONCATENATE(N52,", ")),$M52))</f>
        <v>Southeast</v>
      </c>
      <c r="L52" s="104" t="str">
        <f>INDEX('State '!$A$1:$C$62,MATCH($I52,'State '!$B:$B,0),3)</f>
        <v>Southeast</v>
      </c>
      <c r="M52" s="104" t="str">
        <f>INDEX('State '!$A$1:$C$62,MATCH($J52,'State '!$B:$B,0),3)</f>
        <v>Southeast</v>
      </c>
      <c r="N52" s="104"/>
      <c r="O52" s="171">
        <v>1.6</v>
      </c>
      <c r="P52" s="66">
        <v>0.46</v>
      </c>
      <c r="Q52" s="173">
        <v>20</v>
      </c>
      <c r="R52" s="105">
        <v>8</v>
      </c>
      <c r="S52" s="104" t="s">
        <v>135</v>
      </c>
      <c r="T52" s="104" t="s">
        <v>390</v>
      </c>
      <c r="U52" s="104" t="s">
        <v>2646</v>
      </c>
      <c r="V52" s="104" t="s">
        <v>2247</v>
      </c>
      <c r="W52" s="82" t="s">
        <v>2647</v>
      </c>
      <c r="X52" s="82" t="s">
        <v>2951</v>
      </c>
      <c r="Y52" s="163"/>
      <c r="Z52" s="107"/>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row>
    <row r="53" spans="1:261" ht="25.5" x14ac:dyDescent="0.2">
      <c r="A53" s="204">
        <v>43192</v>
      </c>
      <c r="B53" s="193" t="s">
        <v>2022</v>
      </c>
      <c r="C53" s="193" t="s">
        <v>2023</v>
      </c>
      <c r="D53" s="193" t="s">
        <v>1944</v>
      </c>
      <c r="E53" s="193" t="s">
        <v>144</v>
      </c>
      <c r="F53" s="194">
        <v>43172</v>
      </c>
      <c r="G53" s="195">
        <v>2018</v>
      </c>
      <c r="H53" s="180" t="s">
        <v>0</v>
      </c>
      <c r="I53" s="180" t="str">
        <f>LEFT($H53,2)</f>
        <v>LA</v>
      </c>
      <c r="J53" s="180" t="str">
        <f>RIGHT($H53,2)</f>
        <v>LA</v>
      </c>
      <c r="K53" s="185" t="str">
        <f>IF($L53=$M53,L53,CONCATENATE($L53,", ",IF(ISBLANK(N53),"",CONCATENATE(N53,", ")),$M53))</f>
        <v>South Central</v>
      </c>
      <c r="L53" s="180" t="str">
        <f>INDEX('State '!$A$1:$C$62,MATCH($I53,'State '!$B:$B,0),3)</f>
        <v>South Central</v>
      </c>
      <c r="M53" s="180" t="str">
        <f>INDEX('State '!$A$1:$C$62,MATCH($J53,'State '!$B:$B,0),3)</f>
        <v>South Central</v>
      </c>
      <c r="N53" s="180"/>
      <c r="O53" s="187">
        <v>300</v>
      </c>
      <c r="P53" s="187">
        <v>34</v>
      </c>
      <c r="Q53" s="187">
        <v>800</v>
      </c>
      <c r="R53" s="186" t="s">
        <v>399</v>
      </c>
      <c r="S53" s="180" t="s">
        <v>135</v>
      </c>
      <c r="T53" s="180" t="s">
        <v>390</v>
      </c>
      <c r="U53" s="180" t="s">
        <v>2073</v>
      </c>
      <c r="V53" s="180" t="s">
        <v>2247</v>
      </c>
      <c r="W53" s="179" t="s">
        <v>2377</v>
      </c>
      <c r="X53" s="179"/>
      <c r="Y53" s="221"/>
      <c r="Z53" s="107"/>
      <c r="AA53" s="94"/>
      <c r="AB53" s="94"/>
    </row>
    <row r="54" spans="1:261" x14ac:dyDescent="0.2">
      <c r="A54" s="204">
        <v>43468</v>
      </c>
      <c r="B54" s="193" t="s">
        <v>2462</v>
      </c>
      <c r="C54" s="193" t="s">
        <v>2479</v>
      </c>
      <c r="D54" s="193" t="s">
        <v>141</v>
      </c>
      <c r="E54" s="193" t="s">
        <v>144</v>
      </c>
      <c r="F54" s="194">
        <v>43374</v>
      </c>
      <c r="G54" s="195">
        <v>2018</v>
      </c>
      <c r="H54" s="180" t="s">
        <v>37</v>
      </c>
      <c r="I54" s="180" t="str">
        <f>LEFT($H54,2)</f>
        <v>OK</v>
      </c>
      <c r="J54" s="180" t="str">
        <f>RIGHT($H54,2)</f>
        <v>OK</v>
      </c>
      <c r="K54" s="185" t="str">
        <f>IF($L54=$M54,L54,CONCATENATE($L54,", ",IF(ISBLANK(N54),"",CONCATENATE(N54,", ")),$M54))</f>
        <v>South Central</v>
      </c>
      <c r="L54" s="180" t="str">
        <f>INDEX('State '!$A$1:$C$62,MATCH($I54,'State '!$B:$B,0),3)</f>
        <v>South Central</v>
      </c>
      <c r="M54" s="180" t="str">
        <f>INDEX('State '!$A$1:$C$62,MATCH($J54,'State '!$B:$B,0),3)</f>
        <v>South Central</v>
      </c>
      <c r="N54" s="180"/>
      <c r="O54" s="187">
        <v>31.5</v>
      </c>
      <c r="P54" s="187"/>
      <c r="Q54" s="187">
        <v>205</v>
      </c>
      <c r="R54" s="186">
        <v>12</v>
      </c>
      <c r="S54" s="180" t="s">
        <v>139</v>
      </c>
      <c r="T54" s="180" t="s">
        <v>390</v>
      </c>
      <c r="U54" s="180" t="s">
        <v>2480</v>
      </c>
      <c r="V54" s="180" t="s">
        <v>2247</v>
      </c>
      <c r="W54" s="179" t="s">
        <v>2809</v>
      </c>
      <c r="X54" s="179"/>
      <c r="Y54" s="221" t="s">
        <v>2580</v>
      </c>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row>
    <row r="55" spans="1:261" ht="25.5" x14ac:dyDescent="0.2">
      <c r="A55" s="204">
        <v>43417</v>
      </c>
      <c r="B55" s="193" t="s">
        <v>2760</v>
      </c>
      <c r="C55" s="193" t="s">
        <v>1969</v>
      </c>
      <c r="D55" s="193" t="s">
        <v>141</v>
      </c>
      <c r="E55" s="193" t="s">
        <v>144</v>
      </c>
      <c r="F55" s="194">
        <v>43419</v>
      </c>
      <c r="G55" s="195">
        <v>2018</v>
      </c>
      <c r="H55" s="180" t="s">
        <v>30</v>
      </c>
      <c r="I55" s="180" t="str">
        <f>LEFT($H55,2)</f>
        <v>MN</v>
      </c>
      <c r="J55" s="180" t="str">
        <f>RIGHT($H55,2)</f>
        <v>MN</v>
      </c>
      <c r="K55" s="185" t="str">
        <f>IF($L55=$M55,L55,CONCATENATE($L55,", ",IF(ISBLANK(N55),"",CONCATENATE(N55,", ")),$M55))</f>
        <v>Midwest</v>
      </c>
      <c r="L55" s="180" t="str">
        <f>INDEX('State '!$A$1:$C$62,MATCH($I55,'State '!$B:$B,0),3)</f>
        <v>Midwest</v>
      </c>
      <c r="M55" s="180" t="str">
        <f>INDEX('State '!$A$1:$C$62,MATCH($J55,'State '!$B:$B,0),3)</f>
        <v>Midwest</v>
      </c>
      <c r="N55" s="180"/>
      <c r="O55" s="187">
        <v>50</v>
      </c>
      <c r="P55" s="187">
        <v>8</v>
      </c>
      <c r="Q55" s="187"/>
      <c r="R55" s="186"/>
      <c r="S55" s="180" t="s">
        <v>139</v>
      </c>
      <c r="T55" s="180" t="s">
        <v>390</v>
      </c>
      <c r="U55" s="189" t="s">
        <v>2761</v>
      </c>
      <c r="V55" s="180" t="s">
        <v>2247</v>
      </c>
      <c r="W55" s="179" t="s">
        <v>2762</v>
      </c>
      <c r="X55" s="179"/>
      <c r="Y55" s="17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row>
    <row r="56" spans="1:261" ht="25.5" x14ac:dyDescent="0.2">
      <c r="A56" s="204">
        <v>43349</v>
      </c>
      <c r="B56" s="193" t="s">
        <v>2283</v>
      </c>
      <c r="C56" s="193" t="s">
        <v>263</v>
      </c>
      <c r="D56" s="193" t="s">
        <v>137</v>
      </c>
      <c r="E56" s="193" t="s">
        <v>144</v>
      </c>
      <c r="F56" s="194">
        <v>43347</v>
      </c>
      <c r="G56" s="195">
        <v>2018</v>
      </c>
      <c r="H56" s="180" t="s">
        <v>19</v>
      </c>
      <c r="I56" s="180" t="str">
        <f>LEFT($H56,2)</f>
        <v>VA</v>
      </c>
      <c r="J56" s="180" t="str">
        <f>RIGHT($H56,2)</f>
        <v>VA</v>
      </c>
      <c r="K56" s="185" t="str">
        <f>IF($L56=$M56,L56,CONCATENATE($L56,", ",IF(ISBLANK(N56),"",CONCATENATE(N56,", ")),$M56))</f>
        <v>Northeast</v>
      </c>
      <c r="L56" s="180" t="str">
        <f>INDEX('State '!$A$1:$C$62,MATCH($I56,'State '!$B:$B,0),3)</f>
        <v>Northeast</v>
      </c>
      <c r="M56" s="180" t="str">
        <f>INDEX('State '!$A$1:$C$62,MATCH($J56,'State '!$B:$B,0),3)</f>
        <v>Northeast</v>
      </c>
      <c r="N56" s="180"/>
      <c r="O56" s="187"/>
      <c r="P56" s="187"/>
      <c r="Q56" s="187">
        <v>45</v>
      </c>
      <c r="R56" s="186"/>
      <c r="S56" s="180" t="s">
        <v>135</v>
      </c>
      <c r="T56" s="180" t="s">
        <v>390</v>
      </c>
      <c r="U56" s="180" t="s">
        <v>2284</v>
      </c>
      <c r="V56" s="180" t="s">
        <v>2247</v>
      </c>
      <c r="W56" s="179"/>
      <c r="X56" s="179"/>
      <c r="Y56" s="17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row>
    <row r="57" spans="1:261" x14ac:dyDescent="0.2">
      <c r="A57" s="204">
        <v>43244</v>
      </c>
      <c r="B57" s="193" t="s">
        <v>2109</v>
      </c>
      <c r="C57" s="193" t="s">
        <v>2110</v>
      </c>
      <c r="D57" s="193" t="s">
        <v>137</v>
      </c>
      <c r="E57" s="193" t="s">
        <v>144</v>
      </c>
      <c r="F57" s="194">
        <v>43243</v>
      </c>
      <c r="G57" s="195">
        <v>2018</v>
      </c>
      <c r="H57" s="180" t="s">
        <v>6</v>
      </c>
      <c r="I57" s="180" t="str">
        <f>LEFT($H57,2)</f>
        <v>TX</v>
      </c>
      <c r="J57" s="180" t="str">
        <f>RIGHT($H57,2)</f>
        <v>TX</v>
      </c>
      <c r="K57" s="185" t="str">
        <f>IF($L57=$M57,L57,CONCATENATE($L57,", ",IF(ISBLANK(N57),"",CONCATENATE(N57,", ")),$M57))</f>
        <v>South Central</v>
      </c>
      <c r="L57" s="180" t="str">
        <f>INDEX('State '!$A$1:$C$62,MATCH($I57,'State '!$B:$B,0),3)</f>
        <v>South Central</v>
      </c>
      <c r="M57" s="180" t="str">
        <f>INDEX('State '!$A$1:$C$62,MATCH($J57,'State '!$B:$B,0),3)</f>
        <v>South Central</v>
      </c>
      <c r="N57" s="180"/>
      <c r="O57" s="187">
        <v>500</v>
      </c>
      <c r="P57" s="187">
        <v>23</v>
      </c>
      <c r="Q57" s="187">
        <v>2250</v>
      </c>
      <c r="R57" s="186">
        <v>48</v>
      </c>
      <c r="S57" s="180" t="s">
        <v>135</v>
      </c>
      <c r="T57" s="180" t="s">
        <v>390</v>
      </c>
      <c r="U57" s="180" t="s">
        <v>2241</v>
      </c>
      <c r="V57" s="180" t="s">
        <v>2247</v>
      </c>
      <c r="W57" s="179" t="s">
        <v>2687</v>
      </c>
      <c r="X57" s="179"/>
      <c r="Y57" s="17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row>
    <row r="58" spans="1:261" s="19" customFormat="1" x14ac:dyDescent="0.2">
      <c r="A58" s="204">
        <v>43103</v>
      </c>
      <c r="B58" s="193" t="s">
        <v>2609</v>
      </c>
      <c r="C58" s="193" t="s">
        <v>2610</v>
      </c>
      <c r="D58" s="193" t="s">
        <v>141</v>
      </c>
      <c r="E58" s="193" t="s">
        <v>144</v>
      </c>
      <c r="F58" s="194">
        <v>43243</v>
      </c>
      <c r="G58" s="186">
        <v>2018</v>
      </c>
      <c r="H58" s="180" t="s">
        <v>713</v>
      </c>
      <c r="I58" s="180" t="str">
        <f>LEFT($H58,2)</f>
        <v>WY</v>
      </c>
      <c r="J58" s="180" t="str">
        <f>RIGHT($H58,2)</f>
        <v>CO</v>
      </c>
      <c r="K58" s="185" t="str">
        <f>IF($L58=$M58,L58,CONCATENATE($L58,", ",IF(ISBLANK(N58),"",CONCATENATE(N58,", ")),$M58))</f>
        <v>Mountain</v>
      </c>
      <c r="L58" s="180" t="str">
        <f>INDEX('State '!$A$1:$C$62,MATCH($I58,'State '!$B:$B,0),3)</f>
        <v>Mountain</v>
      </c>
      <c r="M58" s="180" t="str">
        <f>INDEX('State '!$A$1:$C$62,MATCH($J58,'State '!$B:$B,0),3)</f>
        <v>Mountain</v>
      </c>
      <c r="N58" s="180"/>
      <c r="O58" s="187">
        <v>2.169</v>
      </c>
      <c r="P58" s="187"/>
      <c r="Q58" s="187">
        <v>222</v>
      </c>
      <c r="R58" s="186"/>
      <c r="S58" s="180" t="s">
        <v>135</v>
      </c>
      <c r="T58" s="180" t="s">
        <v>390</v>
      </c>
      <c r="U58" s="180" t="s">
        <v>2611</v>
      </c>
      <c r="V58" s="180" t="s">
        <v>2250</v>
      </c>
      <c r="W58" s="179" t="s">
        <v>2612</v>
      </c>
      <c r="X58" s="179"/>
      <c r="Y58" s="179"/>
    </row>
    <row r="59" spans="1:261" s="19" customFormat="1" ht="25.5" x14ac:dyDescent="0.2">
      <c r="A59" s="204">
        <v>43423</v>
      </c>
      <c r="B59" s="181" t="s">
        <v>2249</v>
      </c>
      <c r="C59" s="193" t="s">
        <v>2137</v>
      </c>
      <c r="D59" s="181" t="s">
        <v>141</v>
      </c>
      <c r="E59" s="182" t="s">
        <v>2293</v>
      </c>
      <c r="F59" s="194"/>
      <c r="G59" s="195">
        <v>2018</v>
      </c>
      <c r="H59" s="180" t="s">
        <v>28</v>
      </c>
      <c r="I59" s="180" t="str">
        <f>LEFT($H59,2)</f>
        <v>IL</v>
      </c>
      <c r="J59" s="180" t="str">
        <f>RIGHT($H59,2)</f>
        <v>IL</v>
      </c>
      <c r="K59" s="185" t="str">
        <f>IF($L59=$M59,L59,CONCATENATE($L59,", ",IF(ISBLANK(N59),"",CONCATENATE(N59,", ")),$M59))</f>
        <v>Midwest</v>
      </c>
      <c r="L59" s="180" t="str">
        <f>INDEX('State '!$A$1:$C$62,MATCH($I59,'State '!$B:$B,0),3)</f>
        <v>Midwest</v>
      </c>
      <c r="M59" s="180" t="str">
        <f>INDEX('State '!$A$1:$C$62,MATCH($J59,'State '!$B:$B,0),3)</f>
        <v>Midwest</v>
      </c>
      <c r="N59" s="180"/>
      <c r="O59" s="196">
        <v>50</v>
      </c>
      <c r="P59" s="187"/>
      <c r="Q59" s="192">
        <v>200</v>
      </c>
      <c r="R59" s="186"/>
      <c r="S59" s="180" t="s">
        <v>135</v>
      </c>
      <c r="T59" s="180" t="s">
        <v>390</v>
      </c>
      <c r="U59" s="180"/>
      <c r="V59" s="180" t="s">
        <v>2247</v>
      </c>
      <c r="W59" s="179" t="s">
        <v>2520</v>
      </c>
      <c r="X59" s="179"/>
      <c r="Y59" s="218" t="s">
        <v>2581</v>
      </c>
    </row>
    <row r="60" spans="1:261" s="19" customFormat="1" ht="25.5" x14ac:dyDescent="0.2">
      <c r="A60" s="204">
        <v>43468</v>
      </c>
      <c r="B60" s="181" t="s">
        <v>2613</v>
      </c>
      <c r="C60" s="193" t="s">
        <v>2614</v>
      </c>
      <c r="D60" s="181" t="s">
        <v>141</v>
      </c>
      <c r="E60" s="182" t="s">
        <v>144</v>
      </c>
      <c r="F60" s="194">
        <v>43229</v>
      </c>
      <c r="G60" s="195">
        <v>2018</v>
      </c>
      <c r="H60" s="180" t="s">
        <v>25</v>
      </c>
      <c r="I60" s="180" t="str">
        <f>LEFT($H60,2)</f>
        <v>CO</v>
      </c>
      <c r="J60" s="180" t="str">
        <f>RIGHT($H60,2)</f>
        <v>CO</v>
      </c>
      <c r="K60" s="185" t="str">
        <f>IF($L60=$M60,L60,CONCATENATE($L60,", ",IF(ISBLANK(N60),"",CONCATENATE(N60,", ")),$M60))</f>
        <v>Mountain</v>
      </c>
      <c r="L60" s="180" t="str">
        <f>INDEX('State '!$A$1:$C$62,MATCH($I60,'State '!$B:$B,0),3)</f>
        <v>Mountain</v>
      </c>
      <c r="M60" s="180" t="str">
        <f>INDEX('State '!$A$1:$C$62,MATCH($J60,'State '!$B:$B,0),3)</f>
        <v>Mountain</v>
      </c>
      <c r="N60" s="180"/>
      <c r="O60" s="187">
        <v>14.5</v>
      </c>
      <c r="P60" s="187"/>
      <c r="Q60" s="186">
        <v>230</v>
      </c>
      <c r="R60" s="186"/>
      <c r="S60" s="180" t="s">
        <v>135</v>
      </c>
      <c r="T60" s="180" t="s">
        <v>390</v>
      </c>
      <c r="U60" s="180" t="s">
        <v>2615</v>
      </c>
      <c r="V60" s="180" t="s">
        <v>2247</v>
      </c>
      <c r="W60" s="179" t="s">
        <v>2616</v>
      </c>
      <c r="X60" s="179"/>
      <c r="Y60" s="218"/>
    </row>
    <row r="61" spans="1:261" s="19" customFormat="1" ht="25.5" x14ac:dyDescent="0.2">
      <c r="A61" s="204">
        <v>43314</v>
      </c>
      <c r="B61" s="193" t="s">
        <v>2011</v>
      </c>
      <c r="C61" s="181" t="s">
        <v>241</v>
      </c>
      <c r="D61" s="193" t="s">
        <v>134</v>
      </c>
      <c r="E61" s="182" t="s">
        <v>144</v>
      </c>
      <c r="F61" s="194">
        <v>43191</v>
      </c>
      <c r="G61" s="195">
        <v>2018</v>
      </c>
      <c r="H61" s="180" t="s">
        <v>6</v>
      </c>
      <c r="I61" s="180" t="str">
        <f>LEFT($H61,2)</f>
        <v>TX</v>
      </c>
      <c r="J61" s="180" t="str">
        <f>RIGHT($H61,2)</f>
        <v>TX</v>
      </c>
      <c r="K61" s="185" t="str">
        <f>IF($L61=$M61,L61,CONCATENATE($L61,", ",IF(ISBLANK(N61),"",CONCATENATE(N61,", ")),$M61))</f>
        <v>South Central</v>
      </c>
      <c r="L61" s="180" t="str">
        <f>INDEX('State '!$A$1:$C$62,MATCH($I61,'State '!$B:$B,0),3)</f>
        <v>South Central</v>
      </c>
      <c r="M61" s="180" t="str">
        <f>INDEX('State '!$A$1:$C$62,MATCH($J61,'State '!$B:$B,0),3)</f>
        <v>South Central</v>
      </c>
      <c r="N61" s="180"/>
      <c r="O61" s="187">
        <v>545</v>
      </c>
      <c r="P61" s="187">
        <v>65</v>
      </c>
      <c r="Q61" s="187">
        <v>1400</v>
      </c>
      <c r="R61" s="186" t="s">
        <v>570</v>
      </c>
      <c r="S61" s="180" t="s">
        <v>135</v>
      </c>
      <c r="T61" s="180" t="s">
        <v>188</v>
      </c>
      <c r="U61" s="180" t="s">
        <v>2165</v>
      </c>
      <c r="V61" s="180" t="s">
        <v>2247</v>
      </c>
      <c r="W61" s="179" t="s">
        <v>2603</v>
      </c>
      <c r="X61" s="179"/>
      <c r="Y61" s="179"/>
    </row>
    <row r="62" spans="1:261" s="19" customFormat="1" ht="25.5" x14ac:dyDescent="0.2">
      <c r="A62" s="204">
        <v>43291</v>
      </c>
      <c r="B62" s="193" t="s">
        <v>2096</v>
      </c>
      <c r="C62" s="193" t="s">
        <v>1790</v>
      </c>
      <c r="D62" s="193" t="s">
        <v>134</v>
      </c>
      <c r="E62" s="193" t="s">
        <v>144</v>
      </c>
      <c r="F62" s="194">
        <v>43290</v>
      </c>
      <c r="G62" s="195">
        <v>2018</v>
      </c>
      <c r="H62" s="180" t="s">
        <v>10</v>
      </c>
      <c r="I62" s="180" t="str">
        <f>LEFT($H62,2)</f>
        <v>NY</v>
      </c>
      <c r="J62" s="180" t="str">
        <f>RIGHT($H62,2)</f>
        <v>NY</v>
      </c>
      <c r="K62" s="185" t="str">
        <f>IF($L62=$M62,L62,CONCATENATE($L62,", ",IF(ISBLANK(N62),"",CONCATENATE(N62,", ")),$M62))</f>
        <v>Northeast</v>
      </c>
      <c r="L62" s="180" t="str">
        <f>INDEX('State '!$A$1:$C$62,MATCH($I62,'State '!$B:$B,0),3)</f>
        <v>Northeast</v>
      </c>
      <c r="M62" s="180" t="str">
        <f>INDEX('State '!$A$1:$C$62,MATCH($J62,'State '!$B:$B,0),3)</f>
        <v>Northeast</v>
      </c>
      <c r="N62" s="180"/>
      <c r="O62" s="187">
        <v>40</v>
      </c>
      <c r="P62" s="187">
        <v>8</v>
      </c>
      <c r="Q62" s="187">
        <v>130</v>
      </c>
      <c r="R62" s="186">
        <v>16</v>
      </c>
      <c r="S62" s="180" t="s">
        <v>135</v>
      </c>
      <c r="T62" s="180" t="s">
        <v>390</v>
      </c>
      <c r="U62" s="180" t="s">
        <v>2325</v>
      </c>
      <c r="V62" s="180" t="s">
        <v>2247</v>
      </c>
      <c r="W62" s="179" t="s">
        <v>2775</v>
      </c>
      <c r="X62" s="179" t="s">
        <v>2953</v>
      </c>
      <c r="Y62" s="179" t="s">
        <v>2582</v>
      </c>
      <c r="Z62" s="107"/>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c r="BZ62" s="94"/>
      <c r="CA62" s="94"/>
      <c r="CB62" s="94"/>
      <c r="CC62" s="94"/>
      <c r="CD62" s="94"/>
      <c r="CE62" s="94"/>
      <c r="CF62" s="94"/>
      <c r="CG62" s="94"/>
      <c r="CH62" s="94"/>
      <c r="CI62" s="94"/>
      <c r="CJ62" s="94"/>
      <c r="CK62" s="94"/>
      <c r="CL62" s="94"/>
      <c r="CM62" s="94"/>
      <c r="CN62" s="94"/>
      <c r="CO62" s="94"/>
      <c r="CP62" s="94"/>
      <c r="CQ62" s="94"/>
      <c r="CR62" s="94"/>
      <c r="CS62" s="94"/>
      <c r="CT62" s="94"/>
      <c r="CU62" s="94"/>
      <c r="CV62" s="94"/>
      <c r="CW62" s="94"/>
      <c r="CX62" s="94"/>
      <c r="CY62" s="94"/>
      <c r="CZ62" s="94"/>
      <c r="DA62" s="94"/>
      <c r="DB62" s="94"/>
      <c r="DC62" s="94"/>
      <c r="DD62" s="94"/>
      <c r="DE62" s="94"/>
      <c r="DF62" s="94"/>
      <c r="DG62" s="94"/>
      <c r="DH62" s="94"/>
      <c r="DI62" s="94"/>
      <c r="DJ62" s="94"/>
      <c r="DK62" s="94"/>
      <c r="DL62" s="94"/>
      <c r="DM62" s="94"/>
      <c r="DN62" s="94"/>
      <c r="DO62" s="94"/>
      <c r="DP62" s="94"/>
      <c r="DQ62" s="94"/>
      <c r="DR62" s="94"/>
      <c r="DS62" s="94"/>
      <c r="DT62" s="94"/>
      <c r="DU62" s="94"/>
      <c r="DV62" s="94"/>
      <c r="DW62" s="94"/>
      <c r="DX62" s="94"/>
      <c r="DY62" s="94"/>
      <c r="DZ62" s="94"/>
      <c r="EA62" s="94"/>
      <c r="EB62" s="94"/>
      <c r="EC62" s="94"/>
      <c r="ED62" s="94"/>
      <c r="EE62" s="94"/>
      <c r="EF62" s="94"/>
      <c r="EG62" s="94"/>
      <c r="EH62" s="94"/>
      <c r="EI62" s="94"/>
      <c r="EJ62" s="94"/>
      <c r="EK62" s="94"/>
      <c r="EL62" s="94"/>
      <c r="EM62" s="94"/>
      <c r="EN62" s="94"/>
      <c r="EO62" s="94"/>
      <c r="EP62" s="94"/>
      <c r="EQ62" s="94"/>
      <c r="ER62" s="94"/>
      <c r="ES62" s="94"/>
      <c r="ET62" s="94"/>
      <c r="EU62" s="94"/>
      <c r="EV62" s="94"/>
      <c r="EW62" s="94"/>
      <c r="EX62" s="94"/>
      <c r="EY62" s="94"/>
      <c r="EZ62" s="94"/>
      <c r="FA62" s="94"/>
      <c r="FB62" s="94"/>
      <c r="FC62" s="94"/>
      <c r="FD62" s="94"/>
      <c r="FE62" s="94"/>
      <c r="FF62" s="94"/>
      <c r="FG62" s="94"/>
      <c r="FH62" s="94"/>
      <c r="FI62" s="94"/>
      <c r="FJ62" s="94"/>
      <c r="FK62" s="94"/>
      <c r="FL62" s="94"/>
      <c r="FM62" s="94"/>
      <c r="FN62" s="94"/>
      <c r="FO62" s="94"/>
      <c r="FP62" s="94"/>
      <c r="FQ62" s="94"/>
      <c r="FR62" s="94"/>
      <c r="FS62" s="94"/>
      <c r="FT62" s="94"/>
      <c r="FU62" s="94"/>
      <c r="FV62" s="94"/>
      <c r="FW62" s="94"/>
      <c r="FX62" s="94"/>
      <c r="FY62" s="94"/>
      <c r="FZ62" s="94"/>
      <c r="GA62" s="94"/>
      <c r="GB62" s="94"/>
      <c r="GC62" s="94"/>
      <c r="GD62" s="94"/>
      <c r="GE62" s="94"/>
      <c r="GF62" s="94"/>
      <c r="GG62" s="94"/>
      <c r="GH62" s="94"/>
      <c r="GI62" s="94"/>
      <c r="GJ62" s="94"/>
      <c r="GK62" s="94"/>
      <c r="GL62" s="94"/>
      <c r="GM62" s="94"/>
      <c r="GN62" s="94"/>
      <c r="GO62" s="94"/>
      <c r="GP62" s="94"/>
      <c r="GQ62" s="94"/>
      <c r="GR62" s="94"/>
      <c r="GS62" s="94"/>
      <c r="GT62" s="94"/>
      <c r="GU62" s="94"/>
      <c r="GV62" s="94"/>
      <c r="GW62" s="94"/>
      <c r="GX62" s="94"/>
      <c r="GY62" s="94"/>
      <c r="GZ62" s="94"/>
      <c r="HA62" s="94"/>
      <c r="HB62" s="94"/>
      <c r="HC62" s="94"/>
      <c r="HD62" s="94"/>
      <c r="HE62" s="94"/>
      <c r="HF62" s="94"/>
      <c r="HG62" s="94"/>
      <c r="HH62" s="94"/>
      <c r="HI62" s="94"/>
      <c r="HJ62" s="94"/>
      <c r="HK62" s="94"/>
      <c r="HL62" s="94"/>
      <c r="HM62" s="94"/>
      <c r="HN62" s="94"/>
      <c r="HO62" s="94"/>
      <c r="HP62" s="94"/>
      <c r="HQ62" s="94"/>
      <c r="HR62" s="94"/>
      <c r="HS62" s="94"/>
      <c r="HT62" s="94"/>
      <c r="HU62" s="94"/>
      <c r="HV62" s="94"/>
      <c r="HW62" s="94"/>
      <c r="HX62" s="94"/>
      <c r="HY62" s="94"/>
      <c r="HZ62" s="94"/>
      <c r="IA62" s="94"/>
      <c r="IB62" s="94"/>
      <c r="IC62" s="94"/>
      <c r="ID62" s="94"/>
      <c r="IE62" s="94"/>
      <c r="IF62" s="94"/>
      <c r="IG62" s="94"/>
      <c r="IH62" s="94"/>
      <c r="II62" s="94"/>
      <c r="IJ62" s="94"/>
      <c r="IK62" s="94"/>
      <c r="IL62" s="94"/>
      <c r="IM62" s="94"/>
      <c r="IN62" s="94"/>
      <c r="IO62" s="94"/>
      <c r="IP62" s="94"/>
      <c r="IQ62" s="94"/>
      <c r="IR62" s="94"/>
      <c r="IS62" s="94"/>
      <c r="IT62" s="94"/>
      <c r="IU62" s="94"/>
      <c r="IV62" s="94"/>
      <c r="IW62" s="94"/>
      <c r="IX62" s="94"/>
      <c r="IY62" s="94"/>
      <c r="IZ62" s="94"/>
      <c r="JA62" s="94"/>
    </row>
    <row r="63" spans="1:261" ht="25.5" x14ac:dyDescent="0.2">
      <c r="A63" s="204">
        <v>43423</v>
      </c>
      <c r="B63" s="193" t="s">
        <v>2314</v>
      </c>
      <c r="C63" s="193" t="s">
        <v>2313</v>
      </c>
      <c r="D63" s="193" t="s">
        <v>141</v>
      </c>
      <c r="E63" s="193" t="s">
        <v>144</v>
      </c>
      <c r="F63" s="194">
        <v>43418</v>
      </c>
      <c r="G63" s="195">
        <v>2018</v>
      </c>
      <c r="H63" s="180" t="s">
        <v>22</v>
      </c>
      <c r="I63" s="180" t="str">
        <f>LEFT($H63,2)</f>
        <v>GA</v>
      </c>
      <c r="J63" s="180" t="str">
        <f>RIGHT($H63,2)</f>
        <v>GA</v>
      </c>
      <c r="K63" s="185" t="str">
        <f>IF($L63=$M63,L63,CONCATENATE($L63,", ",IF(ISBLANK(N63),"",CONCATENATE(N63,", ")),$M63))</f>
        <v>Southeast</v>
      </c>
      <c r="L63" s="180" t="str">
        <f>INDEX('State '!$A$1:$C$62,MATCH($I63,'State '!$B:$B,0),3)</f>
        <v>Southeast</v>
      </c>
      <c r="M63" s="180" t="str">
        <f>INDEX('State '!$A$1:$C$62,MATCH($J63,'State '!$B:$B,0),3)</f>
        <v>Southeast</v>
      </c>
      <c r="N63" s="180"/>
      <c r="O63" s="187">
        <v>114</v>
      </c>
      <c r="P63" s="187"/>
      <c r="Q63" s="187">
        <v>769</v>
      </c>
      <c r="R63" s="186"/>
      <c r="S63" s="180" t="s">
        <v>135</v>
      </c>
      <c r="T63" s="180" t="s">
        <v>390</v>
      </c>
      <c r="U63" s="180" t="s">
        <v>2312</v>
      </c>
      <c r="V63" s="180" t="s">
        <v>2247</v>
      </c>
      <c r="W63" s="179" t="s">
        <v>2505</v>
      </c>
      <c r="X63" s="179"/>
      <c r="Y63" s="17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row>
    <row r="64" spans="1:261" x14ac:dyDescent="0.2">
      <c r="A64" s="204">
        <v>43468</v>
      </c>
      <c r="B64" s="181" t="s">
        <v>2461</v>
      </c>
      <c r="C64" s="181" t="s">
        <v>216</v>
      </c>
      <c r="D64" s="181" t="s">
        <v>141</v>
      </c>
      <c r="E64" s="182" t="s">
        <v>144</v>
      </c>
      <c r="F64" s="183">
        <v>43446</v>
      </c>
      <c r="G64" s="184">
        <v>2018</v>
      </c>
      <c r="H64" s="180" t="s">
        <v>22</v>
      </c>
      <c r="I64" s="180" t="str">
        <f>LEFT($H64,2)</f>
        <v>GA</v>
      </c>
      <c r="J64" s="180" t="str">
        <f>RIGHT($H64,2)</f>
        <v>GA</v>
      </c>
      <c r="K64" s="185" t="str">
        <f>IF($L64=$M64,L64,CONCATENATE($L64,", ",IF(ISBLANK(N64),"",CONCATENATE(N64,", ")),$M64))</f>
        <v>Southeast</v>
      </c>
      <c r="L64" s="180" t="s">
        <v>15</v>
      </c>
      <c r="M64" s="180" t="s">
        <v>15</v>
      </c>
      <c r="N64" s="180"/>
      <c r="O64" s="186">
        <v>240</v>
      </c>
      <c r="P64" s="186">
        <v>19.7</v>
      </c>
      <c r="Q64" s="186">
        <v>344</v>
      </c>
      <c r="R64" s="187">
        <v>30</v>
      </c>
      <c r="S64" s="188" t="s">
        <v>135</v>
      </c>
      <c r="T64" s="185" t="s">
        <v>390</v>
      </c>
      <c r="U64" s="189" t="s">
        <v>2812</v>
      </c>
      <c r="V64" s="180" t="s">
        <v>2247</v>
      </c>
      <c r="W64" s="179"/>
      <c r="X64" s="179"/>
      <c r="Y64" s="221"/>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row>
    <row r="65" spans="1:263" x14ac:dyDescent="0.2">
      <c r="A65" s="204">
        <v>43423</v>
      </c>
      <c r="B65" s="193" t="s">
        <v>2389</v>
      </c>
      <c r="C65" s="193" t="s">
        <v>237</v>
      </c>
      <c r="D65" s="193" t="s">
        <v>141</v>
      </c>
      <c r="E65" s="193" t="s">
        <v>144</v>
      </c>
      <c r="F65" s="194">
        <v>43398</v>
      </c>
      <c r="G65" s="186">
        <v>2018</v>
      </c>
      <c r="H65" s="180" t="s">
        <v>501</v>
      </c>
      <c r="I65" s="180" t="str">
        <f>LEFT($H65,2)</f>
        <v>MS</v>
      </c>
      <c r="J65" s="180" t="str">
        <f>RIGHT($H65,2)</f>
        <v>AL</v>
      </c>
      <c r="K65" s="185" t="str">
        <f>IF($L65=$M65,L65,CONCATENATE($L65,", ",IF(ISBLANK(N65),"",CONCATENATE(N65,", ")),$M65))</f>
        <v>South Central</v>
      </c>
      <c r="L65" s="180" t="str">
        <f>INDEX('State '!$A$1:$C$62,MATCH($I65,'State '!$B:$B,0),3)</f>
        <v>South Central</v>
      </c>
      <c r="M65" s="180" t="str">
        <f>INDEX('State '!$A$1:$C$62,MATCH($J65,'State '!$B:$B,0),3)</f>
        <v>South Central</v>
      </c>
      <c r="N65" s="180"/>
      <c r="O65" s="187">
        <v>10.7</v>
      </c>
      <c r="P65" s="187">
        <v>1</v>
      </c>
      <c r="Q65" s="187">
        <v>69</v>
      </c>
      <c r="R65" s="186" t="s">
        <v>2390</v>
      </c>
      <c r="S65" s="180" t="s">
        <v>135</v>
      </c>
      <c r="T65" s="180" t="s">
        <v>390</v>
      </c>
      <c r="U65" s="180" t="s">
        <v>2391</v>
      </c>
      <c r="V65" s="180" t="s">
        <v>2250</v>
      </c>
      <c r="W65" s="179"/>
      <c r="X65" s="179"/>
      <c r="Y65" s="221"/>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row>
    <row r="66" spans="1:263" ht="25.5" x14ac:dyDescent="0.2">
      <c r="A66" s="204">
        <v>43417</v>
      </c>
      <c r="B66" s="193" t="s">
        <v>2752</v>
      </c>
      <c r="C66" s="193" t="s">
        <v>2753</v>
      </c>
      <c r="D66" s="193" t="s">
        <v>134</v>
      </c>
      <c r="E66" s="193" t="s">
        <v>144</v>
      </c>
      <c r="F66" s="194">
        <v>43404</v>
      </c>
      <c r="G66" s="186">
        <v>2018</v>
      </c>
      <c r="H66" s="180" t="s">
        <v>34</v>
      </c>
      <c r="I66" s="180" t="str">
        <f>LEFT($H66,2)</f>
        <v>WI</v>
      </c>
      <c r="J66" s="180" t="str">
        <f>RIGHT($H66,2)</f>
        <v>WI</v>
      </c>
      <c r="K66" s="185" t="str">
        <f>IF($L66=$M66,L66,CONCATENATE($L66,", ",IF(ISBLANK(N66),"",CONCATENATE(N66,", ")),$M66))</f>
        <v>Midwest</v>
      </c>
      <c r="L66" s="180" t="str">
        <f>INDEX('State '!$A$1:$C$62,MATCH($I66,'State '!$B:$B,0),3)</f>
        <v>Midwest</v>
      </c>
      <c r="M66" s="180" t="str">
        <f>INDEX('State '!$A$1:$C$62,MATCH($J66,'State '!$B:$B,0),3)</f>
        <v>Midwest</v>
      </c>
      <c r="N66" s="180"/>
      <c r="O66" s="187">
        <v>26.5</v>
      </c>
      <c r="P66" s="187">
        <v>4.7</v>
      </c>
      <c r="Q66" s="187"/>
      <c r="R66" s="186">
        <v>20</v>
      </c>
      <c r="S66" s="180" t="s">
        <v>139</v>
      </c>
      <c r="T66" s="180" t="s">
        <v>2740</v>
      </c>
      <c r="U66" s="180"/>
      <c r="V66" s="180" t="s">
        <v>2247</v>
      </c>
      <c r="W66" s="179" t="s">
        <v>2754</v>
      </c>
      <c r="X66" s="179"/>
      <c r="Y66" s="17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row>
    <row r="67" spans="1:263" s="19" customFormat="1" ht="25.5" x14ac:dyDescent="0.2">
      <c r="A67" s="204">
        <v>43182</v>
      </c>
      <c r="B67" s="181" t="s">
        <v>2437</v>
      </c>
      <c r="C67" s="193" t="s">
        <v>1941</v>
      </c>
      <c r="D67" s="193" t="s">
        <v>141</v>
      </c>
      <c r="E67" s="182" t="s">
        <v>144</v>
      </c>
      <c r="F67" s="194">
        <v>43175</v>
      </c>
      <c r="G67" s="195">
        <v>2018</v>
      </c>
      <c r="H67" s="180" t="s">
        <v>20</v>
      </c>
      <c r="I67" s="180" t="str">
        <f>LEFT($H67,2)</f>
        <v>NJ</v>
      </c>
      <c r="J67" s="180" t="str">
        <f>RIGHT($H67,2)</f>
        <v>NJ</v>
      </c>
      <c r="K67" s="185" t="str">
        <f>IF($L67=$M67,L67,CONCATENATE($L67,", ",IF(ISBLANK(N67),"",CONCATENATE(N67,", ")),$M67))</f>
        <v>Northeast</v>
      </c>
      <c r="L67" s="180" t="str">
        <f>INDEX('State '!$A$1:$C$62,MATCH($I67,'State '!$B:$B,0),3)</f>
        <v>Northeast</v>
      </c>
      <c r="M67" s="180" t="str">
        <f>INDEX('State '!$A$1:$C$62,MATCH($J67,'State '!$B:$B,0),3)</f>
        <v>Northeast</v>
      </c>
      <c r="N67" s="180"/>
      <c r="O67" s="187">
        <v>116</v>
      </c>
      <c r="P67" s="187"/>
      <c r="Q67" s="187">
        <v>120</v>
      </c>
      <c r="R67" s="186"/>
      <c r="S67" s="180" t="s">
        <v>135</v>
      </c>
      <c r="T67" s="180" t="s">
        <v>390</v>
      </c>
      <c r="U67" s="180" t="s">
        <v>2104</v>
      </c>
      <c r="V67" s="180" t="s">
        <v>2247</v>
      </c>
      <c r="W67" s="190"/>
      <c r="X67" s="179"/>
      <c r="Y67" s="179"/>
      <c r="Z67" s="112"/>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row>
    <row r="68" spans="1:263" ht="25.5" x14ac:dyDescent="0.2">
      <c r="A68" s="180">
        <v>43291</v>
      </c>
      <c r="B68" s="193" t="s">
        <v>2394</v>
      </c>
      <c r="C68" s="193" t="s">
        <v>2395</v>
      </c>
      <c r="D68" s="193" t="s">
        <v>137</v>
      </c>
      <c r="E68" s="193" t="s">
        <v>144</v>
      </c>
      <c r="F68" s="194">
        <v>43250</v>
      </c>
      <c r="G68" s="186">
        <v>2018</v>
      </c>
      <c r="H68" s="180" t="s">
        <v>2396</v>
      </c>
      <c r="I68" s="180" t="str">
        <f>LEFT($H68,2)</f>
        <v>TX</v>
      </c>
      <c r="J68" s="180" t="str">
        <f>RIGHT($H68,2)</f>
        <v>MX</v>
      </c>
      <c r="K68" s="185" t="str">
        <f>IF($L68=$M68,L68,CONCATENATE($L68,", ",IF(ISBLANK(N68),"",CONCATENATE(N68,", ")),$M68))</f>
        <v>South Central, Mexico</v>
      </c>
      <c r="L68" s="180" t="str">
        <f>INDEX('State '!$A$1:$C$62,MATCH($I68,'State '!$B:$B,0),3)</f>
        <v>South Central</v>
      </c>
      <c r="M68" s="180" t="str">
        <f>INDEX('State '!$A$1:$C$62,MATCH($J68,'State '!$B:$B,0),3)</f>
        <v>Mexico</v>
      </c>
      <c r="N68" s="180"/>
      <c r="O68" s="187">
        <v>13.8</v>
      </c>
      <c r="P68" s="187">
        <v>1</v>
      </c>
      <c r="Q68" s="187">
        <v>1120</v>
      </c>
      <c r="R68" s="186">
        <v>36</v>
      </c>
      <c r="S68" s="180" t="s">
        <v>135</v>
      </c>
      <c r="T68" s="180" t="s">
        <v>390</v>
      </c>
      <c r="U68" s="180" t="s">
        <v>2397</v>
      </c>
      <c r="V68" s="180" t="s">
        <v>2250</v>
      </c>
      <c r="W68" s="179" t="s">
        <v>2670</v>
      </c>
      <c r="X68" s="179"/>
      <c r="Y68" s="179"/>
      <c r="Z68" s="94"/>
      <c r="AA68" s="94"/>
      <c r="AB68" s="94"/>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row>
    <row r="69" spans="1:263" s="19" customFormat="1" ht="25.5" x14ac:dyDescent="0.2">
      <c r="A69" s="180">
        <v>43131</v>
      </c>
      <c r="B69" s="181" t="s">
        <v>2459</v>
      </c>
      <c r="C69" s="181" t="s">
        <v>2460</v>
      </c>
      <c r="D69" s="181" t="s">
        <v>141</v>
      </c>
      <c r="E69" s="182" t="s">
        <v>144</v>
      </c>
      <c r="F69" s="183">
        <v>43151</v>
      </c>
      <c r="G69" s="184">
        <v>2018</v>
      </c>
      <c r="H69" s="180" t="s">
        <v>419</v>
      </c>
      <c r="I69" s="180" t="str">
        <f>LEFT($H69,2)</f>
        <v>TX</v>
      </c>
      <c r="J69" s="180" t="str">
        <f>RIGHT($H69,2)</f>
        <v>MX</v>
      </c>
      <c r="K69" s="185" t="str">
        <f>IF($L69=$M69,L69,CONCATENATE($L69,", ",IF(ISBLANK(N69),"",CONCATENATE(N69,", ")),$M69))</f>
        <v>South Central, Mexico</v>
      </c>
      <c r="L69" s="180" t="str">
        <f>INDEX('State '!$A$1:$C$62,MATCH($I69,'State '!$B:$B,0),3)</f>
        <v>South Central</v>
      </c>
      <c r="M69" s="180" t="str">
        <f>INDEX('State '!$A$1:$C$62,MATCH($J69,'State '!$B:$B,0),3)</f>
        <v>Mexico</v>
      </c>
      <c r="N69" s="180"/>
      <c r="O69" s="186"/>
      <c r="P69" s="186">
        <v>0.26</v>
      </c>
      <c r="Q69" s="186">
        <v>150</v>
      </c>
      <c r="R69" s="187">
        <v>24</v>
      </c>
      <c r="S69" s="188" t="s">
        <v>135</v>
      </c>
      <c r="T69" s="185" t="s">
        <v>390</v>
      </c>
      <c r="U69" s="189" t="s">
        <v>2458</v>
      </c>
      <c r="V69" s="185" t="s">
        <v>2250</v>
      </c>
      <c r="W69" s="179" t="s">
        <v>2280</v>
      </c>
      <c r="X69" s="179"/>
      <c r="Y69" s="179"/>
    </row>
    <row r="70" spans="1:263" s="19" customFormat="1" ht="25.5" x14ac:dyDescent="0.2">
      <c r="A70" s="180">
        <v>43103</v>
      </c>
      <c r="B70" s="193" t="s">
        <v>2014</v>
      </c>
      <c r="C70" s="193" t="s">
        <v>263</v>
      </c>
      <c r="D70" s="193" t="s">
        <v>1944</v>
      </c>
      <c r="E70" s="193" t="s">
        <v>144</v>
      </c>
      <c r="F70" s="194">
        <v>43101</v>
      </c>
      <c r="G70" s="195">
        <v>2018</v>
      </c>
      <c r="H70" s="180" t="s">
        <v>2412</v>
      </c>
      <c r="I70" s="180" t="str">
        <f>LEFT($H70,2)</f>
        <v>OH</v>
      </c>
      <c r="J70" s="180" t="str">
        <f>RIGHT($H70,2)</f>
        <v>KY</v>
      </c>
      <c r="K70" s="185" t="str">
        <f>IF($L70=$M70,L70,CONCATENATE($L70,", ",IF(ISBLANK(N70),"",CONCATENATE(N70,", ")),$M70))</f>
        <v>Northeast, Midwest</v>
      </c>
      <c r="L70" s="180" t="str">
        <f>INDEX('State '!$A$1:$C$62,MATCH($I70,'State '!$B:$B,0),3)</f>
        <v>Northeast</v>
      </c>
      <c r="M70" s="180" t="str">
        <f>INDEX('State '!$A$1:$C$62,MATCH($J70,'State '!$B:$B,0),3)</f>
        <v>Midwest</v>
      </c>
      <c r="N70" s="180"/>
      <c r="O70" s="187">
        <v>1400</v>
      </c>
      <c r="P70" s="187">
        <v>160</v>
      </c>
      <c r="Q70" s="187">
        <v>1530</v>
      </c>
      <c r="R70" s="186">
        <v>36</v>
      </c>
      <c r="S70" s="180" t="s">
        <v>135</v>
      </c>
      <c r="T70" s="180" t="s">
        <v>390</v>
      </c>
      <c r="U70" s="180" t="s">
        <v>2111</v>
      </c>
      <c r="V70" s="180" t="s">
        <v>2250</v>
      </c>
      <c r="W70" s="179" t="s">
        <v>2543</v>
      </c>
      <c r="X70" s="179"/>
      <c r="Y70" s="179" t="s">
        <v>2587</v>
      </c>
    </row>
    <row r="71" spans="1:263" s="19" customFormat="1" ht="25.5" x14ac:dyDescent="0.2">
      <c r="A71" s="207">
        <v>43468</v>
      </c>
      <c r="B71" s="193" t="s">
        <v>2782</v>
      </c>
      <c r="C71" s="193" t="s">
        <v>202</v>
      </c>
      <c r="D71" s="193" t="s">
        <v>141</v>
      </c>
      <c r="E71" s="193" t="s">
        <v>144</v>
      </c>
      <c r="F71" s="194">
        <v>43456</v>
      </c>
      <c r="G71" s="195">
        <v>2018</v>
      </c>
      <c r="H71" s="180" t="s">
        <v>7</v>
      </c>
      <c r="I71" s="180" t="str">
        <f>LEFT($H71,2)</f>
        <v>PA</v>
      </c>
      <c r="J71" s="180" t="str">
        <f>RIGHT($H71,2)</f>
        <v>PA</v>
      </c>
      <c r="K71" s="185" t="str">
        <f>IF($L71=$M71,L71,CONCATENATE($L71,", ",IF(ISBLANK(N71),"",CONCATENATE(N71,", ")),$M71))</f>
        <v>Northeast</v>
      </c>
      <c r="L71" s="180" t="str">
        <f>INDEX('State '!$A$1:$C$62,MATCH($I71,'State '!$B:$B,0),3)</f>
        <v>Northeast</v>
      </c>
      <c r="M71" s="180" t="str">
        <f>INDEX('State '!$A$1:$C$62,MATCH($J71,'State '!$B:$B,0),3)</f>
        <v>Northeast</v>
      </c>
      <c r="N71" s="180"/>
      <c r="O71" s="187">
        <v>39.5</v>
      </c>
      <c r="P71" s="187">
        <f>14.4+5.8</f>
        <v>20.2</v>
      </c>
      <c r="Q71" s="187"/>
      <c r="R71" s="186" t="s">
        <v>2785</v>
      </c>
      <c r="S71" s="180" t="s">
        <v>135</v>
      </c>
      <c r="T71" s="180" t="s">
        <v>390</v>
      </c>
      <c r="U71" s="180" t="s">
        <v>2783</v>
      </c>
      <c r="V71" s="180" t="s">
        <v>2490</v>
      </c>
      <c r="W71" s="179" t="s">
        <v>2786</v>
      </c>
      <c r="X71" s="179"/>
      <c r="Y71" s="179" t="s">
        <v>2784</v>
      </c>
    </row>
    <row r="72" spans="1:263" x14ac:dyDescent="0.2">
      <c r="A72" s="207">
        <v>43454</v>
      </c>
      <c r="B72" s="193" t="s">
        <v>2265</v>
      </c>
      <c r="C72" s="181" t="s">
        <v>207</v>
      </c>
      <c r="D72" s="193" t="s">
        <v>141</v>
      </c>
      <c r="E72" s="193" t="s">
        <v>144</v>
      </c>
      <c r="F72" s="194">
        <v>43432</v>
      </c>
      <c r="G72" s="195">
        <v>2018</v>
      </c>
      <c r="H72" s="180" t="s">
        <v>2227</v>
      </c>
      <c r="I72" s="180" t="str">
        <f>LEFT($H72,2)</f>
        <v>MS</v>
      </c>
      <c r="J72" s="180" t="str">
        <f>RIGHT($H72,2)</f>
        <v>TX</v>
      </c>
      <c r="K72" s="185" t="str">
        <f>IF($L72=$M72,L72,CONCATENATE($L72,", ",IF(ISBLANK(N72),"",CONCATENATE(N72,", ")),$M72))</f>
        <v>South Central</v>
      </c>
      <c r="L72" s="180" t="str">
        <f>INDEX('State '!$A$1:$C$62,MATCH($I72,'State '!$B:$B,0),3)</f>
        <v>South Central</v>
      </c>
      <c r="M72" s="180" t="str">
        <f>INDEX('State '!$A$1:$C$62,MATCH($J72,'State '!$B:$B,0),3)</f>
        <v>South Central</v>
      </c>
      <c r="N72" s="180"/>
      <c r="O72" s="187">
        <v>132</v>
      </c>
      <c r="P72" s="187"/>
      <c r="Q72" s="187">
        <v>300</v>
      </c>
      <c r="R72" s="186"/>
      <c r="S72" s="180" t="s">
        <v>135</v>
      </c>
      <c r="T72" s="180" t="s">
        <v>390</v>
      </c>
      <c r="U72" s="180" t="s">
        <v>2264</v>
      </c>
      <c r="V72" s="180" t="s">
        <v>2247</v>
      </c>
      <c r="W72" s="179" t="s">
        <v>2251</v>
      </c>
      <c r="X72" s="179"/>
      <c r="Y72" s="218"/>
      <c r="Z72" s="94"/>
      <c r="AA72" s="94"/>
      <c r="AB72" s="94"/>
    </row>
    <row r="73" spans="1:263" ht="38.25" x14ac:dyDescent="0.2">
      <c r="A73" s="180">
        <v>43383</v>
      </c>
      <c r="B73" s="193" t="s">
        <v>1878</v>
      </c>
      <c r="C73" s="193" t="s">
        <v>197</v>
      </c>
      <c r="D73" s="193" t="s">
        <v>137</v>
      </c>
      <c r="E73" s="182" t="s">
        <v>144</v>
      </c>
      <c r="F73" s="194">
        <v>43383</v>
      </c>
      <c r="G73" s="195">
        <v>2018</v>
      </c>
      <c r="H73" s="180" t="s">
        <v>2388</v>
      </c>
      <c r="I73" s="180" t="str">
        <f>LEFT($H73,2)</f>
        <v>OH</v>
      </c>
      <c r="J73" s="180" t="str">
        <f>RIGHT($H73,2)</f>
        <v>MI</v>
      </c>
      <c r="K73" s="185" t="str">
        <f>IF($L73=$M73,L73,CONCATENATE($L73,", ",IF(ISBLANK(N73),"",CONCATENATE(N73,", ")),$M73))</f>
        <v>Northeast, Midwest</v>
      </c>
      <c r="L73" s="180" t="str">
        <f>INDEX('State '!$A$1:$C$62,MATCH($I73,'State '!$B:$B,0),3)</f>
        <v>Northeast</v>
      </c>
      <c r="M73" s="180" t="str">
        <f>INDEX('State '!$A$1:$C$62,MATCH($J73,'State '!$B:$B,0),3)</f>
        <v>Midwest</v>
      </c>
      <c r="N73" s="180"/>
      <c r="O73" s="187">
        <v>2000</v>
      </c>
      <c r="P73" s="187">
        <v>255</v>
      </c>
      <c r="Q73" s="187">
        <v>1500</v>
      </c>
      <c r="R73" s="186">
        <v>36</v>
      </c>
      <c r="S73" s="180" t="s">
        <v>1879</v>
      </c>
      <c r="T73" s="180" t="s">
        <v>390</v>
      </c>
      <c r="U73" s="180" t="s">
        <v>2177</v>
      </c>
      <c r="V73" s="180" t="s">
        <v>2250</v>
      </c>
      <c r="W73" s="179"/>
      <c r="X73" s="179"/>
      <c r="Y73" s="179"/>
      <c r="Z73" s="94"/>
      <c r="AA73" s="94"/>
      <c r="AB73" s="94"/>
    </row>
    <row r="74" spans="1:263" ht="25.5" x14ac:dyDescent="0.2">
      <c r="A74" s="180">
        <v>43377</v>
      </c>
      <c r="B74" s="193" t="s">
        <v>2417</v>
      </c>
      <c r="C74" s="193" t="s">
        <v>2137</v>
      </c>
      <c r="D74" s="193" t="s">
        <v>1944</v>
      </c>
      <c r="E74" s="193" t="s">
        <v>144</v>
      </c>
      <c r="F74" s="194">
        <v>43377</v>
      </c>
      <c r="G74" s="195">
        <v>2018</v>
      </c>
      <c r="H74" s="180" t="s">
        <v>2418</v>
      </c>
      <c r="I74" s="180" t="str">
        <f>LEFT($H74,2)</f>
        <v>IL</v>
      </c>
      <c r="J74" s="180" t="str">
        <f>RIGHT($H74,2)</f>
        <v>TX</v>
      </c>
      <c r="K74" s="185" t="str">
        <f>IF($L74=$M74,L74,CONCATENATE($L74,", ",IF(ISBLANK(N74),"",CONCATENATE(N74,", ")),$M74))</f>
        <v>Midwest, South Central</v>
      </c>
      <c r="L74" s="180" t="str">
        <f>INDEX('State '!$A$1:$C$62,MATCH($I74,'State '!$B:$B,0),3)</f>
        <v>Midwest</v>
      </c>
      <c r="M74" s="180" t="str">
        <f>INDEX('State '!$A$1:$C$62,MATCH($J74,'State '!$B:$B,0),3)</f>
        <v>South Central</v>
      </c>
      <c r="N74" s="180"/>
      <c r="O74" s="187">
        <v>149</v>
      </c>
      <c r="P74" s="187"/>
      <c r="Q74" s="187">
        <v>460</v>
      </c>
      <c r="R74" s="186"/>
      <c r="S74" s="180" t="s">
        <v>135</v>
      </c>
      <c r="T74" s="180" t="s">
        <v>390</v>
      </c>
      <c r="U74" s="180" t="s">
        <v>2454</v>
      </c>
      <c r="V74" s="180" t="s">
        <v>2250</v>
      </c>
      <c r="W74" s="179" t="s">
        <v>2811</v>
      </c>
      <c r="X74" s="179"/>
      <c r="Y74" s="179"/>
      <c r="Z74" s="94"/>
      <c r="AA74" s="94"/>
      <c r="AB74" s="94"/>
    </row>
    <row r="75" spans="1:263" ht="38.25" x14ac:dyDescent="0.2">
      <c r="A75" s="207">
        <v>43684</v>
      </c>
      <c r="B75" s="193" t="s">
        <v>2373</v>
      </c>
      <c r="C75" s="193" t="s">
        <v>2374</v>
      </c>
      <c r="D75" s="193" t="s">
        <v>134</v>
      </c>
      <c r="E75" s="193" t="s">
        <v>144</v>
      </c>
      <c r="F75" s="194">
        <v>43342</v>
      </c>
      <c r="G75" s="186">
        <v>2018</v>
      </c>
      <c r="H75" s="180" t="s">
        <v>18</v>
      </c>
      <c r="I75" s="180" t="str">
        <f>LEFT($H75,2)</f>
        <v>FL</v>
      </c>
      <c r="J75" s="180" t="str">
        <f>RIGHT($H75,2)</f>
        <v>FL</v>
      </c>
      <c r="K75" s="185" t="str">
        <f>IF($L75=$M75,L75,CONCATENATE($L75,", ",IF(ISBLANK(N75),"",CONCATENATE(N75,", ")),$M75))</f>
        <v>Southeast</v>
      </c>
      <c r="L75" s="180" t="str">
        <f>INDEX('State '!$A$1:$C$62,MATCH($I75,'State '!$B:$B,0),3)</f>
        <v>Southeast</v>
      </c>
      <c r="M75" s="180" t="str">
        <f>INDEX('State '!$A$1:$C$62,MATCH($J75,'State '!$B:$B,0),3)</f>
        <v>Southeast</v>
      </c>
      <c r="N75" s="180"/>
      <c r="O75" s="196">
        <v>30.1</v>
      </c>
      <c r="P75" s="187">
        <v>5.2</v>
      </c>
      <c r="Q75" s="192">
        <v>400</v>
      </c>
      <c r="R75" s="186">
        <v>20</v>
      </c>
      <c r="S75" s="180" t="s">
        <v>139</v>
      </c>
      <c r="T75" s="180" t="s">
        <v>390</v>
      </c>
      <c r="U75" s="180" t="s">
        <v>2375</v>
      </c>
      <c r="V75" s="180" t="s">
        <v>2247</v>
      </c>
      <c r="W75" s="179" t="s">
        <v>2943</v>
      </c>
      <c r="X75" s="179" t="s">
        <v>2953</v>
      </c>
      <c r="Y75" s="179" t="s">
        <v>2942</v>
      </c>
      <c r="Z75" s="94"/>
      <c r="AA75" s="94"/>
      <c r="AB75" s="94"/>
    </row>
    <row r="76" spans="1:263" x14ac:dyDescent="0.2">
      <c r="A76" s="207">
        <v>43468</v>
      </c>
      <c r="B76" s="193" t="s">
        <v>2680</v>
      </c>
      <c r="C76" s="193" t="s">
        <v>1784</v>
      </c>
      <c r="D76" s="193" t="s">
        <v>141</v>
      </c>
      <c r="E76" s="193" t="s">
        <v>144</v>
      </c>
      <c r="F76" s="194">
        <v>43439</v>
      </c>
      <c r="G76" s="195">
        <v>2018</v>
      </c>
      <c r="H76" s="180" t="s">
        <v>1148</v>
      </c>
      <c r="I76" s="180" t="str">
        <f>LEFT($H76,2)</f>
        <v>TX</v>
      </c>
      <c r="J76" s="180" t="str">
        <f>RIGHT($H76,2)</f>
        <v>CA</v>
      </c>
      <c r="K76" s="185" t="str">
        <f>IF($L76=$M76,L76,CONCATENATE($L76,", ",IF(ISBLANK(N76),"",CONCATENATE(N76,", ")),$M76))</f>
        <v>South Central, Mountain, Pacific</v>
      </c>
      <c r="L76" s="180" t="str">
        <f>INDEX('State '!$A$1:$C$62,MATCH($I76,'State '!$B:$B,0),3)</f>
        <v>South Central</v>
      </c>
      <c r="M76" s="180" t="str">
        <f>INDEX('State '!$A$1:$C$62,MATCH($J76,'State '!$B:$B,0),3)</f>
        <v>Pacific</v>
      </c>
      <c r="N76" s="180" t="s">
        <v>2548</v>
      </c>
      <c r="O76" s="187"/>
      <c r="P76" s="187"/>
      <c r="Q76" s="187">
        <v>182</v>
      </c>
      <c r="R76" s="186">
        <v>20</v>
      </c>
      <c r="S76" s="188" t="s">
        <v>1879</v>
      </c>
      <c r="T76" s="180" t="s">
        <v>390</v>
      </c>
      <c r="U76" s="180" t="s">
        <v>2725</v>
      </c>
      <c r="V76" s="180" t="s">
        <v>2250</v>
      </c>
      <c r="W76" s="190"/>
      <c r="X76" s="179"/>
      <c r="Y76" s="179"/>
      <c r="Z76" s="94"/>
      <c r="AA76" s="94"/>
      <c r="AB76" s="94"/>
    </row>
    <row r="77" spans="1:263" s="19" customFormat="1" x14ac:dyDescent="0.2">
      <c r="A77" s="207">
        <v>43454</v>
      </c>
      <c r="B77" s="193" t="s">
        <v>2352</v>
      </c>
      <c r="C77" s="193" t="s">
        <v>200</v>
      </c>
      <c r="D77" s="193" t="s">
        <v>141</v>
      </c>
      <c r="E77" s="193" t="s">
        <v>144</v>
      </c>
      <c r="F77" s="194">
        <v>43432</v>
      </c>
      <c r="G77" s="186">
        <v>2018</v>
      </c>
      <c r="H77" s="180" t="s">
        <v>6</v>
      </c>
      <c r="I77" s="180" t="str">
        <f>LEFT($H77,2)</f>
        <v>TX</v>
      </c>
      <c r="J77" s="180" t="str">
        <f>RIGHT($H77,2)</f>
        <v>TX</v>
      </c>
      <c r="K77" s="185" t="str">
        <f>IF($L77=$M77,L77,CONCATENATE($L77,", ",IF(ISBLANK(N77),"",CONCATENATE(N77,", ")),$M77))</f>
        <v>South Central</v>
      </c>
      <c r="L77" s="180" t="str">
        <f>INDEX('State '!$A$1:$C$62,MATCH($I77,'State '!$B:$B,0),3)</f>
        <v>South Central</v>
      </c>
      <c r="M77" s="180" t="str">
        <f>INDEX('State '!$A$1:$C$62,MATCH($J77,'State '!$B:$B,0),3)</f>
        <v>South Central</v>
      </c>
      <c r="N77" s="180"/>
      <c r="O77" s="187">
        <v>129.80000000000001</v>
      </c>
      <c r="P77" s="187">
        <v>14</v>
      </c>
      <c r="Q77" s="187">
        <v>400</v>
      </c>
      <c r="R77" s="186">
        <v>30</v>
      </c>
      <c r="S77" s="180" t="s">
        <v>139</v>
      </c>
      <c r="T77" s="180" t="s">
        <v>390</v>
      </c>
      <c r="U77" s="180" t="s">
        <v>2353</v>
      </c>
      <c r="V77" s="180" t="s">
        <v>2247</v>
      </c>
      <c r="W77" s="179"/>
      <c r="X77" s="190"/>
      <c r="Y77" s="182"/>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94"/>
      <c r="CD77" s="94"/>
      <c r="CE77" s="94"/>
      <c r="CF77" s="94"/>
      <c r="CG77" s="94"/>
      <c r="CH77" s="94"/>
      <c r="CI77" s="94"/>
      <c r="CJ77" s="94"/>
      <c r="CK77" s="94"/>
      <c r="CL77" s="94"/>
      <c r="CM77" s="94"/>
      <c r="CN77" s="94"/>
      <c r="CO77" s="94"/>
      <c r="CP77" s="94"/>
      <c r="CQ77" s="94"/>
      <c r="CR77" s="94"/>
      <c r="CS77" s="94"/>
      <c r="CT77" s="94"/>
      <c r="CU77" s="94"/>
      <c r="CV77" s="94"/>
      <c r="CW77" s="94"/>
      <c r="CX77" s="94"/>
      <c r="CY77" s="94"/>
      <c r="CZ77" s="94"/>
      <c r="DA77" s="94"/>
      <c r="DB77" s="94"/>
      <c r="DC77" s="94"/>
      <c r="DD77" s="94"/>
      <c r="DE77" s="94"/>
      <c r="DF77" s="94"/>
      <c r="DG77" s="94"/>
      <c r="DH77" s="94"/>
      <c r="DI77" s="94"/>
      <c r="DJ77" s="94"/>
      <c r="DK77" s="94"/>
      <c r="DL77" s="94"/>
      <c r="DM77" s="94"/>
      <c r="DN77" s="94"/>
      <c r="DO77" s="94"/>
      <c r="DP77" s="94"/>
      <c r="DQ77" s="94"/>
      <c r="DR77" s="94"/>
      <c r="DS77" s="94"/>
      <c r="DT77" s="94"/>
      <c r="DU77" s="94"/>
      <c r="DV77" s="94"/>
      <c r="DW77" s="94"/>
      <c r="DX77" s="94"/>
      <c r="DY77" s="94"/>
      <c r="DZ77" s="94"/>
      <c r="EA77" s="94"/>
      <c r="EB77" s="94"/>
      <c r="EC77" s="94"/>
      <c r="ED77" s="94"/>
      <c r="EE77" s="94"/>
      <c r="EF77" s="94"/>
      <c r="EG77" s="94"/>
      <c r="EH77" s="94"/>
      <c r="EI77" s="94"/>
      <c r="EJ77" s="94"/>
      <c r="EK77" s="94"/>
      <c r="EL77" s="94"/>
      <c r="EM77" s="94"/>
      <c r="EN77" s="94"/>
      <c r="EO77" s="94"/>
      <c r="EP77" s="94"/>
      <c r="EQ77" s="94"/>
      <c r="ER77" s="94"/>
      <c r="ES77" s="94"/>
      <c r="ET77" s="94"/>
      <c r="EU77" s="94"/>
      <c r="EV77" s="94"/>
      <c r="EW77" s="94"/>
      <c r="EX77" s="94"/>
      <c r="EY77" s="94"/>
      <c r="EZ77" s="94"/>
      <c r="FA77" s="94"/>
      <c r="FB77" s="94"/>
      <c r="FC77" s="94"/>
      <c r="FD77" s="94"/>
      <c r="FE77" s="94"/>
      <c r="FF77" s="94"/>
      <c r="FG77" s="94"/>
      <c r="FH77" s="94"/>
      <c r="FI77" s="94"/>
      <c r="FJ77" s="94"/>
      <c r="FK77" s="94"/>
      <c r="FL77" s="94"/>
      <c r="FM77" s="94"/>
      <c r="FN77" s="94"/>
      <c r="FO77" s="94"/>
      <c r="FP77" s="94"/>
      <c r="FQ77" s="94"/>
      <c r="FR77" s="94"/>
      <c r="FS77" s="94"/>
      <c r="FT77" s="94"/>
      <c r="FU77" s="94"/>
      <c r="FV77" s="94"/>
      <c r="FW77" s="94"/>
      <c r="FX77" s="94"/>
      <c r="FY77" s="94"/>
      <c r="FZ77" s="94"/>
      <c r="GA77" s="94"/>
      <c r="GB77" s="94"/>
      <c r="GC77" s="94"/>
      <c r="GD77" s="94"/>
      <c r="GE77" s="94"/>
      <c r="GF77" s="94"/>
      <c r="GG77" s="94"/>
      <c r="GH77" s="94"/>
      <c r="GI77" s="94"/>
      <c r="GJ77" s="94"/>
      <c r="GK77" s="94"/>
      <c r="GL77" s="94"/>
      <c r="GM77" s="94"/>
      <c r="GN77" s="94"/>
      <c r="GO77" s="94"/>
      <c r="GP77" s="94"/>
      <c r="GQ77" s="94"/>
      <c r="GR77" s="94"/>
      <c r="GS77" s="94"/>
      <c r="GT77" s="94"/>
      <c r="GU77" s="94"/>
      <c r="GV77" s="94"/>
      <c r="GW77" s="94"/>
      <c r="GX77" s="94"/>
      <c r="GY77" s="94"/>
      <c r="GZ77" s="94"/>
      <c r="HA77" s="94"/>
      <c r="HB77" s="94"/>
      <c r="HC77" s="94"/>
      <c r="HD77" s="94"/>
      <c r="HE77" s="94"/>
      <c r="HF77" s="94"/>
      <c r="HG77" s="94"/>
      <c r="HH77" s="94"/>
      <c r="HI77" s="94"/>
      <c r="HJ77" s="94"/>
      <c r="HK77" s="94"/>
      <c r="HL77" s="94"/>
      <c r="HM77" s="94"/>
      <c r="HN77" s="94"/>
      <c r="HO77" s="94"/>
      <c r="HP77" s="94"/>
      <c r="HQ77" s="94"/>
      <c r="HR77" s="94"/>
      <c r="HS77" s="94"/>
      <c r="HT77" s="94"/>
      <c r="HU77" s="94"/>
      <c r="HV77" s="94"/>
      <c r="HW77" s="94"/>
      <c r="HX77" s="94"/>
      <c r="HY77" s="94"/>
      <c r="HZ77" s="94"/>
      <c r="IA77" s="94"/>
      <c r="IB77" s="94"/>
      <c r="IC77" s="94"/>
      <c r="ID77" s="94"/>
      <c r="IE77" s="94"/>
      <c r="IF77" s="94"/>
      <c r="IG77" s="94"/>
      <c r="IH77" s="94"/>
      <c r="II77" s="94"/>
      <c r="IJ77" s="94"/>
      <c r="IK77" s="94"/>
      <c r="IL77" s="94"/>
      <c r="IM77" s="94"/>
      <c r="IN77" s="94"/>
      <c r="IO77" s="94"/>
      <c r="IP77" s="94"/>
      <c r="IQ77" s="94"/>
      <c r="IR77" s="94"/>
      <c r="IS77" s="94"/>
      <c r="IT77" s="94"/>
      <c r="IU77" s="94"/>
      <c r="IV77" s="94"/>
      <c r="IW77" s="94"/>
      <c r="IX77" s="94"/>
      <c r="IY77" s="94"/>
      <c r="IZ77" s="94"/>
      <c r="JA77" s="94"/>
      <c r="JB77" s="94"/>
      <c r="JC77" s="94"/>
    </row>
    <row r="78" spans="1:263" s="19" customFormat="1" ht="25.5" x14ac:dyDescent="0.2">
      <c r="A78" s="180">
        <v>43417</v>
      </c>
      <c r="B78" s="193" t="s">
        <v>2557</v>
      </c>
      <c r="C78" s="193" t="s">
        <v>1894</v>
      </c>
      <c r="D78" s="193" t="s">
        <v>141</v>
      </c>
      <c r="E78" s="193" t="s">
        <v>144</v>
      </c>
      <c r="F78" s="194">
        <v>43405</v>
      </c>
      <c r="G78" s="186">
        <v>2018</v>
      </c>
      <c r="H78" s="180" t="s">
        <v>2558</v>
      </c>
      <c r="I78" s="180" t="str">
        <f>LEFT($H78,2)</f>
        <v>QU</v>
      </c>
      <c r="J78" s="180" t="str">
        <f>RIGHT($H78,2)</f>
        <v>ME</v>
      </c>
      <c r="K78" s="185" t="str">
        <f>IF($L78=$M78,L78,CONCATENATE($L78,", ",IF(ISBLANK(N78),"",CONCATENATE(N78,", ")),$M78))</f>
        <v>Canada, Northeast</v>
      </c>
      <c r="L78" s="180" t="str">
        <f>INDEX('State '!$A$1:$C$62,MATCH($I78,'State '!$B:$B,0),3)</f>
        <v>Canada</v>
      </c>
      <c r="M78" s="180" t="str">
        <f>INDEX('State '!$A$1:$C$62,MATCH($J78,'State '!$B:$B,0),3)</f>
        <v>Northeast</v>
      </c>
      <c r="N78" s="180"/>
      <c r="O78" s="187">
        <v>80</v>
      </c>
      <c r="P78" s="187"/>
      <c r="Q78" s="187">
        <v>39.841000000000001</v>
      </c>
      <c r="R78" s="186"/>
      <c r="S78" s="180" t="s">
        <v>135</v>
      </c>
      <c r="T78" s="180" t="s">
        <v>390</v>
      </c>
      <c r="U78" s="180" t="s">
        <v>2555</v>
      </c>
      <c r="V78" s="180" t="s">
        <v>2250</v>
      </c>
      <c r="W78" s="179" t="s">
        <v>2653</v>
      </c>
      <c r="X78" s="179"/>
      <c r="Y78" s="179" t="s">
        <v>2596</v>
      </c>
      <c r="AC78" s="94"/>
      <c r="AD78" s="94"/>
      <c r="AE78" s="94"/>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4"/>
      <c r="BF78" s="94"/>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4"/>
      <c r="CG78" s="94"/>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4"/>
      <c r="DH78" s="94"/>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4"/>
      <c r="EI78" s="94"/>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4"/>
      <c r="FJ78" s="94"/>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4"/>
      <c r="GK78" s="94"/>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4"/>
      <c r="HL78" s="94"/>
      <c r="HM78" s="94"/>
      <c r="HN78" s="94"/>
      <c r="HO78" s="94"/>
      <c r="HP78" s="94"/>
      <c r="HQ78" s="94"/>
      <c r="HR78" s="94"/>
      <c r="HS78" s="94"/>
      <c r="HT78" s="94"/>
      <c r="HU78" s="94"/>
      <c r="HV78" s="94"/>
      <c r="HW78" s="94"/>
      <c r="HX78" s="94"/>
      <c r="HY78" s="94"/>
      <c r="HZ78" s="94"/>
      <c r="IA78" s="94"/>
      <c r="IB78" s="94"/>
      <c r="IC78" s="94"/>
      <c r="ID78" s="94"/>
      <c r="IE78" s="94"/>
      <c r="IF78" s="94"/>
      <c r="IG78" s="94"/>
      <c r="IH78" s="94"/>
      <c r="II78" s="94"/>
      <c r="IJ78" s="94"/>
      <c r="IK78" s="94"/>
      <c r="IL78" s="94"/>
      <c r="IM78" s="94"/>
      <c r="IN78" s="94"/>
      <c r="IO78" s="94"/>
      <c r="IP78" s="94"/>
      <c r="IQ78" s="94"/>
      <c r="IR78" s="94"/>
      <c r="IS78" s="94"/>
      <c r="IT78" s="94"/>
      <c r="IU78" s="94"/>
      <c r="IV78" s="94"/>
      <c r="IW78" s="94"/>
      <c r="IX78" s="94"/>
      <c r="IY78" s="94"/>
      <c r="IZ78" s="94"/>
      <c r="JA78" s="94"/>
      <c r="JB78" s="94"/>
      <c r="JC78" s="94"/>
    </row>
    <row r="79" spans="1:263" s="19" customFormat="1" x14ac:dyDescent="0.2">
      <c r="A79" s="180">
        <v>43417</v>
      </c>
      <c r="B79" s="193" t="s">
        <v>2556</v>
      </c>
      <c r="C79" s="193" t="s">
        <v>1894</v>
      </c>
      <c r="D79" s="193" t="s">
        <v>141</v>
      </c>
      <c r="E79" s="193" t="s">
        <v>144</v>
      </c>
      <c r="F79" s="194">
        <v>43405</v>
      </c>
      <c r="G79" s="186">
        <v>2018</v>
      </c>
      <c r="H79" s="180" t="s">
        <v>1585</v>
      </c>
      <c r="I79" s="180" t="str">
        <f>LEFT($H79,2)</f>
        <v>ME</v>
      </c>
      <c r="J79" s="180" t="str">
        <f>RIGHT($H79,2)</f>
        <v>MA</v>
      </c>
      <c r="K79" s="185" t="str">
        <f>IF($L79=$M79,L79,CONCATENATE($L79,", ",IF(ISBLANK(N79),"",CONCATENATE(N79,", ")),$M79))</f>
        <v>Northeast</v>
      </c>
      <c r="L79" s="180" t="str">
        <f>INDEX('State '!$A$1:$C$62,MATCH($I79,'State '!$B:$B,0),3)</f>
        <v>Northeast</v>
      </c>
      <c r="M79" s="180" t="str">
        <f>INDEX('State '!$A$1:$C$62,MATCH($J79,'State '!$B:$B,0),3)</f>
        <v>Northeast</v>
      </c>
      <c r="N79" s="180"/>
      <c r="O79" s="187"/>
      <c r="P79" s="187"/>
      <c r="Q79" s="187">
        <v>1.641</v>
      </c>
      <c r="R79" s="186"/>
      <c r="S79" s="180" t="s">
        <v>135</v>
      </c>
      <c r="T79" s="180" t="s">
        <v>390</v>
      </c>
      <c r="U79" s="180" t="s">
        <v>2555</v>
      </c>
      <c r="V79" s="180" t="s">
        <v>2250</v>
      </c>
      <c r="W79" s="179" t="s">
        <v>2652</v>
      </c>
      <c r="X79" s="179"/>
      <c r="Y79" s="179" t="s">
        <v>2999</v>
      </c>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4"/>
      <c r="CD79" s="94"/>
      <c r="CE79" s="94"/>
      <c r="CF79" s="94"/>
      <c r="CG79" s="94"/>
      <c r="CH79" s="94"/>
      <c r="CI79" s="94"/>
      <c r="CJ79" s="94"/>
      <c r="CK79" s="94"/>
      <c r="CL79" s="94"/>
      <c r="CM79" s="94"/>
      <c r="CN79" s="94"/>
      <c r="CO79" s="94"/>
      <c r="CP79" s="94"/>
      <c r="CQ79" s="94"/>
      <c r="CR79" s="94"/>
      <c r="CS79" s="94"/>
      <c r="CT79" s="94"/>
      <c r="CU79" s="94"/>
      <c r="CV79" s="94"/>
      <c r="CW79" s="94"/>
      <c r="CX79" s="94"/>
      <c r="CY79" s="94"/>
      <c r="CZ79" s="94"/>
      <c r="DA79" s="94"/>
      <c r="DB79" s="94"/>
      <c r="DC79" s="94"/>
      <c r="DD79" s="94"/>
      <c r="DE79" s="94"/>
      <c r="DF79" s="94"/>
      <c r="DG79" s="94"/>
      <c r="DH79" s="94"/>
      <c r="DI79" s="94"/>
      <c r="DJ79" s="94"/>
      <c r="DK79" s="94"/>
      <c r="DL79" s="94"/>
      <c r="DM79" s="94"/>
      <c r="DN79" s="94"/>
      <c r="DO79" s="94"/>
      <c r="DP79" s="94"/>
      <c r="DQ79" s="94"/>
      <c r="DR79" s="94"/>
      <c r="DS79" s="94"/>
      <c r="DT79" s="94"/>
      <c r="DU79" s="94"/>
      <c r="DV79" s="94"/>
      <c r="DW79" s="94"/>
      <c r="DX79" s="94"/>
      <c r="DY79" s="94"/>
      <c r="DZ79" s="94"/>
      <c r="EA79" s="94"/>
      <c r="EB79" s="94"/>
      <c r="EC79" s="94"/>
      <c r="ED79" s="94"/>
      <c r="EE79" s="94"/>
      <c r="EF79" s="94"/>
      <c r="EG79" s="94"/>
      <c r="EH79" s="94"/>
      <c r="EI79" s="94"/>
      <c r="EJ79" s="94"/>
      <c r="EK79" s="94"/>
      <c r="EL79" s="94"/>
      <c r="EM79" s="94"/>
      <c r="EN79" s="94"/>
      <c r="EO79" s="94"/>
      <c r="EP79" s="94"/>
      <c r="EQ79" s="94"/>
      <c r="ER79" s="94"/>
      <c r="ES79" s="94"/>
      <c r="ET79" s="94"/>
      <c r="EU79" s="94"/>
      <c r="EV79" s="94"/>
      <c r="EW79" s="94"/>
      <c r="EX79" s="94"/>
      <c r="EY79" s="94"/>
      <c r="EZ79" s="94"/>
      <c r="FA79" s="94"/>
      <c r="FB79" s="94"/>
      <c r="FC79" s="94"/>
      <c r="FD79" s="94"/>
      <c r="FE79" s="94"/>
      <c r="FF79" s="94"/>
      <c r="FG79" s="94"/>
      <c r="FH79" s="94"/>
      <c r="FI79" s="94"/>
      <c r="FJ79" s="94"/>
      <c r="FK79" s="94"/>
      <c r="FL79" s="94"/>
      <c r="FM79" s="94"/>
      <c r="FN79" s="94"/>
      <c r="FO79" s="94"/>
      <c r="FP79" s="94"/>
      <c r="FQ79" s="94"/>
      <c r="FR79" s="94"/>
      <c r="FS79" s="94"/>
      <c r="FT79" s="94"/>
      <c r="FU79" s="94"/>
      <c r="FV79" s="94"/>
      <c r="FW79" s="94"/>
      <c r="FX79" s="94"/>
      <c r="FY79" s="94"/>
      <c r="FZ79" s="94"/>
      <c r="GA79" s="94"/>
      <c r="GB79" s="94"/>
      <c r="GC79" s="94"/>
      <c r="GD79" s="94"/>
      <c r="GE79" s="94"/>
      <c r="GF79" s="94"/>
      <c r="GG79" s="94"/>
      <c r="GH79" s="94"/>
      <c r="GI79" s="94"/>
      <c r="GJ79" s="94"/>
      <c r="GK79" s="94"/>
      <c r="GL79" s="94"/>
      <c r="GM79" s="94"/>
      <c r="GN79" s="94"/>
      <c r="GO79" s="94"/>
      <c r="GP79" s="94"/>
      <c r="GQ79" s="94"/>
      <c r="GR79" s="94"/>
      <c r="GS79" s="94"/>
      <c r="GT79" s="94"/>
      <c r="GU79" s="94"/>
      <c r="GV79" s="94"/>
      <c r="GW79" s="94"/>
      <c r="GX79" s="94"/>
      <c r="GY79" s="94"/>
      <c r="GZ79" s="94"/>
      <c r="HA79" s="94"/>
      <c r="HB79" s="94"/>
      <c r="HC79" s="94"/>
      <c r="HD79" s="94"/>
      <c r="HE79" s="94"/>
      <c r="HF79" s="94"/>
      <c r="HG79" s="94"/>
      <c r="HH79" s="94"/>
      <c r="HI79" s="94"/>
      <c r="HJ79" s="94"/>
      <c r="HK79" s="94"/>
      <c r="HL79" s="94"/>
      <c r="HM79" s="94"/>
      <c r="HN79" s="94"/>
      <c r="HO79" s="94"/>
      <c r="HP79" s="94"/>
      <c r="HQ79" s="94"/>
      <c r="HR79" s="94"/>
      <c r="HS79" s="94"/>
      <c r="HT79" s="94"/>
      <c r="HU79" s="94"/>
      <c r="HV79" s="94"/>
      <c r="HW79" s="94"/>
      <c r="HX79" s="94"/>
      <c r="HY79" s="94"/>
      <c r="HZ79" s="94"/>
      <c r="IA79" s="94"/>
      <c r="IB79" s="94"/>
      <c r="IC79" s="94"/>
      <c r="ID79" s="94"/>
      <c r="IE79" s="94"/>
      <c r="IF79" s="94"/>
      <c r="IG79" s="94"/>
      <c r="IH79" s="94"/>
      <c r="II79" s="94"/>
      <c r="IJ79" s="94"/>
      <c r="IK79" s="94"/>
      <c r="IL79" s="94"/>
      <c r="IM79" s="94"/>
      <c r="IN79" s="94"/>
      <c r="IO79" s="94"/>
      <c r="IP79" s="94"/>
      <c r="IQ79" s="94"/>
      <c r="IR79" s="94"/>
      <c r="IS79" s="94"/>
      <c r="IT79" s="94"/>
      <c r="IU79" s="94"/>
      <c r="IV79" s="94"/>
      <c r="IW79" s="94"/>
      <c r="IX79" s="94"/>
      <c r="IY79" s="94"/>
      <c r="IZ79" s="94"/>
      <c r="JA79" s="94"/>
      <c r="JB79" s="94"/>
      <c r="JC79" s="94"/>
    </row>
    <row r="80" spans="1:263" s="19" customFormat="1" x14ac:dyDescent="0.2">
      <c r="A80" s="180">
        <v>43314</v>
      </c>
      <c r="B80" s="181" t="s">
        <v>2569</v>
      </c>
      <c r="C80" s="181" t="s">
        <v>2479</v>
      </c>
      <c r="D80" s="181" t="s">
        <v>137</v>
      </c>
      <c r="E80" s="193" t="s">
        <v>144</v>
      </c>
      <c r="F80" s="183">
        <v>43313</v>
      </c>
      <c r="G80" s="197">
        <v>2018</v>
      </c>
      <c r="H80" s="180" t="s">
        <v>1124</v>
      </c>
      <c r="I80" s="180" t="str">
        <f>LEFT($H80,2)</f>
        <v>OK</v>
      </c>
      <c r="J80" s="180" t="str">
        <f>RIGHT($H80,2)</f>
        <v>TX</v>
      </c>
      <c r="K80" s="185" t="str">
        <f>IF($L80=$M80,L80,CONCATENATE($L80,", ",IF(ISBLANK(N80),"",CONCATENATE(N80,", ")),$M80))</f>
        <v>South Central</v>
      </c>
      <c r="L80" s="180" t="str">
        <f>INDEX('State '!$A$1:$C$62,MATCH($I80,'State '!$B:$B,0),3)</f>
        <v>South Central</v>
      </c>
      <c r="M80" s="180" t="str">
        <f>INDEX('State '!$A$1:$C$62,MATCH($J80,'State '!$B:$B,0),3)</f>
        <v>South Central</v>
      </c>
      <c r="N80" s="180"/>
      <c r="O80" s="186"/>
      <c r="P80" s="186"/>
      <c r="Q80" s="186">
        <v>400</v>
      </c>
      <c r="R80" s="187"/>
      <c r="S80" s="188" t="s">
        <v>135</v>
      </c>
      <c r="T80" s="185"/>
      <c r="U80" s="189"/>
      <c r="V80" s="180" t="s">
        <v>2250</v>
      </c>
      <c r="W80" s="179" t="s">
        <v>2570</v>
      </c>
      <c r="X80" s="179"/>
      <c r="Y80" s="179"/>
    </row>
    <row r="81" spans="1:263" s="19" customFormat="1" ht="25.5" x14ac:dyDescent="0.2">
      <c r="A81" s="180">
        <v>43423</v>
      </c>
      <c r="B81" s="193" t="s">
        <v>2732</v>
      </c>
      <c r="C81" s="193" t="s">
        <v>2512</v>
      </c>
      <c r="D81" s="193" t="s">
        <v>137</v>
      </c>
      <c r="E81" s="193" t="s">
        <v>144</v>
      </c>
      <c r="F81" s="194">
        <v>43221</v>
      </c>
      <c r="G81" s="186">
        <v>2018</v>
      </c>
      <c r="H81" s="180" t="s">
        <v>6</v>
      </c>
      <c r="I81" s="180" t="str">
        <f>LEFT($H81,2)</f>
        <v>TX</v>
      </c>
      <c r="J81" s="180" t="str">
        <f>RIGHT($H81,2)</f>
        <v>TX</v>
      </c>
      <c r="K81" s="185" t="str">
        <f>IF($L81=$M81,L81,CONCATENATE($L81,", ",IF(ISBLANK(N81),"",CONCATENATE(N81,", ")),$M81))</f>
        <v>South Central</v>
      </c>
      <c r="L81" s="180" t="str">
        <f>INDEX('State '!$A$1:$C$62,MATCH($I81,'State '!$B:$B,0),3)</f>
        <v>South Central</v>
      </c>
      <c r="M81" s="180" t="str">
        <f>INDEX('State '!$A$1:$C$62,MATCH($J81,'State '!$B:$B,0),3)</f>
        <v>South Central</v>
      </c>
      <c r="N81" s="180"/>
      <c r="O81" s="187"/>
      <c r="P81" s="187">
        <v>80</v>
      </c>
      <c r="Q81" s="187">
        <v>1400</v>
      </c>
      <c r="R81" s="186" t="s">
        <v>2513</v>
      </c>
      <c r="S81" s="180" t="s">
        <v>139</v>
      </c>
      <c r="T81" s="180" t="s">
        <v>2693</v>
      </c>
      <c r="U81" s="180"/>
      <c r="V81" s="180" t="s">
        <v>2247</v>
      </c>
      <c r="W81" s="179" t="s">
        <v>2514</v>
      </c>
      <c r="X81" s="179"/>
      <c r="Y81" s="179" t="s">
        <v>2529</v>
      </c>
    </row>
    <row r="82" spans="1:263" s="19" customFormat="1" ht="38.25" x14ac:dyDescent="0.2">
      <c r="A82" s="180">
        <v>43423</v>
      </c>
      <c r="B82" s="193" t="s">
        <v>2563</v>
      </c>
      <c r="C82" s="193" t="s">
        <v>2512</v>
      </c>
      <c r="D82" s="193" t="s">
        <v>137</v>
      </c>
      <c r="E82" s="193" t="s">
        <v>144</v>
      </c>
      <c r="F82" s="194">
        <v>43159</v>
      </c>
      <c r="G82" s="186">
        <v>2018</v>
      </c>
      <c r="H82" s="180" t="s">
        <v>7</v>
      </c>
      <c r="I82" s="180" t="str">
        <f>LEFT($H82,2)</f>
        <v>PA</v>
      </c>
      <c r="J82" s="180" t="str">
        <f>RIGHT($H82,2)</f>
        <v>PA</v>
      </c>
      <c r="K82" s="185" t="str">
        <f>IF($L82=$M82,L82,CONCATENATE($L82,", ",IF(ISBLANK(N82),"",CONCATENATE(N82,", ")),$M82))</f>
        <v>Northeast</v>
      </c>
      <c r="L82" s="180" t="str">
        <f>INDEX('State '!$A$1:$C$62,MATCH($I82,'State '!$B:$B,0),3)</f>
        <v>Northeast</v>
      </c>
      <c r="M82" s="180" t="str">
        <f>INDEX('State '!$A$1:$C$62,MATCH($J82,'State '!$B:$B,0),3)</f>
        <v>Northeast</v>
      </c>
      <c r="N82" s="180"/>
      <c r="O82" s="187">
        <v>1500</v>
      </c>
      <c r="P82" s="187">
        <v>120</v>
      </c>
      <c r="Q82" s="187">
        <v>440</v>
      </c>
      <c r="R82" s="186" t="s">
        <v>1888</v>
      </c>
      <c r="S82" s="180" t="s">
        <v>139</v>
      </c>
      <c r="T82" s="180"/>
      <c r="U82" s="180" t="s">
        <v>391</v>
      </c>
      <c r="V82" s="180" t="s">
        <v>2247</v>
      </c>
      <c r="W82" s="179" t="s">
        <v>2564</v>
      </c>
      <c r="X82" s="179"/>
      <c r="Y82" s="179"/>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94"/>
      <c r="CB82" s="94"/>
      <c r="CC82" s="94"/>
      <c r="CD82" s="94"/>
      <c r="CE82" s="94"/>
      <c r="CF82" s="94"/>
      <c r="CG82" s="94"/>
      <c r="CH82" s="94"/>
      <c r="CI82" s="94"/>
      <c r="CJ82" s="94"/>
      <c r="CK82" s="94"/>
      <c r="CL82" s="94"/>
      <c r="CM82" s="94"/>
      <c r="CN82" s="94"/>
      <c r="CO82" s="94"/>
      <c r="CP82" s="94"/>
      <c r="CQ82" s="94"/>
      <c r="CR82" s="94"/>
      <c r="CS82" s="94"/>
      <c r="CT82" s="94"/>
      <c r="CU82" s="94"/>
      <c r="CV82" s="94"/>
      <c r="CW82" s="94"/>
      <c r="CX82" s="94"/>
      <c r="CY82" s="94"/>
      <c r="CZ82" s="94"/>
      <c r="DA82" s="94"/>
      <c r="DB82" s="94"/>
      <c r="DC82" s="94"/>
      <c r="DD82" s="94"/>
      <c r="DE82" s="94"/>
      <c r="DF82" s="94"/>
      <c r="DG82" s="94"/>
      <c r="DH82" s="94"/>
      <c r="DI82" s="94"/>
      <c r="DJ82" s="94"/>
      <c r="DK82" s="94"/>
      <c r="DL82" s="94"/>
      <c r="DM82" s="94"/>
      <c r="DN82" s="94"/>
      <c r="DO82" s="94"/>
      <c r="DP82" s="94"/>
      <c r="DQ82" s="94"/>
      <c r="DR82" s="94"/>
      <c r="DS82" s="94"/>
      <c r="DT82" s="94"/>
      <c r="DU82" s="94"/>
      <c r="DV82" s="94"/>
      <c r="DW82" s="94"/>
      <c r="DX82" s="94"/>
      <c r="DY82" s="94"/>
      <c r="DZ82" s="94"/>
      <c r="EA82" s="94"/>
      <c r="EB82" s="94"/>
      <c r="EC82" s="94"/>
      <c r="ED82" s="94"/>
      <c r="EE82" s="94"/>
      <c r="EF82" s="94"/>
      <c r="EG82" s="94"/>
      <c r="EH82" s="94"/>
      <c r="EI82" s="94"/>
      <c r="EJ82" s="94"/>
      <c r="EK82" s="94"/>
      <c r="EL82" s="94"/>
      <c r="EM82" s="94"/>
      <c r="EN82" s="94"/>
      <c r="EO82" s="94"/>
      <c r="EP82" s="94"/>
      <c r="EQ82" s="94"/>
      <c r="ER82" s="94"/>
      <c r="ES82" s="94"/>
      <c r="ET82" s="94"/>
      <c r="EU82" s="94"/>
      <c r="EV82" s="94"/>
      <c r="EW82" s="94"/>
      <c r="EX82" s="94"/>
      <c r="EY82" s="94"/>
      <c r="EZ82" s="94"/>
      <c r="FA82" s="94"/>
      <c r="FB82" s="94"/>
      <c r="FC82" s="94"/>
      <c r="FD82" s="94"/>
      <c r="FE82" s="94"/>
      <c r="FF82" s="94"/>
      <c r="FG82" s="94"/>
      <c r="FH82" s="94"/>
      <c r="FI82" s="94"/>
      <c r="FJ82" s="94"/>
      <c r="FK82" s="94"/>
      <c r="FL82" s="94"/>
      <c r="FM82" s="94"/>
      <c r="FN82" s="94"/>
      <c r="FO82" s="94"/>
      <c r="FP82" s="94"/>
      <c r="FQ82" s="94"/>
      <c r="FR82" s="94"/>
      <c r="FS82" s="94"/>
      <c r="FT82" s="94"/>
      <c r="FU82" s="94"/>
      <c r="FV82" s="94"/>
      <c r="FW82" s="94"/>
      <c r="FX82" s="94"/>
      <c r="FY82" s="94"/>
      <c r="FZ82" s="94"/>
      <c r="GA82" s="94"/>
      <c r="GB82" s="94"/>
      <c r="GC82" s="94"/>
      <c r="GD82" s="94"/>
      <c r="GE82" s="94"/>
      <c r="GF82" s="94"/>
      <c r="GG82" s="94"/>
      <c r="GH82" s="94"/>
      <c r="GI82" s="94"/>
      <c r="GJ82" s="94"/>
      <c r="GK82" s="94"/>
      <c r="GL82" s="94"/>
      <c r="GM82" s="94"/>
      <c r="GN82" s="94"/>
      <c r="GO82" s="94"/>
      <c r="GP82" s="94"/>
      <c r="GQ82" s="94"/>
      <c r="GR82" s="94"/>
      <c r="GS82" s="94"/>
      <c r="GT82" s="94"/>
      <c r="GU82" s="94"/>
      <c r="GV82" s="94"/>
      <c r="GW82" s="94"/>
      <c r="GX82" s="94"/>
      <c r="GY82" s="94"/>
      <c r="GZ82" s="94"/>
      <c r="HA82" s="94"/>
      <c r="HB82" s="94"/>
      <c r="HC82" s="94"/>
      <c r="HD82" s="94"/>
      <c r="HE82" s="94"/>
      <c r="HF82" s="94"/>
      <c r="HG82" s="94"/>
      <c r="HH82" s="94"/>
      <c r="HI82" s="94"/>
      <c r="HJ82" s="94"/>
      <c r="HK82" s="94"/>
      <c r="HL82" s="94"/>
      <c r="HM82" s="94"/>
      <c r="HN82" s="94"/>
      <c r="HO82" s="94"/>
      <c r="HP82" s="94"/>
      <c r="HQ82" s="94"/>
      <c r="HR82" s="94"/>
      <c r="HS82" s="94"/>
      <c r="HT82" s="94"/>
      <c r="HU82" s="94"/>
      <c r="HV82" s="94"/>
      <c r="HW82" s="94"/>
      <c r="HX82" s="94"/>
      <c r="HY82" s="94"/>
      <c r="HZ82" s="94"/>
      <c r="IA82" s="94"/>
      <c r="IB82" s="94"/>
      <c r="IC82" s="94"/>
      <c r="ID82" s="94"/>
      <c r="IE82" s="94"/>
      <c r="IF82" s="94"/>
      <c r="IG82" s="94"/>
      <c r="IH82" s="94"/>
      <c r="II82" s="94"/>
      <c r="IJ82" s="94"/>
      <c r="IK82" s="94"/>
      <c r="IL82" s="94"/>
      <c r="IM82" s="94"/>
      <c r="IN82" s="94"/>
      <c r="IO82" s="94"/>
      <c r="IP82" s="94"/>
      <c r="IQ82" s="94"/>
      <c r="IR82" s="94"/>
      <c r="IS82" s="94"/>
      <c r="IT82" s="94"/>
      <c r="IU82" s="94"/>
      <c r="IV82" s="94"/>
      <c r="IW82" s="94"/>
      <c r="IX82" s="94"/>
      <c r="IY82" s="94"/>
      <c r="IZ82" s="94"/>
      <c r="JA82" s="94"/>
      <c r="JB82" s="94"/>
      <c r="JC82" s="94"/>
    </row>
    <row r="83" spans="1:263" s="19" customFormat="1" ht="25.5" x14ac:dyDescent="0.2">
      <c r="A83" s="180">
        <v>43252</v>
      </c>
      <c r="B83" s="193" t="s">
        <v>2254</v>
      </c>
      <c r="C83" s="193" t="s">
        <v>2021</v>
      </c>
      <c r="D83" s="193" t="s">
        <v>137</v>
      </c>
      <c r="E83" s="193" t="s">
        <v>144</v>
      </c>
      <c r="F83" s="194">
        <v>43252</v>
      </c>
      <c r="G83" s="186">
        <v>2018</v>
      </c>
      <c r="H83" s="180" t="s">
        <v>2411</v>
      </c>
      <c r="I83" s="180" t="str">
        <f>LEFT($H83,2)</f>
        <v>PA</v>
      </c>
      <c r="J83" s="180" t="str">
        <f>RIGHT($H83,2)</f>
        <v>MI</v>
      </c>
      <c r="K83" s="185" t="str">
        <f>IF($L83=$M83,L83,CONCATENATE($L83,", ",IF(ISBLANK(N83),"",CONCATENATE(N83,", ")),$M83))</f>
        <v>Northeast, Midwest</v>
      </c>
      <c r="L83" s="180" t="str">
        <f>INDEX('State '!$A$1:$C$62,MATCH($I83,'State '!$B:$B,0),3)</f>
        <v>Northeast</v>
      </c>
      <c r="M83" s="180" t="str">
        <f>INDEX('State '!$A$1:$C$62,MATCH($J83,'State '!$B:$B,0),3)</f>
        <v>Midwest</v>
      </c>
      <c r="N83" s="180"/>
      <c r="O83" s="187">
        <v>1220</v>
      </c>
      <c r="P83" s="187"/>
      <c r="Q83" s="187">
        <v>1550</v>
      </c>
      <c r="R83" s="186"/>
      <c r="S83" s="180" t="s">
        <v>135</v>
      </c>
      <c r="T83" s="180" t="s">
        <v>390</v>
      </c>
      <c r="U83" s="180" t="s">
        <v>2081</v>
      </c>
      <c r="V83" s="180" t="s">
        <v>2250</v>
      </c>
      <c r="W83" s="179"/>
      <c r="X83" s="179"/>
      <c r="Y83" s="179"/>
    </row>
    <row r="84" spans="1:263" s="19" customFormat="1" ht="25.5" x14ac:dyDescent="0.2">
      <c r="A84" s="207">
        <v>43454</v>
      </c>
      <c r="B84" s="193" t="s">
        <v>2790</v>
      </c>
      <c r="C84" s="181" t="s">
        <v>2432</v>
      </c>
      <c r="D84" s="193" t="s">
        <v>134</v>
      </c>
      <c r="E84" s="193" t="s">
        <v>144</v>
      </c>
      <c r="F84" s="194">
        <v>43445</v>
      </c>
      <c r="G84" s="186">
        <v>2018</v>
      </c>
      <c r="H84" s="180" t="s">
        <v>0</v>
      </c>
      <c r="I84" s="180" t="str">
        <f>LEFT($H84,2)</f>
        <v>LA</v>
      </c>
      <c r="J84" s="180" t="str">
        <f>RIGHT($H84,2)</f>
        <v>LA</v>
      </c>
      <c r="K84" s="185" t="str">
        <f>IF($L84=$M84,L84,CONCATENATE($L84,", ",IF(ISBLANK(N84),"",CONCATENATE(N84,", ")),$M84))</f>
        <v>South Central</v>
      </c>
      <c r="L84" s="180" t="str">
        <f>INDEX('State '!$A$1:$C$62,MATCH($I84,'State '!$B:$B,0),3)</f>
        <v>South Central</v>
      </c>
      <c r="M84" s="180" t="str">
        <f>INDEX('State '!$A$1:$C$62,MATCH($J84,'State '!$B:$B,0),3)</f>
        <v>South Central</v>
      </c>
      <c r="N84" s="180"/>
      <c r="O84" s="187">
        <v>151</v>
      </c>
      <c r="P84" s="187"/>
      <c r="Q84" s="187">
        <v>600</v>
      </c>
      <c r="R84" s="186"/>
      <c r="S84" s="180" t="s">
        <v>139</v>
      </c>
      <c r="T84" s="180" t="s">
        <v>390</v>
      </c>
      <c r="U84" s="180" t="s">
        <v>2433</v>
      </c>
      <c r="V84" s="180" t="s">
        <v>2247</v>
      </c>
      <c r="W84" s="179" t="s">
        <v>2288</v>
      </c>
      <c r="X84" s="179"/>
      <c r="Y84" s="179"/>
    </row>
    <row r="85" spans="1:263" s="59" customFormat="1" ht="25.5" x14ac:dyDescent="0.2">
      <c r="A85" s="207">
        <v>43124</v>
      </c>
      <c r="B85" s="193" t="s">
        <v>2122</v>
      </c>
      <c r="C85" s="193" t="s">
        <v>2061</v>
      </c>
      <c r="D85" s="193" t="s">
        <v>141</v>
      </c>
      <c r="E85" s="193" t="s">
        <v>2452</v>
      </c>
      <c r="F85" s="194"/>
      <c r="G85" s="186">
        <v>2018</v>
      </c>
      <c r="H85" s="180" t="s">
        <v>37</v>
      </c>
      <c r="I85" s="180" t="str">
        <f>LEFT($H85,2)</f>
        <v>OK</v>
      </c>
      <c r="J85" s="180" t="str">
        <f>RIGHT($H85,2)</f>
        <v>OK</v>
      </c>
      <c r="K85" s="185" t="str">
        <f>IF($L85=$M85,L85,CONCATENATE($L85,", ",IF(ISBLANK(N85),"",CONCATENATE(N85,", ")),$M85))</f>
        <v>South Central</v>
      </c>
      <c r="L85" s="180" t="str">
        <f>INDEX('State '!$A$1:$C$62,MATCH($I85,'State '!$B:$B,0),3)</f>
        <v>South Central</v>
      </c>
      <c r="M85" s="180" t="str">
        <f>INDEX('State '!$A$1:$C$62,MATCH($J85,'State '!$B:$B,0),3)</f>
        <v>South Central</v>
      </c>
      <c r="N85" s="180"/>
      <c r="O85" s="196">
        <v>300</v>
      </c>
      <c r="P85" s="187">
        <v>247</v>
      </c>
      <c r="Q85" s="192">
        <v>1400</v>
      </c>
      <c r="R85" s="186">
        <v>36</v>
      </c>
      <c r="S85" s="180" t="s">
        <v>135</v>
      </c>
      <c r="T85" s="180" t="s">
        <v>390</v>
      </c>
      <c r="U85" s="180" t="s">
        <v>2258</v>
      </c>
      <c r="V85" s="180" t="s">
        <v>2247</v>
      </c>
      <c r="W85" s="179" t="s">
        <v>2269</v>
      </c>
      <c r="X85" s="179"/>
      <c r="Y85" s="179"/>
    </row>
    <row r="86" spans="1:263" s="59" customFormat="1" x14ac:dyDescent="0.2">
      <c r="A86" s="207">
        <v>43468</v>
      </c>
      <c r="B86" s="193" t="s">
        <v>2707</v>
      </c>
      <c r="C86" s="193" t="s">
        <v>237</v>
      </c>
      <c r="D86" s="193" t="s">
        <v>141</v>
      </c>
      <c r="E86" s="193" t="s">
        <v>144</v>
      </c>
      <c r="F86" s="194">
        <v>43430</v>
      </c>
      <c r="G86" s="186">
        <v>2018</v>
      </c>
      <c r="H86" s="180" t="s">
        <v>532</v>
      </c>
      <c r="I86" s="180" t="str">
        <f>LEFT($H86,2)</f>
        <v>AL</v>
      </c>
      <c r="J86" s="180" t="str">
        <f>RIGHT($H86,2)</f>
        <v>FL</v>
      </c>
      <c r="K86" s="185" t="str">
        <f>IF($L86=$M86,L86,CONCATENATE($L86,", ",IF(ISBLANK(N86),"",CONCATENATE(N86,", ")),$M86))</f>
        <v>South Central, Southeast</v>
      </c>
      <c r="L86" s="180" t="str">
        <f>INDEX('State '!$A$1:$C$62,MATCH($I86,'State '!$B:$B,0),3)</f>
        <v>South Central</v>
      </c>
      <c r="M86" s="180" t="str">
        <f>INDEX('State '!$A$1:$C$62,MATCH($J86,'State '!$B:$B,0),3)</f>
        <v>Southeast</v>
      </c>
      <c r="N86" s="180"/>
      <c r="O86" s="187"/>
      <c r="P86" s="187"/>
      <c r="Q86" s="187">
        <v>60</v>
      </c>
      <c r="R86" s="186"/>
      <c r="S86" s="180" t="s">
        <v>135</v>
      </c>
      <c r="T86" s="180" t="s">
        <v>390</v>
      </c>
      <c r="U86" s="180" t="s">
        <v>2724</v>
      </c>
      <c r="V86" s="180" t="s">
        <v>2250</v>
      </c>
      <c r="W86" s="179" t="s">
        <v>2708</v>
      </c>
      <c r="X86" s="179"/>
      <c r="Y86" s="179"/>
    </row>
    <row r="87" spans="1:263" s="19" customFormat="1" ht="25.5" x14ac:dyDescent="0.2">
      <c r="A87" s="207">
        <v>43468</v>
      </c>
      <c r="B87" s="193" t="s">
        <v>2791</v>
      </c>
      <c r="C87" s="181" t="s">
        <v>2621</v>
      </c>
      <c r="D87" s="193" t="s">
        <v>137</v>
      </c>
      <c r="E87" s="182" t="s">
        <v>144</v>
      </c>
      <c r="F87" s="194">
        <v>43448</v>
      </c>
      <c r="G87" s="195">
        <v>2018</v>
      </c>
      <c r="H87" s="180" t="s">
        <v>2622</v>
      </c>
      <c r="I87" s="180" t="str">
        <f>LEFT($H87,2)</f>
        <v>ND</v>
      </c>
      <c r="J87" s="180" t="str">
        <f>RIGHT($H87,2)</f>
        <v>SK</v>
      </c>
      <c r="K87" s="185" t="str">
        <f>IF($L87=$M87,L87,CONCATENATE($L87,", ",IF(ISBLANK(N87),"",CONCATENATE(N87,", ")),$M87))</f>
        <v>Mountain, Canada</v>
      </c>
      <c r="L87" s="180" t="str">
        <f>INDEX('State '!$A$1:$C$62,MATCH($I87,'State '!$B:$B,0),3)</f>
        <v>Mountain</v>
      </c>
      <c r="M87" s="180" t="str">
        <f>INDEX('State '!$A$1:$C$62,MATCH($J87,'State '!$B:$B,0),3)</f>
        <v>Canada</v>
      </c>
      <c r="N87" s="180"/>
      <c r="O87" s="187"/>
      <c r="P87" s="187">
        <v>2.2000000000000002</v>
      </c>
      <c r="Q87" s="187">
        <v>30</v>
      </c>
      <c r="R87" s="186">
        <v>10.75</v>
      </c>
      <c r="S87" s="180" t="s">
        <v>135</v>
      </c>
      <c r="T87" s="180" t="s">
        <v>390</v>
      </c>
      <c r="U87" s="180" t="s">
        <v>2623</v>
      </c>
      <c r="V87" s="180" t="s">
        <v>2250</v>
      </c>
      <c r="W87" s="179" t="s">
        <v>2624</v>
      </c>
      <c r="X87" s="179"/>
      <c r="Y87" s="179"/>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c r="BZ87" s="94"/>
      <c r="CA87" s="94"/>
      <c r="CB87" s="94"/>
      <c r="CC87" s="94"/>
      <c r="CD87" s="94"/>
      <c r="CE87" s="94"/>
      <c r="CF87" s="94"/>
      <c r="CG87" s="94"/>
      <c r="CH87" s="94"/>
      <c r="CI87" s="94"/>
      <c r="CJ87" s="94"/>
      <c r="CK87" s="94"/>
      <c r="CL87" s="94"/>
      <c r="CM87" s="94"/>
      <c r="CN87" s="94"/>
      <c r="CO87" s="94"/>
      <c r="CP87" s="94"/>
      <c r="CQ87" s="94"/>
      <c r="CR87" s="94"/>
      <c r="CS87" s="94"/>
      <c r="CT87" s="94"/>
      <c r="CU87" s="94"/>
      <c r="CV87" s="94"/>
      <c r="CW87" s="94"/>
      <c r="CX87" s="94"/>
      <c r="CY87" s="94"/>
      <c r="CZ87" s="94"/>
      <c r="DA87" s="94"/>
      <c r="DB87" s="94"/>
      <c r="DC87" s="94"/>
      <c r="DD87" s="94"/>
      <c r="DE87" s="94"/>
      <c r="DF87" s="94"/>
      <c r="DG87" s="94"/>
      <c r="DH87" s="94"/>
      <c r="DI87" s="94"/>
      <c r="DJ87" s="94"/>
      <c r="DK87" s="94"/>
      <c r="DL87" s="94"/>
      <c r="DM87" s="94"/>
      <c r="DN87" s="94"/>
      <c r="DO87" s="94"/>
      <c r="DP87" s="94"/>
      <c r="DQ87" s="94"/>
      <c r="DR87" s="94"/>
      <c r="DS87" s="94"/>
      <c r="DT87" s="94"/>
      <c r="DU87" s="94"/>
      <c r="DV87" s="94"/>
      <c r="DW87" s="94"/>
      <c r="DX87" s="94"/>
      <c r="DY87" s="94"/>
      <c r="DZ87" s="94"/>
      <c r="EA87" s="94"/>
      <c r="EB87" s="94"/>
      <c r="EC87" s="94"/>
      <c r="ED87" s="94"/>
      <c r="EE87" s="94"/>
      <c r="EF87" s="94"/>
      <c r="EG87" s="94"/>
      <c r="EH87" s="94"/>
      <c r="EI87" s="94"/>
      <c r="EJ87" s="94"/>
      <c r="EK87" s="94"/>
      <c r="EL87" s="94"/>
      <c r="EM87" s="94"/>
      <c r="EN87" s="94"/>
      <c r="EO87" s="94"/>
      <c r="EP87" s="94"/>
      <c r="EQ87" s="94"/>
      <c r="ER87" s="94"/>
      <c r="ES87" s="94"/>
      <c r="ET87" s="94"/>
      <c r="EU87" s="94"/>
      <c r="EV87" s="94"/>
      <c r="EW87" s="94"/>
      <c r="EX87" s="94"/>
      <c r="EY87" s="94"/>
      <c r="EZ87" s="94"/>
      <c r="FA87" s="94"/>
      <c r="FB87" s="94"/>
      <c r="FC87" s="94"/>
      <c r="FD87" s="94"/>
      <c r="FE87" s="94"/>
      <c r="FF87" s="94"/>
      <c r="FG87" s="94"/>
      <c r="FH87" s="94"/>
      <c r="FI87" s="94"/>
      <c r="FJ87" s="94"/>
      <c r="FK87" s="94"/>
      <c r="FL87" s="94"/>
      <c r="FM87" s="94"/>
      <c r="FN87" s="94"/>
      <c r="FO87" s="94"/>
      <c r="FP87" s="94"/>
      <c r="FQ87" s="94"/>
      <c r="FR87" s="94"/>
      <c r="FS87" s="94"/>
      <c r="FT87" s="94"/>
      <c r="FU87" s="94"/>
      <c r="FV87" s="94"/>
      <c r="FW87" s="94"/>
      <c r="FX87" s="94"/>
      <c r="FY87" s="94"/>
      <c r="FZ87" s="94"/>
      <c r="GA87" s="94"/>
      <c r="GB87" s="94"/>
      <c r="GC87" s="94"/>
      <c r="GD87" s="94"/>
      <c r="GE87" s="94"/>
      <c r="GF87" s="94"/>
      <c r="GG87" s="94"/>
      <c r="GH87" s="94"/>
      <c r="GI87" s="94"/>
      <c r="GJ87" s="94"/>
      <c r="GK87" s="94"/>
      <c r="GL87" s="94"/>
      <c r="GM87" s="94"/>
      <c r="GN87" s="94"/>
      <c r="GO87" s="94"/>
      <c r="GP87" s="94"/>
      <c r="GQ87" s="94"/>
      <c r="GR87" s="94"/>
      <c r="GS87" s="94"/>
      <c r="GT87" s="94"/>
      <c r="GU87" s="94"/>
      <c r="GV87" s="94"/>
      <c r="GW87" s="94"/>
      <c r="GX87" s="94"/>
      <c r="GY87" s="94"/>
      <c r="GZ87" s="94"/>
      <c r="HA87" s="94"/>
      <c r="HB87" s="94"/>
      <c r="HC87" s="94"/>
      <c r="HD87" s="94"/>
      <c r="HE87" s="94"/>
      <c r="HF87" s="94"/>
      <c r="HG87" s="94"/>
      <c r="HH87" s="94"/>
      <c r="HI87" s="94"/>
      <c r="HJ87" s="94"/>
      <c r="HK87" s="94"/>
      <c r="HL87" s="94"/>
      <c r="HM87" s="94"/>
      <c r="HN87" s="94"/>
      <c r="HO87" s="94"/>
      <c r="HP87" s="94"/>
      <c r="HQ87" s="94"/>
      <c r="HR87" s="94"/>
      <c r="HS87" s="94"/>
      <c r="HT87" s="94"/>
      <c r="HU87" s="94"/>
      <c r="HV87" s="94"/>
      <c r="HW87" s="94"/>
      <c r="HX87" s="94"/>
      <c r="HY87" s="94"/>
      <c r="HZ87" s="94"/>
      <c r="IA87" s="94"/>
      <c r="IB87" s="94"/>
      <c r="IC87" s="94"/>
      <c r="ID87" s="94"/>
      <c r="IE87" s="94"/>
      <c r="IF87" s="94"/>
      <c r="IG87" s="94"/>
      <c r="IH87" s="94"/>
      <c r="II87" s="94"/>
      <c r="IJ87" s="94"/>
      <c r="IK87" s="94"/>
      <c r="IL87" s="94"/>
      <c r="IM87" s="94"/>
      <c r="IN87" s="94"/>
      <c r="IO87" s="94"/>
      <c r="IP87" s="94"/>
      <c r="IQ87" s="94"/>
      <c r="IR87" s="94"/>
      <c r="IS87" s="94"/>
      <c r="IT87" s="94"/>
      <c r="IU87" s="94"/>
      <c r="IV87" s="94"/>
      <c r="IW87" s="94"/>
      <c r="IX87" s="94"/>
      <c r="IY87" s="94"/>
      <c r="IZ87" s="94"/>
      <c r="JA87" s="94"/>
      <c r="JB87" s="94"/>
      <c r="JC87" s="94"/>
    </row>
    <row r="88" spans="1:263" s="19" customFormat="1" x14ac:dyDescent="0.2">
      <c r="A88" s="180">
        <v>43454</v>
      </c>
      <c r="B88" s="181" t="s">
        <v>2086</v>
      </c>
      <c r="C88" s="181" t="s">
        <v>220</v>
      </c>
      <c r="D88" s="181" t="s">
        <v>1944</v>
      </c>
      <c r="E88" s="182" t="s">
        <v>144</v>
      </c>
      <c r="F88" s="183">
        <v>43432</v>
      </c>
      <c r="G88" s="190">
        <v>2018</v>
      </c>
      <c r="H88" s="180" t="s">
        <v>6</v>
      </c>
      <c r="I88" s="180" t="str">
        <f>LEFT($H88,2)</f>
        <v>TX</v>
      </c>
      <c r="J88" s="180" t="str">
        <f>RIGHT($H88,2)</f>
        <v>TX</v>
      </c>
      <c r="K88" s="185" t="str">
        <f>IF($L88=$M88,L88,CONCATENATE($L88,", ",IF(ISBLANK(N88),"",CONCATENATE(N88,", ")),$M88))</f>
        <v>South Central</v>
      </c>
      <c r="L88" s="180" t="str">
        <f>INDEX('State '!$A$1:$C$62,MATCH($I88,'State '!$B:$B,0),3)</f>
        <v>South Central</v>
      </c>
      <c r="M88" s="180" t="str">
        <f>INDEX('State '!$A$1:$C$62,MATCH($J88,'State '!$B:$B,0),3)</f>
        <v>South Central</v>
      </c>
      <c r="N88" s="180"/>
      <c r="O88" s="186">
        <v>137.30000000000001</v>
      </c>
      <c r="P88" s="186"/>
      <c r="Q88" s="186">
        <v>396</v>
      </c>
      <c r="R88" s="187"/>
      <c r="S88" s="188" t="s">
        <v>135</v>
      </c>
      <c r="T88" s="185" t="s">
        <v>390</v>
      </c>
      <c r="U88" s="189" t="s">
        <v>2087</v>
      </c>
      <c r="V88" s="180" t="s">
        <v>2247</v>
      </c>
      <c r="W88" s="179" t="s">
        <v>2794</v>
      </c>
      <c r="X88" s="179"/>
      <c r="Y88" s="179" t="s">
        <v>2597</v>
      </c>
    </row>
    <row r="89" spans="1:263" s="19" customFormat="1" x14ac:dyDescent="0.2">
      <c r="A89" s="180">
        <v>43194</v>
      </c>
      <c r="B89" s="193" t="s">
        <v>2159</v>
      </c>
      <c r="C89" s="181" t="s">
        <v>207</v>
      </c>
      <c r="D89" s="193" t="s">
        <v>1944</v>
      </c>
      <c r="E89" s="193" t="s">
        <v>144</v>
      </c>
      <c r="F89" s="194">
        <v>43168</v>
      </c>
      <c r="G89" s="186">
        <v>2018</v>
      </c>
      <c r="H89" s="180" t="s">
        <v>2506</v>
      </c>
      <c r="I89" s="180" t="str">
        <f>LEFT($H89,2)</f>
        <v>KY</v>
      </c>
      <c r="J89" s="180" t="str">
        <f>RIGHT($H89,2)</f>
        <v>LA</v>
      </c>
      <c r="K89" s="185" t="str">
        <f>IF($L89=$M89,L89,CONCATENATE($L89,", ",IF(ISBLANK(N89),"",CONCATENATE(N89,", ")),$M89))</f>
        <v>Midwest, South Central</v>
      </c>
      <c r="L89" s="180" t="str">
        <f>INDEX('State '!$A$1:$C$62,MATCH($I89,'State '!$B:$B,0),3)</f>
        <v>Midwest</v>
      </c>
      <c r="M89" s="180" t="str">
        <f>INDEX('State '!$A$1:$C$62,MATCH($J89,'State '!$B:$B,0),3)</f>
        <v>South Central</v>
      </c>
      <c r="N89" s="180"/>
      <c r="O89" s="187">
        <v>170</v>
      </c>
      <c r="P89" s="187">
        <v>2.4</v>
      </c>
      <c r="Q89" s="187">
        <v>900</v>
      </c>
      <c r="R89" s="186"/>
      <c r="S89" s="180" t="s">
        <v>135</v>
      </c>
      <c r="T89" s="180" t="s">
        <v>390</v>
      </c>
      <c r="U89" s="180" t="s">
        <v>2160</v>
      </c>
      <c r="V89" s="180" t="s">
        <v>2250</v>
      </c>
      <c r="W89" s="179" t="s">
        <v>2531</v>
      </c>
      <c r="X89" s="179"/>
      <c r="Y89" s="179" t="s">
        <v>2599</v>
      </c>
    </row>
    <row r="90" spans="1:263" s="19" customFormat="1" ht="38.25" x14ac:dyDescent="0.2">
      <c r="A90" s="180">
        <v>43417</v>
      </c>
      <c r="B90" s="193" t="s">
        <v>2423</v>
      </c>
      <c r="C90" s="181" t="s">
        <v>241</v>
      </c>
      <c r="D90" s="193" t="s">
        <v>141</v>
      </c>
      <c r="E90" s="182" t="s">
        <v>144</v>
      </c>
      <c r="F90" s="194">
        <v>43404</v>
      </c>
      <c r="G90" s="195">
        <v>2018</v>
      </c>
      <c r="H90" s="180" t="s">
        <v>0</v>
      </c>
      <c r="I90" s="180" t="str">
        <f>LEFT($H90,2)</f>
        <v>LA</v>
      </c>
      <c r="J90" s="180" t="str">
        <f>RIGHT($H90,2)</f>
        <v>LA</v>
      </c>
      <c r="K90" s="185" t="str">
        <f>IF($L90=$M90,L90,CONCATENATE($L90,", ",IF(ISBLANK(N90),"",CONCATENATE(N90,", ")),$M90))</f>
        <v>South Central</v>
      </c>
      <c r="L90" s="180" t="str">
        <f>INDEX('State '!$A$1:$C$62,MATCH($I90,'State '!$B:$B,0),3)</f>
        <v>South Central</v>
      </c>
      <c r="M90" s="180" t="str">
        <f>INDEX('State '!$A$1:$C$62,MATCH($J90,'State '!$B:$B,0),3)</f>
        <v>South Central</v>
      </c>
      <c r="N90" s="180"/>
      <c r="O90" s="187">
        <v>29.7</v>
      </c>
      <c r="P90" s="187">
        <v>1</v>
      </c>
      <c r="Q90" s="187">
        <v>133.33000000000001</v>
      </c>
      <c r="R90" s="186">
        <v>24</v>
      </c>
      <c r="S90" s="180" t="s">
        <v>139</v>
      </c>
      <c r="T90" s="180" t="s">
        <v>390</v>
      </c>
      <c r="U90" s="180" t="s">
        <v>2424</v>
      </c>
      <c r="V90" s="180" t="s">
        <v>2247</v>
      </c>
      <c r="W90" s="179" t="s">
        <v>2530</v>
      </c>
      <c r="X90" s="179"/>
      <c r="Y90" s="179" t="s">
        <v>2600</v>
      </c>
    </row>
    <row r="91" spans="1:263" s="19" customFormat="1" ht="25.5" x14ac:dyDescent="0.2">
      <c r="A91" s="180">
        <v>43291</v>
      </c>
      <c r="B91" s="193" t="s">
        <v>2440</v>
      </c>
      <c r="C91" s="181" t="s">
        <v>207</v>
      </c>
      <c r="D91" s="193" t="s">
        <v>141</v>
      </c>
      <c r="E91" s="193" t="s">
        <v>144</v>
      </c>
      <c r="F91" s="194">
        <v>43286</v>
      </c>
      <c r="G91" s="186">
        <v>2018</v>
      </c>
      <c r="H91" s="180" t="s">
        <v>2396</v>
      </c>
      <c r="I91" s="180" t="str">
        <f>LEFT($H91,2)</f>
        <v>TX</v>
      </c>
      <c r="J91" s="180" t="str">
        <f>RIGHT($H91,2)</f>
        <v>MX</v>
      </c>
      <c r="K91" s="185" t="str">
        <f>IF($L91=$M91,L91,CONCATENATE($L91,", ",IF(ISBLANK(N91),"",CONCATENATE(N91,", ")),$M91))</f>
        <v>South Central, Mexico</v>
      </c>
      <c r="L91" s="180" t="str">
        <f>INDEX('State '!$A$1:$C$62,MATCH($I91,'State '!$B:$B,0),3)</f>
        <v>South Central</v>
      </c>
      <c r="M91" s="180" t="str">
        <f>INDEX('State '!$A$1:$C$62,MATCH($J91,'State '!$B:$B,0),3)</f>
        <v>Mexico</v>
      </c>
      <c r="N91" s="180"/>
      <c r="O91" s="187"/>
      <c r="P91" s="187">
        <f>486/5280</f>
        <v>9.2045454545454541E-2</v>
      </c>
      <c r="Q91" s="187">
        <v>383</v>
      </c>
      <c r="R91" s="186">
        <v>24</v>
      </c>
      <c r="S91" s="180" t="s">
        <v>135</v>
      </c>
      <c r="T91" s="185" t="s">
        <v>390</v>
      </c>
      <c r="U91" s="180" t="s">
        <v>2542</v>
      </c>
      <c r="V91" s="180" t="s">
        <v>2250</v>
      </c>
      <c r="W91" s="179" t="s">
        <v>2662</v>
      </c>
      <c r="X91" s="179"/>
      <c r="Y91" s="179"/>
    </row>
    <row r="92" spans="1:263" ht="51" x14ac:dyDescent="0.2">
      <c r="A92" s="180">
        <v>43192</v>
      </c>
      <c r="B92" s="193" t="s">
        <v>2178</v>
      </c>
      <c r="C92" s="181" t="s">
        <v>2120</v>
      </c>
      <c r="D92" s="193" t="s">
        <v>141</v>
      </c>
      <c r="E92" s="193" t="s">
        <v>144</v>
      </c>
      <c r="F92" s="194">
        <v>43158</v>
      </c>
      <c r="G92" s="186">
        <v>2018</v>
      </c>
      <c r="H92" s="180" t="s">
        <v>53</v>
      </c>
      <c r="I92" s="180" t="str">
        <f>LEFT($H92,2)</f>
        <v>SC</v>
      </c>
      <c r="J92" s="180" t="str">
        <f>RIGHT($H92,2)</f>
        <v>SC</v>
      </c>
      <c r="K92" s="185" t="str">
        <f>IF($L92=$M92,L92,CONCATENATE($L92,", ",IF(ISBLANK(N92),"",CONCATENATE(N92,", ")),$M92))</f>
        <v>Southeast</v>
      </c>
      <c r="L92" s="180" t="str">
        <f>INDEX('State '!$A$1:$C$62,MATCH($I92,'State '!$B:$B,0),3)</f>
        <v>Southeast</v>
      </c>
      <c r="M92" s="180" t="str">
        <f>INDEX('State '!$A$1:$C$62,MATCH($J92,'State '!$B:$B,0),3)</f>
        <v>Southeast</v>
      </c>
      <c r="N92" s="180"/>
      <c r="O92" s="187">
        <v>119</v>
      </c>
      <c r="P92" s="187">
        <v>55</v>
      </c>
      <c r="Q92" s="187">
        <v>80</v>
      </c>
      <c r="R92" s="186">
        <v>12</v>
      </c>
      <c r="S92" s="180" t="s">
        <v>135</v>
      </c>
      <c r="T92" s="180" t="s">
        <v>390</v>
      </c>
      <c r="U92" s="180" t="s">
        <v>2261</v>
      </c>
      <c r="V92" s="180" t="s">
        <v>2247</v>
      </c>
      <c r="W92" s="179" t="s">
        <v>2602</v>
      </c>
      <c r="X92" s="179"/>
      <c r="Y92" s="179"/>
      <c r="Z92" s="94"/>
      <c r="AA92" s="94"/>
      <c r="AB92" s="94"/>
    </row>
    <row r="93" spans="1:263" x14ac:dyDescent="0.2">
      <c r="A93" s="180">
        <v>43417</v>
      </c>
      <c r="B93" s="193" t="s">
        <v>2368</v>
      </c>
      <c r="C93" s="193" t="s">
        <v>2095</v>
      </c>
      <c r="D93" s="193" t="s">
        <v>141</v>
      </c>
      <c r="E93" s="193" t="s">
        <v>144</v>
      </c>
      <c r="F93" s="194">
        <v>43404</v>
      </c>
      <c r="G93" s="186">
        <v>2018</v>
      </c>
      <c r="H93" s="180" t="s">
        <v>700</v>
      </c>
      <c r="I93" s="180" t="str">
        <f>LEFT($H93,2)</f>
        <v>MN</v>
      </c>
      <c r="J93" s="180" t="str">
        <f>RIGHT($H93,2)</f>
        <v>ND</v>
      </c>
      <c r="K93" s="185" t="str">
        <f>IF($L93=$M93,L93,CONCATENATE($L93,", ",IF(ISBLANK(N93),"",CONCATENATE(N93,", ")),$M93))</f>
        <v>Midwest, Mountain</v>
      </c>
      <c r="L93" s="180" t="str">
        <f>INDEX('State '!$A$1:$C$62,MATCH($I93,'State '!$B:$B,0),3)</f>
        <v>Midwest</v>
      </c>
      <c r="M93" s="180" t="str">
        <f>INDEX('State '!$A$1:$C$62,MATCH($J93,'State '!$B:$B,0),3)</f>
        <v>Mountain</v>
      </c>
      <c r="N93" s="180"/>
      <c r="O93" s="187">
        <v>57.3</v>
      </c>
      <c r="P93" s="187">
        <v>37.299999999999997</v>
      </c>
      <c r="Q93" s="187">
        <v>33</v>
      </c>
      <c r="R93" s="186">
        <v>16</v>
      </c>
      <c r="S93" s="180" t="s">
        <v>135</v>
      </c>
      <c r="T93" s="180" t="s">
        <v>390</v>
      </c>
      <c r="U93" s="180" t="s">
        <v>2369</v>
      </c>
      <c r="V93" s="180" t="s">
        <v>2250</v>
      </c>
      <c r="W93" s="179"/>
      <c r="X93" s="179"/>
      <c r="Y93" s="179"/>
      <c r="Z93" s="94"/>
      <c r="AA93" s="94"/>
      <c r="AB93" s="94"/>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row>
    <row r="94" spans="1:263" ht="25.5" x14ac:dyDescent="0.2">
      <c r="A94" s="180">
        <v>43417</v>
      </c>
      <c r="B94" s="193" t="s">
        <v>2413</v>
      </c>
      <c r="C94" s="193" t="s">
        <v>263</v>
      </c>
      <c r="D94" s="193" t="s">
        <v>141</v>
      </c>
      <c r="E94" s="193" t="s">
        <v>144</v>
      </c>
      <c r="F94" s="194">
        <v>43419</v>
      </c>
      <c r="G94" s="186">
        <v>2018</v>
      </c>
      <c r="H94" s="180" t="s">
        <v>2414</v>
      </c>
      <c r="I94" s="180" t="str">
        <f>LEFT($H94,2)</f>
        <v>WV</v>
      </c>
      <c r="J94" s="180" t="str">
        <f>RIGHT($H94,2)</f>
        <v>MD</v>
      </c>
      <c r="K94" s="185" t="str">
        <f>IF($L94=$M94,L94,CONCATENATE($L94,", ",IF(ISBLANK(N94),"",CONCATENATE(N94,", ")),$M94))</f>
        <v>Northeast</v>
      </c>
      <c r="L94" s="180" t="str">
        <f>INDEX('State '!$A$1:$C$62,MATCH($I94,'State '!$B:$B,0),3)</f>
        <v>Northeast</v>
      </c>
      <c r="M94" s="180" t="str">
        <f>INDEX('State '!$A$1:$C$62,MATCH($J94,'State '!$B:$B,0),3)</f>
        <v>Northeast</v>
      </c>
      <c r="N94" s="180"/>
      <c r="O94" s="187">
        <v>780</v>
      </c>
      <c r="P94" s="187">
        <v>29</v>
      </c>
      <c r="Q94" s="187">
        <v>500</v>
      </c>
      <c r="R94" s="186"/>
      <c r="S94" s="180" t="s">
        <v>135</v>
      </c>
      <c r="T94" s="180" t="s">
        <v>390</v>
      </c>
      <c r="U94" s="180" t="s">
        <v>2164</v>
      </c>
      <c r="V94" s="180" t="s">
        <v>2250</v>
      </c>
      <c r="W94" s="179" t="s">
        <v>2318</v>
      </c>
      <c r="X94" s="179"/>
      <c r="Y94" s="179"/>
      <c r="Z94" s="94"/>
      <c r="AA94" s="94"/>
      <c r="AB94" s="94"/>
    </row>
    <row r="95" spans="1:263" ht="25.5" x14ac:dyDescent="0.2">
      <c r="A95" s="180">
        <v>43377</v>
      </c>
      <c r="B95" s="193" t="s">
        <v>2431</v>
      </c>
      <c r="C95" s="193" t="s">
        <v>263</v>
      </c>
      <c r="D95" s="193" t="s">
        <v>141</v>
      </c>
      <c r="E95" s="193" t="s">
        <v>144</v>
      </c>
      <c r="F95" s="194">
        <v>43377</v>
      </c>
      <c r="G95" s="186">
        <v>2018</v>
      </c>
      <c r="H95" s="180" t="s">
        <v>33</v>
      </c>
      <c r="I95" s="180" t="str">
        <f>LEFT($H95,2)</f>
        <v>WV</v>
      </c>
      <c r="J95" s="180" t="str">
        <f>RIGHT($H95,2)</f>
        <v>WV</v>
      </c>
      <c r="K95" s="185" t="str">
        <f>IF($L95=$M95,L95,CONCATENATE($L95,", ",IF(ISBLANK(N95),"",CONCATENATE(N95,", ")),$M95))</f>
        <v>Northeast</v>
      </c>
      <c r="L95" s="180" t="str">
        <f>INDEX('State '!$A$1:$C$62,MATCH($I95,'State '!$B:$B,0),3)</f>
        <v>Northeast</v>
      </c>
      <c r="M95" s="180" t="str">
        <f>INDEX('State '!$A$1:$C$62,MATCH($J95,'State '!$B:$B,0),3)</f>
        <v>Northeast</v>
      </c>
      <c r="N95" s="180"/>
      <c r="O95" s="187">
        <v>780</v>
      </c>
      <c r="P95" s="187">
        <v>29</v>
      </c>
      <c r="Q95" s="187">
        <v>800</v>
      </c>
      <c r="R95" s="186"/>
      <c r="S95" s="180" t="s">
        <v>135</v>
      </c>
      <c r="T95" s="180" t="s">
        <v>390</v>
      </c>
      <c r="U95" s="180" t="s">
        <v>2164</v>
      </c>
      <c r="V95" s="180" t="s">
        <v>2247</v>
      </c>
      <c r="W95" s="179"/>
      <c r="X95" s="179"/>
      <c r="Y95" s="179"/>
      <c r="Z95" s="94"/>
      <c r="AA95" s="94"/>
      <c r="AB95" s="94"/>
    </row>
    <row r="96" spans="1:263" x14ac:dyDescent="0.2">
      <c r="A96" s="180">
        <v>43417</v>
      </c>
      <c r="B96" s="193" t="s">
        <v>2359</v>
      </c>
      <c r="C96" s="193" t="s">
        <v>1791</v>
      </c>
      <c r="D96" s="193" t="s">
        <v>141</v>
      </c>
      <c r="E96" s="193" t="s">
        <v>144</v>
      </c>
      <c r="F96" s="194">
        <v>43415</v>
      </c>
      <c r="G96" s="186">
        <v>2018</v>
      </c>
      <c r="H96" s="180" t="s">
        <v>1348</v>
      </c>
      <c r="I96" s="180" t="str">
        <f>LEFT($H96,2)</f>
        <v>IL</v>
      </c>
      <c r="J96" s="180" t="str">
        <f>RIGHT($H96,2)</f>
        <v>WI</v>
      </c>
      <c r="K96" s="185" t="str">
        <f>IF($L96=$M96,L96,CONCATENATE($L96,", ",IF(ISBLANK(N96),"",CONCATENATE(N96,", ")),$M96))</f>
        <v>Midwest</v>
      </c>
      <c r="L96" s="180" t="str">
        <f>INDEX('State '!$A$1:$C$62,MATCH($I96,'State '!$B:$B,0),3)</f>
        <v>Midwest</v>
      </c>
      <c r="M96" s="180" t="str">
        <f>INDEX('State '!$A$1:$C$62,MATCH($J96,'State '!$B:$B,0),3)</f>
        <v>Midwest</v>
      </c>
      <c r="N96" s="180"/>
      <c r="O96" s="187">
        <v>57.7</v>
      </c>
      <c r="P96" s="187">
        <v>0.5</v>
      </c>
      <c r="Q96" s="187">
        <v>231</v>
      </c>
      <c r="R96" s="186">
        <v>24</v>
      </c>
      <c r="S96" s="188" t="s">
        <v>135</v>
      </c>
      <c r="T96" s="185" t="s">
        <v>390</v>
      </c>
      <c r="U96" s="180" t="s">
        <v>2360</v>
      </c>
      <c r="V96" s="180" t="s">
        <v>2356</v>
      </c>
      <c r="W96" s="190"/>
      <c r="X96" s="179"/>
      <c r="Y96" s="179"/>
      <c r="Z96" s="94"/>
      <c r="AA96" s="94"/>
      <c r="AB96" s="94"/>
    </row>
    <row r="97" spans="1:263" x14ac:dyDescent="0.2">
      <c r="A97" s="207">
        <v>43068</v>
      </c>
      <c r="B97" s="193" t="s">
        <v>2026</v>
      </c>
      <c r="C97" s="193" t="s">
        <v>200</v>
      </c>
      <c r="D97" s="193" t="s">
        <v>1944</v>
      </c>
      <c r="E97" s="193" t="s">
        <v>144</v>
      </c>
      <c r="F97" s="194">
        <v>43039</v>
      </c>
      <c r="G97" s="195">
        <v>2017</v>
      </c>
      <c r="H97" s="180" t="s">
        <v>2438</v>
      </c>
      <c r="I97" s="180" t="str">
        <f>LEFT($H97,2)</f>
        <v>PA</v>
      </c>
      <c r="J97" s="180" t="str">
        <f>RIGHT($H97,2)</f>
        <v>MS</v>
      </c>
      <c r="K97" s="185" t="str">
        <f>IF($L97=$M97,L97,CONCATENATE($L97,", ",IF(ISBLANK(N97),"",CONCATENATE(N97,", ")),$M97))</f>
        <v>Northeast, Midwest, South Central</v>
      </c>
      <c r="L97" s="180" t="str">
        <f>INDEX('State '!$A$1:$C$62,MATCH($I97,'State '!$B:$B,0),3)</f>
        <v>Northeast</v>
      </c>
      <c r="M97" s="180" t="str">
        <f>INDEX('State '!$A$1:$C$62,MATCH($J97,'State '!$B:$B,0),3)</f>
        <v>South Central</v>
      </c>
      <c r="N97" s="180" t="s">
        <v>9</v>
      </c>
      <c r="O97" s="187">
        <v>256</v>
      </c>
      <c r="P97" s="187"/>
      <c r="Q97" s="187">
        <v>320</v>
      </c>
      <c r="R97" s="186"/>
      <c r="S97" s="180" t="s">
        <v>135</v>
      </c>
      <c r="T97" s="180" t="s">
        <v>390</v>
      </c>
      <c r="U97" s="180" t="s">
        <v>2168</v>
      </c>
      <c r="V97" s="180" t="s">
        <v>2250</v>
      </c>
      <c r="W97" s="179"/>
      <c r="X97" s="179"/>
      <c r="Y97" s="179"/>
      <c r="Z97" s="94"/>
      <c r="AA97" s="94"/>
      <c r="AB97" s="94"/>
    </row>
    <row r="98" spans="1:263" x14ac:dyDescent="0.2">
      <c r="A98" s="207">
        <v>43068</v>
      </c>
      <c r="B98" s="193" t="s">
        <v>2024</v>
      </c>
      <c r="C98" s="193" t="s">
        <v>200</v>
      </c>
      <c r="D98" s="193" t="s">
        <v>1944</v>
      </c>
      <c r="E98" s="193" t="s">
        <v>144</v>
      </c>
      <c r="F98" s="194">
        <v>43039</v>
      </c>
      <c r="G98" s="195">
        <v>2017</v>
      </c>
      <c r="H98" s="180" t="s">
        <v>2025</v>
      </c>
      <c r="I98" s="180" t="str">
        <f>LEFT($H98,2)</f>
        <v>PA</v>
      </c>
      <c r="J98" s="180" t="str">
        <f>RIGHT($H98,2)</f>
        <v>KY</v>
      </c>
      <c r="K98" s="185" t="str">
        <f>IF($L98=$M98,L98,CONCATENATE($L98,", ",IF(ISBLANK(N98),"",CONCATENATE(N98,", ")),$M98))</f>
        <v>Northeast, Midwest</v>
      </c>
      <c r="L98" s="180" t="str">
        <f>INDEX('State '!$A$1:$C$62,MATCH($I98,'State '!$B:$B,0),3)</f>
        <v>Northeast</v>
      </c>
      <c r="M98" s="180" t="str">
        <f>INDEX('State '!$A$1:$C$62,MATCH($J98,'State '!$B:$B,0),3)</f>
        <v>Midwest</v>
      </c>
      <c r="N98" s="180"/>
      <c r="O98" s="187">
        <v>127</v>
      </c>
      <c r="P98" s="187"/>
      <c r="Q98" s="187">
        <v>200</v>
      </c>
      <c r="R98" s="186"/>
      <c r="S98" s="180" t="s">
        <v>135</v>
      </c>
      <c r="T98" s="180" t="s">
        <v>390</v>
      </c>
      <c r="U98" s="180" t="s">
        <v>2168</v>
      </c>
      <c r="V98" s="180" t="s">
        <v>2250</v>
      </c>
      <c r="W98" s="179"/>
      <c r="X98" s="179"/>
      <c r="Y98" s="179"/>
      <c r="Z98" s="94"/>
      <c r="AA98" s="94"/>
      <c r="AB98" s="94"/>
    </row>
    <row r="99" spans="1:263" x14ac:dyDescent="0.2">
      <c r="A99" s="207">
        <v>43199</v>
      </c>
      <c r="B99" s="193" t="s">
        <v>2392</v>
      </c>
      <c r="C99" s="193" t="s">
        <v>1791</v>
      </c>
      <c r="D99" s="193" t="s">
        <v>141</v>
      </c>
      <c r="E99" s="193" t="s">
        <v>144</v>
      </c>
      <c r="F99" s="194">
        <v>43053</v>
      </c>
      <c r="G99" s="186">
        <v>2017</v>
      </c>
      <c r="H99" s="180" t="s">
        <v>52</v>
      </c>
      <c r="I99" s="180" t="str">
        <f>LEFT($H99,2)</f>
        <v>TN</v>
      </c>
      <c r="J99" s="180" t="str">
        <f>RIGHT($H99,2)</f>
        <v>TN</v>
      </c>
      <c r="K99" s="185" t="str">
        <f>IF($L99=$M99,L99,CONCATENATE($L99,", ",IF(ISBLANK(N99),"",CONCATENATE(N99,", ")),$M99))</f>
        <v>Midwest</v>
      </c>
      <c r="L99" s="180" t="str">
        <f>INDEX('State '!$A$1:$C$62,MATCH($I99,'State '!$B:$B,0),3)</f>
        <v>Midwest</v>
      </c>
      <c r="M99" s="180" t="str">
        <f>INDEX('State '!$A$1:$C$62,MATCH($J99,'State '!$B:$B,0),3)</f>
        <v>Midwest</v>
      </c>
      <c r="N99" s="180"/>
      <c r="O99" s="187">
        <v>36.700000000000003</v>
      </c>
      <c r="P99" s="187"/>
      <c r="Q99" s="187">
        <v>200</v>
      </c>
      <c r="R99" s="186"/>
      <c r="S99" s="180" t="s">
        <v>139</v>
      </c>
      <c r="T99" s="180" t="s">
        <v>390</v>
      </c>
      <c r="U99" s="180" t="s">
        <v>2393</v>
      </c>
      <c r="V99" s="180" t="s">
        <v>2247</v>
      </c>
      <c r="W99" s="179"/>
      <c r="X99" s="179"/>
      <c r="Y99" s="179"/>
      <c r="Z99" s="94"/>
      <c r="AA99" s="94"/>
      <c r="AB99" s="94"/>
    </row>
    <row r="100" spans="1:263" x14ac:dyDescent="0.2">
      <c r="A100" s="207">
        <v>43675</v>
      </c>
      <c r="B100" s="193" t="s">
        <v>2540</v>
      </c>
      <c r="C100" s="193" t="s">
        <v>201</v>
      </c>
      <c r="D100" s="193" t="s">
        <v>141</v>
      </c>
      <c r="E100" s="182" t="s">
        <v>144</v>
      </c>
      <c r="F100" s="194">
        <v>43040</v>
      </c>
      <c r="G100" s="195">
        <v>2017</v>
      </c>
      <c r="H100" s="180" t="s">
        <v>1940</v>
      </c>
      <c r="I100" s="180" t="str">
        <f>LEFT($H100,2)</f>
        <v>NJ</v>
      </c>
      <c r="J100" s="180" t="str">
        <f>RIGHT($H100,2)</f>
        <v>MA</v>
      </c>
      <c r="K100" s="185" t="str">
        <f>IF($L100=$M100,L100,CONCATENATE($L100,", ",IF(ISBLANK(N100),"",CONCATENATE(N100,", ")),$M100))</f>
        <v>Northeast</v>
      </c>
      <c r="L100" s="180" t="str">
        <f>INDEX('State '!$A$1:$C$62,MATCH($I100,'State '!$B:$B,0),3)</f>
        <v>Northeast</v>
      </c>
      <c r="M100" s="180" t="str">
        <f>INDEX('State '!$A$1:$C$62,MATCH($J100,'State '!$B:$B,0),3)</f>
        <v>Northeast</v>
      </c>
      <c r="N100" s="180"/>
      <c r="O100" s="187"/>
      <c r="P100" s="187">
        <v>0</v>
      </c>
      <c r="Q100" s="187">
        <v>40</v>
      </c>
      <c r="R100" s="186"/>
      <c r="S100" s="180" t="s">
        <v>135</v>
      </c>
      <c r="T100" s="180" t="s">
        <v>390</v>
      </c>
      <c r="U100" s="180" t="s">
        <v>2180</v>
      </c>
      <c r="V100" s="180" t="s">
        <v>2250</v>
      </c>
      <c r="W100" s="179"/>
      <c r="X100" s="179"/>
      <c r="Y100" s="179"/>
      <c r="Z100" s="94"/>
      <c r="AA100" s="94"/>
      <c r="AB100" s="94"/>
    </row>
    <row r="101" spans="1:263" ht="25.5" x14ac:dyDescent="0.2">
      <c r="A101" s="207">
        <v>43216</v>
      </c>
      <c r="B101" s="181" t="s">
        <v>2544</v>
      </c>
      <c r="C101" s="181" t="s">
        <v>1941</v>
      </c>
      <c r="D101" s="181" t="s">
        <v>1944</v>
      </c>
      <c r="E101" s="182" t="s">
        <v>144</v>
      </c>
      <c r="F101" s="183"/>
      <c r="G101" s="184">
        <v>2017</v>
      </c>
      <c r="H101" s="180" t="s">
        <v>2420</v>
      </c>
      <c r="I101" s="180" t="str">
        <f>LEFT($H101,2)</f>
        <v>PA</v>
      </c>
      <c r="J101" s="180" t="str">
        <f>RIGHT($H101,2)</f>
        <v>AL</v>
      </c>
      <c r="K101" s="185" t="str">
        <f>IF($L101=$M101,L101,CONCATENATE($L101,", ",IF(ISBLANK(N101),"",CONCATENATE(N101,", ")),$M101))</f>
        <v>Northeast, Southeast, South Central</v>
      </c>
      <c r="L101" s="180" t="str">
        <f>INDEX('State '!$A$1:$C$62,MATCH($I101,'State '!$B:$B,0),3)</f>
        <v>Northeast</v>
      </c>
      <c r="M101" s="180" t="str">
        <f>INDEX('State '!$A$1:$C$62,MATCH($J101,'State '!$B:$B,0),3)</f>
        <v>South Central</v>
      </c>
      <c r="N101" s="180" t="s">
        <v>15</v>
      </c>
      <c r="O101" s="186">
        <v>2600</v>
      </c>
      <c r="P101" s="186"/>
      <c r="Q101" s="186">
        <v>400</v>
      </c>
      <c r="R101" s="187"/>
      <c r="S101" s="188" t="s">
        <v>135</v>
      </c>
      <c r="T101" s="185" t="s">
        <v>390</v>
      </c>
      <c r="U101" s="189" t="s">
        <v>2072</v>
      </c>
      <c r="V101" s="180" t="s">
        <v>2250</v>
      </c>
      <c r="W101" s="179" t="s">
        <v>2367</v>
      </c>
      <c r="X101" s="179"/>
      <c r="Y101" s="179"/>
      <c r="Z101" s="94"/>
      <c r="AA101" s="94"/>
      <c r="AB101" s="94"/>
    </row>
    <row r="102" spans="1:263" ht="25.5" x14ac:dyDescent="0.2">
      <c r="A102" s="180">
        <v>43194</v>
      </c>
      <c r="B102" s="193" t="s">
        <v>2089</v>
      </c>
      <c r="C102" s="193" t="s">
        <v>2507</v>
      </c>
      <c r="D102" s="193" t="s">
        <v>1944</v>
      </c>
      <c r="E102" s="193" t="s">
        <v>144</v>
      </c>
      <c r="F102" s="194">
        <v>42822</v>
      </c>
      <c r="G102" s="195">
        <v>2017</v>
      </c>
      <c r="H102" s="180" t="s">
        <v>0</v>
      </c>
      <c r="I102" s="180" t="str">
        <f>LEFT($H102,2)</f>
        <v>LA</v>
      </c>
      <c r="J102" s="180" t="str">
        <f>RIGHT($H102,2)</f>
        <v>LA</v>
      </c>
      <c r="K102" s="185" t="str">
        <f>IF($L102=$M102,L102,CONCATENATE($L102,", ",IF(ISBLANK(N102),"",CONCATENATE(N102,", ")),$M102))</f>
        <v>South Central</v>
      </c>
      <c r="L102" s="180" t="str">
        <f>INDEX('State '!$A$1:$C$62,MATCH($I102,'State '!$B:$B,0),3)</f>
        <v>South Central</v>
      </c>
      <c r="M102" s="180" t="str">
        <f>INDEX('State '!$A$1:$C$62,MATCH($J102,'State '!$B:$B,0),3)</f>
        <v>South Central</v>
      </c>
      <c r="N102" s="180"/>
      <c r="O102" s="187">
        <v>141</v>
      </c>
      <c r="P102" s="187">
        <v>3.58</v>
      </c>
      <c r="Q102" s="187">
        <v>1500</v>
      </c>
      <c r="R102" s="186">
        <v>36</v>
      </c>
      <c r="S102" s="180" t="s">
        <v>135</v>
      </c>
      <c r="T102" s="180" t="s">
        <v>390</v>
      </c>
      <c r="U102" s="180" t="s">
        <v>2270</v>
      </c>
      <c r="V102" s="180" t="s">
        <v>2247</v>
      </c>
      <c r="W102" s="179"/>
      <c r="X102" s="179"/>
      <c r="Y102" s="179"/>
      <c r="Z102" s="94"/>
      <c r="AA102" s="94"/>
      <c r="AB102" s="94"/>
    </row>
    <row r="103" spans="1:263" ht="25.5" x14ac:dyDescent="0.2">
      <c r="A103" s="207">
        <v>43468</v>
      </c>
      <c r="B103" s="193" t="s">
        <v>2337</v>
      </c>
      <c r="C103" s="193" t="s">
        <v>2338</v>
      </c>
      <c r="D103" s="193" t="s">
        <v>137</v>
      </c>
      <c r="E103" s="193" t="s">
        <v>144</v>
      </c>
      <c r="F103" s="194">
        <v>43070</v>
      </c>
      <c r="G103" s="195">
        <v>2017</v>
      </c>
      <c r="H103" s="180" t="s">
        <v>37</v>
      </c>
      <c r="I103" s="180" t="str">
        <f>LEFT($H103,2)</f>
        <v>OK</v>
      </c>
      <c r="J103" s="180" t="str">
        <f>RIGHT($H103,2)</f>
        <v>OK</v>
      </c>
      <c r="K103" s="185" t="str">
        <f>IF($L103=$M103,L103,CONCATENATE($L103,", ",IF(ISBLANK(N103),"",CONCATENATE(N103,", ")),$M103))</f>
        <v>South Central</v>
      </c>
      <c r="L103" s="180" t="str">
        <f>INDEX('State '!$A$1:$C$62,MATCH($I103,'State '!$B:$B,0),3)</f>
        <v>South Central</v>
      </c>
      <c r="M103" s="180" t="str">
        <f>INDEX('State '!$A$1:$C$62,MATCH($J103,'State '!$B:$B,0),3)</f>
        <v>South Central</v>
      </c>
      <c r="N103" s="180"/>
      <c r="O103" s="187">
        <v>60</v>
      </c>
      <c r="P103" s="187">
        <v>50</v>
      </c>
      <c r="Q103" s="187">
        <v>200</v>
      </c>
      <c r="R103" s="186">
        <v>24</v>
      </c>
      <c r="S103" s="180" t="s">
        <v>139</v>
      </c>
      <c r="T103" s="180" t="s">
        <v>188</v>
      </c>
      <c r="U103" s="189" t="s">
        <v>391</v>
      </c>
      <c r="V103" s="180" t="s">
        <v>2247</v>
      </c>
      <c r="W103" s="179" t="s">
        <v>2568</v>
      </c>
      <c r="X103" s="179"/>
      <c r="Y103" s="179" t="s">
        <v>2810</v>
      </c>
      <c r="Z103" s="94"/>
      <c r="AA103" s="94"/>
      <c r="AB103" s="94"/>
    </row>
    <row r="104" spans="1:263" s="111" customFormat="1" x14ac:dyDescent="0.2">
      <c r="A104" s="180">
        <v>42853</v>
      </c>
      <c r="B104" s="193" t="s">
        <v>2203</v>
      </c>
      <c r="C104" s="193" t="s">
        <v>2090</v>
      </c>
      <c r="D104" s="193" t="s">
        <v>137</v>
      </c>
      <c r="E104" s="182" t="s">
        <v>144</v>
      </c>
      <c r="F104" s="194">
        <v>42765</v>
      </c>
      <c r="G104" s="195">
        <v>2017</v>
      </c>
      <c r="H104" s="180" t="s">
        <v>419</v>
      </c>
      <c r="I104" s="180" t="str">
        <f>LEFT($H104,2)</f>
        <v>TX</v>
      </c>
      <c r="J104" s="180" t="str">
        <f>RIGHT($H104,2)</f>
        <v>MX</v>
      </c>
      <c r="K104" s="185" t="str">
        <f>IF($L104=$M104,L104,CONCATENATE($L104,", ",IF(ISBLANK(N104),"",CONCATENATE(N104,", ")),$M104))</f>
        <v>South Central, Mexico</v>
      </c>
      <c r="L104" s="180" t="str">
        <f>INDEX('State '!$A$1:$C$62,MATCH($I104,'State '!$B:$B,0),3)</f>
        <v>South Central</v>
      </c>
      <c r="M104" s="180" t="str">
        <f>INDEX('State '!$A$1:$C$62,MATCH($J104,'State '!$B:$B,0),3)</f>
        <v>Mexico</v>
      </c>
      <c r="N104" s="180"/>
      <c r="O104" s="187">
        <v>2.5</v>
      </c>
      <c r="P104" s="187">
        <v>195</v>
      </c>
      <c r="Q104" s="187">
        <v>1100</v>
      </c>
      <c r="R104" s="186">
        <v>42</v>
      </c>
      <c r="S104" s="180" t="s">
        <v>135</v>
      </c>
      <c r="T104" s="180" t="s">
        <v>390</v>
      </c>
      <c r="U104" s="180" t="s">
        <v>2091</v>
      </c>
      <c r="V104" s="180" t="s">
        <v>2250</v>
      </c>
      <c r="W104" s="179"/>
      <c r="X104" s="179"/>
      <c r="Y104" s="179"/>
    </row>
    <row r="105" spans="1:263" ht="25.5" x14ac:dyDescent="0.2">
      <c r="A105" s="180">
        <v>43068</v>
      </c>
      <c r="B105" s="193" t="s">
        <v>1886</v>
      </c>
      <c r="C105" s="181" t="s">
        <v>207</v>
      </c>
      <c r="D105" s="193" t="s">
        <v>141</v>
      </c>
      <c r="E105" s="193" t="s">
        <v>144</v>
      </c>
      <c r="F105" s="194">
        <v>43040</v>
      </c>
      <c r="G105" s="195">
        <v>2017</v>
      </c>
      <c r="H105" s="180" t="s">
        <v>792</v>
      </c>
      <c r="I105" s="180" t="str">
        <f>LEFT($H105,2)</f>
        <v>NY</v>
      </c>
      <c r="J105" s="180" t="str">
        <f>RIGHT($H105,2)</f>
        <v>CT</v>
      </c>
      <c r="K105" s="185" t="str">
        <f>IF($L105=$M105,L105,CONCATENATE($L105,", ",IF(ISBLANK(N105),"",CONCATENATE(N105,", ")),$M105))</f>
        <v>Northeast</v>
      </c>
      <c r="L105" s="180" t="str">
        <f>INDEX('State '!$A$1:$C$62,MATCH($I105,'State '!$B:$B,0),3)</f>
        <v>Northeast</v>
      </c>
      <c r="M105" s="180" t="str">
        <f>INDEX('State '!$A$1:$C$62,MATCH($J105,'State '!$B:$B,0),3)</f>
        <v>Northeast</v>
      </c>
      <c r="N105" s="180"/>
      <c r="O105" s="187">
        <v>85.6</v>
      </c>
      <c r="P105" s="187">
        <v>13.3</v>
      </c>
      <c r="Q105" s="187">
        <v>72.099999999999994</v>
      </c>
      <c r="R105" s="186" t="s">
        <v>393</v>
      </c>
      <c r="S105" s="180" t="s">
        <v>135</v>
      </c>
      <c r="T105" s="180" t="s">
        <v>390</v>
      </c>
      <c r="U105" s="180" t="s">
        <v>2185</v>
      </c>
      <c r="V105" s="180" t="s">
        <v>2250</v>
      </c>
      <c r="W105" s="179"/>
      <c r="X105" s="179"/>
      <c r="Y105" s="179"/>
      <c r="Z105" s="94"/>
      <c r="AA105" s="94"/>
      <c r="AB105" s="94"/>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row>
    <row r="106" spans="1:263" ht="25.5" x14ac:dyDescent="0.2">
      <c r="A106" s="180">
        <v>42921</v>
      </c>
      <c r="B106" s="193" t="s">
        <v>2378</v>
      </c>
      <c r="C106" s="193" t="s">
        <v>286</v>
      </c>
      <c r="D106" s="193" t="s">
        <v>141</v>
      </c>
      <c r="E106" s="193" t="s">
        <v>144</v>
      </c>
      <c r="F106" s="194">
        <v>42795</v>
      </c>
      <c r="G106" s="186">
        <v>2017</v>
      </c>
      <c r="H106" s="180" t="s">
        <v>993</v>
      </c>
      <c r="I106" s="180" t="str">
        <f>LEFT($H106,2)</f>
        <v>VA</v>
      </c>
      <c r="J106" s="180" t="str">
        <f>RIGHT($H106,2)</f>
        <v>MD</v>
      </c>
      <c r="K106" s="185" t="str">
        <f>IF($L106=$M106,L106,CONCATENATE($L106,", ",IF(ISBLANK(N106),"",CONCATENATE(N106,", ")),$M106))</f>
        <v>Northeast</v>
      </c>
      <c r="L106" s="180" t="str">
        <f>INDEX('State '!$A$1:$C$62,MATCH($I106,'State '!$B:$B,0),3)</f>
        <v>Northeast</v>
      </c>
      <c r="M106" s="180" t="str">
        <f>INDEX('State '!$A$1:$C$62,MATCH($J106,'State '!$B:$B,0),3)</f>
        <v>Northeast</v>
      </c>
      <c r="N106" s="180"/>
      <c r="O106" s="187">
        <v>36.6</v>
      </c>
      <c r="P106" s="187"/>
      <c r="Q106" s="187">
        <v>107</v>
      </c>
      <c r="R106" s="186"/>
      <c r="S106" s="180" t="s">
        <v>135</v>
      </c>
      <c r="T106" s="180" t="s">
        <v>390</v>
      </c>
      <c r="U106" s="180" t="s">
        <v>2154</v>
      </c>
      <c r="V106" s="180" t="s">
        <v>2250</v>
      </c>
      <c r="W106" s="179" t="s">
        <v>2287</v>
      </c>
      <c r="X106" s="179"/>
      <c r="Y106" s="179"/>
      <c r="Z106" s="94"/>
      <c r="AA106" s="94"/>
      <c r="AB106" s="94"/>
    </row>
    <row r="107" spans="1:263" s="108" customFormat="1" ht="25.5" x14ac:dyDescent="0.2">
      <c r="A107" s="180">
        <v>42900</v>
      </c>
      <c r="B107" s="193" t="s">
        <v>2048</v>
      </c>
      <c r="C107" s="193" t="s">
        <v>2049</v>
      </c>
      <c r="D107" s="193" t="s">
        <v>137</v>
      </c>
      <c r="E107" s="193" t="s">
        <v>144</v>
      </c>
      <c r="F107" s="194">
        <v>42898</v>
      </c>
      <c r="G107" s="195">
        <v>2017</v>
      </c>
      <c r="H107" s="180" t="s">
        <v>18</v>
      </c>
      <c r="I107" s="180" t="str">
        <f>LEFT($H107,2)</f>
        <v>FL</v>
      </c>
      <c r="J107" s="180" t="str">
        <f>RIGHT($H107,2)</f>
        <v>FL</v>
      </c>
      <c r="K107" s="185" t="str">
        <f>IF($L107=$M107,L107,CONCATENATE($L107,", ",IF(ISBLANK(N107),"",CONCATENATE(N107,", ")),$M107))</f>
        <v>Southeast</v>
      </c>
      <c r="L107" s="180" t="str">
        <f>INDEX('State '!$A$1:$C$62,MATCH($I107,'State '!$B:$B,0),3)</f>
        <v>Southeast</v>
      </c>
      <c r="M107" s="180" t="str">
        <f>INDEX('State '!$A$1:$C$62,MATCH($J107,'State '!$B:$B,0),3)</f>
        <v>Southeast</v>
      </c>
      <c r="N107" s="180"/>
      <c r="O107" s="187">
        <v>537.29999999999995</v>
      </c>
      <c r="P107" s="187">
        <v>126</v>
      </c>
      <c r="Q107" s="187">
        <v>640</v>
      </c>
      <c r="R107" s="186">
        <v>36</v>
      </c>
      <c r="S107" s="180" t="s">
        <v>1879</v>
      </c>
      <c r="T107" s="180" t="s">
        <v>390</v>
      </c>
      <c r="U107" s="180" t="s">
        <v>2181</v>
      </c>
      <c r="V107" s="180" t="s">
        <v>2247</v>
      </c>
      <c r="W107" s="179"/>
      <c r="X107" s="179"/>
      <c r="Y107" s="17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row>
    <row r="108" spans="1:263" ht="25.5" x14ac:dyDescent="0.2">
      <c r="A108" s="180">
        <v>43124</v>
      </c>
      <c r="B108" s="193" t="s">
        <v>2453</v>
      </c>
      <c r="C108" s="193" t="s">
        <v>1969</v>
      </c>
      <c r="D108" s="193" t="s">
        <v>141</v>
      </c>
      <c r="E108" s="193" t="s">
        <v>144</v>
      </c>
      <c r="F108" s="194">
        <v>42887</v>
      </c>
      <c r="G108" s="195">
        <v>2017</v>
      </c>
      <c r="H108" s="180" t="s">
        <v>6</v>
      </c>
      <c r="I108" s="180" t="str">
        <f>LEFT($H108,2)</f>
        <v>TX</v>
      </c>
      <c r="J108" s="180" t="str">
        <f>RIGHT($H108,2)</f>
        <v>TX</v>
      </c>
      <c r="K108" s="185" t="str">
        <f>IF($L108=$M108,L108,CONCATENATE($L108,", ",IF(ISBLANK(N108),"",CONCATENATE(N108,", ")),$M108))</f>
        <v>South Central</v>
      </c>
      <c r="L108" s="180" t="str">
        <f>INDEX('State '!$A$1:$C$62,MATCH($I108,'State '!$B:$B,0),3)</f>
        <v>South Central</v>
      </c>
      <c r="M108" s="180" t="str">
        <f>INDEX('State '!$A$1:$C$62,MATCH($J108,'State '!$B:$B,0),3)</f>
        <v>South Central</v>
      </c>
      <c r="N108" s="180"/>
      <c r="O108" s="187">
        <v>41</v>
      </c>
      <c r="P108" s="187"/>
      <c r="Q108" s="187">
        <v>210</v>
      </c>
      <c r="R108" s="186"/>
      <c r="S108" s="180" t="s">
        <v>135</v>
      </c>
      <c r="T108" s="180" t="s">
        <v>390</v>
      </c>
      <c r="U108" s="180" t="s">
        <v>2112</v>
      </c>
      <c r="V108" s="180" t="s">
        <v>2247</v>
      </c>
      <c r="W108" s="179"/>
      <c r="X108" s="179"/>
      <c r="Y108" s="179"/>
      <c r="Z108" s="94"/>
      <c r="AA108" s="94"/>
      <c r="AB108" s="94"/>
    </row>
    <row r="109" spans="1:263" ht="51" x14ac:dyDescent="0.2">
      <c r="A109" s="180">
        <v>43068</v>
      </c>
      <c r="B109" s="181" t="s">
        <v>2436</v>
      </c>
      <c r="C109" s="181" t="s">
        <v>2103</v>
      </c>
      <c r="D109" s="181" t="s">
        <v>141</v>
      </c>
      <c r="E109" s="182" t="s">
        <v>144</v>
      </c>
      <c r="F109" s="183">
        <v>42987</v>
      </c>
      <c r="G109" s="184">
        <v>2017</v>
      </c>
      <c r="H109" s="180" t="s">
        <v>20</v>
      </c>
      <c r="I109" s="180" t="str">
        <f>LEFT($H109,2)</f>
        <v>NJ</v>
      </c>
      <c r="J109" s="180" t="str">
        <f>RIGHT($H109,2)</f>
        <v>NJ</v>
      </c>
      <c r="K109" s="185" t="str">
        <f>IF($L109=$M109,L109,CONCATENATE($L109,", ",IF(ISBLANK(N109),"",CONCATENATE(N109,", ")),$M109))</f>
        <v>Northeast</v>
      </c>
      <c r="L109" s="180" t="str">
        <f>INDEX('State '!$A$1:$C$62,MATCH($I109,'State '!$B:$B,0),3)</f>
        <v>Northeast</v>
      </c>
      <c r="M109" s="180" t="str">
        <f>INDEX('State '!$A$1:$C$62,MATCH($J109,'State '!$B:$B,0),3)</f>
        <v>Northeast</v>
      </c>
      <c r="N109" s="180"/>
      <c r="O109" s="186">
        <v>26.7</v>
      </c>
      <c r="P109" s="186"/>
      <c r="Q109" s="186">
        <v>20</v>
      </c>
      <c r="R109" s="187"/>
      <c r="S109" s="188" t="s">
        <v>135</v>
      </c>
      <c r="T109" s="185" t="s">
        <v>390</v>
      </c>
      <c r="U109" s="189" t="s">
        <v>2104</v>
      </c>
      <c r="V109" s="180" t="s">
        <v>2247</v>
      </c>
      <c r="W109" s="179"/>
      <c r="X109" s="179"/>
      <c r="Y109" s="179"/>
      <c r="Z109" s="94"/>
      <c r="AA109" s="94"/>
      <c r="AB109" s="94"/>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row>
    <row r="110" spans="1:263" ht="51" x14ac:dyDescent="0.2">
      <c r="A110" s="180">
        <v>43068</v>
      </c>
      <c r="B110" s="193" t="s">
        <v>2230</v>
      </c>
      <c r="C110" s="193" t="s">
        <v>200</v>
      </c>
      <c r="D110" s="193" t="s">
        <v>1944</v>
      </c>
      <c r="E110" s="193" t="s">
        <v>144</v>
      </c>
      <c r="F110" s="194">
        <v>42948</v>
      </c>
      <c r="G110" s="195">
        <v>2017</v>
      </c>
      <c r="H110" s="180" t="s">
        <v>2231</v>
      </c>
      <c r="I110" s="180" t="str">
        <f>LEFT($H110,2)</f>
        <v>PA</v>
      </c>
      <c r="J110" s="180" t="str">
        <f>RIGHT($H110,2)</f>
        <v>LA</v>
      </c>
      <c r="K110" s="185" t="str">
        <f>IF($L110=$M110,L110,CONCATENATE($L110,", ",IF(ISBLANK(N110),"",CONCATENATE(N110,", ")),$M110))</f>
        <v>Northeast, Midwest, South Central</v>
      </c>
      <c r="L110" s="180" t="str">
        <f>INDEX('State '!$A$1:$C$62,MATCH($I110,'State '!$B:$B,0),3)</f>
        <v>Northeast</v>
      </c>
      <c r="M110" s="180" t="str">
        <f>INDEX('State '!$A$1:$C$62,MATCH($J110,'State '!$B:$B,0),3)</f>
        <v>South Central</v>
      </c>
      <c r="N110" s="180" t="s">
        <v>9</v>
      </c>
      <c r="O110" s="187">
        <v>26.5</v>
      </c>
      <c r="P110" s="187"/>
      <c r="Q110" s="187">
        <v>400</v>
      </c>
      <c r="R110" s="186"/>
      <c r="S110" s="180" t="s">
        <v>135</v>
      </c>
      <c r="T110" s="180" t="s">
        <v>390</v>
      </c>
      <c r="U110" s="180" t="s">
        <v>2074</v>
      </c>
      <c r="V110" s="180" t="s">
        <v>2250</v>
      </c>
      <c r="W110" s="179"/>
      <c r="X110" s="179"/>
      <c r="Y110" s="179"/>
      <c r="Z110" s="94"/>
      <c r="AA110" s="94"/>
      <c r="AB110" s="94"/>
    </row>
    <row r="111" spans="1:263" x14ac:dyDescent="0.2">
      <c r="A111" s="180">
        <v>42619</v>
      </c>
      <c r="B111" s="193" t="s">
        <v>1999</v>
      </c>
      <c r="C111" s="193" t="s">
        <v>1941</v>
      </c>
      <c r="D111" s="193" t="s">
        <v>134</v>
      </c>
      <c r="E111" s="193" t="s">
        <v>144</v>
      </c>
      <c r="F111" s="194">
        <v>42736</v>
      </c>
      <c r="G111" s="195">
        <v>2017</v>
      </c>
      <c r="H111" s="180" t="s">
        <v>2419</v>
      </c>
      <c r="I111" s="180" t="str">
        <f>LEFT($H111,2)</f>
        <v>MS</v>
      </c>
      <c r="J111" s="180" t="str">
        <f>RIGHT($H111,2)</f>
        <v>LA</v>
      </c>
      <c r="K111" s="185" t="str">
        <f>IF($L111=$M111,L111,CONCATENATE($L111,", ",IF(ISBLANK(N111),"",CONCATENATE(N111,", ")),$M111))</f>
        <v>South Central</v>
      </c>
      <c r="L111" s="180" t="str">
        <f>INDEX('State '!$A$1:$C$62,MATCH($I111,'State '!$B:$B,0),3)</f>
        <v>South Central</v>
      </c>
      <c r="M111" s="180" t="str">
        <f>INDEX('State '!$A$1:$C$62,MATCH($J111,'State '!$B:$B,0),3)</f>
        <v>South Central</v>
      </c>
      <c r="N111" s="180"/>
      <c r="O111" s="187">
        <v>278</v>
      </c>
      <c r="P111" s="187">
        <v>7</v>
      </c>
      <c r="Q111" s="187">
        <v>1200</v>
      </c>
      <c r="R111" s="186">
        <v>36</v>
      </c>
      <c r="S111" s="180" t="s">
        <v>135</v>
      </c>
      <c r="T111" s="180" t="s">
        <v>390</v>
      </c>
      <c r="U111" s="180" t="s">
        <v>2171</v>
      </c>
      <c r="V111" s="180" t="s">
        <v>2250</v>
      </c>
      <c r="W111" s="179" t="s">
        <v>2689</v>
      </c>
      <c r="X111" s="179"/>
      <c r="Y111" s="179"/>
      <c r="Z111" s="94"/>
      <c r="AA111" s="94"/>
      <c r="AB111" s="94"/>
    </row>
    <row r="112" spans="1:263" x14ac:dyDescent="0.2">
      <c r="A112" s="180">
        <v>42900</v>
      </c>
      <c r="B112" s="193" t="s">
        <v>1991</v>
      </c>
      <c r="C112" s="193" t="s">
        <v>1941</v>
      </c>
      <c r="D112" s="193" t="s">
        <v>141</v>
      </c>
      <c r="E112" s="193" t="s">
        <v>144</v>
      </c>
      <c r="F112" s="194">
        <v>42893</v>
      </c>
      <c r="G112" s="195">
        <v>2017</v>
      </c>
      <c r="H112" s="180" t="s">
        <v>17</v>
      </c>
      <c r="I112" s="180" t="str">
        <f>LEFT($H112,2)</f>
        <v>AL</v>
      </c>
      <c r="J112" s="180" t="str">
        <f>RIGHT($H112,2)</f>
        <v>AL</v>
      </c>
      <c r="K112" s="185" t="str">
        <f>IF($L112=$M112,L112,CONCATENATE($L112,", ",IF(ISBLANK(N112),"",CONCATENATE(N112,", ")),$M112))</f>
        <v>South Central</v>
      </c>
      <c r="L112" s="180" t="str">
        <f>INDEX('State '!$A$1:$C$62,MATCH($I112,'State '!$B:$B,0),3)</f>
        <v>South Central</v>
      </c>
      <c r="M112" s="180" t="str">
        <f>INDEX('State '!$A$1:$C$62,MATCH($J112,'State '!$B:$B,0),3)</f>
        <v>South Central</v>
      </c>
      <c r="N112" s="180"/>
      <c r="O112" s="187">
        <v>300</v>
      </c>
      <c r="P112" s="187">
        <v>20</v>
      </c>
      <c r="Q112" s="187">
        <v>818</v>
      </c>
      <c r="R112" s="186" t="s">
        <v>1274</v>
      </c>
      <c r="S112" s="180" t="s">
        <v>135</v>
      </c>
      <c r="T112" s="180" t="s">
        <v>390</v>
      </c>
      <c r="U112" s="180" t="s">
        <v>1988</v>
      </c>
      <c r="V112" s="180" t="s">
        <v>2247</v>
      </c>
      <c r="W112" s="179"/>
      <c r="X112" s="179"/>
      <c r="Y112" s="179"/>
      <c r="Z112" s="94"/>
      <c r="AA112" s="94"/>
      <c r="AB112" s="94"/>
    </row>
    <row r="113" spans="1:262" ht="25.5" x14ac:dyDescent="0.2">
      <c r="A113" s="180">
        <v>43123</v>
      </c>
      <c r="B113" s="193" t="s">
        <v>2395</v>
      </c>
      <c r="C113" s="193" t="s">
        <v>2174</v>
      </c>
      <c r="D113" s="193" t="s">
        <v>137</v>
      </c>
      <c r="E113" s="182" t="s">
        <v>144</v>
      </c>
      <c r="F113" s="194">
        <v>43070</v>
      </c>
      <c r="G113" s="186">
        <v>2017</v>
      </c>
      <c r="H113" s="180" t="s">
        <v>6</v>
      </c>
      <c r="I113" s="180" t="str">
        <f>LEFT($H113,2)</f>
        <v>TX</v>
      </c>
      <c r="J113" s="180" t="str">
        <f>RIGHT($H113,2)</f>
        <v>TX</v>
      </c>
      <c r="K113" s="185" t="str">
        <f>IF($L113=$M113,L113,CONCATENATE($L113,", ",IF(ISBLANK(N113),"",CONCATENATE(N113,", ")),$M113))</f>
        <v>South Central</v>
      </c>
      <c r="L113" s="180" t="str">
        <f>INDEX('State '!$A$1:$C$62,MATCH($I113,'State '!$B:$B,0),3)</f>
        <v>South Central</v>
      </c>
      <c r="M113" s="180" t="str">
        <f>INDEX('State '!$A$1:$C$62,MATCH($J113,'State '!$B:$B,0),3)</f>
        <v>South Central</v>
      </c>
      <c r="N113" s="180"/>
      <c r="O113" s="187"/>
      <c r="P113" s="187">
        <v>200</v>
      </c>
      <c r="Q113" s="187">
        <v>600</v>
      </c>
      <c r="R113" s="186">
        <v>30</v>
      </c>
      <c r="S113" s="180" t="s">
        <v>139</v>
      </c>
      <c r="T113" s="180" t="s">
        <v>390</v>
      </c>
      <c r="U113" s="180" t="s">
        <v>2146</v>
      </c>
      <c r="V113" s="180" t="s">
        <v>2247</v>
      </c>
      <c r="W113" s="179" t="s">
        <v>2815</v>
      </c>
      <c r="X113" s="179"/>
      <c r="Y113" s="179"/>
      <c r="Z113" s="94"/>
      <c r="AA113" s="94"/>
      <c r="AB113" s="94"/>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19"/>
      <c r="IV113" s="19"/>
      <c r="IW113" s="19"/>
      <c r="IX113" s="19"/>
      <c r="IY113" s="19"/>
      <c r="IZ113" s="19"/>
      <c r="JA113" s="19"/>
      <c r="JB113" s="19"/>
    </row>
    <row r="114" spans="1:262" x14ac:dyDescent="0.2">
      <c r="A114" s="180">
        <v>42921</v>
      </c>
      <c r="B114" s="193" t="s">
        <v>2100</v>
      </c>
      <c r="C114" s="181" t="s">
        <v>237</v>
      </c>
      <c r="D114" s="193" t="s">
        <v>141</v>
      </c>
      <c r="E114" s="193" t="s">
        <v>144</v>
      </c>
      <c r="F114" s="194">
        <v>42887</v>
      </c>
      <c r="G114" s="195">
        <v>2017</v>
      </c>
      <c r="H114" s="180" t="s">
        <v>18</v>
      </c>
      <c r="I114" s="180" t="str">
        <f>LEFT($H114,2)</f>
        <v>FL</v>
      </c>
      <c r="J114" s="180" t="str">
        <f>RIGHT($H114,2)</f>
        <v>FL</v>
      </c>
      <c r="K114" s="185" t="str">
        <f>IF($L114=$M114,L114,CONCATENATE($L114,", ",IF(ISBLANK(N114),"",CONCATENATE(N114,", ")),$M114))</f>
        <v>Southeast</v>
      </c>
      <c r="L114" s="180" t="str">
        <f>INDEX('State '!$A$1:$C$62,MATCH($I114,'State '!$B:$B,0),3)</f>
        <v>Southeast</v>
      </c>
      <c r="M114" s="180" t="str">
        <f>INDEX('State '!$A$1:$C$62,MATCH($J114,'State '!$B:$B,0),3)</f>
        <v>Southeast</v>
      </c>
      <c r="N114" s="180"/>
      <c r="O114" s="187">
        <v>46.5</v>
      </c>
      <c r="P114" s="187">
        <v>9</v>
      </c>
      <c r="Q114" s="187">
        <v>15</v>
      </c>
      <c r="R114" s="186" t="s">
        <v>1828</v>
      </c>
      <c r="S114" s="180" t="s">
        <v>135</v>
      </c>
      <c r="T114" s="180" t="s">
        <v>390</v>
      </c>
      <c r="U114" s="180" t="s">
        <v>2101</v>
      </c>
      <c r="V114" s="180" t="s">
        <v>2247</v>
      </c>
      <c r="W114" s="179"/>
      <c r="X114" s="179"/>
      <c r="Y114" s="179"/>
      <c r="Z114" s="94"/>
      <c r="AA114" s="94"/>
      <c r="AB114" s="94"/>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19"/>
      <c r="IP114" s="19"/>
      <c r="IQ114" s="19"/>
      <c r="IR114" s="19"/>
      <c r="IS114" s="19"/>
      <c r="IT114" s="19"/>
      <c r="IU114" s="19"/>
      <c r="IV114" s="19"/>
      <c r="IW114" s="19"/>
      <c r="IX114" s="19"/>
      <c r="IY114" s="19"/>
      <c r="IZ114" s="19"/>
      <c r="JA114" s="19"/>
      <c r="JB114" s="19"/>
    </row>
    <row r="115" spans="1:262" ht="25.5" x14ac:dyDescent="0.2">
      <c r="A115" s="180">
        <v>43199</v>
      </c>
      <c r="B115" s="181" t="s">
        <v>2153</v>
      </c>
      <c r="C115" s="181" t="s">
        <v>286</v>
      </c>
      <c r="D115" s="181" t="s">
        <v>141</v>
      </c>
      <c r="E115" s="182" t="s">
        <v>144</v>
      </c>
      <c r="F115" s="183">
        <v>42815</v>
      </c>
      <c r="G115" s="195">
        <v>2017</v>
      </c>
      <c r="H115" s="180" t="s">
        <v>993</v>
      </c>
      <c r="I115" s="180" t="str">
        <f>LEFT($H115,2)</f>
        <v>VA</v>
      </c>
      <c r="J115" s="180" t="str">
        <f>RIGHT($H115,2)</f>
        <v>MD</v>
      </c>
      <c r="K115" s="185" t="str">
        <f>IF($L115=$M115,L115,CONCATENATE($L115,", ",IF(ISBLANK(N115),"",CONCATENATE(N115,", ")),$M115))</f>
        <v>Northeast</v>
      </c>
      <c r="L115" s="180" t="str">
        <f>INDEX('State '!$A$1:$C$62,MATCH($I115,'State '!$B:$B,0),3)</f>
        <v>Northeast</v>
      </c>
      <c r="M115" s="180" t="str">
        <f>INDEX('State '!$A$1:$C$62,MATCH($J115,'State '!$B:$B,0),3)</f>
        <v>Northeast</v>
      </c>
      <c r="N115" s="180"/>
      <c r="O115" s="186">
        <v>37</v>
      </c>
      <c r="P115" s="186"/>
      <c r="Q115" s="186">
        <v>107</v>
      </c>
      <c r="R115" s="187"/>
      <c r="S115" s="188" t="s">
        <v>135</v>
      </c>
      <c r="T115" s="185" t="s">
        <v>390</v>
      </c>
      <c r="U115" s="189" t="s">
        <v>2154</v>
      </c>
      <c r="V115" s="180" t="s">
        <v>2250</v>
      </c>
      <c r="W115" s="179"/>
      <c r="X115" s="179"/>
      <c r="Y115" s="179"/>
      <c r="Z115" s="94"/>
      <c r="AA115" s="94"/>
      <c r="AB115" s="94"/>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19"/>
      <c r="IU115" s="19"/>
      <c r="IV115" s="19"/>
      <c r="IW115" s="19"/>
      <c r="IX115" s="19"/>
      <c r="IY115" s="19"/>
      <c r="IZ115" s="19"/>
      <c r="JA115" s="19"/>
      <c r="JB115" s="19"/>
    </row>
    <row r="116" spans="1:262" x14ac:dyDescent="0.2">
      <c r="A116" s="180">
        <v>42943</v>
      </c>
      <c r="B116" s="181" t="s">
        <v>2167</v>
      </c>
      <c r="C116" s="193" t="s">
        <v>200</v>
      </c>
      <c r="D116" s="181" t="s">
        <v>1944</v>
      </c>
      <c r="E116" s="182" t="s">
        <v>144</v>
      </c>
      <c r="F116" s="183">
        <v>42942</v>
      </c>
      <c r="G116" s="184">
        <v>2017</v>
      </c>
      <c r="H116" s="180" t="s">
        <v>1997</v>
      </c>
      <c r="I116" s="180" t="str">
        <f>LEFT($H116,2)</f>
        <v>PA</v>
      </c>
      <c r="J116" s="180" t="str">
        <f>RIGHT($H116,2)</f>
        <v>OH</v>
      </c>
      <c r="K116" s="185" t="str">
        <f>IF($L116=$M116,L116,CONCATENATE($L116,", ",IF(ISBLANK(N116),"",CONCATENATE(N116,", ")),$M116))</f>
        <v>Northeast</v>
      </c>
      <c r="L116" s="180" t="str">
        <f>INDEX('State '!$A$1:$C$62,MATCH($I116,'State '!$B:$B,0),3)</f>
        <v>Northeast</v>
      </c>
      <c r="M116" s="180" t="str">
        <f>INDEX('State '!$A$1:$C$62,MATCH($J116,'State '!$B:$B,0),3)</f>
        <v>Northeast</v>
      </c>
      <c r="N116" s="180"/>
      <c r="O116" s="186"/>
      <c r="P116" s="186"/>
      <c r="Q116" s="186">
        <v>180</v>
      </c>
      <c r="R116" s="187"/>
      <c r="S116" s="188" t="s">
        <v>135</v>
      </c>
      <c r="T116" s="185" t="s">
        <v>390</v>
      </c>
      <c r="U116" s="189" t="s">
        <v>2168</v>
      </c>
      <c r="V116" s="180" t="s">
        <v>2250</v>
      </c>
      <c r="W116" s="179"/>
      <c r="X116" s="179"/>
      <c r="Y116" s="179"/>
      <c r="Z116" s="94"/>
      <c r="AA116" s="94"/>
      <c r="AB116" s="94"/>
    </row>
    <row r="117" spans="1:262" x14ac:dyDescent="0.2">
      <c r="A117" s="180">
        <v>43068</v>
      </c>
      <c r="B117" s="193" t="s">
        <v>2169</v>
      </c>
      <c r="C117" s="193" t="s">
        <v>225</v>
      </c>
      <c r="D117" s="193" t="s">
        <v>141</v>
      </c>
      <c r="E117" s="182" t="s">
        <v>144</v>
      </c>
      <c r="F117" s="194">
        <v>43005</v>
      </c>
      <c r="G117" s="195">
        <v>2017</v>
      </c>
      <c r="H117" s="180" t="s">
        <v>1767</v>
      </c>
      <c r="I117" s="180" t="str">
        <f>LEFT($H117,2)</f>
        <v>PA</v>
      </c>
      <c r="J117" s="180" t="str">
        <f>RIGHT($H117,2)</f>
        <v>VA</v>
      </c>
      <c r="K117" s="185" t="str">
        <f>IF($L117=$M117,L117,CONCATENATE($L117,", ",IF(ISBLANK(N117),"",CONCATENATE(N117,", ")),$M117))</f>
        <v>Northeast</v>
      </c>
      <c r="L117" s="180" t="str">
        <f>INDEX('State '!$A$1:$C$62,MATCH($I117,'State '!$B:$B,0),3)</f>
        <v>Northeast</v>
      </c>
      <c r="M117" s="180" t="str">
        <f>INDEX('State '!$A$1:$C$62,MATCH($J117,'State '!$B:$B,0),3)</f>
        <v>Northeast</v>
      </c>
      <c r="N117" s="180"/>
      <c r="O117" s="187">
        <v>210</v>
      </c>
      <c r="P117" s="187"/>
      <c r="Q117" s="187">
        <v>155</v>
      </c>
      <c r="R117" s="186"/>
      <c r="S117" s="180" t="s">
        <v>135</v>
      </c>
      <c r="T117" s="180" t="s">
        <v>390</v>
      </c>
      <c r="U117" s="180" t="s">
        <v>2170</v>
      </c>
      <c r="V117" s="180" t="s">
        <v>2250</v>
      </c>
      <c r="W117" s="179"/>
      <c r="X117" s="179"/>
      <c r="Y117" s="179"/>
      <c r="Z117" s="94"/>
      <c r="AA117" s="94"/>
      <c r="AB117" s="94"/>
    </row>
    <row r="118" spans="1:262" ht="25.5" x14ac:dyDescent="0.2">
      <c r="A118" s="180">
        <v>42600</v>
      </c>
      <c r="B118" s="181" t="s">
        <v>2224</v>
      </c>
      <c r="C118" s="181" t="s">
        <v>2226</v>
      </c>
      <c r="D118" s="181" t="s">
        <v>137</v>
      </c>
      <c r="E118" s="182" t="s">
        <v>144</v>
      </c>
      <c r="F118" s="183">
        <v>42823</v>
      </c>
      <c r="G118" s="184">
        <v>2017</v>
      </c>
      <c r="H118" s="180" t="s">
        <v>0</v>
      </c>
      <c r="I118" s="180" t="str">
        <f>LEFT($H118,2)</f>
        <v>LA</v>
      </c>
      <c r="J118" s="180" t="str">
        <f>RIGHT($H118,2)</f>
        <v>LA</v>
      </c>
      <c r="K118" s="185" t="str">
        <f>IF($L118=$M118,L118,CONCATENATE($L118,", ",IF(ISBLANK(N118),"",CONCATENATE(N118,", ")),$M118))</f>
        <v>South Central</v>
      </c>
      <c r="L118" s="180" t="str">
        <f>INDEX('State '!$A$1:$C$62,MATCH($I118,'State '!$B:$B,0),3)</f>
        <v>South Central</v>
      </c>
      <c r="M118" s="180" t="str">
        <f>INDEX('State '!$A$1:$C$62,MATCH($J118,'State '!$B:$B,0),3)</f>
        <v>South Central</v>
      </c>
      <c r="N118" s="180"/>
      <c r="O118" s="198">
        <v>66.2</v>
      </c>
      <c r="P118" s="186">
        <v>52</v>
      </c>
      <c r="Q118" s="186">
        <v>48</v>
      </c>
      <c r="R118" s="187">
        <v>12</v>
      </c>
      <c r="S118" s="188" t="s">
        <v>135</v>
      </c>
      <c r="T118" s="185" t="s">
        <v>390</v>
      </c>
      <c r="U118" s="189" t="s">
        <v>2225</v>
      </c>
      <c r="V118" s="180" t="s">
        <v>2247</v>
      </c>
      <c r="W118" s="179"/>
      <c r="X118" s="179"/>
      <c r="Y118" s="179"/>
      <c r="Z118" s="94"/>
      <c r="AA118" s="94"/>
      <c r="AB118" s="94"/>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row>
    <row r="119" spans="1:262" ht="25.5" x14ac:dyDescent="0.2">
      <c r="A119" s="180">
        <v>42976</v>
      </c>
      <c r="B119" s="193" t="s">
        <v>2339</v>
      </c>
      <c r="C119" s="193" t="s">
        <v>2340</v>
      </c>
      <c r="D119" s="193" t="s">
        <v>137</v>
      </c>
      <c r="E119" s="193" t="s">
        <v>144</v>
      </c>
      <c r="F119" s="194">
        <v>42887</v>
      </c>
      <c r="G119" s="195">
        <v>2017</v>
      </c>
      <c r="H119" s="180" t="s">
        <v>6</v>
      </c>
      <c r="I119" s="180" t="str">
        <f>LEFT($H119,2)</f>
        <v>TX</v>
      </c>
      <c r="J119" s="180" t="str">
        <f>RIGHT($H119,2)</f>
        <v>TX</v>
      </c>
      <c r="K119" s="185" t="str">
        <f>IF($L119=$M119,L119,CONCATENATE($L119,", ",IF(ISBLANK(N119),"",CONCATENATE(N119,", ")),$M119))</f>
        <v>South Central</v>
      </c>
      <c r="L119" s="180" t="str">
        <f>INDEX('State '!$A$1:$C$62,MATCH($I119,'State '!$B:$B,0),3)</f>
        <v>South Central</v>
      </c>
      <c r="M119" s="180" t="str">
        <f>INDEX('State '!$A$1:$C$62,MATCH($J119,'State '!$B:$B,0),3)</f>
        <v>South Central</v>
      </c>
      <c r="N119" s="180"/>
      <c r="O119" s="187"/>
      <c r="P119" s="187">
        <v>194</v>
      </c>
      <c r="Q119" s="187">
        <v>250</v>
      </c>
      <c r="R119" s="186"/>
      <c r="S119" s="180" t="s">
        <v>139</v>
      </c>
      <c r="T119" s="180" t="s">
        <v>188</v>
      </c>
      <c r="U119" s="180" t="s">
        <v>391</v>
      </c>
      <c r="V119" s="180" t="s">
        <v>2247</v>
      </c>
      <c r="W119" s="179" t="s">
        <v>2681</v>
      </c>
      <c r="X119" s="179"/>
      <c r="Y119" s="179"/>
      <c r="Z119" s="94"/>
      <c r="AA119" s="94"/>
      <c r="AB119" s="94"/>
    </row>
    <row r="120" spans="1:262" ht="25.5" x14ac:dyDescent="0.2">
      <c r="A120" s="180">
        <v>43068</v>
      </c>
      <c r="B120" s="193" t="s">
        <v>2382</v>
      </c>
      <c r="C120" s="193" t="s">
        <v>225</v>
      </c>
      <c r="D120" s="193" t="s">
        <v>141</v>
      </c>
      <c r="E120" s="182" t="s">
        <v>144</v>
      </c>
      <c r="F120" s="194">
        <v>43040</v>
      </c>
      <c r="G120" s="195">
        <v>2017</v>
      </c>
      <c r="H120" s="180" t="s">
        <v>397</v>
      </c>
      <c r="I120" s="180" t="str">
        <f>LEFT($H120,2)</f>
        <v>PA</v>
      </c>
      <c r="J120" s="180" t="str">
        <f>RIGHT($H120,2)</f>
        <v>NY</v>
      </c>
      <c r="K120" s="185" t="str">
        <f>IF($L120=$M120,L120,CONCATENATE($L120,", ",IF(ISBLANK(N120),"",CONCATENATE(N120,", ")),$M120))</f>
        <v>Northeast</v>
      </c>
      <c r="L120" s="180" t="str">
        <f>INDEX('State '!$A$1:$C$62,MATCH($I120,'State '!$B:$B,0),3)</f>
        <v>Northeast</v>
      </c>
      <c r="M120" s="180" t="str">
        <f>INDEX('State '!$A$1:$C$62,MATCH($J120,'State '!$B:$B,0),3)</f>
        <v>Northeast</v>
      </c>
      <c r="N120" s="180"/>
      <c r="O120" s="187">
        <v>159</v>
      </c>
      <c r="P120" s="187">
        <v>0</v>
      </c>
      <c r="Q120" s="187">
        <v>112</v>
      </c>
      <c r="R120" s="186"/>
      <c r="S120" s="180" t="s">
        <v>135</v>
      </c>
      <c r="T120" s="180" t="s">
        <v>390</v>
      </c>
      <c r="U120" s="180" t="s">
        <v>2186</v>
      </c>
      <c r="V120" s="180" t="s">
        <v>2250</v>
      </c>
      <c r="W120" s="179"/>
      <c r="X120" s="179"/>
      <c r="Y120" s="179"/>
      <c r="Z120" s="94"/>
      <c r="AA120" s="94"/>
      <c r="AB120" s="94"/>
    </row>
    <row r="121" spans="1:262" ht="25.5" x14ac:dyDescent="0.2">
      <c r="A121" s="180">
        <v>43068</v>
      </c>
      <c r="B121" s="181" t="s">
        <v>2175</v>
      </c>
      <c r="C121" s="181" t="s">
        <v>1941</v>
      </c>
      <c r="D121" s="181" t="s">
        <v>141</v>
      </c>
      <c r="E121" s="182" t="s">
        <v>144</v>
      </c>
      <c r="F121" s="183">
        <v>43014</v>
      </c>
      <c r="G121" s="184">
        <v>2017</v>
      </c>
      <c r="H121" s="180" t="s">
        <v>412</v>
      </c>
      <c r="I121" s="180" t="str">
        <f>LEFT($H121,2)</f>
        <v>PA</v>
      </c>
      <c r="J121" s="180" t="str">
        <f>RIGHT($H121,2)</f>
        <v>NY</v>
      </c>
      <c r="K121" s="185" t="str">
        <f>IF($L121=$M121,L121,CONCATENATE($L121,", ",IF(ISBLANK(N121),"",CONCATENATE(N121,", ")),$M121))</f>
        <v>Northeast</v>
      </c>
      <c r="L121" s="180" t="str">
        <f>INDEX('State '!$A$1:$C$62,MATCH($I121,'State '!$B:$B,0),3)</f>
        <v>Northeast</v>
      </c>
      <c r="M121" s="180" t="str">
        <f>INDEX('State '!$A$1:$C$62,MATCH($J121,'State '!$B:$B,0),3)</f>
        <v>Northeast</v>
      </c>
      <c r="N121" s="180"/>
      <c r="O121" s="186">
        <v>112</v>
      </c>
      <c r="P121" s="186"/>
      <c r="Q121" s="186">
        <v>115</v>
      </c>
      <c r="R121" s="187"/>
      <c r="S121" s="188" t="s">
        <v>135</v>
      </c>
      <c r="T121" s="185" t="s">
        <v>390</v>
      </c>
      <c r="U121" s="189" t="s">
        <v>2176</v>
      </c>
      <c r="V121" s="180" t="s">
        <v>2250</v>
      </c>
      <c r="W121" s="179"/>
      <c r="X121" s="179"/>
      <c r="Y121" s="179"/>
      <c r="Z121" s="94"/>
      <c r="AA121" s="94"/>
      <c r="AB121" s="94"/>
    </row>
    <row r="122" spans="1:262" x14ac:dyDescent="0.2">
      <c r="A122" s="180">
        <v>43124</v>
      </c>
      <c r="B122" s="193" t="s">
        <v>2179</v>
      </c>
      <c r="C122" s="193" t="s">
        <v>1969</v>
      </c>
      <c r="D122" s="193" t="s">
        <v>141</v>
      </c>
      <c r="E122" s="193" t="s">
        <v>144</v>
      </c>
      <c r="F122" s="194">
        <v>43040</v>
      </c>
      <c r="G122" s="186">
        <v>2017</v>
      </c>
      <c r="H122" s="180" t="s">
        <v>43</v>
      </c>
      <c r="I122" s="180" t="str">
        <f>LEFT($H122,2)</f>
        <v>NM</v>
      </c>
      <c r="J122" s="180" t="str">
        <f>RIGHT($H122,2)</f>
        <v>NM</v>
      </c>
      <c r="K122" s="185" t="str">
        <f>IF($L122=$M122,L122,CONCATENATE($L122,", ",IF(ISBLANK(N122),"",CONCATENATE(N122,", ")),$M122))</f>
        <v>Mountain</v>
      </c>
      <c r="L122" s="180" t="str">
        <f>INDEX('State '!$A$1:$C$62,MATCH($I122,'State '!$B:$B,0),3)</f>
        <v>Mountain</v>
      </c>
      <c r="M122" s="180" t="str">
        <f>INDEX('State '!$A$1:$C$62,MATCH($J122,'State '!$B:$B,0),3)</f>
        <v>Mountain</v>
      </c>
      <c r="N122" s="180"/>
      <c r="O122" s="187">
        <v>44</v>
      </c>
      <c r="P122" s="187">
        <v>5</v>
      </c>
      <c r="Q122" s="187">
        <v>76</v>
      </c>
      <c r="R122" s="186" t="s">
        <v>2245</v>
      </c>
      <c r="S122" s="180" t="s">
        <v>135</v>
      </c>
      <c r="T122" s="180" t="s">
        <v>390</v>
      </c>
      <c r="U122" s="180" t="s">
        <v>2244</v>
      </c>
      <c r="V122" s="180" t="s">
        <v>2247</v>
      </c>
      <c r="W122" s="179"/>
      <c r="X122" s="179"/>
      <c r="Y122" s="179"/>
      <c r="Z122" s="94"/>
      <c r="AA122" s="94"/>
      <c r="AB122" s="94"/>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19"/>
      <c r="IP122" s="19"/>
      <c r="IQ122" s="19"/>
      <c r="IR122" s="19"/>
      <c r="IS122" s="19"/>
      <c r="IT122" s="19"/>
      <c r="IU122" s="19"/>
      <c r="IV122" s="19"/>
      <c r="IW122" s="19"/>
      <c r="IX122" s="19"/>
      <c r="IY122" s="19"/>
      <c r="IZ122" s="19"/>
      <c r="JA122" s="19"/>
      <c r="JB122" s="19"/>
    </row>
    <row r="123" spans="1:262" ht="25.5" x14ac:dyDescent="0.2">
      <c r="A123" s="180">
        <v>43068</v>
      </c>
      <c r="B123" s="193" t="s">
        <v>2093</v>
      </c>
      <c r="C123" s="193" t="s">
        <v>2007</v>
      </c>
      <c r="D123" s="193" t="s">
        <v>1944</v>
      </c>
      <c r="E123" s="182" t="s">
        <v>144</v>
      </c>
      <c r="F123" s="194">
        <v>42796</v>
      </c>
      <c r="G123" s="186">
        <v>2017</v>
      </c>
      <c r="H123" s="180" t="s">
        <v>2008</v>
      </c>
      <c r="I123" s="180" t="str">
        <f>LEFT($H123,2)</f>
        <v>OH</v>
      </c>
      <c r="J123" s="180" t="str">
        <f>RIGHT($H123,2)</f>
        <v>LA</v>
      </c>
      <c r="K123" s="185" t="str">
        <f>IF($L123=$M123,L123,CONCATENATE($L123,", ",IF(ISBLANK(N123),"",CONCATENATE(N123,", ")),$M123))</f>
        <v>Northeast, Midwest, South Central</v>
      </c>
      <c r="L123" s="180" t="str">
        <f>INDEX('State '!$A$1:$C$62,MATCH($I123,'State '!$B:$B,0),3)</f>
        <v>Northeast</v>
      </c>
      <c r="M123" s="180" t="str">
        <f>INDEX('State '!$A$1:$C$62,MATCH($J123,'State '!$B:$B,0),3)</f>
        <v>South Central</v>
      </c>
      <c r="N123" s="180" t="s">
        <v>9</v>
      </c>
      <c r="O123" s="187">
        <v>230</v>
      </c>
      <c r="P123" s="187"/>
      <c r="Q123" s="187">
        <v>284</v>
      </c>
      <c r="R123" s="186"/>
      <c r="S123" s="180" t="s">
        <v>135</v>
      </c>
      <c r="T123" s="180" t="s">
        <v>390</v>
      </c>
      <c r="U123" s="180" t="s">
        <v>2094</v>
      </c>
      <c r="V123" s="180" t="s">
        <v>2250</v>
      </c>
      <c r="W123" s="179"/>
      <c r="X123" s="179"/>
      <c r="Y123" s="179"/>
      <c r="Z123" s="94"/>
      <c r="AA123" s="94"/>
      <c r="AB123" s="94"/>
    </row>
    <row r="124" spans="1:262" x14ac:dyDescent="0.2">
      <c r="A124" s="180">
        <v>43124</v>
      </c>
      <c r="B124" s="193" t="s">
        <v>2161</v>
      </c>
      <c r="C124" s="181" t="s">
        <v>207</v>
      </c>
      <c r="D124" s="193" t="s">
        <v>141</v>
      </c>
      <c r="E124" s="182" t="s">
        <v>144</v>
      </c>
      <c r="F124" s="194">
        <v>43040</v>
      </c>
      <c r="G124" s="186">
        <v>2017</v>
      </c>
      <c r="H124" s="180" t="s">
        <v>7</v>
      </c>
      <c r="I124" s="180" t="str">
        <f>LEFT($H124,2)</f>
        <v>PA</v>
      </c>
      <c r="J124" s="180" t="str">
        <f>RIGHT($H124,2)</f>
        <v>PA</v>
      </c>
      <c r="K124" s="185" t="str">
        <f>IF($L124=$M124,L124,CONCATENATE($L124,", ",IF(ISBLANK(N124),"",CONCATENATE(N124,", ")),$M124))</f>
        <v>Northeast</v>
      </c>
      <c r="L124" s="180" t="str">
        <f>INDEX('State '!$A$1:$C$62,MATCH($I124,'State '!$B:$B,0),3)</f>
        <v>Northeast</v>
      </c>
      <c r="M124" s="180" t="str">
        <f>INDEX('State '!$A$1:$C$62,MATCH($J124,'State '!$B:$B,0),3)</f>
        <v>Northeast</v>
      </c>
      <c r="N124" s="180"/>
      <c r="O124" s="187">
        <v>143</v>
      </c>
      <c r="P124" s="187">
        <v>13</v>
      </c>
      <c r="Q124" s="187">
        <v>135</v>
      </c>
      <c r="R124" s="186">
        <v>36</v>
      </c>
      <c r="S124" s="180" t="s">
        <v>135</v>
      </c>
      <c r="T124" s="180" t="s">
        <v>390</v>
      </c>
      <c r="U124" s="180" t="s">
        <v>2162</v>
      </c>
      <c r="V124" s="180" t="s">
        <v>2247</v>
      </c>
      <c r="W124" s="179"/>
      <c r="X124" s="179"/>
      <c r="Y124" s="179"/>
      <c r="Z124" s="94"/>
      <c r="AA124" s="94"/>
      <c r="AB124" s="94"/>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19"/>
      <c r="IP124" s="19"/>
      <c r="IQ124" s="19"/>
      <c r="IR124" s="19"/>
      <c r="IS124" s="19"/>
      <c r="IT124" s="19"/>
      <c r="IU124" s="19"/>
      <c r="IV124" s="19"/>
      <c r="IW124" s="19"/>
      <c r="IX124" s="19"/>
      <c r="IY124" s="19"/>
      <c r="IZ124" s="19"/>
      <c r="JA124" s="19"/>
      <c r="JB124" s="19"/>
    </row>
    <row r="125" spans="1:262" ht="25.5" x14ac:dyDescent="0.2">
      <c r="A125" s="180">
        <v>43326</v>
      </c>
      <c r="B125" s="193" t="s">
        <v>2079</v>
      </c>
      <c r="C125" s="193" t="s">
        <v>289</v>
      </c>
      <c r="D125" s="193" t="s">
        <v>1944</v>
      </c>
      <c r="E125" s="193" t="s">
        <v>144</v>
      </c>
      <c r="F125" s="194">
        <v>42978</v>
      </c>
      <c r="G125" s="186">
        <v>2017</v>
      </c>
      <c r="H125" s="180" t="s">
        <v>2080</v>
      </c>
      <c r="I125" s="180" t="str">
        <f>LEFT($H125,2)</f>
        <v>OH</v>
      </c>
      <c r="J125" s="180" t="str">
        <f>RIGHT($H125,2)</f>
        <v>IL</v>
      </c>
      <c r="K125" s="185" t="str">
        <f>IF($L125=$M125,L125,CONCATENATE($L125,", ",IF(ISBLANK(N125),"",CONCATENATE(N125,", ")),$M125))</f>
        <v>Northeast, Midwest</v>
      </c>
      <c r="L125" s="180" t="str">
        <f>INDEX('State '!$A$1:$C$62,MATCH($I125,'State '!$B:$B,0),3)</f>
        <v>Northeast</v>
      </c>
      <c r="M125" s="180" t="str">
        <f>INDEX('State '!$A$1:$C$62,MATCH($J125,'State '!$B:$B,0),3)</f>
        <v>Midwest</v>
      </c>
      <c r="N125" s="180"/>
      <c r="O125" s="187">
        <v>58</v>
      </c>
      <c r="P125" s="187"/>
      <c r="Q125" s="187">
        <v>750</v>
      </c>
      <c r="R125" s="186"/>
      <c r="S125" s="180" t="s">
        <v>135</v>
      </c>
      <c r="T125" s="180" t="s">
        <v>390</v>
      </c>
      <c r="U125" s="180" t="s">
        <v>2078</v>
      </c>
      <c r="V125" s="180" t="s">
        <v>2250</v>
      </c>
      <c r="W125" s="179" t="s">
        <v>2523</v>
      </c>
      <c r="X125" s="179"/>
      <c r="Y125" s="179" t="s">
        <v>2592</v>
      </c>
      <c r="Z125" s="94"/>
      <c r="AA125" s="94"/>
      <c r="AB125" s="94"/>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row>
    <row r="126" spans="1:262" x14ac:dyDescent="0.2">
      <c r="A126" s="180">
        <v>43199</v>
      </c>
      <c r="B126" s="193" t="s">
        <v>2380</v>
      </c>
      <c r="C126" s="193" t="s">
        <v>1894</v>
      </c>
      <c r="D126" s="193" t="s">
        <v>141</v>
      </c>
      <c r="E126" s="193" t="s">
        <v>144</v>
      </c>
      <c r="F126" s="194">
        <v>43070</v>
      </c>
      <c r="G126" s="186">
        <v>2017</v>
      </c>
      <c r="H126" s="180" t="s">
        <v>2558</v>
      </c>
      <c r="I126" s="180" t="str">
        <f>LEFT($H126,2)</f>
        <v>QU</v>
      </c>
      <c r="J126" s="180" t="str">
        <f>RIGHT($H126,2)</f>
        <v>ME</v>
      </c>
      <c r="K126" s="185" t="str">
        <f>IF($L126=$M126,L126,CONCATENATE($L126,", ",IF(ISBLANK(N126),"",CONCATENATE(N126,", ")),$M126))</f>
        <v>Canada, Northeast</v>
      </c>
      <c r="L126" s="180" t="str">
        <f>INDEX('State '!$A$1:$C$62,MATCH($I126,'State '!$B:$B,0),3)</f>
        <v>Canada</v>
      </c>
      <c r="M126" s="180" t="str">
        <f>INDEX('State '!$A$1:$C$62,MATCH($J126,'State '!$B:$B,0),3)</f>
        <v>Northeast</v>
      </c>
      <c r="N126" s="180"/>
      <c r="O126" s="187"/>
      <c r="P126" s="187"/>
      <c r="Q126" s="187">
        <v>48</v>
      </c>
      <c r="R126" s="186"/>
      <c r="S126" s="180" t="s">
        <v>135</v>
      </c>
      <c r="T126" s="180" t="s">
        <v>390</v>
      </c>
      <c r="U126" s="180" t="s">
        <v>2381</v>
      </c>
      <c r="V126" s="180" t="s">
        <v>2250</v>
      </c>
      <c r="W126" s="179" t="s">
        <v>2524</v>
      </c>
      <c r="X126" s="179"/>
      <c r="Y126" s="179" t="s">
        <v>2595</v>
      </c>
      <c r="Z126" s="94"/>
      <c r="AA126" s="94"/>
      <c r="AB126" s="94"/>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c r="JB126" s="19"/>
    </row>
    <row r="127" spans="1:262" x14ac:dyDescent="0.2">
      <c r="A127" s="180">
        <v>43201</v>
      </c>
      <c r="B127" s="193" t="s">
        <v>2066</v>
      </c>
      <c r="C127" s="193" t="s">
        <v>2023</v>
      </c>
      <c r="D127" s="193" t="s">
        <v>1944</v>
      </c>
      <c r="E127" s="182" t="s">
        <v>144</v>
      </c>
      <c r="F127" s="194">
        <v>43070</v>
      </c>
      <c r="G127" s="186">
        <v>2017</v>
      </c>
      <c r="H127" s="180" t="s">
        <v>2062</v>
      </c>
      <c r="I127" s="180" t="str">
        <f>LEFT($H127,2)</f>
        <v>KY</v>
      </c>
      <c r="J127" s="180" t="str">
        <f>RIGHT($H127,2)</f>
        <v>LA</v>
      </c>
      <c r="K127" s="185" t="str">
        <f>IF($L127=$M127,L127,CONCATENATE($L127,", ",IF(ISBLANK(N127),"",CONCATENATE(N127,", ")),$M127))</f>
        <v>Midwest, South Central</v>
      </c>
      <c r="L127" s="180" t="str">
        <f>INDEX('State '!$A$1:$C$62,MATCH($I127,'State '!$B:$B,0),3)</f>
        <v>Midwest</v>
      </c>
      <c r="M127" s="180" t="str">
        <f>INDEX('State '!$A$1:$C$62,MATCH($J127,'State '!$B:$B,0),3)</f>
        <v>South Central</v>
      </c>
      <c r="N127" s="180"/>
      <c r="O127" s="187">
        <v>400</v>
      </c>
      <c r="P127" s="187"/>
      <c r="Q127" s="187">
        <v>1100</v>
      </c>
      <c r="R127" s="186"/>
      <c r="S127" s="180" t="s">
        <v>135</v>
      </c>
      <c r="T127" s="180" t="s">
        <v>390</v>
      </c>
      <c r="U127" s="180" t="s">
        <v>2115</v>
      </c>
      <c r="V127" s="180" t="s">
        <v>2250</v>
      </c>
      <c r="W127" s="179"/>
      <c r="X127" s="179"/>
      <c r="Y127" s="179"/>
      <c r="Z127" s="94"/>
      <c r="AA127" s="94"/>
      <c r="AB127" s="94"/>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row>
    <row r="128" spans="1:262" x14ac:dyDescent="0.2">
      <c r="A128" s="180">
        <v>42990</v>
      </c>
      <c r="B128" s="193" t="s">
        <v>2253</v>
      </c>
      <c r="C128" s="193" t="s">
        <v>2021</v>
      </c>
      <c r="D128" s="193" t="s">
        <v>137</v>
      </c>
      <c r="E128" s="193" t="s">
        <v>144</v>
      </c>
      <c r="F128" s="194">
        <v>42979</v>
      </c>
      <c r="G128" s="186">
        <v>2017</v>
      </c>
      <c r="H128" s="180" t="s">
        <v>2411</v>
      </c>
      <c r="I128" s="180" t="str">
        <f>LEFT($H128,2)</f>
        <v>PA</v>
      </c>
      <c r="J128" s="180" t="str">
        <f>RIGHT($H128,2)</f>
        <v>MI</v>
      </c>
      <c r="K128" s="185" t="str">
        <f>IF($L128=$M128,L128,CONCATENATE($L128,", ",IF(ISBLANK(N128),"",CONCATENATE(N128,", ")),$M128))</f>
        <v>Northeast, Midwest</v>
      </c>
      <c r="L128" s="180" t="str">
        <f>INDEX('State '!$A$1:$C$62,MATCH($I128,'State '!$B:$B,0),3)</f>
        <v>Northeast</v>
      </c>
      <c r="M128" s="180" t="str">
        <f>INDEX('State '!$A$1:$C$62,MATCH($J128,'State '!$B:$B,0),3)</f>
        <v>Midwest</v>
      </c>
      <c r="N128" s="180"/>
      <c r="O128" s="187">
        <v>3000</v>
      </c>
      <c r="P128" s="187">
        <v>711</v>
      </c>
      <c r="Q128" s="187">
        <v>1700</v>
      </c>
      <c r="R128" s="186">
        <v>42</v>
      </c>
      <c r="S128" s="180" t="s">
        <v>135</v>
      </c>
      <c r="T128" s="180" t="s">
        <v>390</v>
      </c>
      <c r="U128" s="180" t="s">
        <v>2081</v>
      </c>
      <c r="V128" s="180" t="s">
        <v>2250</v>
      </c>
      <c r="W128" s="179"/>
      <c r="X128" s="179"/>
      <c r="Y128" s="179"/>
      <c r="Z128" s="94"/>
      <c r="AA128" s="94"/>
      <c r="AB128" s="94"/>
    </row>
    <row r="129" spans="1:262" ht="25.5" x14ac:dyDescent="0.2">
      <c r="A129" s="180">
        <v>42900</v>
      </c>
      <c r="B129" s="193" t="s">
        <v>2208</v>
      </c>
      <c r="C129" s="193" t="s">
        <v>2207</v>
      </c>
      <c r="D129" s="193" t="s">
        <v>137</v>
      </c>
      <c r="E129" s="193" t="s">
        <v>144</v>
      </c>
      <c r="F129" s="194">
        <v>42893</v>
      </c>
      <c r="G129" s="186">
        <v>2017</v>
      </c>
      <c r="H129" s="180" t="s">
        <v>2047</v>
      </c>
      <c r="I129" s="180" t="str">
        <f>LEFT($H129,2)</f>
        <v>AL</v>
      </c>
      <c r="J129" s="180" t="str">
        <f>RIGHT($H129,2)</f>
        <v>FL</v>
      </c>
      <c r="K129" s="185" t="str">
        <f>IF($L129=$M129,L129,CONCATENATE($L129,", ",IF(ISBLANK(N129),"",CONCATENATE(N129,", ")),$M129))</f>
        <v>South Central, Southeast</v>
      </c>
      <c r="L129" s="180" t="str">
        <f>INDEX('State '!$A$1:$C$62,MATCH($I129,'State '!$B:$B,0),3)</f>
        <v>South Central</v>
      </c>
      <c r="M129" s="180" t="str">
        <f>INDEX('State '!$A$1:$C$62,MATCH($J129,'State '!$B:$B,0),3)</f>
        <v>Southeast</v>
      </c>
      <c r="N129" s="180"/>
      <c r="O129" s="187">
        <v>3200</v>
      </c>
      <c r="P129" s="187">
        <v>516.20000000000005</v>
      </c>
      <c r="Q129" s="187">
        <v>830</v>
      </c>
      <c r="R129" s="186">
        <v>36</v>
      </c>
      <c r="S129" s="180" t="s">
        <v>1879</v>
      </c>
      <c r="T129" s="180" t="s">
        <v>390</v>
      </c>
      <c r="U129" s="180" t="s">
        <v>2182</v>
      </c>
      <c r="V129" s="180" t="s">
        <v>2250</v>
      </c>
      <c r="W129" s="179"/>
      <c r="X129" s="179"/>
      <c r="Y129" s="179"/>
      <c r="Z129" s="94"/>
      <c r="AA129" s="94"/>
      <c r="AB129" s="94"/>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row>
    <row r="130" spans="1:262" x14ac:dyDescent="0.2">
      <c r="A130" s="180">
        <v>42978</v>
      </c>
      <c r="B130" s="193" t="s">
        <v>2113</v>
      </c>
      <c r="C130" s="181" t="s">
        <v>207</v>
      </c>
      <c r="D130" s="193" t="s">
        <v>1944</v>
      </c>
      <c r="E130" s="182" t="s">
        <v>144</v>
      </c>
      <c r="F130" s="194">
        <v>42977</v>
      </c>
      <c r="G130" s="186">
        <v>2017</v>
      </c>
      <c r="H130" s="180" t="s">
        <v>7</v>
      </c>
      <c r="I130" s="180" t="str">
        <f>LEFT($H130,2)</f>
        <v>PA</v>
      </c>
      <c r="J130" s="180" t="str">
        <f>RIGHT($H130,2)</f>
        <v>PA</v>
      </c>
      <c r="K130" s="185" t="str">
        <f>IF($L130=$M130,L130,CONCATENATE($L130,", ",IF(ISBLANK(N130),"",CONCATENATE(N130,", ")),$M130))</f>
        <v>Northeast</v>
      </c>
      <c r="L130" s="180" t="str">
        <f>INDEX('State '!$A$1:$C$62,MATCH($I130,'State '!$B:$B,0),3)</f>
        <v>Northeast</v>
      </c>
      <c r="M130" s="180" t="str">
        <f>INDEX('State '!$A$1:$C$62,MATCH($J130,'State '!$B:$B,0),3)</f>
        <v>Northeast</v>
      </c>
      <c r="N130" s="180"/>
      <c r="O130" s="187">
        <v>156.4</v>
      </c>
      <c r="P130" s="187">
        <v>8</v>
      </c>
      <c r="Q130" s="187">
        <v>145</v>
      </c>
      <c r="R130" s="186">
        <v>36</v>
      </c>
      <c r="S130" s="180" t="s">
        <v>135</v>
      </c>
      <c r="T130" s="180" t="s">
        <v>390</v>
      </c>
      <c r="U130" s="180" t="s">
        <v>2114</v>
      </c>
      <c r="V130" s="180" t="s">
        <v>2247</v>
      </c>
      <c r="W130" s="179"/>
      <c r="X130" s="179"/>
      <c r="Y130" s="179"/>
      <c r="Z130" s="94"/>
      <c r="AA130" s="94"/>
      <c r="AB130" s="94"/>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row>
    <row r="131" spans="1:262" ht="25.5" x14ac:dyDescent="0.2">
      <c r="A131" s="180">
        <v>43124</v>
      </c>
      <c r="B131" s="181" t="s">
        <v>2273</v>
      </c>
      <c r="C131" s="181" t="s">
        <v>219</v>
      </c>
      <c r="D131" s="181" t="s">
        <v>141</v>
      </c>
      <c r="E131" s="182" t="s">
        <v>144</v>
      </c>
      <c r="F131" s="194">
        <v>42901</v>
      </c>
      <c r="G131" s="186">
        <v>2017</v>
      </c>
      <c r="H131" s="180" t="s">
        <v>55</v>
      </c>
      <c r="I131" s="180" t="str">
        <f>LEFT($H131,2)</f>
        <v>DE</v>
      </c>
      <c r="J131" s="180" t="str">
        <f>RIGHT($H131,2)</f>
        <v>DE</v>
      </c>
      <c r="K131" s="185" t="str">
        <f>IF($L131=$M131,L131,CONCATENATE($L131,", ",IF(ISBLANK(N131),"",CONCATENATE(N131,", ")),$M131))</f>
        <v>Northeast</v>
      </c>
      <c r="L131" s="180" t="str">
        <f>INDEX('State '!$A$1:$C$62,MATCH($I131,'State '!$B:$B,0),3)</f>
        <v>Northeast</v>
      </c>
      <c r="M131" s="180" t="str">
        <f>INDEX('State '!$A$1:$C$62,MATCH($J131,'State '!$B:$B,0),3)</f>
        <v>Northeast</v>
      </c>
      <c r="N131" s="180"/>
      <c r="O131" s="187">
        <v>32</v>
      </c>
      <c r="P131" s="187">
        <v>10</v>
      </c>
      <c r="Q131" s="186"/>
      <c r="R131" s="186">
        <v>16</v>
      </c>
      <c r="S131" s="188" t="s">
        <v>135</v>
      </c>
      <c r="T131" s="185" t="s">
        <v>390</v>
      </c>
      <c r="U131" s="180" t="s">
        <v>2272</v>
      </c>
      <c r="V131" s="180" t="s">
        <v>2247</v>
      </c>
      <c r="W131" s="179"/>
      <c r="X131" s="179"/>
      <c r="Y131" s="179"/>
      <c r="Z131" s="94"/>
      <c r="AA131" s="94"/>
      <c r="AB131" s="94"/>
    </row>
    <row r="132" spans="1:262" x14ac:dyDescent="0.2">
      <c r="A132" s="180">
        <v>42921</v>
      </c>
      <c r="B132" s="193" t="s">
        <v>2379</v>
      </c>
      <c r="C132" s="181" t="s">
        <v>1941</v>
      </c>
      <c r="D132" s="193" t="s">
        <v>134</v>
      </c>
      <c r="E132" s="193" t="s">
        <v>144</v>
      </c>
      <c r="F132" s="194">
        <v>42826</v>
      </c>
      <c r="G132" s="186">
        <v>2017</v>
      </c>
      <c r="H132" s="180" t="s">
        <v>22</v>
      </c>
      <c r="I132" s="180" t="str">
        <f>LEFT($H132,2)</f>
        <v>GA</v>
      </c>
      <c r="J132" s="180" t="str">
        <f>RIGHT($H132,2)</f>
        <v>GA</v>
      </c>
      <c r="K132" s="185" t="str">
        <f>IF($L132=$M132,L132,CONCATENATE($L132,", ",IF(ISBLANK(N132),"",CONCATENATE(N132,", ")),$M132))</f>
        <v>Southeast</v>
      </c>
      <c r="L132" s="180" t="str">
        <f>INDEX('State '!$A$1:$C$62,MATCH($I132,'State '!$B:$B,0),3)</f>
        <v>Southeast</v>
      </c>
      <c r="M132" s="180" t="str">
        <f>INDEX('State '!$A$1:$C$62,MATCH($J132,'State '!$B:$B,0),3)</f>
        <v>Southeast</v>
      </c>
      <c r="N132" s="180"/>
      <c r="O132" s="187">
        <v>471.9</v>
      </c>
      <c r="P132" s="187">
        <v>115</v>
      </c>
      <c r="Q132" s="187">
        <v>448</v>
      </c>
      <c r="R132" s="186">
        <v>16</v>
      </c>
      <c r="S132" s="180" t="s">
        <v>135</v>
      </c>
      <c r="T132" s="185" t="s">
        <v>390</v>
      </c>
      <c r="U132" s="180" t="s">
        <v>2088</v>
      </c>
      <c r="V132" s="180" t="s">
        <v>2247</v>
      </c>
      <c r="W132" s="179"/>
      <c r="X132" s="179"/>
      <c r="Y132" s="179"/>
      <c r="Z132" s="94"/>
      <c r="AA132" s="94"/>
      <c r="AB132" s="94"/>
    </row>
    <row r="133" spans="1:262" x14ac:dyDescent="0.2">
      <c r="A133" s="180">
        <v>42853</v>
      </c>
      <c r="B133" s="193" t="s">
        <v>2319</v>
      </c>
      <c r="C133" s="193" t="s">
        <v>2098</v>
      </c>
      <c r="D133" s="193" t="s">
        <v>137</v>
      </c>
      <c r="E133" s="193" t="s">
        <v>144</v>
      </c>
      <c r="F133" s="194">
        <v>42825</v>
      </c>
      <c r="G133" s="186">
        <v>2017</v>
      </c>
      <c r="H133" s="180" t="s">
        <v>419</v>
      </c>
      <c r="I133" s="180" t="str">
        <f>LEFT($H133,2)</f>
        <v>TX</v>
      </c>
      <c r="J133" s="180" t="str">
        <f>RIGHT($H133,2)</f>
        <v>MX</v>
      </c>
      <c r="K133" s="185" t="str">
        <f>IF($L133=$M133,L133,CONCATENATE($L133,", ",IF(ISBLANK(N133),"",CONCATENATE(N133,", ")),$M133))</f>
        <v>South Central, Mexico</v>
      </c>
      <c r="L133" s="180" t="str">
        <f>INDEX('State '!$A$1:$C$62,MATCH($I133,'State '!$B:$B,0),3)</f>
        <v>South Central</v>
      </c>
      <c r="M133" s="180" t="str">
        <f>INDEX('State '!$A$1:$C$62,MATCH($J133,'State '!$B:$B,0),3)</f>
        <v>Mexico</v>
      </c>
      <c r="N133" s="180"/>
      <c r="O133" s="187">
        <v>3.6</v>
      </c>
      <c r="P133" s="187">
        <v>148</v>
      </c>
      <c r="Q133" s="187">
        <v>1400</v>
      </c>
      <c r="R133" s="186">
        <v>42</v>
      </c>
      <c r="S133" s="180" t="s">
        <v>135</v>
      </c>
      <c r="T133" s="180" t="s">
        <v>390</v>
      </c>
      <c r="U133" s="180" t="s">
        <v>2263</v>
      </c>
      <c r="V133" s="180" t="s">
        <v>2250</v>
      </c>
      <c r="W133" s="179"/>
      <c r="X133" s="179"/>
      <c r="Y133" s="179"/>
      <c r="Z133" s="94"/>
      <c r="AA133" s="94"/>
      <c r="AB133" s="94"/>
    </row>
    <row r="134" spans="1:262" x14ac:dyDescent="0.2">
      <c r="A134" s="180">
        <v>43068</v>
      </c>
      <c r="B134" s="193" t="s">
        <v>2125</v>
      </c>
      <c r="C134" s="181" t="s">
        <v>207</v>
      </c>
      <c r="D134" s="193" t="s">
        <v>141</v>
      </c>
      <c r="E134" s="182" t="s">
        <v>144</v>
      </c>
      <c r="F134" s="194">
        <v>43040</v>
      </c>
      <c r="G134" s="186">
        <v>2017</v>
      </c>
      <c r="H134" s="180" t="s">
        <v>7</v>
      </c>
      <c r="I134" s="180" t="str">
        <f>LEFT($H134,2)</f>
        <v>PA</v>
      </c>
      <c r="J134" s="180" t="str">
        <f>RIGHT($H134,2)</f>
        <v>PA</v>
      </c>
      <c r="K134" s="185" t="str">
        <f>IF($L134=$M134,L134,CONCATENATE($L134,", ",IF(ISBLANK(N134),"",CONCATENATE(N134,", ")),$M134))</f>
        <v>Northeast</v>
      </c>
      <c r="L134" s="180" t="str">
        <f>INDEX('State '!$A$1:$C$62,MATCH($I134,'State '!$B:$B,0),3)</f>
        <v>Northeast</v>
      </c>
      <c r="M134" s="180" t="str">
        <f>INDEX('State '!$A$1:$C$62,MATCH($J134,'State '!$B:$B,0),3)</f>
        <v>Northeast</v>
      </c>
      <c r="N134" s="180"/>
      <c r="O134" s="187">
        <v>87.4</v>
      </c>
      <c r="P134" s="187">
        <v>7</v>
      </c>
      <c r="Q134" s="187">
        <v>180</v>
      </c>
      <c r="R134" s="186">
        <v>36</v>
      </c>
      <c r="S134" s="180" t="s">
        <v>135</v>
      </c>
      <c r="T134" s="180" t="s">
        <v>390</v>
      </c>
      <c r="U134" s="180" t="s">
        <v>2126</v>
      </c>
      <c r="V134" s="180" t="s">
        <v>2247</v>
      </c>
      <c r="W134" s="179"/>
      <c r="X134" s="179"/>
      <c r="Y134" s="179"/>
      <c r="Z134" s="94"/>
      <c r="AA134" s="94"/>
      <c r="AB134" s="94"/>
    </row>
    <row r="135" spans="1:262" x14ac:dyDescent="0.2">
      <c r="A135" s="180">
        <v>43124</v>
      </c>
      <c r="B135" s="193" t="s">
        <v>2076</v>
      </c>
      <c r="C135" s="193" t="s">
        <v>291</v>
      </c>
      <c r="D135" s="193" t="s">
        <v>1944</v>
      </c>
      <c r="E135" s="193" t="s">
        <v>144</v>
      </c>
      <c r="F135" s="194">
        <v>42978</v>
      </c>
      <c r="G135" s="186">
        <v>2017</v>
      </c>
      <c r="H135" s="180" t="s">
        <v>2077</v>
      </c>
      <c r="I135" s="180" t="str">
        <f>LEFT($H135,2)</f>
        <v>IL</v>
      </c>
      <c r="J135" s="180" t="str">
        <f>RIGHT($H135,2)</f>
        <v>MS</v>
      </c>
      <c r="K135" s="185" t="str">
        <f>IF($L135=$M135,L135,CONCATENATE($L135,", ",IF(ISBLANK(N135),"",CONCATENATE(N135,", ")),$M135))</f>
        <v>Midwest, South Central</v>
      </c>
      <c r="L135" s="180" t="str">
        <f>INDEX('State '!$A$1:$C$62,MATCH($I135,'State '!$B:$B,0),3)</f>
        <v>Midwest</v>
      </c>
      <c r="M135" s="180" t="str">
        <f>INDEX('State '!$A$1:$C$62,MATCH($J135,'State '!$B:$B,0),3)</f>
        <v>South Central</v>
      </c>
      <c r="N135" s="180"/>
      <c r="O135" s="187">
        <v>51</v>
      </c>
      <c r="P135" s="187"/>
      <c r="Q135" s="187">
        <v>800</v>
      </c>
      <c r="R135" s="186"/>
      <c r="S135" s="180" t="s">
        <v>135</v>
      </c>
      <c r="T135" s="180" t="s">
        <v>390</v>
      </c>
      <c r="U135" s="180" t="s">
        <v>2268</v>
      </c>
      <c r="V135" s="180" t="s">
        <v>2250</v>
      </c>
      <c r="W135" s="179"/>
      <c r="X135" s="179"/>
      <c r="Y135" s="179"/>
      <c r="Z135" s="94"/>
      <c r="AA135" s="94"/>
      <c r="AB135" s="94"/>
    </row>
    <row r="136" spans="1:262" x14ac:dyDescent="0.2">
      <c r="A136" s="180">
        <v>43124</v>
      </c>
      <c r="B136" s="181" t="s">
        <v>2071</v>
      </c>
      <c r="C136" s="181" t="s">
        <v>1984</v>
      </c>
      <c r="D136" s="181" t="s">
        <v>134</v>
      </c>
      <c r="E136" s="182" t="s">
        <v>144</v>
      </c>
      <c r="F136" s="183">
        <v>42738</v>
      </c>
      <c r="G136" s="190">
        <v>2017</v>
      </c>
      <c r="H136" s="180" t="s">
        <v>7</v>
      </c>
      <c r="I136" s="180" t="str">
        <f>LEFT($H136,2)</f>
        <v>PA</v>
      </c>
      <c r="J136" s="180" t="str">
        <f>RIGHT($H136,2)</f>
        <v>PA</v>
      </c>
      <c r="K136" s="185" t="str">
        <f>IF($L136=$M136,L136,CONCATENATE($L136,", ",IF(ISBLANK(N136),"",CONCATENATE(N136,", ")),$M136))</f>
        <v>Northeast</v>
      </c>
      <c r="L136" s="180" t="str">
        <f>INDEX('State '!$A$1:$C$62,MATCH($I136,'State '!$B:$B,0),3)</f>
        <v>Northeast</v>
      </c>
      <c r="M136" s="180" t="str">
        <f>INDEX('State '!$A$1:$C$62,MATCH($J136,'State '!$B:$B,0),3)</f>
        <v>Northeast</v>
      </c>
      <c r="N136" s="180"/>
      <c r="O136" s="186">
        <v>178</v>
      </c>
      <c r="P136" s="186">
        <v>35</v>
      </c>
      <c r="Q136" s="186">
        <v>200</v>
      </c>
      <c r="R136" s="187">
        <v>20</v>
      </c>
      <c r="S136" s="188" t="s">
        <v>135</v>
      </c>
      <c r="T136" s="185" t="s">
        <v>390</v>
      </c>
      <c r="U136" s="189" t="s">
        <v>2116</v>
      </c>
      <c r="V136" s="180" t="s">
        <v>2247</v>
      </c>
      <c r="W136" s="179"/>
      <c r="X136" s="179"/>
      <c r="Y136" s="179"/>
      <c r="Z136" s="94"/>
      <c r="AA136" s="94"/>
      <c r="AB136" s="94"/>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c r="IN136" s="19"/>
      <c r="IO136" s="19"/>
      <c r="IP136" s="19"/>
      <c r="IQ136" s="19"/>
      <c r="IR136" s="19"/>
      <c r="IS136" s="19"/>
      <c r="IT136" s="19"/>
      <c r="IU136" s="19"/>
      <c r="IV136" s="19"/>
      <c r="IW136" s="19"/>
      <c r="IX136" s="19"/>
      <c r="IY136" s="19"/>
      <c r="IZ136" s="19"/>
      <c r="JA136" s="19"/>
      <c r="JB136" s="19"/>
    </row>
    <row r="137" spans="1:262" x14ac:dyDescent="0.2">
      <c r="A137" s="180">
        <v>43124</v>
      </c>
      <c r="B137" s="193" t="s">
        <v>2172</v>
      </c>
      <c r="C137" s="193" t="s">
        <v>1941</v>
      </c>
      <c r="D137" s="193" t="s">
        <v>134</v>
      </c>
      <c r="E137" s="182" t="s">
        <v>144</v>
      </c>
      <c r="F137" s="194">
        <v>43073</v>
      </c>
      <c r="G137" s="186">
        <v>2017</v>
      </c>
      <c r="H137" s="180" t="s">
        <v>19</v>
      </c>
      <c r="I137" s="180" t="str">
        <f>LEFT($H137,2)</f>
        <v>VA</v>
      </c>
      <c r="J137" s="180" t="str">
        <f>RIGHT($H137,2)</f>
        <v>VA</v>
      </c>
      <c r="K137" s="185" t="str">
        <f>IF($L137=$M137,L137,CONCATENATE($L137,", ",IF(ISBLANK(N137),"",CONCATENATE(N137,", ")),$M137))</f>
        <v>Northeast</v>
      </c>
      <c r="L137" s="180" t="str">
        <f>INDEX('State '!$A$1:$C$62,MATCH($I137,'State '!$B:$B,0),3)</f>
        <v>Northeast</v>
      </c>
      <c r="M137" s="180" t="str">
        <f>INDEX('State '!$A$1:$C$62,MATCH($J137,'State '!$B:$B,0),3)</f>
        <v>Northeast</v>
      </c>
      <c r="N137" s="180"/>
      <c r="O137" s="187">
        <v>190.8</v>
      </c>
      <c r="P137" s="187">
        <v>4.9000000000000004</v>
      </c>
      <c r="Q137" s="187">
        <v>250</v>
      </c>
      <c r="R137" s="186">
        <v>24</v>
      </c>
      <c r="S137" s="180" t="s">
        <v>135</v>
      </c>
      <c r="T137" s="180" t="s">
        <v>390</v>
      </c>
      <c r="U137" s="180" t="s">
        <v>2075</v>
      </c>
      <c r="V137" s="180" t="s">
        <v>2247</v>
      </c>
      <c r="W137" s="179"/>
      <c r="X137" s="179"/>
      <c r="Y137" s="179"/>
      <c r="Z137" s="94"/>
      <c r="AA137" s="94"/>
      <c r="AB137" s="94"/>
    </row>
    <row r="138" spans="1:262" ht="25.5" x14ac:dyDescent="0.2">
      <c r="A138" s="180">
        <v>42613</v>
      </c>
      <c r="B138" s="181" t="s">
        <v>2183</v>
      </c>
      <c r="C138" s="181" t="s">
        <v>219</v>
      </c>
      <c r="D138" s="181" t="s">
        <v>141</v>
      </c>
      <c r="E138" s="182" t="s">
        <v>144</v>
      </c>
      <c r="F138" s="183">
        <v>42804</v>
      </c>
      <c r="G138" s="190">
        <v>2017</v>
      </c>
      <c r="H138" s="180" t="s">
        <v>832</v>
      </c>
      <c r="I138" s="180" t="str">
        <f>LEFT($H138,2)</f>
        <v>PA</v>
      </c>
      <c r="J138" s="180" t="str">
        <f>RIGHT($H138,2)</f>
        <v>DE</v>
      </c>
      <c r="K138" s="185" t="str">
        <f>IF($L138=$M138,L138,CONCATENATE($L138,", ",IF(ISBLANK(N138),"",CONCATENATE(N138,", ")),$M138))</f>
        <v>Northeast</v>
      </c>
      <c r="L138" s="180" t="str">
        <f>INDEX('State '!$A$1:$C$62,MATCH($I138,'State '!$B:$B,0),3)</f>
        <v>Northeast</v>
      </c>
      <c r="M138" s="180" t="str">
        <f>INDEX('State '!$A$1:$C$62,MATCH($J138,'State '!$B:$B,0),3)</f>
        <v>Northeast</v>
      </c>
      <c r="N138" s="180"/>
      <c r="O138" s="198">
        <v>35.210999999999999</v>
      </c>
      <c r="P138" s="186">
        <v>7</v>
      </c>
      <c r="Q138" s="186">
        <v>45</v>
      </c>
      <c r="R138" s="187">
        <v>16</v>
      </c>
      <c r="S138" s="188" t="s">
        <v>135</v>
      </c>
      <c r="T138" s="185" t="s">
        <v>390</v>
      </c>
      <c r="U138" s="189" t="s">
        <v>2184</v>
      </c>
      <c r="V138" s="180" t="s">
        <v>2250</v>
      </c>
      <c r="W138" s="179"/>
      <c r="X138" s="179"/>
      <c r="Y138" s="179"/>
      <c r="Z138" s="94"/>
      <c r="AA138" s="94"/>
      <c r="AB138" s="94"/>
    </row>
    <row r="139" spans="1:262" x14ac:dyDescent="0.2">
      <c r="A139" s="207">
        <v>42604</v>
      </c>
      <c r="B139" s="193" t="s">
        <v>401</v>
      </c>
      <c r="C139" s="193" t="s">
        <v>201</v>
      </c>
      <c r="D139" s="193" t="s">
        <v>141</v>
      </c>
      <c r="E139" s="193" t="s">
        <v>144</v>
      </c>
      <c r="F139" s="194">
        <v>42734</v>
      </c>
      <c r="G139" s="195">
        <v>2016</v>
      </c>
      <c r="H139" s="180" t="s">
        <v>1940</v>
      </c>
      <c r="I139" s="180" t="str">
        <f>LEFT($H139,2)</f>
        <v>NJ</v>
      </c>
      <c r="J139" s="180" t="str">
        <f>RIGHT($H139,2)</f>
        <v>MA</v>
      </c>
      <c r="K139" s="180" t="str">
        <f>IF($L139=$M139,L139,CONCATENATE($L139,", ",IF(ISBLANK(N139),"",CONCATENATE(N139,", ")),$M139))</f>
        <v>Northeast</v>
      </c>
      <c r="L139" s="180" t="str">
        <f>INDEX('State '!$A$1:$C$62,MATCH($I139,'State '!$B:$B,0),3)</f>
        <v>Northeast</v>
      </c>
      <c r="M139" s="180" t="str">
        <f>INDEX('State '!$A$1:$C$62,MATCH($J139,'State '!$B:$B,0),3)</f>
        <v>Northeast</v>
      </c>
      <c r="N139" s="180"/>
      <c r="O139" s="187">
        <v>972</v>
      </c>
      <c r="P139" s="187">
        <v>37</v>
      </c>
      <c r="Q139" s="187">
        <v>342</v>
      </c>
      <c r="R139" s="186">
        <v>42</v>
      </c>
      <c r="S139" s="180" t="s">
        <v>135</v>
      </c>
      <c r="T139" s="180" t="s">
        <v>390</v>
      </c>
      <c r="U139" s="180" t="s">
        <v>2055</v>
      </c>
      <c r="V139" s="180" t="s">
        <v>2250</v>
      </c>
      <c r="W139" s="179" t="s">
        <v>2323</v>
      </c>
      <c r="X139" s="218"/>
      <c r="Y139" s="218"/>
      <c r="Z139" s="94"/>
      <c r="AA139" s="94"/>
      <c r="AB139" s="94"/>
    </row>
    <row r="140" spans="1:262" x14ac:dyDescent="0.2">
      <c r="A140" s="180">
        <v>42611</v>
      </c>
      <c r="B140" s="181" t="s">
        <v>2248</v>
      </c>
      <c r="C140" s="193" t="s">
        <v>2137</v>
      </c>
      <c r="D140" s="181" t="s">
        <v>141</v>
      </c>
      <c r="E140" s="182" t="s">
        <v>144</v>
      </c>
      <c r="F140" s="194">
        <v>42675</v>
      </c>
      <c r="G140" s="195">
        <v>2016</v>
      </c>
      <c r="H140" s="180" t="s">
        <v>28</v>
      </c>
      <c r="I140" s="180" t="str">
        <f>LEFT($H140,2)</f>
        <v>IL</v>
      </c>
      <c r="J140" s="180" t="str">
        <f>RIGHT($H140,2)</f>
        <v>IL</v>
      </c>
      <c r="K140" s="180" t="str">
        <f>IF($L140=$M140,L140,CONCATENATE($L140,", ",IF(ISBLANK(N140),"",CONCATENATE(N140,", ")),$M140))</f>
        <v>Midwest</v>
      </c>
      <c r="L140" s="180" t="str">
        <f>INDEX('State '!$A$1:$C$62,MATCH($I140,'State '!$B:$B,0),3)</f>
        <v>Midwest</v>
      </c>
      <c r="M140" s="180" t="str">
        <f>INDEX('State '!$A$1:$C$62,MATCH($J140,'State '!$B:$B,0),3)</f>
        <v>Midwest</v>
      </c>
      <c r="N140" s="180"/>
      <c r="O140" s="187">
        <v>50</v>
      </c>
      <c r="P140" s="187"/>
      <c r="Q140" s="186">
        <v>238</v>
      </c>
      <c r="R140" s="186"/>
      <c r="S140" s="180" t="s">
        <v>135</v>
      </c>
      <c r="T140" s="180" t="s">
        <v>390</v>
      </c>
      <c r="U140" s="180" t="s">
        <v>2117</v>
      </c>
      <c r="V140" s="180" t="s">
        <v>2247</v>
      </c>
      <c r="W140" s="179"/>
      <c r="X140" s="179"/>
      <c r="Y140" s="179"/>
      <c r="Z140" s="94"/>
      <c r="AA140" s="94"/>
      <c r="AB140" s="94"/>
    </row>
    <row r="141" spans="1:262" ht="25.5" x14ac:dyDescent="0.2">
      <c r="A141" s="180">
        <v>42612</v>
      </c>
      <c r="B141" s="193" t="s">
        <v>1959</v>
      </c>
      <c r="C141" s="193" t="s">
        <v>225</v>
      </c>
      <c r="D141" s="193" t="s">
        <v>141</v>
      </c>
      <c r="E141" s="193" t="s">
        <v>144</v>
      </c>
      <c r="F141" s="194">
        <v>42662</v>
      </c>
      <c r="G141" s="195">
        <v>2016</v>
      </c>
      <c r="H141" s="180" t="s">
        <v>2028</v>
      </c>
      <c r="I141" s="180" t="str">
        <f>LEFT($H141,2)</f>
        <v>WV</v>
      </c>
      <c r="J141" s="180" t="str">
        <f>RIGHT($H141,2)</f>
        <v>OH</v>
      </c>
      <c r="K141" s="180" t="str">
        <f>IF($L141=$M141,L141,CONCATENATE($L141,", ",IF(ISBLANK(N141),"",CONCATENATE(N141,", ")),$M141))</f>
        <v>Northeast</v>
      </c>
      <c r="L141" s="180" t="str">
        <f>INDEX('State '!$A$1:$C$62,MATCH($I141,'State '!$B:$B,0),3)</f>
        <v>Northeast</v>
      </c>
      <c r="M141" s="180" t="str">
        <f>INDEX('State '!$A$1:$C$62,MATCH($J141,'State '!$B:$B,0),3)</f>
        <v>Northeast</v>
      </c>
      <c r="N141" s="180"/>
      <c r="O141" s="187">
        <v>77</v>
      </c>
      <c r="P141" s="187">
        <v>0</v>
      </c>
      <c r="Q141" s="187">
        <v>250</v>
      </c>
      <c r="R141" s="186"/>
      <c r="S141" s="180" t="s">
        <v>135</v>
      </c>
      <c r="T141" s="180" t="s">
        <v>390</v>
      </c>
      <c r="U141" s="180" t="s">
        <v>1960</v>
      </c>
      <c r="V141" s="180" t="s">
        <v>2250</v>
      </c>
      <c r="W141" s="179"/>
      <c r="X141" s="179"/>
      <c r="Y141" s="179"/>
      <c r="Z141" s="94"/>
      <c r="AA141" s="94"/>
      <c r="AB141" s="94"/>
    </row>
    <row r="142" spans="1:262" s="19" customFormat="1" x14ac:dyDescent="0.2">
      <c r="A142" s="180">
        <v>43124</v>
      </c>
      <c r="B142" s="181" t="s">
        <v>2119</v>
      </c>
      <c r="C142" s="181" t="s">
        <v>2120</v>
      </c>
      <c r="D142" s="181" t="s">
        <v>137</v>
      </c>
      <c r="E142" s="182" t="s">
        <v>144</v>
      </c>
      <c r="F142" s="183">
        <v>42675</v>
      </c>
      <c r="G142" s="184">
        <v>2016</v>
      </c>
      <c r="H142" s="180" t="s">
        <v>53</v>
      </c>
      <c r="I142" s="180" t="str">
        <f>LEFT($H142,2)</f>
        <v>SC</v>
      </c>
      <c r="J142" s="180" t="str">
        <f>RIGHT($H142,2)</f>
        <v>SC</v>
      </c>
      <c r="K142" s="180" t="str">
        <f>IF($L142=$M142,L142,CONCATENATE($L142,", ",IF(ISBLANK(N142),"",CONCATENATE(N142,", ")),$M142))</f>
        <v>Southeast</v>
      </c>
      <c r="L142" s="180" t="str">
        <f>INDEX('State '!$A$1:$C$62,MATCH($I142,'State '!$B:$B,0),3)</f>
        <v>Southeast</v>
      </c>
      <c r="M142" s="180" t="str">
        <f>INDEX('State '!$A$1:$C$62,MATCH($J142,'State '!$B:$B,0),3)</f>
        <v>Southeast</v>
      </c>
      <c r="N142" s="180"/>
      <c r="O142" s="186">
        <v>36</v>
      </c>
      <c r="P142" s="186">
        <v>29</v>
      </c>
      <c r="Q142" s="186">
        <v>18</v>
      </c>
      <c r="R142" s="187">
        <v>8</v>
      </c>
      <c r="S142" s="188" t="s">
        <v>135</v>
      </c>
      <c r="T142" s="185" t="s">
        <v>390</v>
      </c>
      <c r="U142" s="189" t="s">
        <v>2121</v>
      </c>
      <c r="V142" s="180" t="s">
        <v>2247</v>
      </c>
      <c r="W142" s="179"/>
      <c r="X142" s="179"/>
      <c r="Y142" s="179"/>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c r="AZ142" s="94"/>
      <c r="BA142" s="94"/>
      <c r="BB142" s="94"/>
      <c r="BC142" s="94"/>
      <c r="BD142" s="94"/>
      <c r="BE142" s="94"/>
      <c r="BF142" s="94"/>
      <c r="BG142" s="94"/>
      <c r="BH142" s="94"/>
      <c r="BI142" s="94"/>
      <c r="BJ142" s="94"/>
      <c r="BK142" s="94"/>
      <c r="BL142" s="94"/>
      <c r="BM142" s="94"/>
      <c r="BN142" s="94"/>
      <c r="BO142" s="94"/>
      <c r="BP142" s="94"/>
      <c r="BQ142" s="94"/>
      <c r="BR142" s="94"/>
      <c r="BS142" s="94"/>
      <c r="BT142" s="94"/>
      <c r="BU142" s="94"/>
      <c r="BV142" s="94"/>
      <c r="BW142" s="94"/>
      <c r="BX142" s="94"/>
      <c r="BY142" s="94"/>
      <c r="BZ142" s="94"/>
      <c r="CA142" s="94"/>
      <c r="CB142" s="94"/>
      <c r="CC142" s="94"/>
      <c r="CD142" s="94"/>
      <c r="CE142" s="94"/>
      <c r="CF142" s="94"/>
      <c r="CG142" s="94"/>
      <c r="CH142" s="94"/>
      <c r="CI142" s="94"/>
      <c r="CJ142" s="94"/>
      <c r="CK142" s="94"/>
      <c r="CL142" s="94"/>
      <c r="CM142" s="94"/>
      <c r="CN142" s="94"/>
      <c r="CO142" s="94"/>
      <c r="CP142" s="94"/>
      <c r="CQ142" s="94"/>
      <c r="CR142" s="94"/>
      <c r="CS142" s="94"/>
      <c r="CT142" s="94"/>
      <c r="CU142" s="94"/>
      <c r="CV142" s="94"/>
      <c r="CW142" s="94"/>
      <c r="CX142" s="94"/>
      <c r="CY142" s="94"/>
      <c r="CZ142" s="94"/>
      <c r="DA142" s="94"/>
      <c r="DB142" s="94"/>
      <c r="DC142" s="94"/>
      <c r="DD142" s="94"/>
      <c r="DE142" s="94"/>
      <c r="DF142" s="94"/>
      <c r="DG142" s="94"/>
      <c r="DH142" s="94"/>
      <c r="DI142" s="94"/>
      <c r="DJ142" s="94"/>
      <c r="DK142" s="94"/>
      <c r="DL142" s="94"/>
      <c r="DM142" s="94"/>
      <c r="DN142" s="94"/>
      <c r="DO142" s="94"/>
      <c r="DP142" s="94"/>
      <c r="DQ142" s="94"/>
      <c r="DR142" s="94"/>
      <c r="DS142" s="94"/>
      <c r="DT142" s="94"/>
      <c r="DU142" s="94"/>
      <c r="DV142" s="94"/>
      <c r="DW142" s="94"/>
      <c r="DX142" s="94"/>
      <c r="DY142" s="94"/>
      <c r="DZ142" s="94"/>
      <c r="EA142" s="94"/>
      <c r="EB142" s="94"/>
      <c r="EC142" s="94"/>
      <c r="ED142" s="94"/>
      <c r="EE142" s="94"/>
      <c r="EF142" s="94"/>
      <c r="EG142" s="94"/>
      <c r="EH142" s="94"/>
      <c r="EI142" s="94"/>
      <c r="EJ142" s="94"/>
      <c r="EK142" s="94"/>
      <c r="EL142" s="94"/>
      <c r="EM142" s="94"/>
      <c r="EN142" s="94"/>
      <c r="EO142" s="94"/>
      <c r="EP142" s="94"/>
      <c r="EQ142" s="94"/>
      <c r="ER142" s="94"/>
      <c r="ES142" s="94"/>
      <c r="ET142" s="94"/>
      <c r="EU142" s="94"/>
      <c r="EV142" s="94"/>
      <c r="EW142" s="94"/>
      <c r="EX142" s="94"/>
      <c r="EY142" s="94"/>
      <c r="EZ142" s="94"/>
      <c r="FA142" s="94"/>
      <c r="FB142" s="94"/>
      <c r="FC142" s="94"/>
      <c r="FD142" s="94"/>
      <c r="FE142" s="94"/>
      <c r="FF142" s="94"/>
      <c r="FG142" s="94"/>
      <c r="FH142" s="94"/>
      <c r="FI142" s="94"/>
      <c r="FJ142" s="94"/>
      <c r="FK142" s="94"/>
      <c r="FL142" s="94"/>
      <c r="FM142" s="94"/>
      <c r="FN142" s="94"/>
      <c r="FO142" s="94"/>
      <c r="FP142" s="94"/>
      <c r="FQ142" s="94"/>
      <c r="FR142" s="94"/>
      <c r="FS142" s="94"/>
      <c r="FT142" s="94"/>
      <c r="FU142" s="94"/>
      <c r="FV142" s="94"/>
      <c r="FW142" s="94"/>
      <c r="FX142" s="94"/>
      <c r="FY142" s="94"/>
      <c r="FZ142" s="94"/>
      <c r="GA142" s="94"/>
      <c r="GB142" s="94"/>
      <c r="GC142" s="94"/>
      <c r="GD142" s="94"/>
      <c r="GE142" s="94"/>
      <c r="GF142" s="94"/>
      <c r="GG142" s="94"/>
      <c r="GH142" s="94"/>
      <c r="GI142" s="94"/>
      <c r="GJ142" s="94"/>
      <c r="GK142" s="94"/>
      <c r="GL142" s="94"/>
      <c r="GM142" s="94"/>
      <c r="GN142" s="94"/>
      <c r="GO142" s="94"/>
      <c r="GP142" s="94"/>
      <c r="GQ142" s="94"/>
      <c r="GR142" s="94"/>
      <c r="GS142" s="94"/>
      <c r="GT142" s="94"/>
      <c r="GU142" s="94"/>
      <c r="GV142" s="94"/>
      <c r="GW142" s="94"/>
      <c r="GX142" s="94"/>
      <c r="GY142" s="94"/>
      <c r="GZ142" s="94"/>
      <c r="HA142" s="94"/>
      <c r="HB142" s="94"/>
      <c r="HC142" s="94"/>
      <c r="HD142" s="94"/>
      <c r="HE142" s="94"/>
      <c r="HF142" s="94"/>
      <c r="HG142" s="94"/>
      <c r="HH142" s="94"/>
      <c r="HI142" s="94"/>
      <c r="HJ142" s="94"/>
      <c r="HK142" s="94"/>
      <c r="HL142" s="94"/>
      <c r="HM142" s="94"/>
      <c r="HN142" s="94"/>
      <c r="HO142" s="94"/>
      <c r="HP142" s="94"/>
      <c r="HQ142" s="94"/>
      <c r="HR142" s="94"/>
      <c r="HS142" s="94"/>
      <c r="HT142" s="94"/>
      <c r="HU142" s="94"/>
      <c r="HV142" s="94"/>
      <c r="HW142" s="94"/>
      <c r="HX142" s="94"/>
      <c r="HY142" s="94"/>
      <c r="HZ142" s="94"/>
      <c r="IA142" s="94"/>
      <c r="IB142" s="94"/>
      <c r="IC142" s="94"/>
      <c r="ID142" s="94"/>
      <c r="IE142" s="94"/>
      <c r="IF142" s="94"/>
      <c r="IG142" s="94"/>
      <c r="IH142" s="94"/>
      <c r="II142" s="94"/>
      <c r="IJ142" s="94"/>
      <c r="IK142" s="94"/>
      <c r="IL142" s="94"/>
      <c r="IM142" s="94"/>
      <c r="IN142" s="94"/>
      <c r="IO142" s="94"/>
      <c r="IP142" s="94"/>
      <c r="IQ142" s="94"/>
      <c r="IR142" s="94"/>
      <c r="IS142" s="94"/>
      <c r="IT142" s="94"/>
      <c r="IU142" s="94"/>
      <c r="IV142" s="94"/>
      <c r="IW142" s="94"/>
      <c r="IX142" s="94"/>
      <c r="IY142" s="94"/>
      <c r="IZ142" s="94"/>
      <c r="JA142" s="94"/>
      <c r="JB142" s="94"/>
    </row>
    <row r="143" spans="1:262" s="19" customFormat="1" x14ac:dyDescent="0.2">
      <c r="A143" s="180">
        <v>42612</v>
      </c>
      <c r="B143" s="181" t="s">
        <v>2119</v>
      </c>
      <c r="C143" s="181" t="s">
        <v>2120</v>
      </c>
      <c r="D143" s="181" t="s">
        <v>137</v>
      </c>
      <c r="E143" s="182" t="s">
        <v>432</v>
      </c>
      <c r="F143" s="183"/>
      <c r="G143" s="184">
        <v>2016</v>
      </c>
      <c r="H143" s="180" t="s">
        <v>53</v>
      </c>
      <c r="I143" s="180" t="str">
        <f>LEFT($H143,2)</f>
        <v>SC</v>
      </c>
      <c r="J143" s="180" t="str">
        <f>RIGHT($H143,2)</f>
        <v>SC</v>
      </c>
      <c r="K143" s="180" t="str">
        <f>IF($L143=$M143,L143,CONCATENATE($L143,", ",IF(ISBLANK(N143),"",CONCATENATE(N143,", ")),$M143))</f>
        <v>Southeast</v>
      </c>
      <c r="L143" s="180" t="str">
        <f>INDEX('State '!$A$1:$C$62,MATCH($I143,'State '!$B:$B,0),3)</f>
        <v>Southeast</v>
      </c>
      <c r="M143" s="180" t="str">
        <f>INDEX('State '!$A$1:$C$62,MATCH($J143,'State '!$B:$B,0),3)</f>
        <v>Southeast</v>
      </c>
      <c r="N143" s="180"/>
      <c r="O143" s="186">
        <v>36</v>
      </c>
      <c r="P143" s="186">
        <v>29</v>
      </c>
      <c r="Q143" s="186">
        <v>18</v>
      </c>
      <c r="R143" s="187">
        <v>8</v>
      </c>
      <c r="S143" s="188" t="s">
        <v>135</v>
      </c>
      <c r="T143" s="185" t="s">
        <v>390</v>
      </c>
      <c r="U143" s="189" t="s">
        <v>2121</v>
      </c>
      <c r="V143" s="180" t="s">
        <v>2247</v>
      </c>
      <c r="W143" s="179"/>
      <c r="X143" s="179"/>
      <c r="Y143" s="179"/>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c r="AZ143" s="94"/>
      <c r="BA143" s="94"/>
      <c r="BB143" s="94"/>
      <c r="BC143" s="94"/>
      <c r="BD143" s="94"/>
      <c r="BE143" s="94"/>
      <c r="BF143" s="94"/>
      <c r="BG143" s="94"/>
      <c r="BH143" s="94"/>
      <c r="BI143" s="94"/>
      <c r="BJ143" s="94"/>
      <c r="BK143" s="94"/>
      <c r="BL143" s="94"/>
      <c r="BM143" s="94"/>
      <c r="BN143" s="94"/>
      <c r="BO143" s="94"/>
      <c r="BP143" s="94"/>
      <c r="BQ143" s="94"/>
      <c r="BR143" s="94"/>
      <c r="BS143" s="94"/>
      <c r="BT143" s="94"/>
      <c r="BU143" s="94"/>
      <c r="BV143" s="94"/>
      <c r="BW143" s="94"/>
      <c r="BX143" s="94"/>
      <c r="BY143" s="94"/>
      <c r="BZ143" s="94"/>
      <c r="CA143" s="94"/>
      <c r="CB143" s="94"/>
      <c r="CC143" s="94"/>
      <c r="CD143" s="94"/>
      <c r="CE143" s="94"/>
      <c r="CF143" s="94"/>
      <c r="CG143" s="94"/>
      <c r="CH143" s="94"/>
      <c r="CI143" s="94"/>
      <c r="CJ143" s="94"/>
      <c r="CK143" s="94"/>
      <c r="CL143" s="94"/>
      <c r="CM143" s="94"/>
      <c r="CN143" s="94"/>
      <c r="CO143" s="94"/>
      <c r="CP143" s="94"/>
      <c r="CQ143" s="94"/>
      <c r="CR143" s="94"/>
      <c r="CS143" s="94"/>
      <c r="CT143" s="94"/>
      <c r="CU143" s="94"/>
      <c r="CV143" s="94"/>
      <c r="CW143" s="94"/>
      <c r="CX143" s="94"/>
      <c r="CY143" s="94"/>
      <c r="CZ143" s="94"/>
      <c r="DA143" s="94"/>
      <c r="DB143" s="94"/>
      <c r="DC143" s="94"/>
      <c r="DD143" s="94"/>
      <c r="DE143" s="94"/>
      <c r="DF143" s="94"/>
      <c r="DG143" s="94"/>
      <c r="DH143" s="94"/>
      <c r="DI143" s="94"/>
      <c r="DJ143" s="94"/>
      <c r="DK143" s="94"/>
      <c r="DL143" s="94"/>
      <c r="DM143" s="94"/>
      <c r="DN143" s="94"/>
      <c r="DO143" s="94"/>
      <c r="DP143" s="94"/>
      <c r="DQ143" s="94"/>
      <c r="DR143" s="94"/>
      <c r="DS143" s="94"/>
      <c r="DT143" s="94"/>
      <c r="DU143" s="94"/>
      <c r="DV143" s="94"/>
      <c r="DW143" s="94"/>
      <c r="DX143" s="94"/>
      <c r="DY143" s="94"/>
      <c r="DZ143" s="94"/>
      <c r="EA143" s="94"/>
      <c r="EB143" s="94"/>
      <c r="EC143" s="94"/>
      <c r="ED143" s="94"/>
      <c r="EE143" s="94"/>
      <c r="EF143" s="94"/>
      <c r="EG143" s="94"/>
      <c r="EH143" s="94"/>
      <c r="EI143" s="94"/>
      <c r="EJ143" s="94"/>
      <c r="EK143" s="94"/>
      <c r="EL143" s="94"/>
      <c r="EM143" s="94"/>
      <c r="EN143" s="94"/>
      <c r="EO143" s="94"/>
      <c r="EP143" s="94"/>
      <c r="EQ143" s="94"/>
      <c r="ER143" s="94"/>
      <c r="ES143" s="94"/>
      <c r="ET143" s="94"/>
      <c r="EU143" s="94"/>
      <c r="EV143" s="94"/>
      <c r="EW143" s="94"/>
      <c r="EX143" s="94"/>
      <c r="EY143" s="94"/>
      <c r="EZ143" s="94"/>
      <c r="FA143" s="94"/>
      <c r="FB143" s="94"/>
      <c r="FC143" s="94"/>
      <c r="FD143" s="94"/>
      <c r="FE143" s="94"/>
      <c r="FF143" s="94"/>
      <c r="FG143" s="94"/>
      <c r="FH143" s="94"/>
      <c r="FI143" s="94"/>
      <c r="FJ143" s="94"/>
      <c r="FK143" s="94"/>
      <c r="FL143" s="94"/>
      <c r="FM143" s="94"/>
      <c r="FN143" s="94"/>
      <c r="FO143" s="94"/>
      <c r="FP143" s="94"/>
      <c r="FQ143" s="94"/>
      <c r="FR143" s="94"/>
      <c r="FS143" s="94"/>
      <c r="FT143" s="94"/>
      <c r="FU143" s="94"/>
      <c r="FV143" s="94"/>
      <c r="FW143" s="94"/>
      <c r="FX143" s="94"/>
      <c r="FY143" s="94"/>
      <c r="FZ143" s="94"/>
      <c r="GA143" s="94"/>
      <c r="GB143" s="94"/>
      <c r="GC143" s="94"/>
      <c r="GD143" s="94"/>
      <c r="GE143" s="94"/>
      <c r="GF143" s="94"/>
      <c r="GG143" s="94"/>
      <c r="GH143" s="94"/>
      <c r="GI143" s="94"/>
      <c r="GJ143" s="94"/>
      <c r="GK143" s="94"/>
      <c r="GL143" s="94"/>
      <c r="GM143" s="94"/>
      <c r="GN143" s="94"/>
      <c r="GO143" s="94"/>
      <c r="GP143" s="94"/>
      <c r="GQ143" s="94"/>
      <c r="GR143" s="94"/>
      <c r="GS143" s="94"/>
      <c r="GT143" s="94"/>
      <c r="GU143" s="94"/>
      <c r="GV143" s="94"/>
      <c r="GW143" s="94"/>
      <c r="GX143" s="94"/>
      <c r="GY143" s="94"/>
      <c r="GZ143" s="94"/>
      <c r="HA143" s="94"/>
      <c r="HB143" s="94"/>
      <c r="HC143" s="94"/>
      <c r="HD143" s="94"/>
      <c r="HE143" s="94"/>
      <c r="HF143" s="94"/>
      <c r="HG143" s="94"/>
      <c r="HH143" s="94"/>
      <c r="HI143" s="94"/>
      <c r="HJ143" s="94"/>
      <c r="HK143" s="94"/>
      <c r="HL143" s="94"/>
      <c r="HM143" s="94"/>
      <c r="HN143" s="94"/>
      <c r="HO143" s="94"/>
      <c r="HP143" s="94"/>
      <c r="HQ143" s="94"/>
      <c r="HR143" s="94"/>
      <c r="HS143" s="94"/>
      <c r="HT143" s="94"/>
      <c r="HU143" s="94"/>
      <c r="HV143" s="94"/>
      <c r="HW143" s="94"/>
      <c r="HX143" s="94"/>
      <c r="HY143" s="94"/>
      <c r="HZ143" s="94"/>
      <c r="IA143" s="94"/>
      <c r="IB143" s="94"/>
      <c r="IC143" s="94"/>
      <c r="ID143" s="94"/>
      <c r="IE143" s="94"/>
      <c r="IF143" s="94"/>
      <c r="IG143" s="94"/>
      <c r="IH143" s="94"/>
      <c r="II143" s="94"/>
      <c r="IJ143" s="94"/>
      <c r="IK143" s="94"/>
      <c r="IL143" s="94"/>
      <c r="IM143" s="94"/>
      <c r="IN143" s="94"/>
      <c r="IO143" s="94"/>
      <c r="IP143" s="94"/>
      <c r="IQ143" s="94"/>
      <c r="IR143" s="94"/>
      <c r="IS143" s="94"/>
      <c r="IT143" s="94"/>
      <c r="IU143" s="94"/>
      <c r="IV143" s="94"/>
      <c r="IW143" s="94"/>
      <c r="IX143" s="94"/>
      <c r="IY143" s="94"/>
      <c r="IZ143" s="94"/>
      <c r="JA143" s="94"/>
      <c r="JB143" s="94"/>
    </row>
    <row r="144" spans="1:262" s="19" customFormat="1" ht="25.5" x14ac:dyDescent="0.2">
      <c r="A144" s="207">
        <v>42607</v>
      </c>
      <c r="B144" s="193" t="s">
        <v>2187</v>
      </c>
      <c r="C144" s="193" t="s">
        <v>1890</v>
      </c>
      <c r="D144" s="193" t="s">
        <v>1944</v>
      </c>
      <c r="E144" s="193" t="s">
        <v>398</v>
      </c>
      <c r="F144" s="194"/>
      <c r="G144" s="195">
        <v>2016</v>
      </c>
      <c r="H144" s="180" t="s">
        <v>0</v>
      </c>
      <c r="I144" s="180" t="str">
        <f>LEFT($H144,2)</f>
        <v>LA</v>
      </c>
      <c r="J144" s="180" t="str">
        <f>RIGHT($H144,2)</f>
        <v>LA</v>
      </c>
      <c r="K144" s="180" t="str">
        <f>IF($L144=$M144,L144,CONCATENATE($L144,", ",IF(ISBLANK(N144),"",CONCATENATE(N144,", ")),$M144))</f>
        <v>South Central</v>
      </c>
      <c r="L144" s="180" t="str">
        <f>INDEX('State '!$A$1:$C$62,MATCH($I144,'State '!$B:$B,0),3)</f>
        <v>South Central</v>
      </c>
      <c r="M144" s="180" t="str">
        <f>INDEX('State '!$A$1:$C$62,MATCH($J144,'State '!$B:$B,0),3)</f>
        <v>South Central</v>
      </c>
      <c r="N144" s="180"/>
      <c r="O144" s="187">
        <v>610</v>
      </c>
      <c r="P144" s="187">
        <v>104.3</v>
      </c>
      <c r="Q144" s="187">
        <v>1500</v>
      </c>
      <c r="R144" s="186">
        <v>42</v>
      </c>
      <c r="S144" s="180" t="s">
        <v>135</v>
      </c>
      <c r="T144" s="180" t="s">
        <v>390</v>
      </c>
      <c r="U144" s="180" t="s">
        <v>2240</v>
      </c>
      <c r="V144" s="180" t="s">
        <v>2247</v>
      </c>
      <c r="W144" s="179"/>
      <c r="X144" s="179"/>
      <c r="Y144" s="179"/>
    </row>
    <row r="145" spans="1:262" s="19" customFormat="1" x14ac:dyDescent="0.2">
      <c r="A145" s="180">
        <v>42649</v>
      </c>
      <c r="B145" s="193" t="s">
        <v>2314</v>
      </c>
      <c r="C145" s="193" t="s">
        <v>2313</v>
      </c>
      <c r="D145" s="193" t="s">
        <v>141</v>
      </c>
      <c r="E145" s="193" t="s">
        <v>432</v>
      </c>
      <c r="F145" s="194"/>
      <c r="G145" s="195">
        <v>2016</v>
      </c>
      <c r="H145" s="180" t="s">
        <v>22</v>
      </c>
      <c r="I145" s="180" t="str">
        <f>LEFT($H145,2)</f>
        <v>GA</v>
      </c>
      <c r="J145" s="180" t="str">
        <f>RIGHT($H145,2)</f>
        <v>GA</v>
      </c>
      <c r="K145" s="180" t="str">
        <f>IF($L145=$M145,L145,CONCATENATE($L145,", ",IF(ISBLANK(N145),"",CONCATENATE(N145,", ")),$M145))</f>
        <v>Southeast</v>
      </c>
      <c r="L145" s="180" t="str">
        <f>INDEX('State '!$A$1:$C$62,MATCH($I145,'State '!$B:$B,0),3)</f>
        <v>Southeast</v>
      </c>
      <c r="M145" s="180" t="str">
        <f>INDEX('State '!$A$1:$C$62,MATCH($J145,'State '!$B:$B,0),3)</f>
        <v>Southeast</v>
      </c>
      <c r="N145" s="180"/>
      <c r="O145" s="187">
        <v>114</v>
      </c>
      <c r="P145" s="187"/>
      <c r="Q145" s="187">
        <v>769</v>
      </c>
      <c r="R145" s="186"/>
      <c r="S145" s="180" t="s">
        <v>135</v>
      </c>
      <c r="T145" s="180" t="s">
        <v>390</v>
      </c>
      <c r="U145" s="180" t="s">
        <v>2312</v>
      </c>
      <c r="V145" s="180"/>
      <c r="W145" s="179"/>
      <c r="X145" s="179"/>
      <c r="Y145" s="179"/>
    </row>
    <row r="146" spans="1:262" s="19" customFormat="1" x14ac:dyDescent="0.2">
      <c r="A146" s="180">
        <v>42604</v>
      </c>
      <c r="B146" s="193" t="s">
        <v>2229</v>
      </c>
      <c r="C146" s="193" t="s">
        <v>200</v>
      </c>
      <c r="D146" s="193" t="s">
        <v>1944</v>
      </c>
      <c r="E146" s="193" t="s">
        <v>144</v>
      </c>
      <c r="F146" s="194">
        <v>42647</v>
      </c>
      <c r="G146" s="195">
        <v>2016</v>
      </c>
      <c r="H146" s="180" t="s">
        <v>2231</v>
      </c>
      <c r="I146" s="180" t="str">
        <f>LEFT($H146,2)</f>
        <v>PA</v>
      </c>
      <c r="J146" s="180" t="str">
        <f>RIGHT($H146,2)</f>
        <v>LA</v>
      </c>
      <c r="K146" s="180" t="str">
        <f>IF($L146=$M146,L146,CONCATENATE($L146,", ",IF(ISBLANK(N146),"",CONCATENATE(N146,", ")),$M146))</f>
        <v>Northeast, Midwest, South Central</v>
      </c>
      <c r="L146" s="180" t="str">
        <f>INDEX('State '!$A$1:$C$62,MATCH($I146,'State '!$B:$B,0),3)</f>
        <v>Northeast</v>
      </c>
      <c r="M146" s="180" t="str">
        <f>INDEX('State '!$A$1:$C$62,MATCH($J146,'State '!$B:$B,0),3)</f>
        <v>South Central</v>
      </c>
      <c r="N146" s="180" t="s">
        <v>9</v>
      </c>
      <c r="O146" s="187">
        <v>149.1</v>
      </c>
      <c r="P146" s="187"/>
      <c r="Q146" s="187">
        <v>250</v>
      </c>
      <c r="R146" s="186"/>
      <c r="S146" s="180" t="s">
        <v>135</v>
      </c>
      <c r="T146" s="180" t="s">
        <v>390</v>
      </c>
      <c r="U146" s="180" t="s">
        <v>2074</v>
      </c>
      <c r="V146" s="180" t="s">
        <v>2250</v>
      </c>
      <c r="W146" s="179"/>
      <c r="X146" s="179"/>
      <c r="Y146" s="179"/>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c r="BE146" s="94"/>
      <c r="BF146" s="94"/>
      <c r="BG146" s="94"/>
      <c r="BH146" s="94"/>
      <c r="BI146" s="94"/>
      <c r="BJ146" s="94"/>
      <c r="BK146" s="94"/>
      <c r="BL146" s="94"/>
      <c r="BM146" s="94"/>
      <c r="BN146" s="94"/>
      <c r="BO146" s="94"/>
      <c r="BP146" s="94"/>
      <c r="BQ146" s="94"/>
      <c r="BR146" s="94"/>
      <c r="BS146" s="94"/>
      <c r="BT146" s="94"/>
      <c r="BU146" s="94"/>
      <c r="BV146" s="94"/>
      <c r="BW146" s="94"/>
      <c r="BX146" s="94"/>
      <c r="BY146" s="94"/>
      <c r="BZ146" s="94"/>
      <c r="CA146" s="94"/>
      <c r="CB146" s="94"/>
      <c r="CC146" s="94"/>
      <c r="CD146" s="94"/>
      <c r="CE146" s="94"/>
      <c r="CF146" s="94"/>
      <c r="CG146" s="94"/>
      <c r="CH146" s="94"/>
      <c r="CI146" s="94"/>
      <c r="CJ146" s="94"/>
      <c r="CK146" s="94"/>
      <c r="CL146" s="94"/>
      <c r="CM146" s="94"/>
      <c r="CN146" s="94"/>
      <c r="CO146" s="94"/>
      <c r="CP146" s="94"/>
      <c r="CQ146" s="94"/>
      <c r="CR146" s="94"/>
      <c r="CS146" s="94"/>
      <c r="CT146" s="94"/>
      <c r="CU146" s="94"/>
      <c r="CV146" s="94"/>
      <c r="CW146" s="94"/>
      <c r="CX146" s="94"/>
      <c r="CY146" s="94"/>
      <c r="CZ146" s="94"/>
      <c r="DA146" s="94"/>
      <c r="DB146" s="94"/>
      <c r="DC146" s="94"/>
      <c r="DD146" s="94"/>
      <c r="DE146" s="94"/>
      <c r="DF146" s="94"/>
      <c r="DG146" s="94"/>
      <c r="DH146" s="94"/>
      <c r="DI146" s="94"/>
      <c r="DJ146" s="94"/>
      <c r="DK146" s="94"/>
      <c r="DL146" s="94"/>
      <c r="DM146" s="94"/>
      <c r="DN146" s="94"/>
      <c r="DO146" s="94"/>
      <c r="DP146" s="94"/>
      <c r="DQ146" s="94"/>
      <c r="DR146" s="94"/>
      <c r="DS146" s="94"/>
      <c r="DT146" s="94"/>
      <c r="DU146" s="94"/>
      <c r="DV146" s="94"/>
      <c r="DW146" s="94"/>
      <c r="DX146" s="94"/>
      <c r="DY146" s="94"/>
      <c r="DZ146" s="94"/>
      <c r="EA146" s="94"/>
      <c r="EB146" s="94"/>
      <c r="EC146" s="94"/>
      <c r="ED146" s="94"/>
      <c r="EE146" s="94"/>
      <c r="EF146" s="94"/>
      <c r="EG146" s="94"/>
      <c r="EH146" s="94"/>
      <c r="EI146" s="94"/>
      <c r="EJ146" s="94"/>
      <c r="EK146" s="94"/>
      <c r="EL146" s="94"/>
      <c r="EM146" s="94"/>
      <c r="EN146" s="94"/>
      <c r="EO146" s="94"/>
      <c r="EP146" s="94"/>
      <c r="EQ146" s="94"/>
      <c r="ER146" s="94"/>
      <c r="ES146" s="94"/>
      <c r="ET146" s="94"/>
      <c r="EU146" s="94"/>
      <c r="EV146" s="94"/>
      <c r="EW146" s="94"/>
      <c r="EX146" s="94"/>
      <c r="EY146" s="94"/>
      <c r="EZ146" s="94"/>
      <c r="FA146" s="94"/>
      <c r="FB146" s="94"/>
      <c r="FC146" s="94"/>
      <c r="FD146" s="94"/>
      <c r="FE146" s="94"/>
      <c r="FF146" s="94"/>
      <c r="FG146" s="94"/>
      <c r="FH146" s="94"/>
      <c r="FI146" s="94"/>
      <c r="FJ146" s="94"/>
      <c r="FK146" s="94"/>
      <c r="FL146" s="94"/>
      <c r="FM146" s="94"/>
      <c r="FN146" s="94"/>
      <c r="FO146" s="94"/>
      <c r="FP146" s="94"/>
      <c r="FQ146" s="94"/>
      <c r="FR146" s="94"/>
      <c r="FS146" s="94"/>
      <c r="FT146" s="94"/>
      <c r="FU146" s="94"/>
      <c r="FV146" s="94"/>
      <c r="FW146" s="94"/>
      <c r="FX146" s="94"/>
      <c r="FY146" s="94"/>
      <c r="FZ146" s="94"/>
      <c r="GA146" s="94"/>
      <c r="GB146" s="94"/>
      <c r="GC146" s="94"/>
      <c r="GD146" s="94"/>
      <c r="GE146" s="94"/>
      <c r="GF146" s="94"/>
      <c r="GG146" s="94"/>
      <c r="GH146" s="94"/>
      <c r="GI146" s="94"/>
      <c r="GJ146" s="94"/>
      <c r="GK146" s="94"/>
      <c r="GL146" s="94"/>
      <c r="GM146" s="94"/>
      <c r="GN146" s="94"/>
      <c r="GO146" s="94"/>
      <c r="GP146" s="94"/>
      <c r="GQ146" s="94"/>
      <c r="GR146" s="94"/>
      <c r="GS146" s="94"/>
      <c r="GT146" s="94"/>
      <c r="GU146" s="94"/>
      <c r="GV146" s="94"/>
      <c r="GW146" s="94"/>
      <c r="GX146" s="94"/>
      <c r="GY146" s="94"/>
      <c r="GZ146" s="94"/>
      <c r="HA146" s="94"/>
      <c r="HB146" s="94"/>
      <c r="HC146" s="94"/>
      <c r="HD146" s="94"/>
      <c r="HE146" s="94"/>
      <c r="HF146" s="94"/>
      <c r="HG146" s="94"/>
      <c r="HH146" s="94"/>
      <c r="HI146" s="94"/>
      <c r="HJ146" s="94"/>
      <c r="HK146" s="94"/>
      <c r="HL146" s="94"/>
      <c r="HM146" s="94"/>
      <c r="HN146" s="94"/>
      <c r="HO146" s="94"/>
      <c r="HP146" s="94"/>
      <c r="HQ146" s="94"/>
      <c r="HR146" s="94"/>
      <c r="HS146" s="94"/>
      <c r="HT146" s="94"/>
      <c r="HU146" s="94"/>
      <c r="HV146" s="94"/>
      <c r="HW146" s="94"/>
      <c r="HX146" s="94"/>
      <c r="HY146" s="94"/>
      <c r="HZ146" s="94"/>
      <c r="IA146" s="94"/>
      <c r="IB146" s="94"/>
      <c r="IC146" s="94"/>
      <c r="ID146" s="94"/>
      <c r="IE146" s="94"/>
      <c r="IF146" s="94"/>
      <c r="IG146" s="94"/>
      <c r="IH146" s="94"/>
      <c r="II146" s="94"/>
      <c r="IJ146" s="94"/>
      <c r="IK146" s="94"/>
      <c r="IL146" s="94"/>
      <c r="IM146" s="94"/>
      <c r="IN146" s="94"/>
      <c r="IO146" s="94"/>
      <c r="IP146" s="94"/>
      <c r="IQ146" s="94"/>
      <c r="IR146" s="94"/>
      <c r="IS146" s="94"/>
      <c r="IT146" s="94"/>
      <c r="IU146" s="94"/>
      <c r="IV146" s="94"/>
      <c r="IW146" s="94"/>
      <c r="IX146" s="94"/>
      <c r="IY146" s="94"/>
      <c r="IZ146" s="94"/>
      <c r="JA146" s="94"/>
      <c r="JB146" s="94"/>
    </row>
    <row r="147" spans="1:262" s="19" customFormat="1" x14ac:dyDescent="0.2">
      <c r="A147" s="180">
        <v>42612</v>
      </c>
      <c r="B147" s="193" t="s">
        <v>1996</v>
      </c>
      <c r="C147" s="193" t="s">
        <v>225</v>
      </c>
      <c r="D147" s="193" t="s">
        <v>141</v>
      </c>
      <c r="E147" s="193" t="s">
        <v>144</v>
      </c>
      <c r="F147" s="194">
        <v>42675</v>
      </c>
      <c r="G147" s="195">
        <v>2016</v>
      </c>
      <c r="H147" s="180" t="s">
        <v>1997</v>
      </c>
      <c r="I147" s="180" t="str">
        <f>LEFT($H147,2)</f>
        <v>PA</v>
      </c>
      <c r="J147" s="180" t="str">
        <f>RIGHT($H147,2)</f>
        <v>OH</v>
      </c>
      <c r="K147" s="180" t="str">
        <f>IF($L147=$M147,L147,CONCATENATE($L147,", ",IF(ISBLANK(N147),"",CONCATENATE(N147,", ")),$M147))</f>
        <v>Northeast</v>
      </c>
      <c r="L147" s="180" t="str">
        <f>INDEX('State '!$A$1:$C$62,MATCH($I147,'State '!$B:$B,0),3)</f>
        <v>Northeast</v>
      </c>
      <c r="M147" s="180" t="str">
        <f>INDEX('State '!$A$1:$C$62,MATCH($J147,'State '!$B:$B,0),3)</f>
        <v>Northeast</v>
      </c>
      <c r="N147" s="180"/>
      <c r="O147" s="187">
        <v>111.8</v>
      </c>
      <c r="P147" s="187"/>
      <c r="Q147" s="187">
        <v>130</v>
      </c>
      <c r="R147" s="186"/>
      <c r="S147" s="180" t="s">
        <v>135</v>
      </c>
      <c r="T147" s="180" t="s">
        <v>390</v>
      </c>
      <c r="U147" s="180" t="s">
        <v>1998</v>
      </c>
      <c r="V147" s="180" t="s">
        <v>2250</v>
      </c>
      <c r="W147" s="179"/>
      <c r="X147" s="179"/>
      <c r="Y147" s="179"/>
    </row>
    <row r="148" spans="1:262" s="59" customFormat="1" ht="25.5" x14ac:dyDescent="0.2">
      <c r="A148" s="180">
        <v>42601</v>
      </c>
      <c r="B148" s="193" t="s">
        <v>2105</v>
      </c>
      <c r="C148" s="181" t="s">
        <v>233</v>
      </c>
      <c r="D148" s="193" t="s">
        <v>141</v>
      </c>
      <c r="E148" s="193" t="s">
        <v>144</v>
      </c>
      <c r="F148" s="194">
        <v>42614</v>
      </c>
      <c r="G148" s="195">
        <v>2016</v>
      </c>
      <c r="H148" s="180" t="s">
        <v>52</v>
      </c>
      <c r="I148" s="180" t="str">
        <f>LEFT($H148,2)</f>
        <v>TN</v>
      </c>
      <c r="J148" s="180" t="str">
        <f>RIGHT($H148,2)</f>
        <v>TN</v>
      </c>
      <c r="K148" s="180" t="str">
        <f>IF($L148=$M148,L148,CONCATENATE($L148,", ",IF(ISBLANK(N148),"",CONCATENATE(N148,", ")),$M148))</f>
        <v>Midwest</v>
      </c>
      <c r="L148" s="180" t="str">
        <f>INDEX('State '!$A$1:$C$62,MATCH($I148,'State '!$B:$B,0),3)</f>
        <v>Midwest</v>
      </c>
      <c r="M148" s="180" t="str">
        <f>INDEX('State '!$A$1:$C$62,MATCH($J148,'State '!$B:$B,0),3)</f>
        <v>Midwest</v>
      </c>
      <c r="N148" s="180"/>
      <c r="O148" s="187">
        <v>53</v>
      </c>
      <c r="P148" s="187">
        <v>10</v>
      </c>
      <c r="Q148" s="187">
        <v>40</v>
      </c>
      <c r="R148" s="186">
        <v>12</v>
      </c>
      <c r="S148" s="180" t="s">
        <v>135</v>
      </c>
      <c r="T148" s="180" t="s">
        <v>390</v>
      </c>
      <c r="U148" s="180" t="s">
        <v>2106</v>
      </c>
      <c r="V148" s="180" t="s">
        <v>2247</v>
      </c>
      <c r="W148" s="179"/>
      <c r="X148" s="179"/>
      <c r="Y148" s="179"/>
    </row>
    <row r="149" spans="1:262" s="19" customFormat="1" x14ac:dyDescent="0.2">
      <c r="A149" s="180">
        <v>42612</v>
      </c>
      <c r="B149" s="193" t="s">
        <v>2189</v>
      </c>
      <c r="C149" s="193" t="s">
        <v>2190</v>
      </c>
      <c r="D149" s="193" t="s">
        <v>134</v>
      </c>
      <c r="E149" s="193" t="s">
        <v>144</v>
      </c>
      <c r="F149" s="194">
        <v>42477</v>
      </c>
      <c r="G149" s="195">
        <v>2016</v>
      </c>
      <c r="H149" s="180" t="s">
        <v>43</v>
      </c>
      <c r="I149" s="180" t="str">
        <f>LEFT($H149,2)</f>
        <v>NM</v>
      </c>
      <c r="J149" s="180" t="str">
        <f>RIGHT($H149,2)</f>
        <v>NM</v>
      </c>
      <c r="K149" s="180" t="str">
        <f>IF($L149=$M149,L149,CONCATENATE($L149,", ",IF(ISBLANK(N149),"",CONCATENATE(N149,", ")),$M149))</f>
        <v>Mountain</v>
      </c>
      <c r="L149" s="180" t="str">
        <f>INDEX('State '!$A$1:$C$62,MATCH($I149,'State '!$B:$B,0),3)</f>
        <v>Mountain</v>
      </c>
      <c r="M149" s="180" t="str">
        <f>INDEX('State '!$A$1:$C$62,MATCH($J149,'State '!$B:$B,0),3)</f>
        <v>Mountain</v>
      </c>
      <c r="N149" s="180"/>
      <c r="O149" s="187">
        <v>23</v>
      </c>
      <c r="P149" s="187">
        <v>15</v>
      </c>
      <c r="Q149" s="187">
        <v>200</v>
      </c>
      <c r="R149" s="186"/>
      <c r="S149" s="180" t="s">
        <v>135</v>
      </c>
      <c r="T149" s="180" t="s">
        <v>390</v>
      </c>
      <c r="U149" s="180" t="s">
        <v>2191</v>
      </c>
      <c r="V149" s="180" t="s">
        <v>2247</v>
      </c>
      <c r="W149" s="179"/>
      <c r="X149" s="179"/>
      <c r="Y149" s="179"/>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94"/>
      <c r="CD149" s="94"/>
      <c r="CE149" s="94"/>
      <c r="CF149" s="94"/>
      <c r="CG149" s="94"/>
      <c r="CH149" s="94"/>
      <c r="CI149" s="94"/>
      <c r="CJ149" s="94"/>
      <c r="CK149" s="94"/>
      <c r="CL149" s="94"/>
      <c r="CM149" s="94"/>
      <c r="CN149" s="94"/>
      <c r="CO149" s="94"/>
      <c r="CP149" s="94"/>
      <c r="CQ149" s="94"/>
      <c r="CR149" s="94"/>
      <c r="CS149" s="94"/>
      <c r="CT149" s="94"/>
      <c r="CU149" s="94"/>
      <c r="CV149" s="94"/>
      <c r="CW149" s="94"/>
      <c r="CX149" s="94"/>
      <c r="CY149" s="94"/>
      <c r="CZ149" s="94"/>
      <c r="DA149" s="94"/>
      <c r="DB149" s="94"/>
      <c r="DC149" s="94"/>
      <c r="DD149" s="94"/>
      <c r="DE149" s="94"/>
      <c r="DF149" s="94"/>
      <c r="DG149" s="94"/>
      <c r="DH149" s="94"/>
      <c r="DI149" s="94"/>
      <c r="DJ149" s="94"/>
      <c r="DK149" s="94"/>
      <c r="DL149" s="94"/>
      <c r="DM149" s="94"/>
      <c r="DN149" s="94"/>
      <c r="DO149" s="94"/>
      <c r="DP149" s="94"/>
      <c r="DQ149" s="94"/>
      <c r="DR149" s="94"/>
      <c r="DS149" s="94"/>
      <c r="DT149" s="94"/>
      <c r="DU149" s="94"/>
      <c r="DV149" s="94"/>
      <c r="DW149" s="94"/>
      <c r="DX149" s="94"/>
      <c r="DY149" s="94"/>
      <c r="DZ149" s="94"/>
      <c r="EA149" s="94"/>
      <c r="EB149" s="94"/>
      <c r="EC149" s="94"/>
      <c r="ED149" s="94"/>
      <c r="EE149" s="94"/>
      <c r="EF149" s="94"/>
      <c r="EG149" s="94"/>
      <c r="EH149" s="94"/>
      <c r="EI149" s="94"/>
      <c r="EJ149" s="94"/>
      <c r="EK149" s="94"/>
      <c r="EL149" s="94"/>
      <c r="EM149" s="94"/>
      <c r="EN149" s="94"/>
      <c r="EO149" s="94"/>
      <c r="EP149" s="94"/>
      <c r="EQ149" s="94"/>
      <c r="ER149" s="94"/>
      <c r="ES149" s="94"/>
      <c r="ET149" s="94"/>
      <c r="EU149" s="94"/>
      <c r="EV149" s="94"/>
      <c r="EW149" s="94"/>
      <c r="EX149" s="94"/>
      <c r="EY149" s="94"/>
      <c r="EZ149" s="94"/>
      <c r="FA149" s="94"/>
      <c r="FB149" s="94"/>
      <c r="FC149" s="94"/>
      <c r="FD149" s="94"/>
      <c r="FE149" s="94"/>
      <c r="FF149" s="94"/>
      <c r="FG149" s="94"/>
      <c r="FH149" s="94"/>
      <c r="FI149" s="94"/>
      <c r="FJ149" s="94"/>
      <c r="FK149" s="94"/>
      <c r="FL149" s="94"/>
      <c r="FM149" s="94"/>
      <c r="FN149" s="94"/>
      <c r="FO149" s="94"/>
      <c r="FP149" s="94"/>
      <c r="FQ149" s="94"/>
      <c r="FR149" s="94"/>
      <c r="FS149" s="94"/>
      <c r="FT149" s="94"/>
      <c r="FU149" s="94"/>
      <c r="FV149" s="94"/>
      <c r="FW149" s="94"/>
      <c r="FX149" s="94"/>
      <c r="FY149" s="94"/>
      <c r="FZ149" s="94"/>
      <c r="GA149" s="94"/>
      <c r="GB149" s="94"/>
      <c r="GC149" s="94"/>
      <c r="GD149" s="94"/>
      <c r="GE149" s="94"/>
      <c r="GF149" s="94"/>
      <c r="GG149" s="94"/>
      <c r="GH149" s="94"/>
      <c r="GI149" s="94"/>
      <c r="GJ149" s="94"/>
      <c r="GK149" s="94"/>
      <c r="GL149" s="94"/>
      <c r="GM149" s="94"/>
      <c r="GN149" s="94"/>
      <c r="GO149" s="94"/>
      <c r="GP149" s="94"/>
      <c r="GQ149" s="94"/>
      <c r="GR149" s="94"/>
      <c r="GS149" s="94"/>
      <c r="GT149" s="94"/>
      <c r="GU149" s="94"/>
      <c r="GV149" s="94"/>
      <c r="GW149" s="94"/>
      <c r="GX149" s="94"/>
      <c r="GY149" s="94"/>
      <c r="GZ149" s="94"/>
      <c r="HA149" s="94"/>
      <c r="HB149" s="94"/>
      <c r="HC149" s="94"/>
      <c r="HD149" s="94"/>
      <c r="HE149" s="94"/>
      <c r="HF149" s="94"/>
      <c r="HG149" s="94"/>
      <c r="HH149" s="94"/>
      <c r="HI149" s="94"/>
      <c r="HJ149" s="94"/>
      <c r="HK149" s="94"/>
      <c r="HL149" s="94"/>
      <c r="HM149" s="94"/>
      <c r="HN149" s="94"/>
      <c r="HO149" s="94"/>
      <c r="HP149" s="94"/>
      <c r="HQ149" s="94"/>
      <c r="HR149" s="94"/>
      <c r="HS149" s="94"/>
      <c r="HT149" s="94"/>
      <c r="HU149" s="94"/>
      <c r="HV149" s="94"/>
      <c r="HW149" s="94"/>
      <c r="HX149" s="94"/>
      <c r="HY149" s="94"/>
      <c r="HZ149" s="94"/>
      <c r="IA149" s="94"/>
      <c r="IB149" s="94"/>
      <c r="IC149" s="94"/>
      <c r="ID149" s="94"/>
      <c r="IE149" s="94"/>
      <c r="IF149" s="94"/>
      <c r="IG149" s="94"/>
      <c r="IH149" s="94"/>
      <c r="II149" s="94"/>
      <c r="IJ149" s="94"/>
      <c r="IK149" s="94"/>
      <c r="IL149" s="94"/>
      <c r="IM149" s="94"/>
      <c r="IN149" s="94"/>
      <c r="IO149" s="94"/>
      <c r="IP149" s="94"/>
      <c r="IQ149" s="94"/>
      <c r="IR149" s="94"/>
      <c r="IS149" s="94"/>
      <c r="IT149" s="94"/>
      <c r="IU149" s="94"/>
      <c r="IV149" s="94"/>
      <c r="IW149" s="94"/>
      <c r="IX149" s="94"/>
      <c r="IY149" s="94"/>
      <c r="IZ149" s="94"/>
      <c r="JA149" s="94"/>
      <c r="JB149" s="94"/>
    </row>
    <row r="150" spans="1:262" s="19" customFormat="1" x14ac:dyDescent="0.2">
      <c r="A150" s="180">
        <v>42612</v>
      </c>
      <c r="B150" s="193" t="s">
        <v>2027</v>
      </c>
      <c r="C150" s="193" t="s">
        <v>1787</v>
      </c>
      <c r="D150" s="193" t="s">
        <v>141</v>
      </c>
      <c r="E150" s="193" t="s">
        <v>144</v>
      </c>
      <c r="F150" s="194">
        <v>42644</v>
      </c>
      <c r="G150" s="186">
        <v>2016</v>
      </c>
      <c r="H150" s="180" t="s">
        <v>2028</v>
      </c>
      <c r="I150" s="180" t="str">
        <f>LEFT($H150,2)</f>
        <v>WV</v>
      </c>
      <c r="J150" s="180" t="str">
        <f>RIGHT($H150,2)</f>
        <v>OH</v>
      </c>
      <c r="K150" s="180" t="str">
        <f>IF($L150=$M150,L150,CONCATENATE($L150,", ",IF(ISBLANK(N150),"",CONCATENATE(N150,", ")),$M150))</f>
        <v>Northeast</v>
      </c>
      <c r="L150" s="180" t="str">
        <f>INDEX('State '!$A$1:$C$62,MATCH($I150,'State '!$B:$B,0),3)</f>
        <v>Northeast</v>
      </c>
      <c r="M150" s="180" t="str">
        <f>INDEX('State '!$A$1:$C$62,MATCH($J150,'State '!$B:$B,0),3)</f>
        <v>Northeast</v>
      </c>
      <c r="N150" s="180"/>
      <c r="O150" s="187">
        <v>415</v>
      </c>
      <c r="P150" s="187">
        <v>50</v>
      </c>
      <c r="Q150" s="187">
        <v>850</v>
      </c>
      <c r="R150" s="186" t="s">
        <v>422</v>
      </c>
      <c r="S150" s="180" t="s">
        <v>135</v>
      </c>
      <c r="T150" s="180" t="s">
        <v>390</v>
      </c>
      <c r="U150" s="180" t="s">
        <v>2067</v>
      </c>
      <c r="V150" s="180" t="s">
        <v>2250</v>
      </c>
      <c r="W150" s="179"/>
      <c r="X150" s="179"/>
      <c r="Y150" s="179"/>
    </row>
    <row r="151" spans="1:262" s="19" customFormat="1" x14ac:dyDescent="0.2">
      <c r="A151" s="180">
        <v>42605</v>
      </c>
      <c r="B151" s="193" t="s">
        <v>2006</v>
      </c>
      <c r="C151" s="193" t="s">
        <v>2007</v>
      </c>
      <c r="D151" s="193" t="s">
        <v>1944</v>
      </c>
      <c r="E151" s="193" t="s">
        <v>144</v>
      </c>
      <c r="F151" s="194">
        <v>42517</v>
      </c>
      <c r="G151" s="186">
        <v>2016</v>
      </c>
      <c r="H151" s="180" t="s">
        <v>2008</v>
      </c>
      <c r="I151" s="180" t="str">
        <f>LEFT($H151,2)</f>
        <v>OH</v>
      </c>
      <c r="J151" s="180" t="str">
        <f>RIGHT($H151,2)</f>
        <v>LA</v>
      </c>
      <c r="K151" s="180" t="str">
        <f>IF($L151=$M151,L151,CONCATENATE($L151,", ",IF(ISBLANK(N151),"",CONCATENATE(N151,", ")),$M151))</f>
        <v>Northeast, Midwest, South Central</v>
      </c>
      <c r="L151" s="180" t="str">
        <f>INDEX('State '!$A$1:$C$62,MATCH($I151,'State '!$B:$B,0),3)</f>
        <v>Northeast</v>
      </c>
      <c r="M151" s="180" t="str">
        <f>INDEX('State '!$A$1:$C$62,MATCH($J151,'State '!$B:$B,0),3)</f>
        <v>South Central</v>
      </c>
      <c r="N151" s="180" t="s">
        <v>9</v>
      </c>
      <c r="O151" s="187">
        <v>115</v>
      </c>
      <c r="P151" s="187"/>
      <c r="Q151" s="187">
        <v>758</v>
      </c>
      <c r="R151" s="186"/>
      <c r="S151" s="180" t="s">
        <v>135</v>
      </c>
      <c r="T151" s="180" t="s">
        <v>390</v>
      </c>
      <c r="U151" s="180" t="s">
        <v>2009</v>
      </c>
      <c r="V151" s="180" t="s">
        <v>2250</v>
      </c>
      <c r="W151" s="179"/>
      <c r="X151" s="179"/>
      <c r="Y151" s="179"/>
    </row>
    <row r="152" spans="1:262" x14ac:dyDescent="0.2">
      <c r="A152" s="180">
        <v>42612</v>
      </c>
      <c r="B152" s="181" t="s">
        <v>2297</v>
      </c>
      <c r="C152" s="181" t="s">
        <v>248</v>
      </c>
      <c r="D152" s="181" t="s">
        <v>1944</v>
      </c>
      <c r="E152" s="182" t="s">
        <v>144</v>
      </c>
      <c r="F152" s="183">
        <v>42734</v>
      </c>
      <c r="G152" s="190">
        <v>2016</v>
      </c>
      <c r="H152" s="180" t="s">
        <v>2321</v>
      </c>
      <c r="I152" s="180" t="str">
        <f>LEFT($H152,2)</f>
        <v>OH</v>
      </c>
      <c r="J152" s="180" t="str">
        <f>RIGHT($H152,2)</f>
        <v>MO</v>
      </c>
      <c r="K152" s="180" t="str">
        <f>IF($L152=$M152,L152,CONCATENATE($L152,", ",IF(ISBLANK(N152),"",CONCATENATE(N152,", ")),$M152))</f>
        <v>Northeast, Midwest</v>
      </c>
      <c r="L152" s="180" t="str">
        <f>INDEX('State '!$A$1:$C$62,MATCH($I152,'State '!$B:$B,0),3)</f>
        <v>Northeast</v>
      </c>
      <c r="M152" s="180" t="str">
        <f>INDEX('State '!$A$1:$C$62,MATCH($J152,'State '!$B:$B,0),3)</f>
        <v>Midwest</v>
      </c>
      <c r="N152" s="180"/>
      <c r="O152" s="186">
        <v>532</v>
      </c>
      <c r="P152" s="186"/>
      <c r="Q152" s="186">
        <v>800</v>
      </c>
      <c r="R152" s="187"/>
      <c r="S152" s="188" t="s">
        <v>135</v>
      </c>
      <c r="T152" s="185" t="s">
        <v>390</v>
      </c>
      <c r="U152" s="189" t="s">
        <v>2188</v>
      </c>
      <c r="V152" s="180" t="s">
        <v>2250</v>
      </c>
      <c r="W152" s="179" t="s">
        <v>2324</v>
      </c>
      <c r="X152" s="179"/>
      <c r="Y152" s="179"/>
      <c r="Z152" s="94"/>
      <c r="AA152" s="94"/>
      <c r="AB152" s="94"/>
    </row>
    <row r="153" spans="1:262" x14ac:dyDescent="0.2">
      <c r="A153" s="180">
        <v>42853</v>
      </c>
      <c r="B153" s="193" t="s">
        <v>2099</v>
      </c>
      <c r="C153" s="193" t="s">
        <v>2262</v>
      </c>
      <c r="D153" s="193" t="s">
        <v>137</v>
      </c>
      <c r="E153" s="193" t="s">
        <v>144</v>
      </c>
      <c r="F153" s="194">
        <v>42439</v>
      </c>
      <c r="G153" s="186">
        <v>2016</v>
      </c>
      <c r="H153" s="180" t="s">
        <v>419</v>
      </c>
      <c r="I153" s="180" t="str">
        <f>LEFT($H153,2)</f>
        <v>TX</v>
      </c>
      <c r="J153" s="180" t="str">
        <f>RIGHT($H153,2)</f>
        <v>MX</v>
      </c>
      <c r="K153" s="180" t="str">
        <f>IF($L153=$M153,L153,CONCATENATE($L153,", ",IF(ISBLANK(N153),"",CONCATENATE(N153,", ")),$M153))</f>
        <v>South Central, Mexico</v>
      </c>
      <c r="L153" s="180" t="str">
        <f>INDEX('State '!$A$1:$C$62,MATCH($I153,'State '!$B:$B,0),3)</f>
        <v>South Central</v>
      </c>
      <c r="M153" s="180" t="str">
        <f>INDEX('State '!$A$1:$C$62,MATCH($J153,'State '!$B:$B,0),3)</f>
        <v>Mexico</v>
      </c>
      <c r="N153" s="180"/>
      <c r="O153" s="187">
        <v>133</v>
      </c>
      <c r="P153" s="187">
        <v>200</v>
      </c>
      <c r="Q153" s="187">
        <v>170</v>
      </c>
      <c r="R153" s="186">
        <v>30</v>
      </c>
      <c r="S153" s="180" t="s">
        <v>135</v>
      </c>
      <c r="T153" s="180" t="s">
        <v>390</v>
      </c>
      <c r="U153" s="180" t="s">
        <v>2123</v>
      </c>
      <c r="V153" s="180" t="s">
        <v>2250</v>
      </c>
      <c r="W153" s="179"/>
      <c r="X153" s="179"/>
      <c r="Y153" s="179"/>
      <c r="Z153" s="94"/>
      <c r="AA153" s="94"/>
      <c r="AB153" s="94"/>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R153" s="19"/>
      <c r="DS153" s="19"/>
      <c r="DT153" s="19"/>
      <c r="DU153" s="19"/>
      <c r="DV153" s="19"/>
      <c r="DW153" s="19"/>
      <c r="DX153" s="19"/>
      <c r="DY153" s="19"/>
      <c r="DZ153" s="19"/>
      <c r="EA153" s="19"/>
      <c r="EB153" s="19"/>
      <c r="EC153" s="19"/>
      <c r="ED153" s="19"/>
      <c r="EE153" s="19"/>
      <c r="EF153" s="19"/>
      <c r="EG153" s="19"/>
      <c r="EH153" s="19"/>
      <c r="EI153" s="19"/>
      <c r="EJ153" s="19"/>
      <c r="EK153" s="19"/>
      <c r="EL153" s="19"/>
      <c r="EM153" s="19"/>
      <c r="EN153" s="19"/>
      <c r="EO153" s="19"/>
      <c r="EP153" s="19"/>
      <c r="EQ153" s="19"/>
      <c r="ER153" s="19"/>
      <c r="ES153" s="19"/>
      <c r="ET153" s="19"/>
      <c r="EU153" s="19"/>
      <c r="EV153" s="19"/>
      <c r="EW153" s="19"/>
      <c r="EX153" s="19"/>
      <c r="EY153" s="19"/>
      <c r="EZ153" s="19"/>
      <c r="FA153" s="19"/>
      <c r="FB153" s="19"/>
      <c r="FC153" s="19"/>
      <c r="FD153" s="19"/>
      <c r="FE153" s="19"/>
      <c r="FF153" s="19"/>
      <c r="FG153" s="19"/>
      <c r="FH153" s="19"/>
      <c r="FI153" s="19"/>
      <c r="FJ153" s="19"/>
      <c r="FK153" s="19"/>
      <c r="FL153" s="19"/>
      <c r="FM153" s="19"/>
      <c r="FN153" s="19"/>
      <c r="FO153" s="19"/>
      <c r="FP153" s="19"/>
      <c r="FQ153" s="19"/>
      <c r="FR153" s="19"/>
      <c r="FS153" s="19"/>
      <c r="FT153" s="19"/>
      <c r="FU153" s="19"/>
      <c r="FV153" s="19"/>
      <c r="FW153" s="19"/>
      <c r="FX153" s="19"/>
      <c r="FY153" s="19"/>
      <c r="FZ153" s="19"/>
      <c r="GA153" s="19"/>
      <c r="GB153" s="19"/>
      <c r="GC153" s="19"/>
      <c r="GD153" s="19"/>
      <c r="GE153" s="19"/>
      <c r="GF153" s="19"/>
      <c r="GG153" s="19"/>
      <c r="GH153" s="19"/>
      <c r="GI153" s="19"/>
      <c r="GJ153" s="19"/>
      <c r="GK153" s="19"/>
      <c r="GL153" s="19"/>
      <c r="GM153" s="19"/>
      <c r="GN153" s="19"/>
      <c r="GO153" s="19"/>
      <c r="GP153" s="19"/>
      <c r="GQ153" s="19"/>
      <c r="GR153" s="19"/>
      <c r="GS153" s="19"/>
      <c r="GT153" s="19"/>
      <c r="GU153" s="19"/>
      <c r="GV153" s="19"/>
      <c r="GW153" s="19"/>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row>
    <row r="154" spans="1:262" x14ac:dyDescent="0.2">
      <c r="A154" s="180">
        <v>42853</v>
      </c>
      <c r="B154" s="193" t="s">
        <v>2097</v>
      </c>
      <c r="C154" s="193" t="s">
        <v>2262</v>
      </c>
      <c r="D154" s="193" t="s">
        <v>141</v>
      </c>
      <c r="E154" s="193" t="s">
        <v>144</v>
      </c>
      <c r="F154" s="194">
        <v>42644</v>
      </c>
      <c r="G154" s="186">
        <v>2016</v>
      </c>
      <c r="H154" s="180" t="s">
        <v>419</v>
      </c>
      <c r="I154" s="180" t="str">
        <f>LEFT($H154,2)</f>
        <v>TX</v>
      </c>
      <c r="J154" s="180" t="str">
        <f>RIGHT($H154,2)</f>
        <v>MX</v>
      </c>
      <c r="K154" s="180" t="str">
        <f>IF($L154=$M154,L154,CONCATENATE($L154,", ",IF(ISBLANK(N154),"",CONCATENATE(N154,", ")),$M154))</f>
        <v>South Central, Mexico</v>
      </c>
      <c r="L154" s="180" t="str">
        <f>INDEX('State '!$A$1:$C$62,MATCH($I154,'State '!$B:$B,0),3)</f>
        <v>South Central</v>
      </c>
      <c r="M154" s="180" t="str">
        <f>INDEX('State '!$A$1:$C$62,MATCH($J154,'State '!$B:$B,0),3)</f>
        <v>Mexico</v>
      </c>
      <c r="N154" s="180"/>
      <c r="O154" s="187">
        <v>313</v>
      </c>
      <c r="P154" s="187"/>
      <c r="Q154" s="187">
        <v>400</v>
      </c>
      <c r="R154" s="186">
        <v>30</v>
      </c>
      <c r="S154" s="180" t="s">
        <v>135</v>
      </c>
      <c r="T154" s="180" t="s">
        <v>390</v>
      </c>
      <c r="U154" s="180" t="s">
        <v>391</v>
      </c>
      <c r="V154" s="180" t="s">
        <v>2250</v>
      </c>
      <c r="W154" s="179"/>
      <c r="X154" s="179"/>
      <c r="Y154" s="179"/>
      <c r="Z154" s="94"/>
      <c r="AA154" s="94"/>
      <c r="AB154" s="94"/>
    </row>
    <row r="155" spans="1:262" x14ac:dyDescent="0.2">
      <c r="A155" s="180">
        <v>42601</v>
      </c>
      <c r="B155" s="193" t="s">
        <v>2043</v>
      </c>
      <c r="C155" s="193" t="s">
        <v>1941</v>
      </c>
      <c r="D155" s="193" t="s">
        <v>134</v>
      </c>
      <c r="E155" s="193" t="s">
        <v>144</v>
      </c>
      <c r="F155" s="194">
        <v>42583</v>
      </c>
      <c r="G155" s="186">
        <v>2016</v>
      </c>
      <c r="H155" s="180" t="s">
        <v>395</v>
      </c>
      <c r="I155" s="180" t="str">
        <f>LEFT($H155,2)</f>
        <v>PA</v>
      </c>
      <c r="J155" s="180" t="str">
        <f>RIGHT($H155,2)</f>
        <v>MD</v>
      </c>
      <c r="K155" s="180" t="str">
        <f>IF($L155=$M155,L155,CONCATENATE($L155,", ",IF(ISBLANK(N155),"",CONCATENATE(N155,", ")),$M155))</f>
        <v>Northeast</v>
      </c>
      <c r="L155" s="180" t="str">
        <f>INDEX('State '!$A$1:$C$62,MATCH($I155,'State '!$B:$B,0),3)</f>
        <v>Northeast</v>
      </c>
      <c r="M155" s="180" t="str">
        <f>INDEX('State '!$A$1:$C$62,MATCH($J155,'State '!$B:$B,0),3)</f>
        <v>Northeast</v>
      </c>
      <c r="N155" s="180"/>
      <c r="O155" s="187">
        <v>80</v>
      </c>
      <c r="P155" s="187">
        <v>11</v>
      </c>
      <c r="Q155" s="187">
        <v>192</v>
      </c>
      <c r="R155" s="186">
        <v>20</v>
      </c>
      <c r="S155" s="180" t="s">
        <v>135</v>
      </c>
      <c r="T155" s="180" t="s">
        <v>390</v>
      </c>
      <c r="U155" s="180" t="s">
        <v>2118</v>
      </c>
      <c r="V155" s="180" t="s">
        <v>2250</v>
      </c>
      <c r="W155" s="179"/>
      <c r="X155" s="179"/>
      <c r="Y155" s="179"/>
      <c r="Z155" s="94"/>
      <c r="AA155" s="94"/>
      <c r="AB155" s="94"/>
    </row>
    <row r="156" spans="1:262" x14ac:dyDescent="0.2">
      <c r="A156" s="180">
        <v>42865</v>
      </c>
      <c r="B156" s="193" t="s">
        <v>2037</v>
      </c>
      <c r="C156" s="193" t="s">
        <v>201</v>
      </c>
      <c r="D156" s="193" t="s">
        <v>134</v>
      </c>
      <c r="E156" s="193" t="s">
        <v>144</v>
      </c>
      <c r="F156" s="194">
        <v>42704</v>
      </c>
      <c r="G156" s="186">
        <v>2016</v>
      </c>
      <c r="H156" s="180" t="s">
        <v>36</v>
      </c>
      <c r="I156" s="180" t="str">
        <f>LEFT($H156,2)</f>
        <v>MA</v>
      </c>
      <c r="J156" s="180" t="str">
        <f>RIGHT($H156,2)</f>
        <v>MA</v>
      </c>
      <c r="K156" s="180" t="str">
        <f>IF($L156=$M156,L156,CONCATENATE($L156,", ",IF(ISBLANK(N156),"",CONCATENATE(N156,", ")),$M156))</f>
        <v>Northeast</v>
      </c>
      <c r="L156" s="180" t="str">
        <f>INDEX('State '!$A$1:$C$62,MATCH($I156,'State '!$B:$B,0),3)</f>
        <v>Northeast</v>
      </c>
      <c r="M156" s="180" t="str">
        <f>INDEX('State '!$A$1:$C$62,MATCH($J156,'State '!$B:$B,0),3)</f>
        <v>Northeast</v>
      </c>
      <c r="N156" s="180"/>
      <c r="O156" s="187">
        <v>63</v>
      </c>
      <c r="P156" s="187">
        <v>1.2</v>
      </c>
      <c r="Q156" s="187">
        <v>115</v>
      </c>
      <c r="R156" s="186">
        <v>16</v>
      </c>
      <c r="S156" s="180" t="s">
        <v>135</v>
      </c>
      <c r="T156" s="180" t="s">
        <v>390</v>
      </c>
      <c r="U156" s="180" t="s">
        <v>2038</v>
      </c>
      <c r="V156" s="180" t="s">
        <v>2247</v>
      </c>
      <c r="W156" s="179"/>
      <c r="X156" s="179"/>
      <c r="Y156" s="179"/>
      <c r="Z156" s="94"/>
      <c r="AA156" s="94"/>
      <c r="AB156" s="94"/>
    </row>
    <row r="157" spans="1:262" x14ac:dyDescent="0.2">
      <c r="A157" s="180">
        <v>42604</v>
      </c>
      <c r="B157" s="193" t="s">
        <v>2147</v>
      </c>
      <c r="C157" s="193" t="s">
        <v>2148</v>
      </c>
      <c r="D157" s="193" t="s">
        <v>134</v>
      </c>
      <c r="E157" s="193" t="s">
        <v>144</v>
      </c>
      <c r="F157" s="194">
        <v>42544</v>
      </c>
      <c r="G157" s="186">
        <v>2016</v>
      </c>
      <c r="H157" s="180" t="s">
        <v>713</v>
      </c>
      <c r="I157" s="180" t="str">
        <f>LEFT($H157,2)</f>
        <v>WY</v>
      </c>
      <c r="J157" s="180" t="str">
        <f>RIGHT($H157,2)</f>
        <v>CO</v>
      </c>
      <c r="K157" s="180" t="str">
        <f>IF($L157=$M157,L157,CONCATENATE($L157,", ",IF(ISBLANK(N157),"",CONCATENATE(N157,", ")),$M157))</f>
        <v>Mountain</v>
      </c>
      <c r="L157" s="180" t="str">
        <f>INDEX('State '!$A$1:$C$62,MATCH($I157,'State '!$B:$B,0),3)</f>
        <v>Mountain</v>
      </c>
      <c r="M157" s="180" t="str">
        <f>INDEX('State '!$A$1:$C$62,MATCH($J157,'State '!$B:$B,0),3)</f>
        <v>Mountain</v>
      </c>
      <c r="N157" s="180"/>
      <c r="O157" s="187">
        <v>31.9</v>
      </c>
      <c r="P157" s="187">
        <v>31</v>
      </c>
      <c r="Q157" s="187">
        <v>5</v>
      </c>
      <c r="R157" s="186">
        <v>6</v>
      </c>
      <c r="S157" s="180" t="s">
        <v>135</v>
      </c>
      <c r="T157" s="180" t="s">
        <v>390</v>
      </c>
      <c r="U157" s="180" t="s">
        <v>2149</v>
      </c>
      <c r="V157" s="180" t="s">
        <v>2247</v>
      </c>
      <c r="W157" s="179"/>
      <c r="X157" s="179"/>
      <c r="Y157" s="179"/>
      <c r="Z157" s="94"/>
      <c r="AA157" s="94"/>
      <c r="AB157" s="94"/>
    </row>
    <row r="158" spans="1:262" ht="25.5" x14ac:dyDescent="0.2">
      <c r="A158" s="180">
        <v>42605</v>
      </c>
      <c r="B158" s="193" t="s">
        <v>2193</v>
      </c>
      <c r="C158" s="193" t="s">
        <v>2007</v>
      </c>
      <c r="D158" s="193" t="s">
        <v>134</v>
      </c>
      <c r="E158" s="193" t="s">
        <v>144</v>
      </c>
      <c r="F158" s="194">
        <v>42538</v>
      </c>
      <c r="G158" s="186">
        <v>2016</v>
      </c>
      <c r="H158" s="180" t="s">
        <v>2084</v>
      </c>
      <c r="I158" s="180" t="str">
        <f>LEFT($H158,2)</f>
        <v>KY</v>
      </c>
      <c r="J158" s="180" t="str">
        <f>RIGHT($H158,2)</f>
        <v>IN</v>
      </c>
      <c r="K158" s="180" t="str">
        <f>IF($L158=$M158,L158,CONCATENATE($L158,", ",IF(ISBLANK(N158),"",CONCATENATE(N158,", ")),$M158))</f>
        <v>Midwest</v>
      </c>
      <c r="L158" s="180" t="str">
        <f>INDEX('State '!$A$1:$C$62,MATCH($I158,'State '!$B:$B,0),3)</f>
        <v>Midwest</v>
      </c>
      <c r="M158" s="180" t="str">
        <f>INDEX('State '!$A$1:$C$62,MATCH($J158,'State '!$B:$B,0),3)</f>
        <v>Midwest</v>
      </c>
      <c r="N158" s="180"/>
      <c r="O158" s="187">
        <v>63</v>
      </c>
      <c r="P158" s="187">
        <v>30</v>
      </c>
      <c r="Q158" s="187">
        <v>53.5</v>
      </c>
      <c r="R158" s="186">
        <v>10</v>
      </c>
      <c r="S158" s="180" t="s">
        <v>135</v>
      </c>
      <c r="T158" s="180" t="s">
        <v>390</v>
      </c>
      <c r="U158" s="180" t="s">
        <v>2085</v>
      </c>
      <c r="V158" s="180" t="s">
        <v>2250</v>
      </c>
      <c r="W158" s="179"/>
      <c r="X158" s="179"/>
      <c r="Y158" s="179"/>
      <c r="Z158" s="94"/>
      <c r="AA158" s="94"/>
      <c r="AB158" s="94"/>
    </row>
    <row r="159" spans="1:262" x14ac:dyDescent="0.2">
      <c r="A159" s="180">
        <v>42604</v>
      </c>
      <c r="B159" s="193" t="s">
        <v>2151</v>
      </c>
      <c r="C159" s="193" t="s">
        <v>286</v>
      </c>
      <c r="D159" s="193" t="s">
        <v>141</v>
      </c>
      <c r="E159" s="193" t="s">
        <v>144</v>
      </c>
      <c r="F159" s="194">
        <v>42517</v>
      </c>
      <c r="G159" s="186">
        <v>2016</v>
      </c>
      <c r="H159" s="180" t="s">
        <v>993</v>
      </c>
      <c r="I159" s="180" t="str">
        <f>LEFT($H159,2)</f>
        <v>VA</v>
      </c>
      <c r="J159" s="180" t="str">
        <f>RIGHT($H159,2)</f>
        <v>MD</v>
      </c>
      <c r="K159" s="180" t="str">
        <f>IF($L159=$M159,L159,CONCATENATE($L159,", ",IF(ISBLANK(N159),"",CONCATENATE(N159,", ")),$M159))</f>
        <v>Northeast</v>
      </c>
      <c r="L159" s="180" t="str">
        <f>INDEX('State '!$A$1:$C$62,MATCH($I159,'State '!$B:$B,0),3)</f>
        <v>Northeast</v>
      </c>
      <c r="M159" s="180" t="str">
        <f>INDEX('State '!$A$1:$C$62,MATCH($J159,'State '!$B:$B,0),3)</f>
        <v>Northeast</v>
      </c>
      <c r="N159" s="180"/>
      <c r="O159" s="187">
        <v>31</v>
      </c>
      <c r="P159" s="187"/>
      <c r="Q159" s="187">
        <v>132</v>
      </c>
      <c r="R159" s="186"/>
      <c r="S159" s="180" t="s">
        <v>135</v>
      </c>
      <c r="T159" s="180" t="s">
        <v>390</v>
      </c>
      <c r="U159" s="180" t="s">
        <v>2152</v>
      </c>
      <c r="V159" s="180" t="s">
        <v>2250</v>
      </c>
      <c r="W159" s="179"/>
      <c r="X159" s="179"/>
      <c r="Y159" s="179"/>
      <c r="Z159" s="94"/>
      <c r="AA159" s="94"/>
      <c r="AB159" s="94"/>
    </row>
    <row r="160" spans="1:262" x14ac:dyDescent="0.2">
      <c r="A160" s="207">
        <v>42613</v>
      </c>
      <c r="B160" s="181" t="s">
        <v>2275</v>
      </c>
      <c r="C160" s="181" t="s">
        <v>219</v>
      </c>
      <c r="D160" s="181" t="s">
        <v>141</v>
      </c>
      <c r="E160" s="182" t="s">
        <v>138</v>
      </c>
      <c r="F160" s="194"/>
      <c r="G160" s="186">
        <v>2016</v>
      </c>
      <c r="H160" s="180" t="s">
        <v>7</v>
      </c>
      <c r="I160" s="180" t="str">
        <f>LEFT($H160,2)</f>
        <v>PA</v>
      </c>
      <c r="J160" s="180" t="str">
        <f>RIGHT($H160,2)</f>
        <v>PA</v>
      </c>
      <c r="K160" s="180" t="str">
        <f>IF($L160=$M160,L160,CONCATENATE($L160,", ",IF(ISBLANK(N160),"",CONCATENATE(N160,", ")),$M160))</f>
        <v>Northeast</v>
      </c>
      <c r="L160" s="180" t="str">
        <f>INDEX('State '!$A$1:$C$62,MATCH($I160,'State '!$B:$B,0),3)</f>
        <v>Northeast</v>
      </c>
      <c r="M160" s="180" t="str">
        <f>INDEX('State '!$A$1:$C$62,MATCH($J160,'State '!$B:$B,0),3)</f>
        <v>Northeast</v>
      </c>
      <c r="N160" s="180"/>
      <c r="O160" s="187">
        <v>1.3</v>
      </c>
      <c r="P160" s="187">
        <v>8</v>
      </c>
      <c r="Q160" s="186">
        <v>160</v>
      </c>
      <c r="R160" s="186">
        <v>16</v>
      </c>
      <c r="S160" s="180" t="s">
        <v>135</v>
      </c>
      <c r="T160" s="180" t="s">
        <v>390</v>
      </c>
      <c r="U160" s="180" t="s">
        <v>2276</v>
      </c>
      <c r="V160" s="180" t="s">
        <v>2247</v>
      </c>
      <c r="W160" s="179"/>
      <c r="X160" s="179"/>
      <c r="Y160" s="179"/>
      <c r="Z160" s="94"/>
      <c r="AA160" s="94"/>
      <c r="AB160" s="94"/>
    </row>
    <row r="161" spans="1:262" s="111" customFormat="1" x14ac:dyDescent="0.2">
      <c r="A161" s="180">
        <v>43124</v>
      </c>
      <c r="B161" s="181" t="s">
        <v>2275</v>
      </c>
      <c r="C161" s="181" t="s">
        <v>219</v>
      </c>
      <c r="D161" s="181" t="s">
        <v>141</v>
      </c>
      <c r="E161" s="182" t="s">
        <v>144</v>
      </c>
      <c r="F161" s="194">
        <v>42552</v>
      </c>
      <c r="G161" s="186">
        <v>2016</v>
      </c>
      <c r="H161" s="180" t="s">
        <v>7</v>
      </c>
      <c r="I161" s="180" t="str">
        <f>LEFT($H161,2)</f>
        <v>PA</v>
      </c>
      <c r="J161" s="180" t="s">
        <v>55</v>
      </c>
      <c r="K161" s="180" t="str">
        <f>IF($L161=$M161,L161,CONCATENATE($L161,", ",IF(ISBLANK(N161),"",CONCATENATE(N161,", ")),$M161))</f>
        <v>Northeast</v>
      </c>
      <c r="L161" s="180" t="str">
        <f>INDEX('State '!$A$1:$C$62,MATCH($I161,'State '!$B:$B,0),3)</f>
        <v>Northeast</v>
      </c>
      <c r="M161" s="180" t="str">
        <f>INDEX('State '!$A$1:$C$62,MATCH($J161,'State '!$B:$B,0),3)</f>
        <v>Northeast</v>
      </c>
      <c r="N161" s="180"/>
      <c r="O161" s="187">
        <v>1.3</v>
      </c>
      <c r="P161" s="187">
        <v>8</v>
      </c>
      <c r="Q161" s="186">
        <v>53</v>
      </c>
      <c r="R161" s="186">
        <v>16</v>
      </c>
      <c r="S161" s="180" t="s">
        <v>135</v>
      </c>
      <c r="T161" s="180" t="s">
        <v>390</v>
      </c>
      <c r="U161" s="180" t="s">
        <v>2450</v>
      </c>
      <c r="V161" s="180" t="s">
        <v>2250</v>
      </c>
      <c r="W161" s="179"/>
      <c r="X161" s="179"/>
      <c r="Y161" s="179"/>
    </row>
    <row r="162" spans="1:262" s="19" customFormat="1" x14ac:dyDescent="0.2">
      <c r="A162" s="180">
        <v>42612</v>
      </c>
      <c r="B162" s="181" t="s">
        <v>2130</v>
      </c>
      <c r="C162" s="181" t="s">
        <v>263</v>
      </c>
      <c r="D162" s="181" t="s">
        <v>134</v>
      </c>
      <c r="E162" s="182" t="s">
        <v>144</v>
      </c>
      <c r="F162" s="183">
        <v>42643</v>
      </c>
      <c r="G162" s="190">
        <v>2016</v>
      </c>
      <c r="H162" s="180" t="s">
        <v>33</v>
      </c>
      <c r="I162" s="180" t="str">
        <f>LEFT($H162,2)</f>
        <v>WV</v>
      </c>
      <c r="J162" s="180" t="str">
        <f>RIGHT($H162,2)</f>
        <v>WV</v>
      </c>
      <c r="K162" s="180" t="str">
        <f>IF($L162=$M162,L162,CONCATENATE($L162,", ",IF(ISBLANK(N162),"",CONCATENATE(N162,", ")),$M162))</f>
        <v>Northeast</v>
      </c>
      <c r="L162" s="180" t="str">
        <f>INDEX('State '!$A$1:$C$62,MATCH($I162,'State '!$B:$B,0),3)</f>
        <v>Northeast</v>
      </c>
      <c r="M162" s="180" t="str">
        <f>INDEX('State '!$A$1:$C$62,MATCH($J162,'State '!$B:$B,0),3)</f>
        <v>Northeast</v>
      </c>
      <c r="N162" s="180"/>
      <c r="O162" s="186">
        <v>45</v>
      </c>
      <c r="P162" s="186">
        <v>5</v>
      </c>
      <c r="Q162" s="186">
        <v>205</v>
      </c>
      <c r="R162" s="187"/>
      <c r="S162" s="188" t="s">
        <v>135</v>
      </c>
      <c r="T162" s="185" t="s">
        <v>390</v>
      </c>
      <c r="U162" s="189" t="s">
        <v>2102</v>
      </c>
      <c r="V162" s="180" t="s">
        <v>2247</v>
      </c>
      <c r="W162" s="179"/>
      <c r="X162" s="179"/>
      <c r="Y162" s="179"/>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row>
    <row r="163" spans="1:262" s="19" customFormat="1" x14ac:dyDescent="0.2">
      <c r="A163" s="180">
        <v>42612</v>
      </c>
      <c r="B163" s="193" t="s">
        <v>2082</v>
      </c>
      <c r="C163" s="181" t="s">
        <v>2007</v>
      </c>
      <c r="D163" s="181" t="s">
        <v>134</v>
      </c>
      <c r="E163" s="182" t="s">
        <v>144</v>
      </c>
      <c r="F163" s="183">
        <v>42608</v>
      </c>
      <c r="G163" s="190">
        <v>2016</v>
      </c>
      <c r="H163" s="180" t="s">
        <v>23</v>
      </c>
      <c r="I163" s="180" t="str">
        <f>LEFT($H163,2)</f>
        <v>KY</v>
      </c>
      <c r="J163" s="180" t="str">
        <f>RIGHT($H163,2)</f>
        <v>KY</v>
      </c>
      <c r="K163" s="180" t="str">
        <f>IF($L163=$M163,L163,CONCATENATE($L163,", ",IF(ISBLANK(N163),"",CONCATENATE(N163,", ")),$M163))</f>
        <v>Midwest</v>
      </c>
      <c r="L163" s="180" t="str">
        <f>INDEX('State '!$A$1:$C$62,MATCH($I163,'State '!$B:$B,0),3)</f>
        <v>Midwest</v>
      </c>
      <c r="M163" s="180" t="str">
        <f>INDEX('State '!$A$1:$C$62,MATCH($J163,'State '!$B:$B,0),3)</f>
        <v>Midwest</v>
      </c>
      <c r="N163" s="180"/>
      <c r="O163" s="186">
        <v>81</v>
      </c>
      <c r="P163" s="186">
        <v>22.5</v>
      </c>
      <c r="Q163" s="186">
        <v>230</v>
      </c>
      <c r="R163" s="187">
        <v>24</v>
      </c>
      <c r="S163" s="188" t="s">
        <v>135</v>
      </c>
      <c r="T163" s="185" t="s">
        <v>390</v>
      </c>
      <c r="U163" s="189" t="s">
        <v>2083</v>
      </c>
      <c r="V163" s="180" t="s">
        <v>2247</v>
      </c>
      <c r="W163" s="179"/>
      <c r="X163" s="179"/>
      <c r="Y163" s="179"/>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row>
    <row r="164" spans="1:262" x14ac:dyDescent="0.2">
      <c r="A164" s="180">
        <v>42853</v>
      </c>
      <c r="B164" s="181" t="s">
        <v>2315</v>
      </c>
      <c r="C164" s="181" t="s">
        <v>2316</v>
      </c>
      <c r="D164" s="181" t="s">
        <v>141</v>
      </c>
      <c r="E164" s="182" t="s">
        <v>144</v>
      </c>
      <c r="F164" s="183">
        <v>42644</v>
      </c>
      <c r="G164" s="190">
        <v>2016</v>
      </c>
      <c r="H164" s="180" t="s">
        <v>6</v>
      </c>
      <c r="I164" s="180" t="str">
        <f>LEFT($H164,2)</f>
        <v>TX</v>
      </c>
      <c r="J164" s="180" t="str">
        <f>RIGHT($H164,2)</f>
        <v>TX</v>
      </c>
      <c r="K164" s="180" t="str">
        <f>IF($L164=$M164,L164,CONCATENATE($L164,", ",IF(ISBLANK(N164),"",CONCATENATE(N164,", ")),$M164))</f>
        <v>South Central</v>
      </c>
      <c r="L164" s="180" t="str">
        <f>INDEX('State '!$A$1:$C$62,MATCH($I164,'State '!$B:$B,0),3)</f>
        <v>South Central</v>
      </c>
      <c r="M164" s="180" t="str">
        <f>INDEX('State '!$A$1:$C$62,MATCH($J164,'State '!$B:$B,0),3)</f>
        <v>South Central</v>
      </c>
      <c r="N164" s="180"/>
      <c r="O164" s="186" t="s">
        <v>2317</v>
      </c>
      <c r="P164" s="186"/>
      <c r="Q164" s="186">
        <v>260</v>
      </c>
      <c r="R164" s="187"/>
      <c r="S164" s="188" t="s">
        <v>139</v>
      </c>
      <c r="T164" s="180" t="s">
        <v>390</v>
      </c>
      <c r="U164" s="189"/>
      <c r="V164" s="180" t="s">
        <v>2247</v>
      </c>
      <c r="W164" s="179"/>
      <c r="X164" s="179"/>
      <c r="Y164" s="179"/>
      <c r="Z164" s="94"/>
      <c r="AA164" s="94"/>
      <c r="AB164" s="94"/>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c r="CY164" s="19"/>
      <c r="CZ164" s="19"/>
      <c r="DA164" s="19"/>
      <c r="DB164" s="19"/>
      <c r="DC164" s="19"/>
      <c r="DD164" s="19"/>
      <c r="DE164" s="19"/>
      <c r="DF164" s="19"/>
      <c r="DG164" s="19"/>
      <c r="DH164" s="19"/>
      <c r="DI164" s="19"/>
      <c r="DJ164" s="19"/>
      <c r="DK164" s="19"/>
      <c r="DL164" s="19"/>
      <c r="DM164" s="19"/>
      <c r="DN164" s="19"/>
      <c r="DO164" s="19"/>
      <c r="DP164" s="19"/>
      <c r="DQ164" s="19"/>
      <c r="DR164" s="19"/>
      <c r="DS164" s="19"/>
      <c r="DT164" s="19"/>
      <c r="DU164" s="19"/>
      <c r="DV164" s="19"/>
      <c r="DW164" s="19"/>
      <c r="DX164" s="19"/>
      <c r="DY164" s="19"/>
      <c r="DZ164" s="19"/>
      <c r="EA164" s="19"/>
      <c r="EB164" s="19"/>
      <c r="EC164" s="19"/>
      <c r="ED164" s="19"/>
      <c r="EE164" s="19"/>
      <c r="EF164" s="19"/>
      <c r="EG164" s="19"/>
      <c r="EH164" s="19"/>
      <c r="EI164" s="19"/>
      <c r="EJ164" s="19"/>
      <c r="EK164" s="19"/>
      <c r="EL164" s="19"/>
      <c r="EM164" s="19"/>
      <c r="EN164" s="19"/>
      <c r="EO164" s="19"/>
      <c r="EP164" s="19"/>
      <c r="EQ164" s="19"/>
      <c r="ER164" s="19"/>
      <c r="ES164" s="19"/>
      <c r="ET164" s="19"/>
      <c r="EU164" s="19"/>
      <c r="EV164" s="19"/>
      <c r="EW164" s="19"/>
      <c r="EX164" s="19"/>
      <c r="EY164" s="19"/>
      <c r="EZ164" s="19"/>
      <c r="FA164" s="19"/>
      <c r="FB164" s="19"/>
      <c r="FC164" s="19"/>
      <c r="FD164" s="19"/>
      <c r="FE164" s="19"/>
      <c r="FF164" s="19"/>
      <c r="FG164" s="19"/>
      <c r="FH164" s="19"/>
      <c r="FI164" s="19"/>
      <c r="FJ164" s="19"/>
      <c r="FK164" s="19"/>
      <c r="FL164" s="19"/>
      <c r="FM164" s="19"/>
      <c r="FN164" s="19"/>
      <c r="FO164" s="19"/>
      <c r="FP164" s="19"/>
      <c r="FQ164" s="19"/>
      <c r="FR164" s="19"/>
      <c r="FS164" s="19"/>
      <c r="FT164" s="19"/>
      <c r="FU164" s="19"/>
      <c r="FV164" s="19"/>
      <c r="FW164" s="19"/>
      <c r="FX164" s="19"/>
      <c r="FY164" s="19"/>
      <c r="FZ164" s="19"/>
      <c r="GA164" s="19"/>
      <c r="GB164" s="19"/>
      <c r="GC164" s="19"/>
      <c r="GD164" s="19"/>
      <c r="GE164" s="19"/>
      <c r="GF164" s="19"/>
      <c r="GG164" s="19"/>
      <c r="GH164" s="19"/>
      <c r="GI164" s="19"/>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c r="HV164" s="19"/>
      <c r="HW164" s="19"/>
      <c r="HX164" s="19"/>
      <c r="HY164" s="19"/>
      <c r="HZ164" s="19"/>
      <c r="IA164" s="19"/>
      <c r="IB164" s="19"/>
      <c r="IC164" s="19"/>
      <c r="ID164" s="19"/>
      <c r="IE164" s="19"/>
      <c r="IF164" s="19"/>
      <c r="IG164" s="19"/>
      <c r="IH164" s="19"/>
      <c r="II164" s="19"/>
      <c r="IJ164" s="19"/>
      <c r="IK164" s="19"/>
      <c r="IL164" s="19"/>
      <c r="IM164" s="19"/>
      <c r="IN164" s="19"/>
      <c r="IO164" s="19"/>
      <c r="IP164" s="19"/>
      <c r="IQ164" s="19"/>
      <c r="IR164" s="19"/>
      <c r="IS164" s="19"/>
      <c r="IT164" s="19"/>
      <c r="IU164" s="19"/>
      <c r="IV164" s="19"/>
      <c r="IW164" s="19"/>
      <c r="IX164" s="19"/>
      <c r="IY164" s="19"/>
      <c r="IZ164" s="19"/>
      <c r="JA164" s="19"/>
      <c r="JB164" s="19"/>
    </row>
    <row r="165" spans="1:262" s="19" customFormat="1" x14ac:dyDescent="0.2">
      <c r="A165" s="180">
        <v>42619</v>
      </c>
      <c r="B165" s="181" t="s">
        <v>2286</v>
      </c>
      <c r="C165" s="181" t="s">
        <v>216</v>
      </c>
      <c r="D165" s="181" t="s">
        <v>141</v>
      </c>
      <c r="E165" s="182" t="s">
        <v>144</v>
      </c>
      <c r="F165" s="183">
        <v>42615</v>
      </c>
      <c r="G165" s="190">
        <v>2016</v>
      </c>
      <c r="H165" s="180" t="s">
        <v>991</v>
      </c>
      <c r="I165" s="180" t="str">
        <f>LEFT($H165,2)</f>
        <v>GA</v>
      </c>
      <c r="J165" s="180" t="str">
        <f>RIGHT($H165,2)</f>
        <v>FL</v>
      </c>
      <c r="K165" s="180" t="str">
        <f>IF($L165=$M165,L165,CONCATENATE($L165,", ",IF(ISBLANK(N165),"",CONCATENATE(N165,", ")),$M165))</f>
        <v>Southeast</v>
      </c>
      <c r="L165" s="180" t="str">
        <f>INDEX('State '!$A$1:$C$62,MATCH($I165,'State '!$B:$B,0),3)</f>
        <v>Southeast</v>
      </c>
      <c r="M165" s="180" t="str">
        <f>INDEX('State '!$A$1:$C$62,MATCH($J165,'State '!$B:$B,0),3)</f>
        <v>Southeast</v>
      </c>
      <c r="N165" s="180"/>
      <c r="O165" s="186">
        <v>300</v>
      </c>
      <c r="P165" s="186"/>
      <c r="Q165" s="186">
        <v>235</v>
      </c>
      <c r="R165" s="187"/>
      <c r="S165" s="188" t="s">
        <v>135</v>
      </c>
      <c r="T165" s="185" t="s">
        <v>390</v>
      </c>
      <c r="U165" s="189" t="s">
        <v>2320</v>
      </c>
      <c r="V165" s="180" t="s">
        <v>2250</v>
      </c>
      <c r="W165" s="179"/>
      <c r="X165" s="179"/>
      <c r="Y165" s="179"/>
    </row>
    <row r="166" spans="1:262" s="19" customFormat="1" ht="25.5" x14ac:dyDescent="0.2">
      <c r="A166" s="207">
        <v>42614</v>
      </c>
      <c r="B166" s="181" t="s">
        <v>2150</v>
      </c>
      <c r="C166" s="181" t="s">
        <v>1791</v>
      </c>
      <c r="D166" s="181" t="s">
        <v>1944</v>
      </c>
      <c r="E166" s="182" t="s">
        <v>140</v>
      </c>
      <c r="F166" s="183">
        <v>42339</v>
      </c>
      <c r="G166" s="195">
        <v>2015</v>
      </c>
      <c r="H166" s="180" t="s">
        <v>2039</v>
      </c>
      <c r="I166" s="180" t="str">
        <f>LEFT($H166,2)</f>
        <v>IN</v>
      </c>
      <c r="J166" s="180" t="str">
        <f>RIGHT($H166,2)</f>
        <v>LA</v>
      </c>
      <c r="K166" s="180" t="str">
        <f>IF($L166=$M166,L166,CONCATENATE($L166,", ",IF(ISBLANK(N166),"",CONCATENATE(N166,", ")),$M166))</f>
        <v>Midwest, South Central</v>
      </c>
      <c r="L166" s="180" t="str">
        <f>INDEX('State '!$A$1:$C$62,MATCH($I166,'State '!$B:$B,0),3)</f>
        <v>Midwest</v>
      </c>
      <c r="M166" s="180" t="str">
        <f>INDEX('State '!$A$1:$C$62,MATCH($J166,'State '!$B:$B,0),3)</f>
        <v>South Central</v>
      </c>
      <c r="N166" s="180"/>
      <c r="O166" s="186">
        <v>50</v>
      </c>
      <c r="P166" s="186"/>
      <c r="Q166" s="186">
        <v>750</v>
      </c>
      <c r="R166" s="187"/>
      <c r="S166" s="188" t="s">
        <v>135</v>
      </c>
      <c r="T166" s="185" t="s">
        <v>390</v>
      </c>
      <c r="U166" s="189" t="s">
        <v>391</v>
      </c>
      <c r="V166" s="180" t="s">
        <v>2250</v>
      </c>
      <c r="W166" s="179"/>
      <c r="X166" s="179"/>
      <c r="Y166" s="179"/>
    </row>
    <row r="167" spans="1:262" s="19" customFormat="1" x14ac:dyDescent="0.2">
      <c r="A167" s="207">
        <v>42273</v>
      </c>
      <c r="B167" s="193" t="s">
        <v>2044</v>
      </c>
      <c r="C167" s="193" t="s">
        <v>230</v>
      </c>
      <c r="D167" s="193" t="s">
        <v>134</v>
      </c>
      <c r="E167" s="193" t="s">
        <v>144</v>
      </c>
      <c r="F167" s="194">
        <v>42284</v>
      </c>
      <c r="G167" s="195">
        <v>2015</v>
      </c>
      <c r="H167" s="180" t="s">
        <v>31</v>
      </c>
      <c r="I167" s="180" t="str">
        <f>LEFT($H167,2)</f>
        <v>NV</v>
      </c>
      <c r="J167" s="180" t="str">
        <f>RIGHT($H167,2)</f>
        <v>NV</v>
      </c>
      <c r="K167" s="180" t="str">
        <f>IF($L167=$M167,L167,CONCATENATE($L167,", ",IF(ISBLANK(N167),"",CONCATENATE(N167,", ")),$M167))</f>
        <v>Mountain</v>
      </c>
      <c r="L167" s="180" t="str">
        <f>INDEX('State '!$A$1:$C$62,MATCH($I167,'State '!$B:$B,0),3)</f>
        <v>Mountain</v>
      </c>
      <c r="M167" s="180" t="str">
        <f>INDEX('State '!$A$1:$C$62,MATCH($J167,'State '!$B:$B,0),3)</f>
        <v>Mountain</v>
      </c>
      <c r="N167" s="180"/>
      <c r="O167" s="187"/>
      <c r="P167" s="187">
        <v>35</v>
      </c>
      <c r="Q167" s="187">
        <v>22</v>
      </c>
      <c r="R167" s="186"/>
      <c r="S167" s="180" t="s">
        <v>135</v>
      </c>
      <c r="T167" s="180" t="s">
        <v>390</v>
      </c>
      <c r="U167" s="180" t="s">
        <v>2108</v>
      </c>
      <c r="V167" s="180" t="s">
        <v>2247</v>
      </c>
      <c r="W167" s="179"/>
      <c r="X167" s="179"/>
      <c r="Y167" s="179"/>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row>
    <row r="168" spans="1:262" x14ac:dyDescent="0.2">
      <c r="A168" s="180">
        <v>42612</v>
      </c>
      <c r="B168" s="193" t="s">
        <v>2010</v>
      </c>
      <c r="C168" s="181" t="s">
        <v>207</v>
      </c>
      <c r="D168" s="193" t="s">
        <v>1944</v>
      </c>
      <c r="E168" s="193" t="s">
        <v>144</v>
      </c>
      <c r="F168" s="194">
        <v>42309</v>
      </c>
      <c r="G168" s="195">
        <v>2015</v>
      </c>
      <c r="H168" s="180" t="s">
        <v>2256</v>
      </c>
      <c r="I168" s="180" t="str">
        <f>LEFT($H168,2)</f>
        <v>WV</v>
      </c>
      <c r="J168" s="180" t="str">
        <f>RIGHT($H168,2)</f>
        <v>KY</v>
      </c>
      <c r="K168" s="180" t="str">
        <f>IF($L168=$M168,L168,CONCATENATE($L168,", ",IF(ISBLANK(N168),"",CONCATENATE(N168,", ")),$M168))</f>
        <v>Northeast, Midwest</v>
      </c>
      <c r="L168" s="180" t="str">
        <f>INDEX('State '!$A$1:$C$62,MATCH($I168,'State '!$B:$B,0),3)</f>
        <v>Northeast</v>
      </c>
      <c r="M168" s="180" t="str">
        <f>INDEX('State '!$A$1:$C$62,MATCH($J168,'State '!$B:$B,0),3)</f>
        <v>Midwest</v>
      </c>
      <c r="N168" s="180"/>
      <c r="O168" s="187">
        <v>407</v>
      </c>
      <c r="P168" s="187"/>
      <c r="Q168" s="187">
        <v>590</v>
      </c>
      <c r="R168" s="186"/>
      <c r="S168" s="180" t="s">
        <v>135</v>
      </c>
      <c r="T168" s="180" t="s">
        <v>390</v>
      </c>
      <c r="U168" s="180" t="s">
        <v>391</v>
      </c>
      <c r="V168" s="180" t="s">
        <v>2250</v>
      </c>
      <c r="W168" s="179"/>
      <c r="X168" s="179"/>
      <c r="Y168" s="179"/>
      <c r="Z168" s="94"/>
      <c r="AA168" s="94"/>
      <c r="AB168" s="94"/>
    </row>
    <row r="169" spans="1:262" x14ac:dyDescent="0.2">
      <c r="A169" s="180">
        <v>42289</v>
      </c>
      <c r="B169" s="193" t="s">
        <v>1859</v>
      </c>
      <c r="C169" s="193" t="s">
        <v>2298</v>
      </c>
      <c r="D169" s="193" t="s">
        <v>134</v>
      </c>
      <c r="E169" s="193" t="s">
        <v>144</v>
      </c>
      <c r="F169" s="194">
        <v>42312</v>
      </c>
      <c r="G169" s="195">
        <v>2015</v>
      </c>
      <c r="H169" s="180" t="s">
        <v>2</v>
      </c>
      <c r="I169" s="180" t="str">
        <f>LEFT($H169,2)</f>
        <v>OR</v>
      </c>
      <c r="J169" s="180" t="str">
        <f>RIGHT($H169,2)</f>
        <v>OR</v>
      </c>
      <c r="K169" s="180" t="str">
        <f>IF($L169=$M169,L169,CONCATENATE($L169,", ",IF(ISBLANK(N169),"",CONCATENATE(N169,", ")),$M169))</f>
        <v>Pacific</v>
      </c>
      <c r="L169" s="180" t="str">
        <f>INDEX('State '!$A$1:$C$62,MATCH($I169,'State '!$B:$B,0),3)</f>
        <v>Pacific</v>
      </c>
      <c r="M169" s="180" t="str">
        <f>INDEX('State '!$A$1:$C$62,MATCH($J169,'State '!$B:$B,0),3)</f>
        <v>Pacific</v>
      </c>
      <c r="N169" s="180"/>
      <c r="O169" s="187">
        <v>54.3</v>
      </c>
      <c r="P169" s="187">
        <v>24.4</v>
      </c>
      <c r="Q169" s="187">
        <v>175</v>
      </c>
      <c r="R169" s="186">
        <v>20</v>
      </c>
      <c r="S169" s="180" t="s">
        <v>135</v>
      </c>
      <c r="T169" s="180" t="s">
        <v>390</v>
      </c>
      <c r="U169" s="180" t="s">
        <v>1860</v>
      </c>
      <c r="V169" s="180" t="s">
        <v>2247</v>
      </c>
      <c r="W169" s="179"/>
      <c r="X169" s="179"/>
      <c r="Y169" s="179"/>
      <c r="Z169" s="94"/>
      <c r="AA169" s="94"/>
      <c r="AB169" s="94"/>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c r="CY169" s="19"/>
      <c r="CZ169" s="19"/>
      <c r="DA169" s="19"/>
      <c r="DB169" s="19"/>
      <c r="DC169" s="19"/>
      <c r="DD169" s="19"/>
      <c r="DE169" s="19"/>
      <c r="DF169" s="19"/>
      <c r="DG169" s="19"/>
      <c r="DH169" s="19"/>
      <c r="DI169" s="19"/>
      <c r="DJ169" s="19"/>
      <c r="DK169" s="19"/>
      <c r="DL169" s="19"/>
      <c r="DM169" s="19"/>
      <c r="DN169" s="19"/>
      <c r="DO169" s="19"/>
      <c r="DP169" s="19"/>
      <c r="DQ169" s="19"/>
      <c r="DR169" s="19"/>
      <c r="DS169" s="19"/>
      <c r="DT169" s="19"/>
      <c r="DU169" s="19"/>
      <c r="DV169" s="19"/>
      <c r="DW169" s="19"/>
      <c r="DX169" s="19"/>
      <c r="DY169" s="19"/>
      <c r="DZ169" s="19"/>
      <c r="EA169" s="19"/>
      <c r="EB169" s="19"/>
      <c r="EC169" s="19"/>
      <c r="ED169" s="19"/>
      <c r="EE169" s="19"/>
      <c r="EF169" s="19"/>
      <c r="EG169" s="19"/>
      <c r="EH169" s="19"/>
      <c r="EI169" s="19"/>
      <c r="EJ169" s="19"/>
      <c r="EK169" s="19"/>
      <c r="EL169" s="19"/>
      <c r="EM169" s="19"/>
      <c r="EN169" s="19"/>
      <c r="EO169" s="19"/>
      <c r="EP169" s="19"/>
      <c r="EQ169" s="19"/>
      <c r="ER169" s="19"/>
      <c r="ES169" s="19"/>
      <c r="ET169" s="19"/>
      <c r="EU169" s="19"/>
      <c r="EV169" s="19"/>
      <c r="EW169" s="19"/>
      <c r="EX169" s="19"/>
      <c r="EY169" s="19"/>
      <c r="EZ169" s="19"/>
      <c r="FA169" s="19"/>
      <c r="FB169" s="19"/>
      <c r="FC169" s="19"/>
      <c r="FD169" s="19"/>
      <c r="FE169" s="19"/>
      <c r="FF169" s="19"/>
      <c r="FG169" s="19"/>
      <c r="FH169" s="19"/>
      <c r="FI169" s="19"/>
      <c r="FJ169" s="19"/>
      <c r="FK169" s="19"/>
      <c r="FL169" s="19"/>
      <c r="FM169" s="19"/>
      <c r="FN169" s="19"/>
      <c r="FO169" s="19"/>
      <c r="FP169" s="19"/>
      <c r="FQ169" s="19"/>
      <c r="FR169" s="19"/>
      <c r="FS169" s="19"/>
      <c r="FT169" s="19"/>
      <c r="FU169" s="19"/>
      <c r="FV169" s="19"/>
      <c r="FW169" s="19"/>
      <c r="FX169" s="19"/>
      <c r="FY169" s="19"/>
      <c r="FZ169" s="19"/>
      <c r="GA169" s="19"/>
      <c r="GB169" s="19"/>
      <c r="GC169" s="19"/>
      <c r="GD169" s="19"/>
      <c r="GE169" s="19"/>
      <c r="GF169" s="19"/>
      <c r="GG169" s="19"/>
      <c r="GH169" s="19"/>
      <c r="GI169" s="19"/>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row>
    <row r="170" spans="1:262" s="19" customFormat="1" x14ac:dyDescent="0.2">
      <c r="A170" s="180">
        <v>42161</v>
      </c>
      <c r="B170" s="193" t="s">
        <v>2198</v>
      </c>
      <c r="C170" s="193" t="s">
        <v>1890</v>
      </c>
      <c r="D170" s="193" t="s">
        <v>1944</v>
      </c>
      <c r="E170" s="193" t="s">
        <v>144</v>
      </c>
      <c r="F170" s="194">
        <v>42121</v>
      </c>
      <c r="G170" s="195">
        <v>2015</v>
      </c>
      <c r="H170" s="180" t="s">
        <v>0</v>
      </c>
      <c r="I170" s="180" t="str">
        <f>LEFT($H170,2)</f>
        <v>LA</v>
      </c>
      <c r="J170" s="180" t="str">
        <f>RIGHT($H170,2)</f>
        <v>LA</v>
      </c>
      <c r="K170" s="180" t="str">
        <f>IF($L170=$M170,L170,CONCATENATE($L170,", ",IF(ISBLANK(N170),"",CONCATENATE(N170,", ")),$M170))</f>
        <v>South Central</v>
      </c>
      <c r="L170" s="180" t="str">
        <f>INDEX('State '!$A$1:$C$62,MATCH($I170,'State '!$B:$B,0),3)</f>
        <v>South Central</v>
      </c>
      <c r="M170" s="180" t="str">
        <f>INDEX('State '!$A$1:$C$62,MATCH($J170,'State '!$B:$B,0),3)</f>
        <v>South Central</v>
      </c>
      <c r="N170" s="180"/>
      <c r="O170" s="187">
        <v>100</v>
      </c>
      <c r="P170" s="187">
        <v>0.04</v>
      </c>
      <c r="Q170" s="187">
        <v>1500</v>
      </c>
      <c r="R170" s="186">
        <v>42</v>
      </c>
      <c r="S170" s="180" t="s">
        <v>135</v>
      </c>
      <c r="T170" s="180" t="s">
        <v>390</v>
      </c>
      <c r="U170" s="180" t="s">
        <v>1891</v>
      </c>
      <c r="V170" s="180" t="s">
        <v>2247</v>
      </c>
      <c r="W170" s="179"/>
      <c r="X170" s="179"/>
      <c r="Y170" s="179"/>
    </row>
    <row r="171" spans="1:262" x14ac:dyDescent="0.2">
      <c r="A171" s="180">
        <v>42279</v>
      </c>
      <c r="B171" s="193" t="s">
        <v>403</v>
      </c>
      <c r="C171" s="193" t="s">
        <v>2013</v>
      </c>
      <c r="D171" s="193" t="s">
        <v>141</v>
      </c>
      <c r="E171" s="193" t="s">
        <v>144</v>
      </c>
      <c r="F171" s="194">
        <v>42307</v>
      </c>
      <c r="G171" s="195">
        <v>2015</v>
      </c>
      <c r="H171" s="180" t="s">
        <v>20</v>
      </c>
      <c r="I171" s="180" t="str">
        <f>LEFT($H171,2)</f>
        <v>NJ</v>
      </c>
      <c r="J171" s="180" t="str">
        <f>RIGHT($H171,2)</f>
        <v>NJ</v>
      </c>
      <c r="K171" s="180" t="str">
        <f>IF($L171=$M171,L171,CONCATENATE($L171,", ",IF(ISBLANK(N171),"",CONCATENATE(N171,", ")),$M171))</f>
        <v>Northeast</v>
      </c>
      <c r="L171" s="180" t="str">
        <f>INDEX('State '!$A$1:$C$62,MATCH($I171,'State '!$B:$B,0),3)</f>
        <v>Northeast</v>
      </c>
      <c r="M171" s="180" t="str">
        <f>INDEX('State '!$A$1:$C$62,MATCH($J171,'State '!$B:$B,0),3)</f>
        <v>Northeast</v>
      </c>
      <c r="N171" s="180"/>
      <c r="O171" s="187">
        <v>269</v>
      </c>
      <c r="P171" s="187">
        <v>19</v>
      </c>
      <c r="Q171" s="187">
        <v>312</v>
      </c>
      <c r="R171" s="186">
        <v>20</v>
      </c>
      <c r="S171" s="180" t="s">
        <v>135</v>
      </c>
      <c r="T171" s="180" t="s">
        <v>390</v>
      </c>
      <c r="U171" s="180" t="s">
        <v>1945</v>
      </c>
      <c r="V171" s="180" t="s">
        <v>2247</v>
      </c>
      <c r="W171" s="179"/>
      <c r="X171" s="179"/>
      <c r="Y171" s="179"/>
      <c r="Z171" s="94"/>
      <c r="AA171" s="94"/>
      <c r="AB171" s="94"/>
    </row>
    <row r="172" spans="1:262" s="19" customFormat="1" x14ac:dyDescent="0.2">
      <c r="A172" s="180">
        <v>42277</v>
      </c>
      <c r="B172" s="181" t="s">
        <v>403</v>
      </c>
      <c r="C172" s="181" t="s">
        <v>263</v>
      </c>
      <c r="D172" s="181" t="s">
        <v>141</v>
      </c>
      <c r="E172" s="182" t="s">
        <v>144</v>
      </c>
      <c r="F172" s="183">
        <v>42277</v>
      </c>
      <c r="G172" s="184">
        <v>2015</v>
      </c>
      <c r="H172" s="180" t="s">
        <v>2257</v>
      </c>
      <c r="I172" s="180" t="str">
        <f>LEFT($H172,2)</f>
        <v>PA</v>
      </c>
      <c r="J172" s="180" t="str">
        <f>RIGHT($H172,2)</f>
        <v>NJ</v>
      </c>
      <c r="K172" s="180" t="str">
        <f>IF($L172=$M172,L172,CONCATENATE($L172,", ",IF(ISBLANK(N172),"",CONCATENATE(N172,", ")),$M172))</f>
        <v>Northeast</v>
      </c>
      <c r="L172" s="180" t="str">
        <f>INDEX('State '!$A$1:$C$62,MATCH($I172,'State '!$B:$B,0),3)</f>
        <v>Northeast</v>
      </c>
      <c r="M172" s="180" t="str">
        <f>INDEX('State '!$A$1:$C$62,MATCH($J172,'State '!$B:$B,0),3)</f>
        <v>Northeast</v>
      </c>
      <c r="N172" s="180"/>
      <c r="O172" s="186">
        <v>269</v>
      </c>
      <c r="P172" s="186">
        <v>19</v>
      </c>
      <c r="Q172" s="186">
        <v>312</v>
      </c>
      <c r="R172" s="187"/>
      <c r="S172" s="188" t="s">
        <v>135</v>
      </c>
      <c r="T172" s="185" t="s">
        <v>390</v>
      </c>
      <c r="U172" s="189" t="s">
        <v>1945</v>
      </c>
      <c r="V172" s="180" t="s">
        <v>2250</v>
      </c>
      <c r="W172" s="179"/>
      <c r="X172" s="179"/>
      <c r="Y172" s="179"/>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row>
    <row r="173" spans="1:262" x14ac:dyDescent="0.2">
      <c r="A173" s="180">
        <v>42612</v>
      </c>
      <c r="B173" s="181" t="s">
        <v>2259</v>
      </c>
      <c r="C173" s="181" t="s">
        <v>2120</v>
      </c>
      <c r="D173" s="181" t="s">
        <v>141</v>
      </c>
      <c r="E173" s="182" t="s">
        <v>144</v>
      </c>
      <c r="F173" s="183">
        <v>42339</v>
      </c>
      <c r="G173" s="184">
        <v>2015</v>
      </c>
      <c r="H173" s="180" t="s">
        <v>53</v>
      </c>
      <c r="I173" s="180" t="str">
        <f>LEFT($H173,2)</f>
        <v>SC</v>
      </c>
      <c r="J173" s="180" t="str">
        <f>RIGHT($H173,2)</f>
        <v>SC</v>
      </c>
      <c r="K173" s="180" t="str">
        <f>IF($L173=$M173,L173,CONCATENATE($L173,", ",IF(ISBLANK(N173),"",CONCATENATE(N173,", ")),$M173))</f>
        <v>Southeast</v>
      </c>
      <c r="L173" s="180" t="str">
        <f>INDEX('State '!$A$1:$C$62,MATCH($I173,'State '!$B:$B,0),3)</f>
        <v>Southeast</v>
      </c>
      <c r="M173" s="180" t="str">
        <f>INDEX('State '!$A$1:$C$62,MATCH($J173,'State '!$B:$B,0),3)</f>
        <v>Southeast</v>
      </c>
      <c r="N173" s="180"/>
      <c r="O173" s="186">
        <v>35</v>
      </c>
      <c r="P173" s="186"/>
      <c r="Q173" s="186">
        <v>45</v>
      </c>
      <c r="R173" s="187"/>
      <c r="S173" s="188" t="s">
        <v>135</v>
      </c>
      <c r="T173" s="185" t="s">
        <v>390</v>
      </c>
      <c r="U173" s="189" t="s">
        <v>2260</v>
      </c>
      <c r="V173" s="180" t="s">
        <v>2247</v>
      </c>
      <c r="W173" s="179"/>
      <c r="X173" s="179"/>
      <c r="Y173" s="179"/>
      <c r="Z173" s="94"/>
      <c r="AA173" s="94"/>
      <c r="AB173" s="94"/>
    </row>
    <row r="174" spans="1:262" s="19" customFormat="1" x14ac:dyDescent="0.2">
      <c r="A174" s="180">
        <v>42175</v>
      </c>
      <c r="B174" s="181" t="s">
        <v>2132</v>
      </c>
      <c r="C174" s="181" t="s">
        <v>1953</v>
      </c>
      <c r="D174" s="181" t="s">
        <v>141</v>
      </c>
      <c r="E174" s="182" t="s">
        <v>144</v>
      </c>
      <c r="F174" s="183">
        <v>42163</v>
      </c>
      <c r="G174" s="184">
        <v>2015</v>
      </c>
      <c r="H174" s="180" t="s">
        <v>419</v>
      </c>
      <c r="I174" s="180" t="str">
        <f>LEFT($H174,2)</f>
        <v>TX</v>
      </c>
      <c r="J174" s="180" t="str">
        <f>RIGHT($H174,2)</f>
        <v>MX</v>
      </c>
      <c r="K174" s="180" t="str">
        <f>IF($L174=$M174,L174,CONCATENATE($L174,", ",IF(ISBLANK(N174),"",CONCATENATE(N174,", ")),$M174))</f>
        <v>South Central, Mexico</v>
      </c>
      <c r="L174" s="180" t="str">
        <f>INDEX('State '!$A$1:$C$62,MATCH($I174,'State '!$B:$B,0),3)</f>
        <v>South Central</v>
      </c>
      <c r="M174" s="180" t="str">
        <f>INDEX('State '!$A$1:$C$62,MATCH($J174,'State '!$B:$B,0),3)</f>
        <v>Mexico</v>
      </c>
      <c r="N174" s="180"/>
      <c r="O174" s="186"/>
      <c r="P174" s="186">
        <v>23</v>
      </c>
      <c r="Q174" s="186">
        <v>140</v>
      </c>
      <c r="R174" s="187">
        <v>24</v>
      </c>
      <c r="S174" s="188" t="s">
        <v>135</v>
      </c>
      <c r="T174" s="185" t="s">
        <v>390</v>
      </c>
      <c r="U174" s="189" t="s">
        <v>1954</v>
      </c>
      <c r="V174" s="180" t="s">
        <v>2250</v>
      </c>
      <c r="W174" s="179"/>
      <c r="X174" s="179"/>
      <c r="Y174" s="179"/>
    </row>
    <row r="175" spans="1:262" s="19" customFormat="1" x14ac:dyDescent="0.2">
      <c r="A175" s="180">
        <v>42045</v>
      </c>
      <c r="B175" s="193" t="s">
        <v>2056</v>
      </c>
      <c r="C175" s="193" t="s">
        <v>331</v>
      </c>
      <c r="D175" s="193" t="s">
        <v>137</v>
      </c>
      <c r="E175" s="193" t="s">
        <v>144</v>
      </c>
      <c r="F175" s="194">
        <v>42042</v>
      </c>
      <c r="G175" s="195">
        <v>2015</v>
      </c>
      <c r="H175" s="180" t="s">
        <v>47</v>
      </c>
      <c r="I175" s="180" t="str">
        <f>LEFT($H175,2)</f>
        <v>GM</v>
      </c>
      <c r="J175" s="180" t="str">
        <f>RIGHT($H175,2)</f>
        <v>GM</v>
      </c>
      <c r="K175" s="180" t="str">
        <f>IF($L175=$M175,L175,CONCATENATE($L175,", ",IF(ISBLANK(N175),"",CONCATENATE(N175,", ")),$M175))</f>
        <v>Gulf of Mexico</v>
      </c>
      <c r="L175" s="180" t="str">
        <f>INDEX('State '!$A$1:$C$62,MATCH($I175,'State '!$B:$B,0),3)</f>
        <v>Gulf of Mexico</v>
      </c>
      <c r="M175" s="180" t="str">
        <f>INDEX('State '!$A$1:$C$62,MATCH($J175,'State '!$B:$B,0),3)</f>
        <v>Gulf of Mexico</v>
      </c>
      <c r="N175" s="180"/>
      <c r="O175" s="187">
        <v>126</v>
      </c>
      <c r="P175" s="187">
        <v>20</v>
      </c>
      <c r="Q175" s="187">
        <v>405</v>
      </c>
      <c r="R175" s="186" t="s">
        <v>2057</v>
      </c>
      <c r="S175" s="180" t="s">
        <v>135</v>
      </c>
      <c r="T175" s="180" t="s">
        <v>390</v>
      </c>
      <c r="U175" s="180" t="s">
        <v>2058</v>
      </c>
      <c r="V175" s="180" t="s">
        <v>2247</v>
      </c>
      <c r="W175" s="179"/>
      <c r="X175" s="179"/>
      <c r="Y175" s="179"/>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row>
    <row r="176" spans="1:262" x14ac:dyDescent="0.2">
      <c r="A176" s="180">
        <v>42045</v>
      </c>
      <c r="B176" s="181" t="s">
        <v>2052</v>
      </c>
      <c r="C176" s="181" t="s">
        <v>233</v>
      </c>
      <c r="D176" s="181" t="s">
        <v>141</v>
      </c>
      <c r="E176" s="182" t="s">
        <v>144</v>
      </c>
      <c r="F176" s="183">
        <v>42005</v>
      </c>
      <c r="G176" s="184">
        <v>2015</v>
      </c>
      <c r="H176" s="180" t="s">
        <v>52</v>
      </c>
      <c r="I176" s="180" t="str">
        <f>LEFT($H176,2)</f>
        <v>TN</v>
      </c>
      <c r="J176" s="180" t="str">
        <f>RIGHT($H176,2)</f>
        <v>TN</v>
      </c>
      <c r="K176" s="180" t="str">
        <f>IF($L176=$M176,L176,CONCATENATE($L176,", ",IF(ISBLANK(N176),"",CONCATENATE(N176,", ")),$M176))</f>
        <v>Midwest</v>
      </c>
      <c r="L176" s="180" t="str">
        <f>INDEX('State '!$A$1:$C$62,MATCH($I176,'State '!$B:$B,0),3)</f>
        <v>Midwest</v>
      </c>
      <c r="M176" s="180" t="str">
        <f>INDEX('State '!$A$1:$C$62,MATCH($J176,'State '!$B:$B,0),3)</f>
        <v>Midwest</v>
      </c>
      <c r="N176" s="180"/>
      <c r="O176" s="186">
        <v>113.5</v>
      </c>
      <c r="P176" s="186">
        <v>15.6</v>
      </c>
      <c r="Q176" s="186">
        <v>61</v>
      </c>
      <c r="R176" s="187">
        <v>16</v>
      </c>
      <c r="S176" s="188" t="s">
        <v>135</v>
      </c>
      <c r="T176" s="185" t="s">
        <v>390</v>
      </c>
      <c r="U176" s="189" t="s">
        <v>1874</v>
      </c>
      <c r="V176" s="180" t="s">
        <v>2247</v>
      </c>
      <c r="W176" s="179"/>
      <c r="X176" s="179"/>
      <c r="Y176" s="179"/>
      <c r="Z176" s="94"/>
      <c r="AA176" s="94"/>
      <c r="AB176" s="94"/>
    </row>
    <row r="177" spans="1:262" x14ac:dyDescent="0.2">
      <c r="A177" s="180">
        <v>42614</v>
      </c>
      <c r="B177" s="193" t="s">
        <v>1946</v>
      </c>
      <c r="C177" s="193" t="s">
        <v>1791</v>
      </c>
      <c r="D177" s="193" t="s">
        <v>1944</v>
      </c>
      <c r="E177" s="193" t="s">
        <v>144</v>
      </c>
      <c r="F177" s="194">
        <v>42125</v>
      </c>
      <c r="G177" s="195">
        <v>2015</v>
      </c>
      <c r="H177" s="180" t="s">
        <v>8</v>
      </c>
      <c r="I177" s="180" t="str">
        <f>LEFT($H177,2)</f>
        <v>OH</v>
      </c>
      <c r="J177" s="180" t="str">
        <f>RIGHT($H177,2)</f>
        <v>OH</v>
      </c>
      <c r="K177" s="180" t="str">
        <f>IF($L177=$M177,L177,CONCATENATE($L177,", ",IF(ISBLANK(N177),"",CONCATENATE(N177,", ")),$M177))</f>
        <v>Northeast</v>
      </c>
      <c r="L177" s="180" t="str">
        <f>INDEX('State '!$A$1:$C$62,MATCH($I177,'State '!$B:$B,0),3)</f>
        <v>Northeast</v>
      </c>
      <c r="M177" s="180" t="str">
        <f>INDEX('State '!$A$1:$C$62,MATCH($J177,'State '!$B:$B,0),3)</f>
        <v>Northeast</v>
      </c>
      <c r="N177" s="180"/>
      <c r="O177" s="187">
        <v>156</v>
      </c>
      <c r="P177" s="187"/>
      <c r="Q177" s="187">
        <v>290</v>
      </c>
      <c r="R177" s="186"/>
      <c r="S177" s="180" t="s">
        <v>135</v>
      </c>
      <c r="T177" s="180" t="s">
        <v>391</v>
      </c>
      <c r="U177" s="180" t="s">
        <v>391</v>
      </c>
      <c r="V177" s="180" t="s">
        <v>2247</v>
      </c>
      <c r="W177" s="179"/>
      <c r="X177" s="179"/>
      <c r="Y177" s="179"/>
      <c r="Z177" s="94"/>
      <c r="AA177" s="94"/>
      <c r="AB177" s="94"/>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c r="CY177" s="19"/>
      <c r="CZ177" s="19"/>
      <c r="DA177" s="19"/>
      <c r="DB177" s="19"/>
      <c r="DC177" s="19"/>
      <c r="DD177" s="19"/>
      <c r="DE177" s="19"/>
      <c r="DF177" s="19"/>
      <c r="DG177" s="19"/>
      <c r="DH177" s="19"/>
      <c r="DI177" s="19"/>
      <c r="DJ177" s="19"/>
      <c r="DK177" s="19"/>
      <c r="DL177" s="19"/>
      <c r="DM177" s="19"/>
      <c r="DN177" s="19"/>
      <c r="DO177" s="19"/>
      <c r="DP177" s="19"/>
      <c r="DQ177" s="19"/>
      <c r="DR177" s="19"/>
      <c r="DS177" s="19"/>
      <c r="DT177" s="19"/>
      <c r="DU177" s="19"/>
      <c r="DV177" s="19"/>
      <c r="DW177" s="19"/>
      <c r="DX177" s="19"/>
      <c r="DY177" s="19"/>
      <c r="DZ177" s="19"/>
      <c r="EA177" s="19"/>
      <c r="EB177" s="19"/>
      <c r="EC177" s="19"/>
      <c r="ED177" s="19"/>
      <c r="EE177" s="19"/>
      <c r="EF177" s="19"/>
      <c r="EG177" s="19"/>
      <c r="EH177" s="19"/>
      <c r="EI177" s="19"/>
      <c r="EJ177" s="19"/>
      <c r="EK177" s="19"/>
      <c r="EL177" s="19"/>
      <c r="EM177" s="19"/>
      <c r="EN177" s="19"/>
      <c r="EO177" s="19"/>
      <c r="EP177" s="19"/>
      <c r="EQ177" s="19"/>
      <c r="ER177" s="19"/>
      <c r="ES177" s="19"/>
      <c r="ET177" s="19"/>
      <c r="EU177" s="19"/>
      <c r="EV177" s="19"/>
      <c r="EW177" s="19"/>
      <c r="EX177" s="19"/>
      <c r="EY177" s="19"/>
      <c r="EZ177" s="19"/>
      <c r="FA177" s="19"/>
      <c r="FB177" s="19"/>
      <c r="FC177" s="19"/>
      <c r="FD177" s="19"/>
      <c r="FE177" s="19"/>
      <c r="FF177" s="19"/>
      <c r="FG177" s="19"/>
      <c r="FH177" s="19"/>
      <c r="FI177" s="19"/>
      <c r="FJ177" s="19"/>
      <c r="FK177" s="19"/>
      <c r="FL177" s="19"/>
      <c r="FM177" s="19"/>
      <c r="FN177" s="19"/>
      <c r="FO177" s="19"/>
      <c r="FP177" s="19"/>
      <c r="FQ177" s="19"/>
      <c r="FR177" s="19"/>
      <c r="FS177" s="19"/>
      <c r="FT177" s="19"/>
      <c r="FU177" s="19"/>
      <c r="FV177" s="19"/>
      <c r="FW177" s="19"/>
      <c r="FX177" s="19"/>
      <c r="FY177" s="19"/>
      <c r="FZ177" s="19"/>
      <c r="GA177" s="19"/>
      <c r="GB177" s="19"/>
      <c r="GC177" s="19"/>
      <c r="GD177" s="19"/>
      <c r="GE177" s="19"/>
      <c r="GF177" s="19"/>
      <c r="GG177" s="19"/>
      <c r="GH177" s="19"/>
      <c r="GI177" s="19"/>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c r="HV177" s="19"/>
      <c r="HW177" s="19"/>
      <c r="HX177" s="19"/>
      <c r="HY177" s="19"/>
      <c r="HZ177" s="19"/>
      <c r="IA177" s="19"/>
      <c r="IB177" s="19"/>
      <c r="IC177" s="19"/>
      <c r="ID177" s="19"/>
      <c r="IE177" s="19"/>
      <c r="IF177" s="19"/>
      <c r="IG177" s="19"/>
      <c r="IH177" s="19"/>
      <c r="II177" s="19"/>
      <c r="IJ177" s="19"/>
      <c r="IK177" s="19"/>
      <c r="IL177" s="19"/>
      <c r="IM177" s="19"/>
      <c r="IN177" s="19"/>
      <c r="IO177" s="19"/>
      <c r="IP177" s="19"/>
      <c r="IQ177" s="19"/>
      <c r="IR177" s="19"/>
      <c r="IS177" s="19"/>
      <c r="IT177" s="19"/>
      <c r="IU177" s="19"/>
      <c r="IV177" s="19"/>
      <c r="IW177" s="19"/>
      <c r="IX177" s="19"/>
      <c r="IY177" s="19"/>
      <c r="IZ177" s="19"/>
      <c r="JA177" s="19"/>
      <c r="JB177" s="19"/>
    </row>
    <row r="178" spans="1:262" s="19" customFormat="1" x14ac:dyDescent="0.2">
      <c r="A178" s="180">
        <v>42601</v>
      </c>
      <c r="B178" s="193" t="s">
        <v>1895</v>
      </c>
      <c r="C178" s="193" t="s">
        <v>1941</v>
      </c>
      <c r="D178" s="193" t="s">
        <v>141</v>
      </c>
      <c r="E178" s="193" t="s">
        <v>144</v>
      </c>
      <c r="F178" s="194">
        <v>42374</v>
      </c>
      <c r="G178" s="195">
        <v>2015</v>
      </c>
      <c r="H178" s="180" t="s">
        <v>1767</v>
      </c>
      <c r="I178" s="180" t="str">
        <f>LEFT($H178,2)</f>
        <v>PA</v>
      </c>
      <c r="J178" s="180" t="str">
        <f>RIGHT($H178,2)</f>
        <v>VA</v>
      </c>
      <c r="K178" s="180" t="str">
        <f>IF($L178=$M178,L178,CONCATENATE($L178,", ",IF(ISBLANK(N178),"",CONCATENATE(N178,", ")),$M178))</f>
        <v>Northeast</v>
      </c>
      <c r="L178" s="180" t="str">
        <f>INDEX('State '!$A$1:$C$62,MATCH($I178,'State '!$B:$B,0),3)</f>
        <v>Northeast</v>
      </c>
      <c r="M178" s="180" t="str">
        <f>INDEX('State '!$A$1:$C$62,MATCH($J178,'State '!$B:$B,0),3)</f>
        <v>Northeast</v>
      </c>
      <c r="N178" s="180"/>
      <c r="O178" s="187">
        <v>610</v>
      </c>
      <c r="P178" s="187">
        <v>30</v>
      </c>
      <c r="Q178" s="187">
        <v>525</v>
      </c>
      <c r="R178" s="186">
        <v>42</v>
      </c>
      <c r="S178" s="180" t="s">
        <v>135</v>
      </c>
      <c r="T178" s="180" t="s">
        <v>390</v>
      </c>
      <c r="U178" s="180" t="s">
        <v>1896</v>
      </c>
      <c r="V178" s="180" t="s">
        <v>2250</v>
      </c>
      <c r="W178" s="179"/>
      <c r="X178" s="179"/>
      <c r="Y178" s="179"/>
    </row>
    <row r="179" spans="1:262" s="19" customFormat="1" ht="38.25" x14ac:dyDescent="0.2">
      <c r="A179" s="180">
        <v>42083</v>
      </c>
      <c r="B179" s="181" t="s">
        <v>1951</v>
      </c>
      <c r="C179" s="181" t="s">
        <v>205</v>
      </c>
      <c r="D179" s="181" t="s">
        <v>141</v>
      </c>
      <c r="E179" s="182" t="s">
        <v>144</v>
      </c>
      <c r="F179" s="183">
        <v>42271</v>
      </c>
      <c r="G179" s="184">
        <v>2015</v>
      </c>
      <c r="H179" s="180" t="s">
        <v>7</v>
      </c>
      <c r="I179" s="180" t="str">
        <f>LEFT($H179,2)</f>
        <v>PA</v>
      </c>
      <c r="J179" s="180" t="str">
        <f>RIGHT($H179,2)</f>
        <v>PA</v>
      </c>
      <c r="K179" s="180" t="str">
        <f>IF($L179=$M179,L179,CONCATENATE($L179,", ",IF(ISBLANK(N179),"",CONCATENATE(N179,", ")),$M179))</f>
        <v>Northeast</v>
      </c>
      <c r="L179" s="180" t="str">
        <f>INDEX('State '!$A$1:$C$62,MATCH($I179,'State '!$B:$B,0),3)</f>
        <v>Northeast</v>
      </c>
      <c r="M179" s="180" t="str">
        <f>INDEX('State '!$A$1:$C$62,MATCH($J179,'State '!$B:$B,0),3)</f>
        <v>Northeast</v>
      </c>
      <c r="N179" s="180"/>
      <c r="O179" s="186">
        <v>76.099999999999994</v>
      </c>
      <c r="P179" s="186">
        <v>23</v>
      </c>
      <c r="Q179" s="186">
        <v>175</v>
      </c>
      <c r="R179" s="187">
        <v>24</v>
      </c>
      <c r="S179" s="188" t="s">
        <v>135</v>
      </c>
      <c r="T179" s="185" t="s">
        <v>390</v>
      </c>
      <c r="U179" s="189" t="s">
        <v>1952</v>
      </c>
      <c r="V179" s="180" t="s">
        <v>2247</v>
      </c>
      <c r="W179" s="179"/>
      <c r="X179" s="179"/>
      <c r="Y179" s="179"/>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4"/>
      <c r="DZ179" s="94"/>
      <c r="EA179" s="94"/>
      <c r="EB179" s="94"/>
      <c r="EC179" s="94"/>
      <c r="ED179" s="94"/>
      <c r="EE179" s="94"/>
      <c r="EF179" s="94"/>
      <c r="EG179" s="94"/>
      <c r="EH179" s="94"/>
      <c r="EI179" s="94"/>
      <c r="EJ179" s="94"/>
      <c r="EK179" s="94"/>
      <c r="EL179" s="94"/>
      <c r="EM179" s="94"/>
      <c r="EN179" s="94"/>
      <c r="EO179" s="94"/>
      <c r="EP179" s="94"/>
      <c r="EQ179" s="94"/>
      <c r="ER179" s="94"/>
      <c r="ES179" s="94"/>
      <c r="ET179" s="94"/>
      <c r="EU179" s="94"/>
      <c r="EV179" s="94"/>
      <c r="EW179" s="94"/>
      <c r="EX179" s="94"/>
      <c r="EY179" s="94"/>
      <c r="EZ179" s="94"/>
      <c r="FA179" s="94"/>
      <c r="FB179" s="94"/>
      <c r="FC179" s="94"/>
      <c r="FD179" s="94"/>
      <c r="FE179" s="94"/>
      <c r="FF179" s="94"/>
      <c r="FG179" s="94"/>
      <c r="FH179" s="94"/>
      <c r="FI179" s="94"/>
      <c r="FJ179" s="94"/>
      <c r="FK179" s="94"/>
      <c r="FL179" s="94"/>
      <c r="FM179" s="94"/>
      <c r="FN179" s="94"/>
      <c r="FO179" s="94"/>
      <c r="FP179" s="94"/>
      <c r="FQ179" s="94"/>
      <c r="FR179" s="94"/>
      <c r="FS179" s="94"/>
      <c r="FT179" s="94"/>
      <c r="FU179" s="94"/>
      <c r="FV179" s="94"/>
      <c r="FW179" s="94"/>
      <c r="FX179" s="94"/>
      <c r="FY179" s="94"/>
      <c r="FZ179" s="94"/>
      <c r="GA179" s="94"/>
      <c r="GB179" s="94"/>
      <c r="GC179" s="94"/>
      <c r="GD179" s="94"/>
      <c r="GE179" s="94"/>
      <c r="GF179" s="94"/>
      <c r="GG179" s="94"/>
      <c r="GH179" s="94"/>
      <c r="GI179" s="94"/>
      <c r="GJ179" s="94"/>
      <c r="GK179" s="94"/>
      <c r="GL179" s="94"/>
      <c r="GM179" s="94"/>
      <c r="GN179" s="94"/>
      <c r="GO179" s="94"/>
      <c r="GP179" s="94"/>
      <c r="GQ179" s="94"/>
      <c r="GR179" s="94"/>
      <c r="GS179" s="94"/>
      <c r="GT179" s="94"/>
      <c r="GU179" s="94"/>
      <c r="GV179" s="94"/>
      <c r="GW179" s="94"/>
      <c r="GX179" s="94"/>
      <c r="GY179" s="94"/>
      <c r="GZ179" s="94"/>
      <c r="HA179" s="94"/>
      <c r="HB179" s="94"/>
      <c r="HC179" s="94"/>
      <c r="HD179" s="94"/>
      <c r="HE179" s="94"/>
      <c r="HF179" s="94"/>
      <c r="HG179" s="94"/>
      <c r="HH179" s="94"/>
      <c r="HI179" s="94"/>
      <c r="HJ179" s="94"/>
      <c r="HK179" s="94"/>
      <c r="HL179" s="94"/>
      <c r="HM179" s="94"/>
      <c r="HN179" s="94"/>
      <c r="HO179" s="94"/>
      <c r="HP179" s="94"/>
      <c r="HQ179" s="94"/>
      <c r="HR179" s="94"/>
      <c r="HS179" s="94"/>
      <c r="HT179" s="94"/>
      <c r="HU179" s="94"/>
      <c r="HV179" s="94"/>
      <c r="HW179" s="94"/>
      <c r="HX179" s="94"/>
      <c r="HY179" s="94"/>
      <c r="HZ179" s="94"/>
      <c r="IA179" s="94"/>
      <c r="IB179" s="94"/>
      <c r="IC179" s="94"/>
      <c r="ID179" s="94"/>
      <c r="IE179" s="94"/>
      <c r="IF179" s="94"/>
      <c r="IG179" s="94"/>
      <c r="IH179" s="94"/>
      <c r="II179" s="94"/>
      <c r="IJ179" s="94"/>
      <c r="IK179" s="94"/>
      <c r="IL179" s="94"/>
      <c r="IM179" s="94"/>
      <c r="IN179" s="94"/>
      <c r="IO179" s="94"/>
      <c r="IP179" s="94"/>
      <c r="IQ179" s="94"/>
      <c r="IR179" s="94"/>
      <c r="IS179" s="94"/>
      <c r="IT179" s="94"/>
      <c r="IU179" s="94"/>
      <c r="IV179" s="94"/>
      <c r="IW179" s="94"/>
      <c r="IX179" s="94"/>
      <c r="IY179" s="94"/>
      <c r="IZ179" s="94"/>
      <c r="JA179" s="94"/>
      <c r="JB179" s="94"/>
    </row>
    <row r="180" spans="1:262" ht="25.5" x14ac:dyDescent="0.2">
      <c r="A180" s="180">
        <v>42171</v>
      </c>
      <c r="B180" s="181" t="s">
        <v>1797</v>
      </c>
      <c r="C180" s="181" t="s">
        <v>1941</v>
      </c>
      <c r="D180" s="181" t="s">
        <v>141</v>
      </c>
      <c r="E180" s="182" t="s">
        <v>144</v>
      </c>
      <c r="F180" s="183">
        <v>42090</v>
      </c>
      <c r="G180" s="184">
        <v>2015</v>
      </c>
      <c r="H180" s="180" t="s">
        <v>17</v>
      </c>
      <c r="I180" s="180" t="str">
        <f>LEFT($H180,2)</f>
        <v>AL</v>
      </c>
      <c r="J180" s="180" t="str">
        <f>RIGHT($H180,2)</f>
        <v>AL</v>
      </c>
      <c r="K180" s="180" t="str">
        <f>IF($L180=$M180,L180,CONCATENATE($L180,", ",IF(ISBLANK(N180),"",CONCATENATE(N180,", ")),$M180))</f>
        <v>South Central</v>
      </c>
      <c r="L180" s="180" t="str">
        <f>INDEX('State '!$A$1:$C$62,MATCH($I180,'State '!$B:$B,0),3)</f>
        <v>South Central</v>
      </c>
      <c r="M180" s="180" t="str">
        <f>INDEX('State '!$A$1:$C$62,MATCH($J180,'State '!$B:$B,0),3)</f>
        <v>South Central</v>
      </c>
      <c r="N180" s="180"/>
      <c r="O180" s="186">
        <v>50</v>
      </c>
      <c r="P180" s="186"/>
      <c r="Q180" s="186">
        <v>225</v>
      </c>
      <c r="R180" s="187"/>
      <c r="S180" s="188" t="s">
        <v>135</v>
      </c>
      <c r="T180" s="185" t="s">
        <v>390</v>
      </c>
      <c r="U180" s="189" t="s">
        <v>1868</v>
      </c>
      <c r="V180" s="180" t="s">
        <v>2247</v>
      </c>
      <c r="W180" s="179"/>
      <c r="X180" s="179"/>
      <c r="Y180" s="179"/>
      <c r="Z180" s="94"/>
      <c r="AA180" s="94"/>
      <c r="AB180" s="94"/>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c r="IN180" s="19"/>
      <c r="IO180" s="19"/>
      <c r="IP180" s="19"/>
      <c r="IQ180" s="19"/>
      <c r="IR180" s="19"/>
      <c r="IS180" s="19"/>
      <c r="IT180" s="19"/>
      <c r="IU180" s="19"/>
      <c r="IV180" s="19"/>
      <c r="IW180" s="19"/>
      <c r="IX180" s="19"/>
      <c r="IY180" s="19"/>
      <c r="IZ180" s="19"/>
      <c r="JA180" s="19"/>
      <c r="JB180" s="19"/>
    </row>
    <row r="181" spans="1:262" ht="25.5" x14ac:dyDescent="0.2">
      <c r="A181" s="180">
        <v>42281</v>
      </c>
      <c r="B181" s="181" t="s">
        <v>2029</v>
      </c>
      <c r="C181" s="181" t="s">
        <v>207</v>
      </c>
      <c r="D181" s="181" t="s">
        <v>141</v>
      </c>
      <c r="E181" s="182" t="s">
        <v>144</v>
      </c>
      <c r="F181" s="183">
        <v>42278</v>
      </c>
      <c r="G181" s="184">
        <v>2015</v>
      </c>
      <c r="H181" s="180" t="s">
        <v>2030</v>
      </c>
      <c r="I181" s="180" t="str">
        <f>LEFT($H181,2)</f>
        <v>NY</v>
      </c>
      <c r="J181" s="180" t="str">
        <f>RIGHT($H181,2)</f>
        <v>CN</v>
      </c>
      <c r="K181" s="180" t="e">
        <f>IF($L181=$M181,L181,CONCATENATE($L181,", ",IF(ISBLANK(N181),"",CONCATENATE(N181,", ")),$M181))</f>
        <v>#N/A</v>
      </c>
      <c r="L181" s="180" t="str">
        <f>INDEX('State '!$A$1:$C$62,MATCH($I181,'State '!$B:$B,0),3)</f>
        <v>Northeast</v>
      </c>
      <c r="M181" s="180" t="e">
        <f>INDEX('State '!$A$1:$C$62,MATCH($J181,'State '!$B:$B,0),3)</f>
        <v>#N/A</v>
      </c>
      <c r="N181" s="180"/>
      <c r="O181" s="186">
        <v>27.5</v>
      </c>
      <c r="P181" s="186">
        <v>3.1</v>
      </c>
      <c r="Q181" s="186">
        <v>158</v>
      </c>
      <c r="R181" s="187">
        <v>30</v>
      </c>
      <c r="S181" s="188" t="s">
        <v>135</v>
      </c>
      <c r="T181" s="185" t="s">
        <v>390</v>
      </c>
      <c r="U181" s="189" t="s">
        <v>2031</v>
      </c>
      <c r="V181" s="180" t="s">
        <v>2250</v>
      </c>
      <c r="W181" s="179"/>
      <c r="X181" s="179"/>
      <c r="Y181" s="179"/>
      <c r="Z181" s="94"/>
      <c r="AA181" s="94"/>
      <c r="AB181" s="94"/>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c r="IN181" s="19"/>
      <c r="IO181" s="19"/>
      <c r="IP181" s="19"/>
      <c r="IQ181" s="19"/>
      <c r="IR181" s="19"/>
      <c r="IS181" s="19"/>
      <c r="IT181" s="19"/>
      <c r="IU181" s="19"/>
      <c r="IV181" s="19"/>
      <c r="IW181" s="19"/>
      <c r="IX181" s="19"/>
      <c r="IY181" s="19"/>
      <c r="IZ181" s="19"/>
      <c r="JA181" s="19"/>
      <c r="JB181" s="19"/>
    </row>
    <row r="182" spans="1:262" s="19" customFormat="1" x14ac:dyDescent="0.2">
      <c r="A182" s="180">
        <v>42342</v>
      </c>
      <c r="B182" s="193" t="s">
        <v>2035</v>
      </c>
      <c r="C182" s="193" t="s">
        <v>202</v>
      </c>
      <c r="D182" s="193" t="s">
        <v>141</v>
      </c>
      <c r="E182" s="193" t="s">
        <v>144</v>
      </c>
      <c r="F182" s="194">
        <v>42341</v>
      </c>
      <c r="G182" s="186">
        <v>2015</v>
      </c>
      <c r="H182" s="180" t="s">
        <v>10</v>
      </c>
      <c r="I182" s="180" t="str">
        <f>LEFT($H182,2)</f>
        <v>NY</v>
      </c>
      <c r="J182" s="180" t="str">
        <f>RIGHT($H182,2)</f>
        <v>NY</v>
      </c>
      <c r="K182" s="180" t="str">
        <f>IF($L182=$M182,L182,CONCATENATE($L182,", ",IF(ISBLANK(N182),"",CONCATENATE(N182,", ")),$M182))</f>
        <v>Northeast</v>
      </c>
      <c r="L182" s="180" t="str">
        <f>INDEX('State '!$A$1:$C$62,MATCH($I182,'State '!$B:$B,0),3)</f>
        <v>Northeast</v>
      </c>
      <c r="M182" s="180" t="str">
        <f>INDEX('State '!$A$1:$C$62,MATCH($J182,'State '!$B:$B,0),3)</f>
        <v>Northeast</v>
      </c>
      <c r="N182" s="180"/>
      <c r="O182" s="187">
        <v>65.7</v>
      </c>
      <c r="P182" s="187"/>
      <c r="Q182" s="187">
        <v>140</v>
      </c>
      <c r="R182" s="186"/>
      <c r="S182" s="180" t="s">
        <v>135</v>
      </c>
      <c r="T182" s="180" t="s">
        <v>390</v>
      </c>
      <c r="U182" s="180" t="s">
        <v>2036</v>
      </c>
      <c r="V182" s="180" t="s">
        <v>2247</v>
      </c>
      <c r="W182" s="179"/>
      <c r="X182" s="179"/>
      <c r="Y182" s="179"/>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c r="DD182" s="94"/>
      <c r="DE182" s="94"/>
      <c r="DF182" s="94"/>
      <c r="DG182" s="94"/>
      <c r="DH182" s="94"/>
      <c r="DI182" s="94"/>
      <c r="DJ182" s="94"/>
      <c r="DK182" s="94"/>
      <c r="DL182" s="94"/>
      <c r="DM182" s="94"/>
      <c r="DN182" s="94"/>
      <c r="DO182" s="94"/>
      <c r="DP182" s="94"/>
      <c r="DQ182" s="94"/>
      <c r="DR182" s="94"/>
      <c r="DS182" s="94"/>
      <c r="DT182" s="94"/>
      <c r="DU182" s="94"/>
      <c r="DV182" s="94"/>
      <c r="DW182" s="94"/>
      <c r="DX182" s="94"/>
      <c r="DY182" s="94"/>
      <c r="DZ182" s="94"/>
      <c r="EA182" s="94"/>
      <c r="EB182" s="94"/>
      <c r="EC182" s="94"/>
      <c r="ED182" s="94"/>
      <c r="EE182" s="94"/>
      <c r="EF182" s="94"/>
      <c r="EG182" s="94"/>
      <c r="EH182" s="94"/>
      <c r="EI182" s="94"/>
      <c r="EJ182" s="94"/>
      <c r="EK182" s="94"/>
      <c r="EL182" s="94"/>
      <c r="EM182" s="94"/>
      <c r="EN182" s="94"/>
      <c r="EO182" s="94"/>
      <c r="EP182" s="94"/>
      <c r="EQ182" s="94"/>
      <c r="ER182" s="94"/>
      <c r="ES182" s="94"/>
      <c r="ET182" s="94"/>
      <c r="EU182" s="94"/>
      <c r="EV182" s="94"/>
      <c r="EW182" s="94"/>
      <c r="EX182" s="94"/>
      <c r="EY182" s="94"/>
      <c r="EZ182" s="94"/>
      <c r="FA182" s="94"/>
      <c r="FB182" s="94"/>
      <c r="FC182" s="94"/>
      <c r="FD182" s="94"/>
      <c r="FE182" s="94"/>
      <c r="FF182" s="94"/>
      <c r="FG182" s="94"/>
      <c r="FH182" s="94"/>
      <c r="FI182" s="94"/>
      <c r="FJ182" s="94"/>
      <c r="FK182" s="94"/>
      <c r="FL182" s="94"/>
      <c r="FM182" s="94"/>
      <c r="FN182" s="94"/>
      <c r="FO182" s="94"/>
      <c r="FP182" s="94"/>
      <c r="FQ182" s="94"/>
      <c r="FR182" s="94"/>
      <c r="FS182" s="94"/>
      <c r="FT182" s="94"/>
      <c r="FU182" s="94"/>
      <c r="FV182" s="94"/>
      <c r="FW182" s="94"/>
      <c r="FX182" s="94"/>
      <c r="FY182" s="94"/>
      <c r="FZ182" s="94"/>
      <c r="GA182" s="94"/>
      <c r="GB182" s="94"/>
      <c r="GC182" s="94"/>
      <c r="GD182" s="94"/>
      <c r="GE182" s="94"/>
      <c r="GF182" s="94"/>
      <c r="GG182" s="94"/>
      <c r="GH182" s="94"/>
      <c r="GI182" s="94"/>
      <c r="GJ182" s="94"/>
      <c r="GK182" s="94"/>
      <c r="GL182" s="94"/>
      <c r="GM182" s="94"/>
      <c r="GN182" s="94"/>
      <c r="GO182" s="94"/>
      <c r="GP182" s="94"/>
      <c r="GQ182" s="94"/>
      <c r="GR182" s="94"/>
      <c r="GS182" s="94"/>
      <c r="GT182" s="94"/>
      <c r="GU182" s="94"/>
      <c r="GV182" s="94"/>
      <c r="GW182" s="94"/>
      <c r="GX182" s="94"/>
      <c r="GY182" s="94"/>
      <c r="GZ182" s="94"/>
      <c r="HA182" s="94"/>
      <c r="HB182" s="94"/>
      <c r="HC182" s="94"/>
      <c r="HD182" s="94"/>
      <c r="HE182" s="94"/>
      <c r="HF182" s="94"/>
      <c r="HG182" s="94"/>
      <c r="HH182" s="94"/>
      <c r="HI182" s="94"/>
      <c r="HJ182" s="94"/>
      <c r="HK182" s="94"/>
      <c r="HL182" s="94"/>
      <c r="HM182" s="94"/>
      <c r="HN182" s="94"/>
      <c r="HO182" s="94"/>
      <c r="HP182" s="94"/>
      <c r="HQ182" s="94"/>
      <c r="HR182" s="94"/>
      <c r="HS182" s="94"/>
      <c r="HT182" s="94"/>
      <c r="HU182" s="94"/>
      <c r="HV182" s="94"/>
      <c r="HW182" s="94"/>
      <c r="HX182" s="94"/>
      <c r="HY182" s="94"/>
      <c r="HZ182" s="94"/>
      <c r="IA182" s="94"/>
      <c r="IB182" s="94"/>
      <c r="IC182" s="94"/>
      <c r="ID182" s="94"/>
      <c r="IE182" s="94"/>
      <c r="IF182" s="94"/>
      <c r="IG182" s="94"/>
      <c r="IH182" s="94"/>
      <c r="II182" s="94"/>
      <c r="IJ182" s="94"/>
      <c r="IK182" s="94"/>
      <c r="IL182" s="94"/>
      <c r="IM182" s="94"/>
      <c r="IN182" s="94"/>
      <c r="IO182" s="94"/>
      <c r="IP182" s="94"/>
      <c r="IQ182" s="94"/>
      <c r="IR182" s="94"/>
      <c r="IS182" s="94"/>
      <c r="IT182" s="94"/>
      <c r="IU182" s="94"/>
      <c r="IV182" s="94"/>
      <c r="IW182" s="94"/>
      <c r="IX182" s="94"/>
      <c r="IY182" s="94"/>
      <c r="IZ182" s="94"/>
      <c r="JA182" s="94"/>
      <c r="JB182" s="94"/>
    </row>
    <row r="183" spans="1:262" x14ac:dyDescent="0.2">
      <c r="A183" s="180">
        <v>42355</v>
      </c>
      <c r="B183" s="181" t="s">
        <v>400</v>
      </c>
      <c r="C183" s="181" t="s">
        <v>200</v>
      </c>
      <c r="D183" s="181" t="s">
        <v>1944</v>
      </c>
      <c r="E183" s="182" t="s">
        <v>144</v>
      </c>
      <c r="F183" s="183">
        <v>42339</v>
      </c>
      <c r="G183" s="190">
        <v>2015</v>
      </c>
      <c r="H183" s="180" t="s">
        <v>2195</v>
      </c>
      <c r="I183" s="180" t="str">
        <f>LEFT($H183,2)</f>
        <v>OH</v>
      </c>
      <c r="J183" s="180" t="str">
        <f>RIGHT($H183,2)</f>
        <v>LA</v>
      </c>
      <c r="K183" s="180" t="str">
        <f>IF($L183=$M183,L183,CONCATENATE($L183,", ",IF(ISBLANK(N183),"",CONCATENATE(N183,", ")),$M183))</f>
        <v>Northeast, Midwest, South Central</v>
      </c>
      <c r="L183" s="180" t="str">
        <f>INDEX('State '!$A$1:$C$62,MATCH($I183,'State '!$B:$B,0),3)</f>
        <v>Northeast</v>
      </c>
      <c r="M183" s="180" t="str">
        <f>INDEX('State '!$A$1:$C$62,MATCH($J183,'State '!$B:$B,0),3)</f>
        <v>South Central</v>
      </c>
      <c r="N183" s="180" t="s">
        <v>9</v>
      </c>
      <c r="O183" s="186">
        <v>468</v>
      </c>
      <c r="P183" s="186">
        <v>76</v>
      </c>
      <c r="Q183" s="186">
        <v>550</v>
      </c>
      <c r="R183" s="187">
        <v>30</v>
      </c>
      <c r="S183" s="188" t="s">
        <v>135</v>
      </c>
      <c r="T183" s="185" t="s">
        <v>390</v>
      </c>
      <c r="U183" s="189" t="s">
        <v>1947</v>
      </c>
      <c r="V183" s="180" t="s">
        <v>2250</v>
      </c>
      <c r="W183" s="179"/>
      <c r="X183" s="179"/>
      <c r="Y183" s="179"/>
      <c r="Z183" s="94"/>
      <c r="AA183" s="94"/>
      <c r="AB183" s="94"/>
    </row>
    <row r="184" spans="1:262" s="19" customFormat="1" ht="38.25" x14ac:dyDescent="0.2">
      <c r="A184" s="180">
        <v>41885</v>
      </c>
      <c r="B184" s="193" t="s">
        <v>2194</v>
      </c>
      <c r="C184" s="193" t="s">
        <v>236</v>
      </c>
      <c r="D184" s="193" t="s">
        <v>141</v>
      </c>
      <c r="E184" s="193" t="s">
        <v>144</v>
      </c>
      <c r="F184" s="194">
        <v>42320</v>
      </c>
      <c r="G184" s="186">
        <v>2015</v>
      </c>
      <c r="H184" s="180" t="s">
        <v>501</v>
      </c>
      <c r="I184" s="180" t="str">
        <f>LEFT($H184,2)</f>
        <v>MS</v>
      </c>
      <c r="J184" s="180" t="str">
        <f>RIGHT($H184,2)</f>
        <v>AL</v>
      </c>
      <c r="K184" s="180" t="str">
        <f>IF($L184=$M184,L184,CONCATENATE($L184,", ",IF(ISBLANK(N184),"",CONCATENATE(N184,", ")),$M184))</f>
        <v>South Central</v>
      </c>
      <c r="L184" s="180" t="str">
        <f>INDEX('State '!$A$1:$C$62,MATCH($I184,'State '!$B:$B,0),3)</f>
        <v>South Central</v>
      </c>
      <c r="M184" s="180" t="str">
        <f>INDEX('State '!$A$1:$C$62,MATCH($J184,'State '!$B:$B,0),3)</f>
        <v>South Central</v>
      </c>
      <c r="N184" s="180"/>
      <c r="O184" s="187">
        <v>47.8</v>
      </c>
      <c r="P184" s="187"/>
      <c r="Q184" s="187">
        <v>45</v>
      </c>
      <c r="R184" s="186"/>
      <c r="S184" s="180" t="s">
        <v>135</v>
      </c>
      <c r="T184" s="180" t="s">
        <v>390</v>
      </c>
      <c r="U184" s="180" t="s">
        <v>2129</v>
      </c>
      <c r="V184" s="180" t="s">
        <v>2250</v>
      </c>
      <c r="W184" s="179"/>
      <c r="X184" s="179"/>
      <c r="Y184" s="179"/>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4"/>
      <c r="DZ184" s="94"/>
      <c r="EA184" s="94"/>
      <c r="EB184" s="94"/>
      <c r="EC184" s="94"/>
      <c r="ED184" s="94"/>
      <c r="EE184" s="94"/>
      <c r="EF184" s="94"/>
      <c r="EG184" s="94"/>
      <c r="EH184" s="94"/>
      <c r="EI184" s="94"/>
      <c r="EJ184" s="94"/>
      <c r="EK184" s="94"/>
      <c r="EL184" s="94"/>
      <c r="EM184" s="94"/>
      <c r="EN184" s="94"/>
      <c r="EO184" s="94"/>
      <c r="EP184" s="94"/>
      <c r="EQ184" s="94"/>
      <c r="ER184" s="94"/>
      <c r="ES184" s="94"/>
      <c r="ET184" s="94"/>
      <c r="EU184" s="94"/>
      <c r="EV184" s="94"/>
      <c r="EW184" s="94"/>
      <c r="EX184" s="94"/>
      <c r="EY184" s="94"/>
      <c r="EZ184" s="94"/>
      <c r="FA184" s="94"/>
      <c r="FB184" s="94"/>
      <c r="FC184" s="94"/>
      <c r="FD184" s="94"/>
      <c r="FE184" s="94"/>
      <c r="FF184" s="94"/>
      <c r="FG184" s="94"/>
      <c r="FH184" s="94"/>
      <c r="FI184" s="94"/>
      <c r="FJ184" s="94"/>
      <c r="FK184" s="94"/>
      <c r="FL184" s="94"/>
      <c r="FM184" s="94"/>
      <c r="FN184" s="94"/>
      <c r="FO184" s="94"/>
      <c r="FP184" s="94"/>
      <c r="FQ184" s="94"/>
      <c r="FR184" s="94"/>
      <c r="FS184" s="94"/>
      <c r="FT184" s="94"/>
      <c r="FU184" s="94"/>
      <c r="FV184" s="94"/>
      <c r="FW184" s="94"/>
      <c r="FX184" s="94"/>
      <c r="FY184" s="94"/>
      <c r="FZ184" s="94"/>
      <c r="GA184" s="94"/>
      <c r="GB184" s="94"/>
      <c r="GC184" s="94"/>
      <c r="GD184" s="94"/>
      <c r="GE184" s="94"/>
      <c r="GF184" s="94"/>
      <c r="GG184" s="94"/>
      <c r="GH184" s="94"/>
      <c r="GI184" s="94"/>
      <c r="GJ184" s="94"/>
      <c r="GK184" s="94"/>
      <c r="GL184" s="94"/>
      <c r="GM184" s="94"/>
      <c r="GN184" s="94"/>
      <c r="GO184" s="94"/>
      <c r="GP184" s="94"/>
      <c r="GQ184" s="94"/>
      <c r="GR184" s="94"/>
      <c r="GS184" s="94"/>
      <c r="GT184" s="94"/>
      <c r="GU184" s="94"/>
      <c r="GV184" s="94"/>
      <c r="GW184" s="94"/>
      <c r="GX184" s="94"/>
      <c r="GY184" s="94"/>
      <c r="GZ184" s="94"/>
      <c r="HA184" s="94"/>
      <c r="HB184" s="94"/>
      <c r="HC184" s="94"/>
      <c r="HD184" s="94"/>
      <c r="HE184" s="94"/>
      <c r="HF184" s="94"/>
      <c r="HG184" s="94"/>
      <c r="HH184" s="94"/>
      <c r="HI184" s="94"/>
      <c r="HJ184" s="94"/>
      <c r="HK184" s="94"/>
      <c r="HL184" s="94"/>
      <c r="HM184" s="94"/>
      <c r="HN184" s="94"/>
      <c r="HO184" s="94"/>
      <c r="HP184" s="94"/>
      <c r="HQ184" s="94"/>
      <c r="HR184" s="94"/>
      <c r="HS184" s="94"/>
      <c r="HT184" s="94"/>
      <c r="HU184" s="94"/>
      <c r="HV184" s="94"/>
      <c r="HW184" s="94"/>
      <c r="HX184" s="94"/>
      <c r="HY184" s="94"/>
      <c r="HZ184" s="94"/>
      <c r="IA184" s="94"/>
      <c r="IB184" s="94"/>
      <c r="IC184" s="94"/>
      <c r="ID184" s="94"/>
      <c r="IE184" s="94"/>
      <c r="IF184" s="94"/>
      <c r="IG184" s="94"/>
      <c r="IH184" s="94"/>
      <c r="II184" s="94"/>
      <c r="IJ184" s="94"/>
      <c r="IK184" s="94"/>
      <c r="IL184" s="94"/>
      <c r="IM184" s="94"/>
      <c r="IN184" s="94"/>
      <c r="IO184" s="94"/>
      <c r="IP184" s="94"/>
      <c r="IQ184" s="94"/>
      <c r="IR184" s="94"/>
      <c r="IS184" s="94"/>
      <c r="IT184" s="94"/>
      <c r="IU184" s="94"/>
      <c r="IV184" s="94"/>
      <c r="IW184" s="94"/>
      <c r="IX184" s="94"/>
      <c r="IY184" s="94"/>
      <c r="IZ184" s="94"/>
      <c r="JA184" s="94"/>
      <c r="JB184" s="94"/>
    </row>
    <row r="185" spans="1:262" ht="25.5" x14ac:dyDescent="0.2">
      <c r="A185" s="180">
        <v>42612</v>
      </c>
      <c r="B185" s="193" t="s">
        <v>2196</v>
      </c>
      <c r="C185" s="193" t="s">
        <v>1791</v>
      </c>
      <c r="D185" s="193" t="s">
        <v>141</v>
      </c>
      <c r="E185" s="193" t="s">
        <v>144</v>
      </c>
      <c r="F185" s="194">
        <v>42299</v>
      </c>
      <c r="G185" s="186">
        <v>2015</v>
      </c>
      <c r="H185" s="180" t="s">
        <v>2012</v>
      </c>
      <c r="I185" s="180" t="str">
        <f>LEFT($H185,2)</f>
        <v>OH</v>
      </c>
      <c r="J185" s="180" t="str">
        <f>RIGHT($H185,2)</f>
        <v>IN</v>
      </c>
      <c r="K185" s="180" t="str">
        <f>IF($L185=$M185,L185,CONCATENATE($L185,", ",IF(ISBLANK(N185),"",CONCATENATE(N185,", ")),$M185))</f>
        <v>Northeast, Midwest</v>
      </c>
      <c r="L185" s="180" t="str">
        <f>INDEX('State '!$A$1:$C$62,MATCH($I185,'State '!$B:$B,0),3)</f>
        <v>Northeast</v>
      </c>
      <c r="M185" s="180" t="str">
        <f>INDEX('State '!$A$1:$C$62,MATCH($J185,'State '!$B:$B,0),3)</f>
        <v>Midwest</v>
      </c>
      <c r="N185" s="180"/>
      <c r="O185" s="187">
        <v>183</v>
      </c>
      <c r="P185" s="187"/>
      <c r="Q185" s="187">
        <v>134</v>
      </c>
      <c r="R185" s="186"/>
      <c r="S185" s="180" t="s">
        <v>135</v>
      </c>
      <c r="T185" s="180" t="s">
        <v>390</v>
      </c>
      <c r="U185" s="180" t="s">
        <v>2197</v>
      </c>
      <c r="V185" s="180" t="s">
        <v>2250</v>
      </c>
      <c r="W185" s="179"/>
      <c r="X185" s="179"/>
      <c r="Y185" s="179"/>
      <c r="Z185" s="94"/>
      <c r="AA185" s="94"/>
      <c r="AB185" s="94"/>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c r="CY185" s="19"/>
      <c r="CZ185" s="19"/>
      <c r="DA185" s="19"/>
      <c r="DB185" s="19"/>
      <c r="DC185" s="19"/>
      <c r="DD185" s="19"/>
      <c r="DE185" s="19"/>
      <c r="DF185" s="19"/>
      <c r="DG185" s="19"/>
      <c r="DH185" s="19"/>
      <c r="DI185" s="19"/>
      <c r="DJ185" s="19"/>
      <c r="DK185" s="19"/>
      <c r="DL185" s="19"/>
      <c r="DM185" s="19"/>
      <c r="DN185" s="19"/>
      <c r="DO185" s="19"/>
      <c r="DP185" s="19"/>
      <c r="DQ185" s="19"/>
      <c r="DR185" s="19"/>
      <c r="DS185" s="19"/>
      <c r="DT185" s="19"/>
      <c r="DU185" s="19"/>
      <c r="DV185" s="19"/>
      <c r="DW185" s="19"/>
      <c r="DX185" s="19"/>
      <c r="DY185" s="19"/>
      <c r="DZ185" s="19"/>
      <c r="EA185" s="19"/>
      <c r="EB185" s="19"/>
      <c r="EC185" s="19"/>
      <c r="ED185" s="19"/>
      <c r="EE185" s="19"/>
      <c r="EF185" s="19"/>
      <c r="EG185" s="19"/>
      <c r="EH185" s="19"/>
      <c r="EI185" s="19"/>
      <c r="EJ185" s="19"/>
      <c r="EK185" s="19"/>
      <c r="EL185" s="19"/>
      <c r="EM185" s="19"/>
      <c r="EN185" s="19"/>
      <c r="EO185" s="19"/>
      <c r="EP185" s="19"/>
      <c r="EQ185" s="19"/>
      <c r="ER185" s="19"/>
      <c r="ES185" s="19"/>
      <c r="ET185" s="19"/>
      <c r="EU185" s="19"/>
      <c r="EV185" s="19"/>
      <c r="EW185" s="19"/>
      <c r="EX185" s="19"/>
      <c r="EY185" s="19"/>
      <c r="EZ185" s="19"/>
      <c r="FA185" s="19"/>
      <c r="FB185" s="19"/>
      <c r="FC185" s="19"/>
      <c r="FD185" s="19"/>
      <c r="FE185" s="19"/>
      <c r="FF185" s="19"/>
      <c r="FG185" s="19"/>
      <c r="FH185" s="19"/>
      <c r="FI185" s="19"/>
      <c r="FJ185" s="19"/>
      <c r="FK185" s="19"/>
      <c r="FL185" s="19"/>
      <c r="FM185" s="19"/>
      <c r="FN185" s="19"/>
      <c r="FO185" s="19"/>
      <c r="FP185" s="19"/>
      <c r="FQ185" s="19"/>
      <c r="FR185" s="19"/>
      <c r="FS185" s="19"/>
      <c r="FT185" s="19"/>
      <c r="FU185" s="19"/>
      <c r="FV185" s="19"/>
      <c r="FW185" s="19"/>
      <c r="FX185" s="19"/>
      <c r="FY185" s="19"/>
      <c r="FZ185" s="19"/>
      <c r="GA185" s="19"/>
      <c r="GB185" s="19"/>
      <c r="GC185" s="19"/>
      <c r="GD185" s="19"/>
      <c r="GE185" s="19"/>
      <c r="GF185" s="19"/>
      <c r="GG185" s="19"/>
      <c r="GH185" s="19"/>
      <c r="GI185" s="19"/>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c r="HV185" s="19"/>
      <c r="HW185" s="19"/>
      <c r="HX185" s="19"/>
      <c r="HY185" s="19"/>
      <c r="HZ185" s="19"/>
      <c r="IA185" s="19"/>
      <c r="IB185" s="19"/>
      <c r="IC185" s="19"/>
      <c r="ID185" s="19"/>
      <c r="IE185" s="19"/>
      <c r="IF185" s="19"/>
      <c r="IG185" s="19"/>
      <c r="IH185" s="19"/>
      <c r="II185" s="19"/>
      <c r="IJ185" s="19"/>
      <c r="IK185" s="19"/>
      <c r="IL185" s="19"/>
      <c r="IM185" s="19"/>
      <c r="IN185" s="19"/>
      <c r="IO185" s="19"/>
      <c r="IP185" s="19"/>
      <c r="IQ185" s="19"/>
      <c r="IR185" s="19"/>
      <c r="IS185" s="19"/>
      <c r="IT185" s="19"/>
      <c r="IU185" s="19"/>
      <c r="IV185" s="19"/>
      <c r="IW185" s="19"/>
      <c r="IX185" s="19"/>
      <c r="IY185" s="19"/>
      <c r="IZ185" s="19"/>
      <c r="JA185" s="19"/>
      <c r="JB185" s="19"/>
    </row>
    <row r="186" spans="1:262" x14ac:dyDescent="0.2">
      <c r="A186" s="180">
        <v>42175</v>
      </c>
      <c r="B186" s="181" t="s">
        <v>405</v>
      </c>
      <c r="C186" s="181" t="s">
        <v>1941</v>
      </c>
      <c r="D186" s="181" t="s">
        <v>137</v>
      </c>
      <c r="E186" s="182" t="s">
        <v>144</v>
      </c>
      <c r="F186" s="183">
        <v>42138</v>
      </c>
      <c r="G186" s="190">
        <v>2015</v>
      </c>
      <c r="H186" s="180" t="s">
        <v>10</v>
      </c>
      <c r="I186" s="180" t="str">
        <f>LEFT($H186,2)</f>
        <v>NY</v>
      </c>
      <c r="J186" s="180" t="str">
        <f>RIGHT($H186,2)</f>
        <v>NY</v>
      </c>
      <c r="K186" s="180" t="str">
        <f>IF($L186=$M186,L186,CONCATENATE($L186,", ",IF(ISBLANK(N186),"",CONCATENATE(N186,", ")),$M186))</f>
        <v>Northeast</v>
      </c>
      <c r="L186" s="180" t="str">
        <f>INDEX('State '!$A$1:$C$62,MATCH($I186,'State '!$B:$B,0),3)</f>
        <v>Northeast</v>
      </c>
      <c r="M186" s="180" t="str">
        <f>INDEX('State '!$A$1:$C$62,MATCH($J186,'State '!$B:$B,0),3)</f>
        <v>Northeast</v>
      </c>
      <c r="N186" s="180"/>
      <c r="O186" s="186">
        <v>12</v>
      </c>
      <c r="P186" s="186">
        <v>3.2</v>
      </c>
      <c r="Q186" s="186">
        <v>647</v>
      </c>
      <c r="R186" s="187">
        <v>26</v>
      </c>
      <c r="S186" s="188" t="s">
        <v>135</v>
      </c>
      <c r="T186" s="185" t="s">
        <v>390</v>
      </c>
      <c r="U186" s="189" t="s">
        <v>1942</v>
      </c>
      <c r="V186" s="180" t="s">
        <v>2247</v>
      </c>
      <c r="W186" s="179"/>
      <c r="X186" s="179"/>
      <c r="Y186" s="179"/>
      <c r="Z186" s="94"/>
      <c r="AA186" s="94"/>
      <c r="AB186" s="94"/>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c r="CY186" s="19"/>
      <c r="CZ186" s="19"/>
      <c r="DA186" s="19"/>
      <c r="DB186" s="19"/>
      <c r="DC186" s="19"/>
      <c r="DD186" s="19"/>
      <c r="DE186" s="19"/>
      <c r="DF186" s="19"/>
      <c r="DG186" s="19"/>
      <c r="DH186" s="19"/>
      <c r="DI186" s="19"/>
      <c r="DJ186" s="19"/>
      <c r="DK186" s="19"/>
      <c r="DL186" s="19"/>
      <c r="DM186" s="19"/>
      <c r="DN186" s="19"/>
      <c r="DO186" s="19"/>
      <c r="DP186" s="19"/>
      <c r="DQ186" s="19"/>
      <c r="DR186" s="19"/>
      <c r="DS186" s="19"/>
      <c r="DT186" s="19"/>
      <c r="DU186" s="19"/>
      <c r="DV186" s="19"/>
      <c r="DW186" s="19"/>
      <c r="DX186" s="19"/>
      <c r="DY186" s="19"/>
      <c r="DZ186" s="19"/>
      <c r="EA186" s="19"/>
      <c r="EB186" s="19"/>
      <c r="EC186" s="19"/>
      <c r="ED186" s="19"/>
      <c r="EE186" s="19"/>
      <c r="EF186" s="19"/>
      <c r="EG186" s="19"/>
      <c r="EH186" s="19"/>
      <c r="EI186" s="19"/>
      <c r="EJ186" s="19"/>
      <c r="EK186" s="19"/>
      <c r="EL186" s="19"/>
      <c r="EM186" s="19"/>
      <c r="EN186" s="19"/>
      <c r="EO186" s="19"/>
      <c r="EP186" s="19"/>
      <c r="EQ186" s="19"/>
      <c r="ER186" s="19"/>
      <c r="ES186" s="19"/>
      <c r="ET186" s="19"/>
      <c r="EU186" s="19"/>
      <c r="EV186" s="19"/>
      <c r="EW186" s="19"/>
      <c r="EX186" s="19"/>
      <c r="EY186" s="19"/>
      <c r="EZ186" s="19"/>
      <c r="FA186" s="19"/>
      <c r="FB186" s="19"/>
      <c r="FC186" s="19"/>
      <c r="FD186" s="19"/>
      <c r="FE186" s="19"/>
      <c r="FF186" s="19"/>
      <c r="FG186" s="19"/>
      <c r="FH186" s="19"/>
      <c r="FI186" s="19"/>
      <c r="FJ186" s="19"/>
      <c r="FK186" s="19"/>
      <c r="FL186" s="19"/>
      <c r="FM186" s="19"/>
      <c r="FN186" s="19"/>
      <c r="FO186" s="19"/>
      <c r="FP186" s="19"/>
      <c r="FQ186" s="19"/>
      <c r="FR186" s="19"/>
      <c r="FS186" s="19"/>
      <c r="FT186" s="19"/>
      <c r="FU186" s="19"/>
      <c r="FV186" s="19"/>
      <c r="FW186" s="19"/>
      <c r="FX186" s="19"/>
      <c r="FY186" s="19"/>
      <c r="FZ186" s="19"/>
      <c r="GA186" s="19"/>
      <c r="GB186" s="19"/>
      <c r="GC186" s="19"/>
      <c r="GD186" s="19"/>
      <c r="GE186" s="19"/>
      <c r="GF186" s="19"/>
      <c r="GG186" s="19"/>
      <c r="GH186" s="19"/>
      <c r="GI186" s="19"/>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c r="HV186" s="19"/>
      <c r="HW186" s="19"/>
      <c r="HX186" s="19"/>
      <c r="HY186" s="19"/>
      <c r="HZ186" s="19"/>
      <c r="IA186" s="19"/>
      <c r="IB186" s="19"/>
      <c r="IC186" s="19"/>
      <c r="ID186" s="19"/>
      <c r="IE186" s="19"/>
      <c r="IF186" s="19"/>
      <c r="IG186" s="19"/>
      <c r="IH186" s="19"/>
      <c r="II186" s="19"/>
      <c r="IJ186" s="19"/>
      <c r="IK186" s="19"/>
      <c r="IL186" s="19"/>
      <c r="IM186" s="19"/>
      <c r="IN186" s="19"/>
      <c r="IO186" s="19"/>
      <c r="IP186" s="19"/>
      <c r="IQ186" s="19"/>
      <c r="IR186" s="19"/>
      <c r="IS186" s="19"/>
      <c r="IT186" s="19"/>
      <c r="IU186" s="19"/>
      <c r="IV186" s="19"/>
      <c r="IW186" s="19"/>
      <c r="IX186" s="19"/>
      <c r="IY186" s="19"/>
      <c r="IZ186" s="19"/>
      <c r="JA186" s="19"/>
      <c r="JB186" s="19"/>
    </row>
    <row r="187" spans="1:262" s="19" customFormat="1" x14ac:dyDescent="0.2">
      <c r="A187" s="180">
        <v>42600</v>
      </c>
      <c r="B187" s="193" t="s">
        <v>1904</v>
      </c>
      <c r="C187" s="193" t="s">
        <v>232</v>
      </c>
      <c r="D187" s="193" t="s">
        <v>134</v>
      </c>
      <c r="E187" s="193" t="s">
        <v>144</v>
      </c>
      <c r="F187" s="194">
        <v>42312</v>
      </c>
      <c r="G187" s="186">
        <v>2015</v>
      </c>
      <c r="H187" s="180" t="s">
        <v>10</v>
      </c>
      <c r="I187" s="180" t="str">
        <f>LEFT($H187,2)</f>
        <v>NY</v>
      </c>
      <c r="J187" s="180" t="str">
        <f>RIGHT($H187,2)</f>
        <v>NY</v>
      </c>
      <c r="K187" s="180" t="str">
        <f>IF($L187=$M187,L187,CONCATENATE($L187,", ",IF(ISBLANK(N187),"",CONCATENATE(N187,", ")),$M187))</f>
        <v>Northeast</v>
      </c>
      <c r="L187" s="180" t="str">
        <f>INDEX('State '!$A$1:$C$62,MATCH($I187,'State '!$B:$B,0),3)</f>
        <v>Northeast</v>
      </c>
      <c r="M187" s="180" t="str">
        <f>INDEX('State '!$A$1:$C$62,MATCH($J187,'State '!$B:$B,0),3)</f>
        <v>Northeast</v>
      </c>
      <c r="N187" s="180"/>
      <c r="O187" s="187">
        <v>43.7</v>
      </c>
      <c r="P187" s="187">
        <v>17</v>
      </c>
      <c r="Q187" s="187">
        <v>54</v>
      </c>
      <c r="R187" s="186" t="s">
        <v>745</v>
      </c>
      <c r="S187" s="180" t="s">
        <v>135</v>
      </c>
      <c r="T187" s="180" t="s">
        <v>390</v>
      </c>
      <c r="U187" s="180" t="s">
        <v>1955</v>
      </c>
      <c r="V187" s="180" t="s">
        <v>2247</v>
      </c>
      <c r="W187" s="179"/>
      <c r="X187" s="179"/>
      <c r="Y187" s="179"/>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94"/>
      <c r="ED187" s="94"/>
      <c r="EE187" s="94"/>
      <c r="EF187" s="94"/>
      <c r="EG187" s="94"/>
      <c r="EH187" s="94"/>
      <c r="EI187" s="94"/>
      <c r="EJ187" s="94"/>
      <c r="EK187" s="94"/>
      <c r="EL187" s="94"/>
      <c r="EM187" s="94"/>
      <c r="EN187" s="94"/>
      <c r="EO187" s="94"/>
      <c r="EP187" s="94"/>
      <c r="EQ187" s="94"/>
      <c r="ER187" s="94"/>
      <c r="ES187" s="94"/>
      <c r="ET187" s="94"/>
      <c r="EU187" s="94"/>
      <c r="EV187" s="94"/>
      <c r="EW187" s="94"/>
      <c r="EX187" s="94"/>
      <c r="EY187" s="94"/>
      <c r="EZ187" s="94"/>
      <c r="FA187" s="94"/>
      <c r="FB187" s="94"/>
      <c r="FC187" s="94"/>
      <c r="FD187" s="94"/>
      <c r="FE187" s="94"/>
      <c r="FF187" s="94"/>
      <c r="FG187" s="94"/>
      <c r="FH187" s="94"/>
      <c r="FI187" s="94"/>
      <c r="FJ187" s="94"/>
      <c r="FK187" s="94"/>
      <c r="FL187" s="94"/>
      <c r="FM187" s="94"/>
      <c r="FN187" s="94"/>
      <c r="FO187" s="94"/>
      <c r="FP187" s="94"/>
      <c r="FQ187" s="94"/>
      <c r="FR187" s="94"/>
      <c r="FS187" s="94"/>
      <c r="FT187" s="94"/>
      <c r="FU187" s="94"/>
      <c r="FV187" s="94"/>
      <c r="FW187" s="94"/>
      <c r="FX187" s="94"/>
      <c r="FY187" s="94"/>
      <c r="FZ187" s="94"/>
      <c r="GA187" s="94"/>
      <c r="GB187" s="94"/>
      <c r="GC187" s="94"/>
      <c r="GD187" s="94"/>
      <c r="GE187" s="94"/>
      <c r="GF187" s="94"/>
      <c r="GG187" s="94"/>
      <c r="GH187" s="94"/>
      <c r="GI187" s="94"/>
      <c r="GJ187" s="94"/>
      <c r="GK187" s="94"/>
      <c r="GL187" s="94"/>
      <c r="GM187" s="94"/>
      <c r="GN187" s="94"/>
      <c r="GO187" s="94"/>
      <c r="GP187" s="94"/>
      <c r="GQ187" s="94"/>
      <c r="GR187" s="94"/>
      <c r="GS187" s="94"/>
      <c r="GT187" s="94"/>
      <c r="GU187" s="94"/>
      <c r="GV187" s="94"/>
      <c r="GW187" s="94"/>
      <c r="GX187" s="94"/>
      <c r="GY187" s="94"/>
      <c r="GZ187" s="94"/>
      <c r="HA187" s="94"/>
      <c r="HB187" s="94"/>
      <c r="HC187" s="94"/>
      <c r="HD187" s="94"/>
      <c r="HE187" s="94"/>
      <c r="HF187" s="94"/>
      <c r="HG187" s="94"/>
      <c r="HH187" s="94"/>
      <c r="HI187" s="94"/>
      <c r="HJ187" s="94"/>
      <c r="HK187" s="94"/>
      <c r="HL187" s="94"/>
      <c r="HM187" s="94"/>
      <c r="HN187" s="94"/>
      <c r="HO187" s="94"/>
      <c r="HP187" s="94"/>
      <c r="HQ187" s="94"/>
      <c r="HR187" s="94"/>
      <c r="HS187" s="94"/>
      <c r="HT187" s="94"/>
      <c r="HU187" s="94"/>
      <c r="HV187" s="94"/>
      <c r="HW187" s="94"/>
      <c r="HX187" s="94"/>
      <c r="HY187" s="94"/>
      <c r="HZ187" s="94"/>
      <c r="IA187" s="94"/>
      <c r="IB187" s="94"/>
      <c r="IC187" s="94"/>
      <c r="ID187" s="94"/>
      <c r="IE187" s="94"/>
      <c r="IF187" s="94"/>
      <c r="IG187" s="94"/>
      <c r="IH187" s="94"/>
      <c r="II187" s="94"/>
      <c r="IJ187" s="94"/>
      <c r="IK187" s="94"/>
      <c r="IL187" s="94"/>
      <c r="IM187" s="94"/>
      <c r="IN187" s="94"/>
      <c r="IO187" s="94"/>
      <c r="IP187" s="94"/>
      <c r="IQ187" s="94"/>
      <c r="IR187" s="94"/>
      <c r="IS187" s="94"/>
      <c r="IT187" s="94"/>
      <c r="IU187" s="94"/>
      <c r="IV187" s="94"/>
      <c r="IW187" s="94"/>
      <c r="IX187" s="94"/>
      <c r="IY187" s="94"/>
      <c r="IZ187" s="94"/>
      <c r="JA187" s="94"/>
      <c r="JB187" s="94"/>
    </row>
    <row r="188" spans="1:262" s="19" customFormat="1" x14ac:dyDescent="0.2">
      <c r="A188" s="180">
        <v>42251</v>
      </c>
      <c r="B188" s="181" t="s">
        <v>2032</v>
      </c>
      <c r="C188" s="193" t="s">
        <v>200</v>
      </c>
      <c r="D188" s="181" t="s">
        <v>1944</v>
      </c>
      <c r="E188" s="182" t="s">
        <v>144</v>
      </c>
      <c r="F188" s="183">
        <v>42244</v>
      </c>
      <c r="G188" s="190">
        <v>2015</v>
      </c>
      <c r="H188" s="180" t="s">
        <v>2033</v>
      </c>
      <c r="I188" s="180" t="str">
        <f>LEFT($H188,2)</f>
        <v>PA</v>
      </c>
      <c r="J188" s="180" t="str">
        <f>RIGHT($H188,2)</f>
        <v>IN</v>
      </c>
      <c r="K188" s="180" t="str">
        <f>IF($L188=$M188,L188,CONCATENATE($L188,", ",IF(ISBLANK(N188),"",CONCATENATE(N188,", ")),$M188))</f>
        <v>Northeast, Midwest</v>
      </c>
      <c r="L188" s="180" t="str">
        <f>INDEX('State '!$A$1:$C$62,MATCH($I188,'State '!$B:$B,0),3)</f>
        <v>Northeast</v>
      </c>
      <c r="M188" s="180" t="str">
        <f>INDEX('State '!$A$1:$C$62,MATCH($J188,'State '!$B:$B,0),3)</f>
        <v>Midwest</v>
      </c>
      <c r="N188" s="180"/>
      <c r="O188" s="186">
        <v>56</v>
      </c>
      <c r="P188" s="186"/>
      <c r="Q188" s="186">
        <v>425</v>
      </c>
      <c r="R188" s="187"/>
      <c r="S188" s="188" t="s">
        <v>135</v>
      </c>
      <c r="T188" s="185" t="s">
        <v>390</v>
      </c>
      <c r="U188" s="189" t="s">
        <v>2034</v>
      </c>
      <c r="V188" s="180" t="s">
        <v>2250</v>
      </c>
      <c r="W188" s="179"/>
      <c r="X188" s="179"/>
      <c r="Y188" s="179"/>
    </row>
    <row r="189" spans="1:262" x14ac:dyDescent="0.2">
      <c r="A189" s="180">
        <v>42354</v>
      </c>
      <c r="B189" s="193" t="s">
        <v>1796</v>
      </c>
      <c r="C189" s="193" t="s">
        <v>1941</v>
      </c>
      <c r="D189" s="193" t="s">
        <v>141</v>
      </c>
      <c r="E189" s="193" t="s">
        <v>144</v>
      </c>
      <c r="F189" s="194">
        <v>42243</v>
      </c>
      <c r="G189" s="186">
        <v>2015</v>
      </c>
      <c r="H189" s="180" t="s">
        <v>767</v>
      </c>
      <c r="I189" s="180" t="str">
        <f>LEFT($H189,2)</f>
        <v>VA</v>
      </c>
      <c r="J189" s="180" t="str">
        <f>RIGHT($H189,2)</f>
        <v>NC</v>
      </c>
      <c r="K189" s="180" t="str">
        <f>IF($L189=$M189,L189,CONCATENATE($L189,", ",IF(ISBLANK(N189),"",CONCATENATE(N189,", ")),$M189))</f>
        <v>Northeast, Southeast</v>
      </c>
      <c r="L189" s="180" t="str">
        <f>INDEX('State '!$A$1:$C$62,MATCH($I189,'State '!$B:$B,0),3)</f>
        <v>Northeast</v>
      </c>
      <c r="M189" s="180" t="str">
        <f>INDEX('State '!$A$1:$C$62,MATCH($J189,'State '!$B:$B,0),3)</f>
        <v>Southeast</v>
      </c>
      <c r="N189" s="180"/>
      <c r="O189" s="187">
        <v>300</v>
      </c>
      <c r="P189" s="187">
        <v>100</v>
      </c>
      <c r="Q189" s="187">
        <v>270</v>
      </c>
      <c r="R189" s="186">
        <v>24</v>
      </c>
      <c r="S189" s="180" t="s">
        <v>135</v>
      </c>
      <c r="T189" s="180" t="s">
        <v>390</v>
      </c>
      <c r="U189" s="180" t="s">
        <v>1867</v>
      </c>
      <c r="V189" s="180" t="s">
        <v>2247</v>
      </c>
      <c r="W189" s="179"/>
      <c r="X189" s="179"/>
      <c r="Y189" s="179"/>
      <c r="Z189" s="94"/>
      <c r="AA189" s="94"/>
      <c r="AB189" s="94"/>
    </row>
    <row r="190" spans="1:262" ht="25.5" x14ac:dyDescent="0.2">
      <c r="A190" s="180">
        <v>42328</v>
      </c>
      <c r="B190" s="181" t="s">
        <v>2199</v>
      </c>
      <c r="C190" s="181" t="s">
        <v>1969</v>
      </c>
      <c r="D190" s="181" t="s">
        <v>141</v>
      </c>
      <c r="E190" s="182" t="s">
        <v>144</v>
      </c>
      <c r="F190" s="183">
        <v>42308</v>
      </c>
      <c r="G190" s="190">
        <v>2015</v>
      </c>
      <c r="H190" s="180" t="s">
        <v>24</v>
      </c>
      <c r="I190" s="180" t="str">
        <f>LEFT($H190,2)</f>
        <v>NE</v>
      </c>
      <c r="J190" s="180" t="str">
        <f>RIGHT($H190,2)</f>
        <v>NE</v>
      </c>
      <c r="K190" s="180" t="str">
        <f>IF($L190=$M190,L190,CONCATENATE($L190,", ",IF(ISBLANK(N190),"",CONCATENATE(N190,", ")),$M190))</f>
        <v>Mountain</v>
      </c>
      <c r="L190" s="180" t="str">
        <f>INDEX('State '!$A$1:$C$62,MATCH($I190,'State '!$B:$B,0),3)</f>
        <v>Mountain</v>
      </c>
      <c r="M190" s="180" t="str">
        <f>INDEX('State '!$A$1:$C$62,MATCH($J190,'State '!$B:$B,0),3)</f>
        <v>Mountain</v>
      </c>
      <c r="N190" s="180"/>
      <c r="O190" s="186">
        <v>16</v>
      </c>
      <c r="P190" s="186">
        <v>13</v>
      </c>
      <c r="Q190" s="186">
        <v>31</v>
      </c>
      <c r="R190" s="187"/>
      <c r="S190" s="188" t="s">
        <v>135</v>
      </c>
      <c r="T190" s="185" t="s">
        <v>390</v>
      </c>
      <c r="U190" s="189" t="s">
        <v>2200</v>
      </c>
      <c r="V190" s="180" t="s">
        <v>2247</v>
      </c>
      <c r="W190" s="179"/>
      <c r="X190" s="179"/>
      <c r="Y190" s="179"/>
      <c r="Z190" s="94"/>
      <c r="AA190" s="94"/>
      <c r="AB190" s="94"/>
    </row>
    <row r="191" spans="1:262" s="19" customFormat="1" ht="25.5" x14ac:dyDescent="0.2">
      <c r="A191" s="180">
        <v>42158</v>
      </c>
      <c r="B191" s="193" t="s">
        <v>2016</v>
      </c>
      <c r="C191" s="193" t="s">
        <v>1941</v>
      </c>
      <c r="D191" s="193" t="s">
        <v>134</v>
      </c>
      <c r="E191" s="193" t="s">
        <v>144</v>
      </c>
      <c r="F191" s="194">
        <v>42089</v>
      </c>
      <c r="G191" s="186">
        <v>2015</v>
      </c>
      <c r="H191" s="180" t="s">
        <v>20</v>
      </c>
      <c r="I191" s="180" t="str">
        <f>LEFT($H191,2)</f>
        <v>NJ</v>
      </c>
      <c r="J191" s="180" t="str">
        <f>RIGHT($H191,2)</f>
        <v>NJ</v>
      </c>
      <c r="K191" s="180" t="str">
        <f>IF($L191=$M191,L191,CONCATENATE($L191,", ",IF(ISBLANK(N191),"",CONCATENATE(N191,", ")),$M191))</f>
        <v>Northeast</v>
      </c>
      <c r="L191" s="180" t="str">
        <f>INDEX('State '!$A$1:$C$62,MATCH($I191,'State '!$B:$B,0),3)</f>
        <v>Northeast</v>
      </c>
      <c r="M191" s="180" t="str">
        <f>INDEX('State '!$A$1:$C$62,MATCH($J191,'State '!$B:$B,0),3)</f>
        <v>Northeast</v>
      </c>
      <c r="N191" s="180"/>
      <c r="O191" s="187">
        <v>32</v>
      </c>
      <c r="P191" s="187">
        <v>2.4</v>
      </c>
      <c r="Q191" s="187">
        <v>264</v>
      </c>
      <c r="R191" s="186">
        <v>20</v>
      </c>
      <c r="S191" s="180" t="s">
        <v>135</v>
      </c>
      <c r="T191" s="180" t="s">
        <v>390</v>
      </c>
      <c r="U191" s="180" t="s">
        <v>2017</v>
      </c>
      <c r="V191" s="180" t="s">
        <v>2247</v>
      </c>
      <c r="W191" s="179"/>
      <c r="X191" s="179"/>
      <c r="Y191" s="179"/>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c r="FY191" s="94"/>
      <c r="FZ191" s="94"/>
      <c r="GA191" s="94"/>
      <c r="GB191" s="94"/>
      <c r="GC191" s="94"/>
      <c r="GD191" s="94"/>
      <c r="GE191" s="94"/>
      <c r="GF191" s="94"/>
      <c r="GG191" s="94"/>
      <c r="GH191" s="94"/>
      <c r="GI191" s="94"/>
      <c r="GJ191" s="94"/>
      <c r="GK191" s="94"/>
      <c r="GL191" s="94"/>
      <c r="GM191" s="94"/>
      <c r="GN191" s="94"/>
      <c r="GO191" s="94"/>
      <c r="GP191" s="94"/>
      <c r="GQ191" s="94"/>
      <c r="GR191" s="94"/>
      <c r="GS191" s="94"/>
      <c r="GT191" s="94"/>
      <c r="GU191" s="94"/>
      <c r="GV191" s="94"/>
      <c r="GW191" s="94"/>
      <c r="GX191" s="94"/>
      <c r="GY191" s="94"/>
      <c r="GZ191" s="94"/>
      <c r="HA191" s="94"/>
      <c r="HB191" s="94"/>
      <c r="HC191" s="94"/>
      <c r="HD191" s="94"/>
      <c r="HE191" s="94"/>
      <c r="HF191" s="94"/>
      <c r="HG191" s="94"/>
      <c r="HH191" s="94"/>
      <c r="HI191" s="94"/>
      <c r="HJ191" s="94"/>
      <c r="HK191" s="94"/>
      <c r="HL191" s="94"/>
      <c r="HM191" s="94"/>
      <c r="HN191" s="94"/>
      <c r="HO191" s="94"/>
      <c r="HP191" s="94"/>
      <c r="HQ191" s="94"/>
      <c r="HR191" s="94"/>
      <c r="HS191" s="94"/>
      <c r="HT191" s="94"/>
      <c r="HU191" s="94"/>
      <c r="HV191" s="94"/>
      <c r="HW191" s="94"/>
      <c r="HX191" s="94"/>
      <c r="HY191" s="94"/>
      <c r="HZ191" s="94"/>
      <c r="IA191" s="94"/>
      <c r="IB191" s="94"/>
      <c r="IC191" s="94"/>
      <c r="ID191" s="94"/>
      <c r="IE191" s="94"/>
      <c r="IF191" s="94"/>
      <c r="IG191" s="94"/>
      <c r="IH191" s="94"/>
      <c r="II191" s="94"/>
      <c r="IJ191" s="94"/>
      <c r="IK191" s="94"/>
      <c r="IL191" s="94"/>
      <c r="IM191" s="94"/>
      <c r="IN191" s="94"/>
      <c r="IO191" s="94"/>
      <c r="IP191" s="94"/>
      <c r="IQ191" s="94"/>
      <c r="IR191" s="94"/>
      <c r="IS191" s="94"/>
      <c r="IT191" s="94"/>
      <c r="IU191" s="94"/>
      <c r="IV191" s="94"/>
      <c r="IW191" s="94"/>
      <c r="IX191" s="94"/>
      <c r="IY191" s="94"/>
      <c r="IZ191" s="94"/>
      <c r="JA191" s="94"/>
      <c r="JB191" s="94"/>
    </row>
    <row r="192" spans="1:262" x14ac:dyDescent="0.2">
      <c r="A192" s="180">
        <v>42251</v>
      </c>
      <c r="B192" s="181" t="s">
        <v>2131</v>
      </c>
      <c r="C192" s="181" t="s">
        <v>248</v>
      </c>
      <c r="D192" s="181" t="s">
        <v>1944</v>
      </c>
      <c r="E192" s="182" t="s">
        <v>144</v>
      </c>
      <c r="F192" s="183">
        <v>42248</v>
      </c>
      <c r="G192" s="190">
        <v>2015</v>
      </c>
      <c r="H192" s="180" t="s">
        <v>2080</v>
      </c>
      <c r="I192" s="180" t="str">
        <f>LEFT($H192,2)</f>
        <v>OH</v>
      </c>
      <c r="J192" s="180" t="str">
        <f>RIGHT($H192,2)</f>
        <v>IL</v>
      </c>
      <c r="K192" s="180" t="str">
        <f>IF($L192=$M192,L192,CONCATENATE($L192,", ",IF(ISBLANK(N192),"",CONCATENATE(N192,", ")),$M192))</f>
        <v>Northeast, Midwest</v>
      </c>
      <c r="L192" s="180" t="str">
        <f>INDEX('State '!$A$1:$C$62,MATCH($I192,'State '!$B:$B,0),3)</f>
        <v>Northeast</v>
      </c>
      <c r="M192" s="180" t="str">
        <f>INDEX('State '!$A$1:$C$62,MATCH($J192,'State '!$B:$B,0),3)</f>
        <v>Midwest</v>
      </c>
      <c r="N192" s="180"/>
      <c r="O192" s="186">
        <v>79</v>
      </c>
      <c r="P192" s="186"/>
      <c r="Q192" s="186">
        <v>1200</v>
      </c>
      <c r="R192" s="187"/>
      <c r="S192" s="188" t="s">
        <v>135</v>
      </c>
      <c r="T192" s="185" t="s">
        <v>390</v>
      </c>
      <c r="U192" s="189" t="s">
        <v>1961</v>
      </c>
      <c r="V192" s="180" t="s">
        <v>2250</v>
      </c>
      <c r="W192" s="179"/>
      <c r="X192" s="179"/>
      <c r="Y192" s="179"/>
      <c r="Z192" s="94"/>
      <c r="AA192" s="94"/>
      <c r="AB192" s="94"/>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c r="CY192" s="19"/>
      <c r="CZ192" s="19"/>
      <c r="DA192" s="19"/>
      <c r="DB192" s="19"/>
      <c r="DC192" s="19"/>
      <c r="DD192" s="19"/>
      <c r="DE192" s="19"/>
      <c r="DF192" s="19"/>
      <c r="DG192" s="19"/>
      <c r="DH192" s="19"/>
      <c r="DI192" s="19"/>
      <c r="DJ192" s="19"/>
      <c r="DK192" s="19"/>
      <c r="DL192" s="19"/>
      <c r="DM192" s="19"/>
      <c r="DN192" s="19"/>
      <c r="DO192" s="19"/>
      <c r="DP192" s="19"/>
      <c r="DQ192" s="19"/>
      <c r="DR192" s="19"/>
      <c r="DS192" s="19"/>
      <c r="DT192" s="19"/>
      <c r="DU192" s="19"/>
      <c r="DV192" s="19"/>
      <c r="DW192" s="19"/>
      <c r="DX192" s="19"/>
      <c r="DY192" s="19"/>
      <c r="DZ192" s="19"/>
      <c r="EA192" s="19"/>
      <c r="EB192" s="19"/>
      <c r="EC192" s="19"/>
      <c r="ED192" s="19"/>
      <c r="EE192" s="19"/>
      <c r="EF192" s="19"/>
      <c r="EG192" s="19"/>
      <c r="EH192" s="19"/>
      <c r="EI192" s="19"/>
      <c r="EJ192" s="19"/>
      <c r="EK192" s="19"/>
      <c r="EL192" s="19"/>
      <c r="EM192" s="19"/>
      <c r="EN192" s="19"/>
      <c r="EO192" s="19"/>
      <c r="EP192" s="19"/>
      <c r="EQ192" s="19"/>
      <c r="ER192" s="19"/>
      <c r="ES192" s="19"/>
      <c r="ET192" s="19"/>
      <c r="EU192" s="19"/>
      <c r="EV192" s="19"/>
      <c r="EW192" s="19"/>
      <c r="EX192" s="19"/>
      <c r="EY192" s="19"/>
      <c r="EZ192" s="19"/>
      <c r="FA192" s="19"/>
      <c r="FB192" s="19"/>
      <c r="FC192" s="19"/>
      <c r="FD192" s="19"/>
      <c r="FE192" s="19"/>
      <c r="FF192" s="19"/>
      <c r="FG192" s="19"/>
      <c r="FH192" s="19"/>
      <c r="FI192" s="19"/>
      <c r="FJ192" s="19"/>
      <c r="FK192" s="19"/>
      <c r="FL192" s="19"/>
      <c r="FM192" s="19"/>
      <c r="FN192" s="19"/>
      <c r="FO192" s="19"/>
      <c r="FP192" s="19"/>
      <c r="FQ192" s="19"/>
      <c r="FR192" s="19"/>
      <c r="FS192" s="19"/>
      <c r="FT192" s="19"/>
      <c r="FU192" s="19"/>
      <c r="FV192" s="19"/>
      <c r="FW192" s="19"/>
      <c r="FX192" s="19"/>
      <c r="FY192" s="19"/>
      <c r="FZ192" s="19"/>
      <c r="GA192" s="19"/>
      <c r="GB192" s="19"/>
      <c r="GC192" s="19"/>
      <c r="GD192" s="19"/>
      <c r="GE192" s="19"/>
      <c r="GF192" s="19"/>
      <c r="GG192" s="19"/>
      <c r="GH192" s="19"/>
      <c r="GI192" s="19"/>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row>
    <row r="193" spans="1:262" s="19" customFormat="1" ht="25.5" x14ac:dyDescent="0.2">
      <c r="A193" s="180">
        <v>41970</v>
      </c>
      <c r="B193" s="193" t="s">
        <v>402</v>
      </c>
      <c r="C193" s="193" t="s">
        <v>203</v>
      </c>
      <c r="D193" s="193" t="s">
        <v>134</v>
      </c>
      <c r="E193" s="193" t="s">
        <v>144</v>
      </c>
      <c r="F193" s="194">
        <v>41928</v>
      </c>
      <c r="G193" s="195">
        <v>2014</v>
      </c>
      <c r="H193" s="180" t="s">
        <v>25</v>
      </c>
      <c r="I193" s="180" t="str">
        <f>LEFT($H193,2)</f>
        <v>CO</v>
      </c>
      <c r="J193" s="180" t="str">
        <f>RIGHT($H193,2)</f>
        <v>CO</v>
      </c>
      <c r="K193" s="180" t="str">
        <f>IF($L193=$M193,L193,CONCATENATE($L193,", ",IF(ISBLANK(N193),"",CONCATENATE(N193,", ")),$M193))</f>
        <v>Mountain</v>
      </c>
      <c r="L193" s="180" t="str">
        <f>INDEX('State '!$A$1:$C$62,MATCH($I193,'State '!$B:$B,0),3)</f>
        <v>Mountain</v>
      </c>
      <c r="M193" s="180" t="str">
        <f>INDEX('State '!$A$1:$C$62,MATCH($J193,'State '!$B:$B,0),3)</f>
        <v>Mountain</v>
      </c>
      <c r="N193" s="180"/>
      <c r="O193" s="187">
        <v>110</v>
      </c>
      <c r="P193" s="187">
        <v>34</v>
      </c>
      <c r="Q193" s="187">
        <v>189</v>
      </c>
      <c r="R193" s="186">
        <v>24</v>
      </c>
      <c r="S193" s="180" t="s">
        <v>139</v>
      </c>
      <c r="T193" s="180" t="s">
        <v>188</v>
      </c>
      <c r="U193" s="180" t="s">
        <v>391</v>
      </c>
      <c r="V193" s="180"/>
      <c r="W193" s="179"/>
      <c r="X193" s="179"/>
      <c r="Y193" s="179"/>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94"/>
      <c r="BU193" s="94"/>
      <c r="BV193" s="94"/>
      <c r="BW193" s="94"/>
      <c r="BX193" s="94"/>
      <c r="BY193" s="94"/>
      <c r="BZ193" s="94"/>
      <c r="CA193" s="94"/>
      <c r="CB193" s="94"/>
      <c r="CC193" s="94"/>
      <c r="CD193" s="94"/>
      <c r="CE193" s="94"/>
      <c r="CF193" s="94"/>
      <c r="CG193" s="94"/>
      <c r="CH193" s="94"/>
      <c r="CI193" s="94"/>
      <c r="CJ193" s="94"/>
      <c r="CK193" s="94"/>
      <c r="CL193" s="94"/>
      <c r="CM193" s="94"/>
      <c r="CN193" s="94"/>
      <c r="CO193" s="94"/>
      <c r="CP193" s="94"/>
      <c r="CQ193" s="94"/>
      <c r="CR193" s="94"/>
      <c r="CS193" s="94"/>
      <c r="CT193" s="94"/>
      <c r="CU193" s="94"/>
      <c r="CV193" s="94"/>
      <c r="CW193" s="94"/>
      <c r="CX193" s="94"/>
      <c r="CY193" s="94"/>
      <c r="CZ193" s="94"/>
      <c r="DA193" s="94"/>
      <c r="DB193" s="94"/>
      <c r="DC193" s="94"/>
      <c r="DD193" s="94"/>
      <c r="DE193" s="94"/>
      <c r="DF193" s="94"/>
      <c r="DG193" s="94"/>
      <c r="DH193" s="94"/>
      <c r="DI193" s="94"/>
      <c r="DJ193" s="94"/>
      <c r="DK193" s="94"/>
      <c r="DL193" s="94"/>
      <c r="DM193" s="94"/>
      <c r="DN193" s="94"/>
      <c r="DO193" s="94"/>
      <c r="DP193" s="94"/>
      <c r="DQ193" s="94"/>
      <c r="DR193" s="94"/>
      <c r="DS193" s="94"/>
      <c r="DT193" s="94"/>
      <c r="DU193" s="94"/>
      <c r="DV193" s="94"/>
      <c r="DW193" s="94"/>
      <c r="DX193" s="94"/>
      <c r="DY193" s="94"/>
      <c r="DZ193" s="94"/>
      <c r="EA193" s="94"/>
      <c r="EB193" s="94"/>
      <c r="EC193" s="94"/>
      <c r="ED193" s="94"/>
      <c r="EE193" s="94"/>
      <c r="EF193" s="94"/>
      <c r="EG193" s="94"/>
      <c r="EH193" s="94"/>
      <c r="EI193" s="94"/>
      <c r="EJ193" s="94"/>
      <c r="EK193" s="94"/>
      <c r="EL193" s="94"/>
      <c r="EM193" s="94"/>
      <c r="EN193" s="94"/>
      <c r="EO193" s="94"/>
      <c r="EP193" s="94"/>
      <c r="EQ193" s="94"/>
      <c r="ER193" s="94"/>
      <c r="ES193" s="94"/>
      <c r="ET193" s="94"/>
      <c r="EU193" s="94"/>
      <c r="EV193" s="94"/>
      <c r="EW193" s="94"/>
      <c r="EX193" s="94"/>
      <c r="EY193" s="94"/>
      <c r="EZ193" s="94"/>
      <c r="FA193" s="94"/>
      <c r="FB193" s="94"/>
      <c r="FC193" s="94"/>
      <c r="FD193" s="94"/>
      <c r="FE193" s="94"/>
      <c r="FF193" s="94"/>
      <c r="FG193" s="94"/>
      <c r="FH193" s="94"/>
      <c r="FI193" s="94"/>
      <c r="FJ193" s="94"/>
      <c r="FK193" s="94"/>
      <c r="FL193" s="94"/>
      <c r="FM193" s="94"/>
      <c r="FN193" s="94"/>
      <c r="FO193" s="94"/>
      <c r="FP193" s="94"/>
      <c r="FQ193" s="94"/>
      <c r="FR193" s="94"/>
      <c r="FS193" s="94"/>
      <c r="FT193" s="94"/>
      <c r="FU193" s="94"/>
      <c r="FV193" s="94"/>
      <c r="FW193" s="94"/>
      <c r="FX193" s="94"/>
      <c r="FY193" s="94"/>
      <c r="FZ193" s="94"/>
      <c r="GA193" s="94"/>
      <c r="GB193" s="94"/>
      <c r="GC193" s="94"/>
      <c r="GD193" s="94"/>
      <c r="GE193" s="94"/>
      <c r="GF193" s="94"/>
      <c r="GG193" s="94"/>
      <c r="GH193" s="94"/>
      <c r="GI193" s="94"/>
      <c r="GJ193" s="94"/>
      <c r="GK193" s="94"/>
      <c r="GL193" s="94"/>
      <c r="GM193" s="94"/>
      <c r="GN193" s="94"/>
      <c r="GO193" s="94"/>
      <c r="GP193" s="94"/>
      <c r="GQ193" s="94"/>
      <c r="GR193" s="94"/>
      <c r="GS193" s="94"/>
      <c r="GT193" s="94"/>
      <c r="GU193" s="94"/>
      <c r="GV193" s="94"/>
      <c r="GW193" s="94"/>
      <c r="GX193" s="94"/>
      <c r="GY193" s="94"/>
      <c r="GZ193" s="94"/>
      <c r="HA193" s="94"/>
      <c r="HB193" s="94"/>
      <c r="HC193" s="94"/>
      <c r="HD193" s="94"/>
      <c r="HE193" s="94"/>
      <c r="HF193" s="94"/>
      <c r="HG193" s="94"/>
      <c r="HH193" s="94"/>
      <c r="HI193" s="94"/>
      <c r="HJ193" s="94"/>
      <c r="HK193" s="94"/>
      <c r="HL193" s="94"/>
      <c r="HM193" s="94"/>
      <c r="HN193" s="94"/>
      <c r="HO193" s="94"/>
      <c r="HP193" s="94"/>
      <c r="HQ193" s="94"/>
      <c r="HR193" s="94"/>
      <c r="HS193" s="94"/>
      <c r="HT193" s="94"/>
      <c r="HU193" s="94"/>
      <c r="HV193" s="94"/>
      <c r="HW193" s="94"/>
      <c r="HX193" s="94"/>
      <c r="HY193" s="94"/>
      <c r="HZ193" s="94"/>
      <c r="IA193" s="94"/>
      <c r="IB193" s="94"/>
      <c r="IC193" s="94"/>
      <c r="ID193" s="94"/>
      <c r="IE193" s="94"/>
      <c r="IF193" s="94"/>
      <c r="IG193" s="94"/>
      <c r="IH193" s="94"/>
      <c r="II193" s="94"/>
      <c r="IJ193" s="94"/>
      <c r="IK193" s="94"/>
      <c r="IL193" s="94"/>
      <c r="IM193" s="94"/>
      <c r="IN193" s="94"/>
      <c r="IO193" s="94"/>
      <c r="IP193" s="94"/>
      <c r="IQ193" s="94"/>
      <c r="IR193" s="94"/>
      <c r="IS193" s="94"/>
      <c r="IT193" s="94"/>
      <c r="IU193" s="94"/>
      <c r="IV193" s="94"/>
      <c r="IW193" s="94"/>
      <c r="IX193" s="94"/>
      <c r="IY193" s="94"/>
      <c r="IZ193" s="94"/>
      <c r="JA193" s="94"/>
      <c r="JB193" s="94"/>
    </row>
    <row r="194" spans="1:262" x14ac:dyDescent="0.2">
      <c r="A194" s="180">
        <v>42636</v>
      </c>
      <c r="B194" s="193" t="s">
        <v>1880</v>
      </c>
      <c r="C194" s="193" t="s">
        <v>1881</v>
      </c>
      <c r="D194" s="193" t="s">
        <v>137</v>
      </c>
      <c r="E194" s="193" t="s">
        <v>144</v>
      </c>
      <c r="F194" s="194">
        <v>41942</v>
      </c>
      <c r="G194" s="195">
        <v>2014</v>
      </c>
      <c r="H194" s="180" t="s">
        <v>419</v>
      </c>
      <c r="I194" s="180" t="str">
        <f>LEFT($H194,2)</f>
        <v>TX</v>
      </c>
      <c r="J194" s="180" t="str">
        <f>RIGHT($H194,2)</f>
        <v>MX</v>
      </c>
      <c r="K194" s="180" t="str">
        <f>IF($L194=$M194,L194,CONCATENATE($L194,", ",IF(ISBLANK(N194),"",CONCATENATE(N194,", ")),$M194))</f>
        <v>South Central, Mexico</v>
      </c>
      <c r="L194" s="180" t="str">
        <f>INDEX('State '!$A$1:$C$62,MATCH($I194,'State '!$B:$B,0),3)</f>
        <v>South Central</v>
      </c>
      <c r="M194" s="180" t="str">
        <f>INDEX('State '!$A$1:$C$62,MATCH($J194,'State '!$B:$B,0),3)</f>
        <v>Mexico</v>
      </c>
      <c r="N194" s="180"/>
      <c r="O194" s="187">
        <v>0</v>
      </c>
      <c r="P194" s="187">
        <v>124</v>
      </c>
      <c r="Q194" s="187">
        <v>2100</v>
      </c>
      <c r="R194" s="186">
        <v>42</v>
      </c>
      <c r="S194" s="180" t="s">
        <v>135</v>
      </c>
      <c r="T194" s="180" t="s">
        <v>390</v>
      </c>
      <c r="U194" s="180" t="s">
        <v>1882</v>
      </c>
      <c r="V194" s="180"/>
      <c r="W194" s="179"/>
      <c r="X194" s="179"/>
      <c r="Y194" s="179"/>
      <c r="Z194" s="94"/>
      <c r="AA194" s="94"/>
      <c r="AB194" s="94"/>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c r="CY194" s="19"/>
      <c r="CZ194" s="19"/>
      <c r="DA194" s="19"/>
      <c r="DB194" s="19"/>
      <c r="DC194" s="19"/>
      <c r="DD194" s="19"/>
      <c r="DE194" s="19"/>
      <c r="DF194" s="19"/>
      <c r="DG194" s="19"/>
      <c r="DH194" s="19"/>
      <c r="DI194" s="19"/>
      <c r="DJ194" s="19"/>
      <c r="DK194" s="19"/>
      <c r="DL194" s="19"/>
      <c r="DM194" s="19"/>
      <c r="DN194" s="19"/>
      <c r="DO194" s="19"/>
      <c r="DP194" s="19"/>
      <c r="DQ194" s="19"/>
      <c r="DR194" s="19"/>
      <c r="DS194" s="19"/>
      <c r="DT194" s="19"/>
      <c r="DU194" s="19"/>
      <c r="DV194" s="19"/>
      <c r="DW194" s="19"/>
      <c r="DX194" s="19"/>
      <c r="DY194" s="19"/>
      <c r="DZ194" s="19"/>
      <c r="EA194" s="19"/>
      <c r="EB194" s="19"/>
      <c r="EC194" s="19"/>
      <c r="ED194" s="19"/>
      <c r="EE194" s="19"/>
      <c r="EF194" s="19"/>
      <c r="EG194" s="19"/>
      <c r="EH194" s="19"/>
      <c r="EI194" s="19"/>
      <c r="EJ194" s="19"/>
      <c r="EK194" s="19"/>
      <c r="EL194" s="19"/>
      <c r="EM194" s="19"/>
      <c r="EN194" s="19"/>
      <c r="EO194" s="19"/>
      <c r="EP194" s="19"/>
      <c r="EQ194" s="19"/>
      <c r="ER194" s="19"/>
      <c r="ES194" s="19"/>
      <c r="ET194" s="19"/>
      <c r="EU194" s="19"/>
      <c r="EV194" s="19"/>
      <c r="EW194" s="19"/>
      <c r="EX194" s="19"/>
      <c r="EY194" s="19"/>
      <c r="EZ194" s="19"/>
      <c r="FA194" s="19"/>
      <c r="FB194" s="19"/>
      <c r="FC194" s="19"/>
      <c r="FD194" s="19"/>
      <c r="FE194" s="19"/>
      <c r="FF194" s="19"/>
      <c r="FG194" s="19"/>
      <c r="FH194" s="19"/>
      <c r="FI194" s="19"/>
      <c r="FJ194" s="19"/>
      <c r="FK194" s="19"/>
      <c r="FL194" s="19"/>
      <c r="FM194" s="19"/>
      <c r="FN194" s="19"/>
      <c r="FO194" s="19"/>
      <c r="FP194" s="19"/>
      <c r="FQ194" s="19"/>
      <c r="FR194" s="19"/>
      <c r="FS194" s="19"/>
      <c r="FT194" s="19"/>
      <c r="FU194" s="19"/>
      <c r="FV194" s="19"/>
      <c r="FW194" s="19"/>
      <c r="FX194" s="19"/>
      <c r="FY194" s="19"/>
      <c r="FZ194" s="19"/>
      <c r="GA194" s="19"/>
      <c r="GB194" s="19"/>
      <c r="GC194" s="19"/>
      <c r="GD194" s="19"/>
      <c r="GE194" s="19"/>
      <c r="GF194" s="19"/>
      <c r="GG194" s="19"/>
      <c r="GH194" s="19"/>
      <c r="GI194" s="19"/>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c r="IC194" s="19"/>
      <c r="ID194" s="19"/>
      <c r="IE194" s="19"/>
      <c r="IF194" s="19"/>
      <c r="IG194" s="19"/>
      <c r="IH194" s="19"/>
      <c r="II194" s="19"/>
      <c r="IJ194" s="19"/>
      <c r="IK194" s="19"/>
      <c r="IL194" s="19"/>
      <c r="IM194" s="19"/>
      <c r="IN194" s="19"/>
      <c r="IO194" s="19"/>
      <c r="IP194" s="19"/>
      <c r="IQ194" s="19"/>
      <c r="IR194" s="19"/>
      <c r="IS194" s="19"/>
      <c r="IT194" s="19"/>
      <c r="IU194" s="19"/>
      <c r="IV194" s="19"/>
      <c r="IW194" s="19"/>
      <c r="IX194" s="19"/>
      <c r="IY194" s="19"/>
      <c r="IZ194" s="19"/>
      <c r="JA194" s="19"/>
      <c r="JB194" s="19"/>
    </row>
    <row r="195" spans="1:262" x14ac:dyDescent="0.2">
      <c r="A195" s="180">
        <v>41949</v>
      </c>
      <c r="B195" s="193" t="s">
        <v>1994</v>
      </c>
      <c r="C195" s="193" t="s">
        <v>263</v>
      </c>
      <c r="D195" s="193" t="s">
        <v>141</v>
      </c>
      <c r="E195" s="193" t="s">
        <v>144</v>
      </c>
      <c r="F195" s="194">
        <v>41906</v>
      </c>
      <c r="G195" s="195">
        <v>2014</v>
      </c>
      <c r="H195" s="180" t="s">
        <v>19</v>
      </c>
      <c r="I195" s="180" t="str">
        <f>LEFT($H195,2)</f>
        <v>VA</v>
      </c>
      <c r="J195" s="180" t="str">
        <f>RIGHT($H195,2)</f>
        <v>VA</v>
      </c>
      <c r="K195" s="180" t="str">
        <f>IF($L195=$M195,L195,CONCATENATE($L195,", ",IF(ISBLANK(N195),"",CONCATENATE(N195,", ")),$M195))</f>
        <v>Northeast</v>
      </c>
      <c r="L195" s="180" t="str">
        <f>INDEX('State '!$A$1:$C$62,MATCH($I195,'State '!$B:$B,0),3)</f>
        <v>Northeast</v>
      </c>
      <c r="M195" s="180" t="str">
        <f>INDEX('State '!$A$1:$C$62,MATCH($J195,'State '!$B:$B,0),3)</f>
        <v>Northeast</v>
      </c>
      <c r="N195" s="180"/>
      <c r="O195" s="187"/>
      <c r="P195" s="187">
        <v>13</v>
      </c>
      <c r="Q195" s="187">
        <v>46</v>
      </c>
      <c r="R195" s="186">
        <v>8</v>
      </c>
      <c r="S195" s="180" t="s">
        <v>135</v>
      </c>
      <c r="T195" s="180" t="s">
        <v>390</v>
      </c>
      <c r="U195" s="180" t="s">
        <v>1995</v>
      </c>
      <c r="V195" s="180"/>
      <c r="W195" s="179"/>
      <c r="X195" s="179"/>
      <c r="Y195" s="179"/>
      <c r="Z195" s="94"/>
      <c r="AA195" s="94"/>
      <c r="AB195" s="94"/>
    </row>
    <row r="196" spans="1:262" s="19" customFormat="1" x14ac:dyDescent="0.2">
      <c r="A196" s="180">
        <v>41705</v>
      </c>
      <c r="B196" s="193" t="s">
        <v>1789</v>
      </c>
      <c r="C196" s="193" t="s">
        <v>1790</v>
      </c>
      <c r="D196" s="193" t="s">
        <v>141</v>
      </c>
      <c r="E196" s="193" t="s">
        <v>144</v>
      </c>
      <c r="F196" s="194">
        <v>41729</v>
      </c>
      <c r="G196" s="195">
        <v>2014</v>
      </c>
      <c r="H196" s="180" t="s">
        <v>10</v>
      </c>
      <c r="I196" s="180" t="str">
        <f>LEFT($H196,2)</f>
        <v>NY</v>
      </c>
      <c r="J196" s="180" t="str">
        <f>RIGHT($H196,2)</f>
        <v>NY</v>
      </c>
      <c r="K196" s="180" t="str">
        <f>IF($L196=$M196,L196,CONCATENATE($L196,", ",IF(ISBLANK(N196),"",CONCATENATE(N196,", ")),$M196))</f>
        <v>Northeast</v>
      </c>
      <c r="L196" s="180" t="str">
        <f>INDEX('State '!$A$1:$C$62,MATCH($I196,'State '!$B:$B,0),3)</f>
        <v>Northeast</v>
      </c>
      <c r="M196" s="180" t="str">
        <f>INDEX('State '!$A$1:$C$62,MATCH($J196,'State '!$B:$B,0),3)</f>
        <v>Northeast</v>
      </c>
      <c r="N196" s="180"/>
      <c r="O196" s="187">
        <v>49</v>
      </c>
      <c r="P196" s="187"/>
      <c r="Q196" s="187">
        <v>107.5</v>
      </c>
      <c r="R196" s="186"/>
      <c r="S196" s="180" t="s">
        <v>135</v>
      </c>
      <c r="T196" s="180" t="s">
        <v>390</v>
      </c>
      <c r="U196" s="180" t="s">
        <v>1866</v>
      </c>
      <c r="V196" s="180"/>
      <c r="W196" s="179"/>
      <c r="X196" s="179"/>
      <c r="Y196" s="179"/>
    </row>
    <row r="197" spans="1:262" x14ac:dyDescent="0.2">
      <c r="A197" s="180">
        <v>41704</v>
      </c>
      <c r="B197" s="193" t="s">
        <v>1892</v>
      </c>
      <c r="C197" s="193" t="s">
        <v>260</v>
      </c>
      <c r="D197" s="193" t="s">
        <v>134</v>
      </c>
      <c r="E197" s="193" t="s">
        <v>144</v>
      </c>
      <c r="F197" s="194">
        <v>41709</v>
      </c>
      <c r="G197" s="195">
        <v>2014</v>
      </c>
      <c r="H197" s="180" t="s">
        <v>25</v>
      </c>
      <c r="I197" s="180" t="str">
        <f>LEFT($H197,2)</f>
        <v>CO</v>
      </c>
      <c r="J197" s="180" t="str">
        <f>RIGHT($H197,2)</f>
        <v>CO</v>
      </c>
      <c r="K197" s="180" t="str">
        <f>IF($L197=$M197,L197,CONCATENATE($L197,", ",IF(ISBLANK(N197),"",CONCATENATE(N197,", ")),$M197))</f>
        <v>Mountain</v>
      </c>
      <c r="L197" s="180" t="str">
        <f>INDEX('State '!$A$1:$C$62,MATCH($I197,'State '!$B:$B,0),3)</f>
        <v>Mountain</v>
      </c>
      <c r="M197" s="180" t="str">
        <f>INDEX('State '!$A$1:$C$62,MATCH($J197,'State '!$B:$B,0),3)</f>
        <v>Mountain</v>
      </c>
      <c r="N197" s="180"/>
      <c r="O197" s="187">
        <v>25</v>
      </c>
      <c r="P197" s="187">
        <v>7.75</v>
      </c>
      <c r="Q197" s="187">
        <v>225</v>
      </c>
      <c r="R197" s="186">
        <v>24</v>
      </c>
      <c r="S197" s="180" t="s">
        <v>135</v>
      </c>
      <c r="T197" s="180" t="s">
        <v>390</v>
      </c>
      <c r="U197" s="180" t="s">
        <v>1893</v>
      </c>
      <c r="V197" s="180"/>
      <c r="W197" s="179"/>
      <c r="X197" s="179"/>
      <c r="Y197" s="179"/>
      <c r="Z197" s="94"/>
      <c r="AA197" s="94"/>
      <c r="AB197" s="94"/>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row>
    <row r="198" spans="1:262" ht="25.5" x14ac:dyDescent="0.2">
      <c r="A198" s="180">
        <v>42597</v>
      </c>
      <c r="B198" s="181" t="s">
        <v>2205</v>
      </c>
      <c r="C198" s="181" t="s">
        <v>263</v>
      </c>
      <c r="D198" s="181" t="s">
        <v>143</v>
      </c>
      <c r="E198" s="182" t="s">
        <v>144</v>
      </c>
      <c r="F198" s="183">
        <v>41936</v>
      </c>
      <c r="G198" s="184">
        <v>2014</v>
      </c>
      <c r="H198" s="180" t="s">
        <v>7</v>
      </c>
      <c r="I198" s="180" t="str">
        <f>LEFT($H198,2)</f>
        <v>PA</v>
      </c>
      <c r="J198" s="180" t="str">
        <f>RIGHT($H198,2)</f>
        <v>PA</v>
      </c>
      <c r="K198" s="180" t="str">
        <f>IF($L198=$M198,L198,CONCATENATE($L198,", ",IF(ISBLANK(N198),"",CONCATENATE(N198,", ")),$M198))</f>
        <v>Northeast</v>
      </c>
      <c r="L198" s="180" t="str">
        <f>INDEX('State '!$A$1:$C$62,MATCH($I198,'State '!$B:$B,0),3)</f>
        <v>Northeast</v>
      </c>
      <c r="M198" s="180" t="str">
        <f>INDEX('State '!$A$1:$C$62,MATCH($J198,'State '!$B:$B,0),3)</f>
        <v>Northeast</v>
      </c>
      <c r="N198" s="180"/>
      <c r="O198" s="186">
        <v>121.7</v>
      </c>
      <c r="P198" s="186">
        <v>18.5</v>
      </c>
      <c r="Q198" s="186">
        <v>99</v>
      </c>
      <c r="R198" s="187"/>
      <c r="S198" s="188" t="s">
        <v>135</v>
      </c>
      <c r="T198" s="185" t="s">
        <v>390</v>
      </c>
      <c r="U198" s="189" t="s">
        <v>2206</v>
      </c>
      <c r="V198" s="180"/>
      <c r="W198" s="179"/>
      <c r="X198" s="179"/>
      <c r="Y198" s="179"/>
      <c r="Z198" s="94"/>
      <c r="AA198" s="94"/>
      <c r="AB198" s="94"/>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row>
    <row r="199" spans="1:262" s="19" customFormat="1" x14ac:dyDescent="0.2">
      <c r="A199" s="180">
        <v>41676</v>
      </c>
      <c r="B199" s="181" t="s">
        <v>1939</v>
      </c>
      <c r="C199" s="181" t="s">
        <v>263</v>
      </c>
      <c r="D199" s="181" t="s">
        <v>141</v>
      </c>
      <c r="E199" s="182" t="s">
        <v>144</v>
      </c>
      <c r="F199" s="183">
        <v>41940</v>
      </c>
      <c r="G199" s="184">
        <v>2014</v>
      </c>
      <c r="H199" s="180" t="s">
        <v>54</v>
      </c>
      <c r="I199" s="180" t="str">
        <f>LEFT($H199,2)</f>
        <v>MD</v>
      </c>
      <c r="J199" s="180" t="str">
        <f>RIGHT($H199,2)</f>
        <v>MD</v>
      </c>
      <c r="K199" s="180" t="str">
        <f>IF($L199=$M199,L199,CONCATENATE($L199,", ",IF(ISBLANK(N199),"",CONCATENATE(N199,", ")),$M199))</f>
        <v>Northeast</v>
      </c>
      <c r="L199" s="180" t="str">
        <f>INDEX('State '!$A$1:$C$62,MATCH($I199,'State '!$B:$B,0),3)</f>
        <v>Northeast</v>
      </c>
      <c r="M199" s="180" t="str">
        <f>INDEX('State '!$A$1:$C$62,MATCH($J199,'State '!$B:$B,0),3)</f>
        <v>Northeast</v>
      </c>
      <c r="N199" s="180"/>
      <c r="O199" s="186">
        <v>132</v>
      </c>
      <c r="P199" s="186">
        <v>21</v>
      </c>
      <c r="Q199" s="186"/>
      <c r="R199" s="187">
        <v>26</v>
      </c>
      <c r="S199" s="188" t="s">
        <v>135</v>
      </c>
      <c r="T199" s="185" t="s">
        <v>390</v>
      </c>
      <c r="U199" s="189" t="s">
        <v>1873</v>
      </c>
      <c r="V199" s="180"/>
      <c r="W199" s="179"/>
      <c r="X199" s="179"/>
      <c r="Y199" s="179"/>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94"/>
      <c r="BJ199" s="94"/>
      <c r="BK199" s="94"/>
      <c r="BL199" s="94"/>
      <c r="BM199" s="94"/>
      <c r="BN199" s="94"/>
      <c r="BO199" s="94"/>
      <c r="BP199" s="94"/>
      <c r="BQ199" s="94"/>
      <c r="BR199" s="94"/>
      <c r="BS199" s="94"/>
      <c r="BT199" s="94"/>
      <c r="BU199" s="94"/>
      <c r="BV199" s="94"/>
      <c r="BW199" s="94"/>
      <c r="BX199" s="94"/>
      <c r="BY199" s="94"/>
      <c r="BZ199" s="94"/>
      <c r="CA199" s="94"/>
      <c r="CB199" s="94"/>
      <c r="CC199" s="94"/>
      <c r="CD199" s="94"/>
      <c r="CE199" s="94"/>
      <c r="CF199" s="94"/>
      <c r="CG199" s="94"/>
      <c r="CH199" s="94"/>
      <c r="CI199" s="94"/>
      <c r="CJ199" s="94"/>
      <c r="CK199" s="94"/>
      <c r="CL199" s="94"/>
      <c r="CM199" s="94"/>
      <c r="CN199" s="94"/>
      <c r="CO199" s="94"/>
      <c r="CP199" s="94"/>
      <c r="CQ199" s="94"/>
      <c r="CR199" s="94"/>
      <c r="CS199" s="94"/>
      <c r="CT199" s="94"/>
      <c r="CU199" s="94"/>
      <c r="CV199" s="94"/>
      <c r="CW199" s="94"/>
      <c r="CX199" s="94"/>
      <c r="CY199" s="94"/>
      <c r="CZ199" s="94"/>
      <c r="DA199" s="94"/>
      <c r="DB199" s="94"/>
      <c r="DC199" s="94"/>
      <c r="DD199" s="94"/>
      <c r="DE199" s="94"/>
      <c r="DF199" s="94"/>
      <c r="DG199" s="94"/>
      <c r="DH199" s="94"/>
      <c r="DI199" s="94"/>
      <c r="DJ199" s="94"/>
      <c r="DK199" s="94"/>
      <c r="DL199" s="94"/>
      <c r="DM199" s="94"/>
      <c r="DN199" s="94"/>
      <c r="DO199" s="94"/>
      <c r="DP199" s="94"/>
      <c r="DQ199" s="94"/>
      <c r="DR199" s="94"/>
      <c r="DS199" s="94"/>
      <c r="DT199" s="94"/>
      <c r="DU199" s="94"/>
      <c r="DV199" s="94"/>
      <c r="DW199" s="94"/>
      <c r="DX199" s="94"/>
      <c r="DY199" s="94"/>
      <c r="DZ199" s="94"/>
      <c r="EA199" s="94"/>
      <c r="EB199" s="94"/>
      <c r="EC199" s="94"/>
      <c r="ED199" s="94"/>
      <c r="EE199" s="94"/>
      <c r="EF199" s="94"/>
      <c r="EG199" s="94"/>
      <c r="EH199" s="94"/>
      <c r="EI199" s="94"/>
      <c r="EJ199" s="94"/>
      <c r="EK199" s="94"/>
      <c r="EL199" s="94"/>
      <c r="EM199" s="94"/>
      <c r="EN199" s="94"/>
      <c r="EO199" s="94"/>
      <c r="EP199" s="94"/>
      <c r="EQ199" s="94"/>
      <c r="ER199" s="94"/>
      <c r="ES199" s="94"/>
      <c r="ET199" s="94"/>
      <c r="EU199" s="94"/>
      <c r="EV199" s="94"/>
      <c r="EW199" s="94"/>
      <c r="EX199" s="94"/>
      <c r="EY199" s="94"/>
      <c r="EZ199" s="94"/>
      <c r="FA199" s="94"/>
      <c r="FB199" s="94"/>
      <c r="FC199" s="94"/>
      <c r="FD199" s="94"/>
      <c r="FE199" s="94"/>
      <c r="FF199" s="94"/>
      <c r="FG199" s="94"/>
      <c r="FH199" s="94"/>
      <c r="FI199" s="94"/>
      <c r="FJ199" s="94"/>
      <c r="FK199" s="94"/>
      <c r="FL199" s="94"/>
      <c r="FM199" s="94"/>
      <c r="FN199" s="94"/>
      <c r="FO199" s="94"/>
      <c r="FP199" s="94"/>
      <c r="FQ199" s="94"/>
      <c r="FR199" s="94"/>
      <c r="FS199" s="94"/>
      <c r="FT199" s="94"/>
      <c r="FU199" s="94"/>
      <c r="FV199" s="94"/>
      <c r="FW199" s="94"/>
      <c r="FX199" s="94"/>
      <c r="FY199" s="94"/>
      <c r="FZ199" s="94"/>
      <c r="GA199" s="94"/>
      <c r="GB199" s="94"/>
      <c r="GC199" s="94"/>
      <c r="GD199" s="94"/>
      <c r="GE199" s="94"/>
      <c r="GF199" s="94"/>
      <c r="GG199" s="94"/>
      <c r="GH199" s="94"/>
      <c r="GI199" s="94"/>
      <c r="GJ199" s="94"/>
      <c r="GK199" s="94"/>
      <c r="GL199" s="94"/>
      <c r="GM199" s="94"/>
      <c r="GN199" s="94"/>
      <c r="GO199" s="94"/>
      <c r="GP199" s="94"/>
      <c r="GQ199" s="94"/>
      <c r="GR199" s="94"/>
      <c r="GS199" s="94"/>
      <c r="GT199" s="94"/>
      <c r="GU199" s="94"/>
      <c r="GV199" s="94"/>
      <c r="GW199" s="94"/>
      <c r="GX199" s="94"/>
      <c r="GY199" s="94"/>
      <c r="GZ199" s="94"/>
      <c r="HA199" s="94"/>
      <c r="HB199" s="94"/>
      <c r="HC199" s="94"/>
      <c r="HD199" s="94"/>
      <c r="HE199" s="94"/>
      <c r="HF199" s="94"/>
      <c r="HG199" s="94"/>
      <c r="HH199" s="94"/>
      <c r="HI199" s="94"/>
      <c r="HJ199" s="94"/>
      <c r="HK199" s="94"/>
      <c r="HL199" s="94"/>
      <c r="HM199" s="94"/>
      <c r="HN199" s="94"/>
      <c r="HO199" s="94"/>
      <c r="HP199" s="94"/>
      <c r="HQ199" s="94"/>
      <c r="HR199" s="94"/>
      <c r="HS199" s="94"/>
      <c r="HT199" s="94"/>
      <c r="HU199" s="94"/>
      <c r="HV199" s="94"/>
      <c r="HW199" s="94"/>
      <c r="HX199" s="94"/>
      <c r="HY199" s="94"/>
      <c r="HZ199" s="94"/>
      <c r="IA199" s="94"/>
      <c r="IB199" s="94"/>
      <c r="IC199" s="94"/>
      <c r="ID199" s="94"/>
      <c r="IE199" s="94"/>
      <c r="IF199" s="94"/>
      <c r="IG199" s="94"/>
      <c r="IH199" s="94"/>
      <c r="II199" s="94"/>
      <c r="IJ199" s="94"/>
      <c r="IK199" s="94"/>
      <c r="IL199" s="94"/>
      <c r="IM199" s="94"/>
      <c r="IN199" s="94"/>
      <c r="IO199" s="94"/>
      <c r="IP199" s="94"/>
      <c r="IQ199" s="94"/>
      <c r="IR199" s="94"/>
      <c r="IS199" s="94"/>
      <c r="IT199" s="94"/>
      <c r="IU199" s="94"/>
      <c r="IV199" s="94"/>
      <c r="IW199" s="94"/>
      <c r="IX199" s="94"/>
      <c r="IY199" s="94"/>
      <c r="IZ199" s="94"/>
      <c r="JA199" s="94"/>
      <c r="JB199" s="94"/>
    </row>
    <row r="200" spans="1:262" s="19" customFormat="1" x14ac:dyDescent="0.2">
      <c r="A200" s="180">
        <v>41584</v>
      </c>
      <c r="B200" s="181" t="s">
        <v>1901</v>
      </c>
      <c r="C200" s="181" t="s">
        <v>1902</v>
      </c>
      <c r="D200" s="181" t="s">
        <v>137</v>
      </c>
      <c r="E200" s="182" t="s">
        <v>144</v>
      </c>
      <c r="F200" s="183">
        <v>41821</v>
      </c>
      <c r="G200" s="184">
        <v>2014</v>
      </c>
      <c r="H200" s="180" t="s">
        <v>25</v>
      </c>
      <c r="I200" s="180" t="str">
        <f>LEFT($H200,2)</f>
        <v>CO</v>
      </c>
      <c r="J200" s="180" t="str">
        <f>RIGHT($H200,2)</f>
        <v>CO</v>
      </c>
      <c r="K200" s="180" t="str">
        <f>IF($L200=$M200,L200,CONCATENATE($L200,", ",IF(ISBLANK(N200),"",CONCATENATE(N200,", ")),$M200))</f>
        <v>Mountain</v>
      </c>
      <c r="L200" s="180" t="str">
        <f>INDEX('State '!$A$1:$C$62,MATCH($I200,'State '!$B:$B,0),3)</f>
        <v>Mountain</v>
      </c>
      <c r="M200" s="180" t="str">
        <f>INDEX('State '!$A$1:$C$62,MATCH($J200,'State '!$B:$B,0),3)</f>
        <v>Mountain</v>
      </c>
      <c r="N200" s="180"/>
      <c r="O200" s="186">
        <v>12</v>
      </c>
      <c r="P200" s="186">
        <v>7.6</v>
      </c>
      <c r="Q200" s="186">
        <v>230</v>
      </c>
      <c r="R200" s="187"/>
      <c r="S200" s="188" t="s">
        <v>135</v>
      </c>
      <c r="T200" s="185" t="s">
        <v>390</v>
      </c>
      <c r="U200" s="189" t="s">
        <v>1903</v>
      </c>
      <c r="V200" s="180"/>
      <c r="W200" s="179"/>
      <c r="X200" s="179"/>
      <c r="Y200" s="179"/>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94"/>
      <c r="BJ200" s="94"/>
      <c r="BK200" s="94"/>
      <c r="BL200" s="94"/>
      <c r="BM200" s="94"/>
      <c r="BN200" s="94"/>
      <c r="BO200" s="94"/>
      <c r="BP200" s="94"/>
      <c r="BQ200" s="94"/>
      <c r="BR200" s="94"/>
      <c r="BS200" s="94"/>
      <c r="BT200" s="94"/>
      <c r="BU200" s="94"/>
      <c r="BV200" s="94"/>
      <c r="BW200" s="94"/>
      <c r="BX200" s="94"/>
      <c r="BY200" s="94"/>
      <c r="BZ200" s="94"/>
      <c r="CA200" s="94"/>
      <c r="CB200" s="94"/>
      <c r="CC200" s="94"/>
      <c r="CD200" s="94"/>
      <c r="CE200" s="94"/>
      <c r="CF200" s="94"/>
      <c r="CG200" s="94"/>
      <c r="CH200" s="94"/>
      <c r="CI200" s="94"/>
      <c r="CJ200" s="94"/>
      <c r="CK200" s="94"/>
      <c r="CL200" s="94"/>
      <c r="CM200" s="94"/>
      <c r="CN200" s="94"/>
      <c r="CO200" s="94"/>
      <c r="CP200" s="94"/>
      <c r="CQ200" s="94"/>
      <c r="CR200" s="94"/>
      <c r="CS200" s="94"/>
      <c r="CT200" s="94"/>
      <c r="CU200" s="94"/>
      <c r="CV200" s="94"/>
      <c r="CW200" s="94"/>
      <c r="CX200" s="94"/>
      <c r="CY200" s="94"/>
      <c r="CZ200" s="94"/>
      <c r="DA200" s="94"/>
      <c r="DB200" s="94"/>
      <c r="DC200" s="94"/>
      <c r="DD200" s="94"/>
      <c r="DE200" s="94"/>
      <c r="DF200" s="94"/>
      <c r="DG200" s="94"/>
      <c r="DH200" s="94"/>
      <c r="DI200" s="94"/>
      <c r="DJ200" s="94"/>
      <c r="DK200" s="94"/>
      <c r="DL200" s="94"/>
      <c r="DM200" s="94"/>
      <c r="DN200" s="94"/>
      <c r="DO200" s="94"/>
      <c r="DP200" s="94"/>
      <c r="DQ200" s="94"/>
      <c r="DR200" s="94"/>
      <c r="DS200" s="94"/>
      <c r="DT200" s="94"/>
      <c r="DU200" s="94"/>
      <c r="DV200" s="94"/>
      <c r="DW200" s="94"/>
      <c r="DX200" s="94"/>
      <c r="DY200" s="94"/>
      <c r="DZ200" s="94"/>
      <c r="EA200" s="94"/>
      <c r="EB200" s="94"/>
      <c r="EC200" s="94"/>
      <c r="ED200" s="94"/>
      <c r="EE200" s="94"/>
      <c r="EF200" s="94"/>
      <c r="EG200" s="94"/>
      <c r="EH200" s="94"/>
      <c r="EI200" s="94"/>
      <c r="EJ200" s="94"/>
      <c r="EK200" s="94"/>
      <c r="EL200" s="94"/>
      <c r="EM200" s="94"/>
      <c r="EN200" s="94"/>
      <c r="EO200" s="94"/>
      <c r="EP200" s="94"/>
      <c r="EQ200" s="94"/>
      <c r="ER200" s="94"/>
      <c r="ES200" s="94"/>
      <c r="ET200" s="94"/>
      <c r="EU200" s="94"/>
      <c r="EV200" s="94"/>
      <c r="EW200" s="94"/>
      <c r="EX200" s="94"/>
      <c r="EY200" s="94"/>
      <c r="EZ200" s="94"/>
      <c r="FA200" s="94"/>
      <c r="FB200" s="94"/>
      <c r="FC200" s="94"/>
      <c r="FD200" s="94"/>
      <c r="FE200" s="94"/>
      <c r="FF200" s="94"/>
      <c r="FG200" s="94"/>
      <c r="FH200" s="94"/>
      <c r="FI200" s="94"/>
      <c r="FJ200" s="94"/>
      <c r="FK200" s="94"/>
      <c r="FL200" s="94"/>
      <c r="FM200" s="94"/>
      <c r="FN200" s="94"/>
      <c r="FO200" s="94"/>
      <c r="FP200" s="94"/>
      <c r="FQ200" s="94"/>
      <c r="FR200" s="94"/>
      <c r="FS200" s="94"/>
      <c r="FT200" s="94"/>
      <c r="FU200" s="94"/>
      <c r="FV200" s="94"/>
      <c r="FW200" s="94"/>
      <c r="FX200" s="94"/>
      <c r="FY200" s="94"/>
      <c r="FZ200" s="94"/>
      <c r="GA200" s="94"/>
      <c r="GB200" s="94"/>
      <c r="GC200" s="94"/>
      <c r="GD200" s="94"/>
      <c r="GE200" s="94"/>
      <c r="GF200" s="94"/>
      <c r="GG200" s="94"/>
      <c r="GH200" s="94"/>
      <c r="GI200" s="94"/>
      <c r="GJ200" s="94"/>
      <c r="GK200" s="94"/>
      <c r="GL200" s="94"/>
      <c r="GM200" s="94"/>
      <c r="GN200" s="94"/>
      <c r="GO200" s="94"/>
      <c r="GP200" s="94"/>
      <c r="GQ200" s="94"/>
      <c r="GR200" s="94"/>
      <c r="GS200" s="94"/>
      <c r="GT200" s="94"/>
      <c r="GU200" s="94"/>
      <c r="GV200" s="94"/>
      <c r="GW200" s="94"/>
      <c r="GX200" s="94"/>
      <c r="GY200" s="94"/>
      <c r="GZ200" s="94"/>
      <c r="HA200" s="94"/>
      <c r="HB200" s="94"/>
      <c r="HC200" s="94"/>
      <c r="HD200" s="94"/>
      <c r="HE200" s="94"/>
      <c r="HF200" s="94"/>
      <c r="HG200" s="94"/>
      <c r="HH200" s="94"/>
      <c r="HI200" s="94"/>
      <c r="HJ200" s="94"/>
      <c r="HK200" s="94"/>
      <c r="HL200" s="94"/>
      <c r="HM200" s="94"/>
      <c r="HN200" s="94"/>
      <c r="HO200" s="94"/>
      <c r="HP200" s="94"/>
      <c r="HQ200" s="94"/>
      <c r="HR200" s="94"/>
      <c r="HS200" s="94"/>
      <c r="HT200" s="94"/>
      <c r="HU200" s="94"/>
      <c r="HV200" s="94"/>
      <c r="HW200" s="94"/>
      <c r="HX200" s="94"/>
      <c r="HY200" s="94"/>
      <c r="HZ200" s="94"/>
      <c r="IA200" s="94"/>
      <c r="IB200" s="94"/>
      <c r="IC200" s="94"/>
      <c r="ID200" s="94"/>
      <c r="IE200" s="94"/>
      <c r="IF200" s="94"/>
      <c r="IG200" s="94"/>
      <c r="IH200" s="94"/>
      <c r="II200" s="94"/>
      <c r="IJ200" s="94"/>
      <c r="IK200" s="94"/>
      <c r="IL200" s="94"/>
      <c r="IM200" s="94"/>
      <c r="IN200" s="94"/>
      <c r="IO200" s="94"/>
      <c r="IP200" s="94"/>
      <c r="IQ200" s="94"/>
      <c r="IR200" s="94"/>
      <c r="IS200" s="94"/>
      <c r="IT200" s="94"/>
      <c r="IU200" s="94"/>
      <c r="IV200" s="94"/>
      <c r="IW200" s="94"/>
      <c r="IX200" s="94"/>
      <c r="IY200" s="94"/>
      <c r="IZ200" s="94"/>
      <c r="JA200" s="94"/>
      <c r="JB200" s="94"/>
    </row>
    <row r="201" spans="1:262" s="19" customFormat="1" x14ac:dyDescent="0.2">
      <c r="A201" s="180">
        <v>42613</v>
      </c>
      <c r="B201" s="181" t="s">
        <v>2281</v>
      </c>
      <c r="C201" s="193" t="s">
        <v>348</v>
      </c>
      <c r="D201" s="181" t="s">
        <v>141</v>
      </c>
      <c r="E201" s="182" t="s">
        <v>144</v>
      </c>
      <c r="F201" s="183">
        <v>41730</v>
      </c>
      <c r="G201" s="184">
        <v>2014</v>
      </c>
      <c r="H201" s="180" t="s">
        <v>419</v>
      </c>
      <c r="I201" s="180" t="str">
        <f>LEFT($H201,2)</f>
        <v>TX</v>
      </c>
      <c r="J201" s="180" t="str">
        <f>RIGHT($H201,2)</f>
        <v>MX</v>
      </c>
      <c r="K201" s="180" t="str">
        <f>IF($L201=$M201,L201,CONCATENATE($L201,", ",IF(ISBLANK(N201),"",CONCATENATE(N201,", ")),$M201))</f>
        <v>South Central, Mexico</v>
      </c>
      <c r="L201" s="180" t="str">
        <f>INDEX('State '!$A$1:$C$62,MATCH($I201,'State '!$B:$B,0),3)</f>
        <v>South Central</v>
      </c>
      <c r="M201" s="180" t="str">
        <f>INDEX('State '!$A$1:$C$62,MATCH($J201,'State '!$B:$B,0),3)</f>
        <v>Mexico</v>
      </c>
      <c r="N201" s="180"/>
      <c r="O201" s="186">
        <v>126</v>
      </c>
      <c r="P201" s="186"/>
      <c r="Q201" s="186">
        <v>215</v>
      </c>
      <c r="R201" s="187"/>
      <c r="S201" s="180" t="s">
        <v>139</v>
      </c>
      <c r="T201" s="180" t="s">
        <v>188</v>
      </c>
      <c r="U201" s="189"/>
      <c r="V201" s="180" t="s">
        <v>2250</v>
      </c>
      <c r="W201" s="179"/>
      <c r="X201" s="179"/>
      <c r="Y201" s="179"/>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94"/>
      <c r="CD201" s="94"/>
      <c r="CE201" s="94"/>
      <c r="CF201" s="94"/>
      <c r="CG201" s="94"/>
      <c r="CH201" s="94"/>
      <c r="CI201" s="94"/>
      <c r="CJ201" s="94"/>
      <c r="CK201" s="94"/>
      <c r="CL201" s="94"/>
      <c r="CM201" s="94"/>
      <c r="CN201" s="94"/>
      <c r="CO201" s="94"/>
      <c r="CP201" s="94"/>
      <c r="CQ201" s="94"/>
      <c r="CR201" s="94"/>
      <c r="CS201" s="94"/>
      <c r="CT201" s="94"/>
      <c r="CU201" s="94"/>
      <c r="CV201" s="94"/>
      <c r="CW201" s="94"/>
      <c r="CX201" s="94"/>
      <c r="CY201" s="94"/>
      <c r="CZ201" s="94"/>
      <c r="DA201" s="94"/>
      <c r="DB201" s="94"/>
      <c r="DC201" s="94"/>
      <c r="DD201" s="94"/>
      <c r="DE201" s="94"/>
      <c r="DF201" s="94"/>
      <c r="DG201" s="94"/>
      <c r="DH201" s="94"/>
      <c r="DI201" s="94"/>
      <c r="DJ201" s="94"/>
      <c r="DK201" s="94"/>
      <c r="DL201" s="94"/>
      <c r="DM201" s="94"/>
      <c r="DN201" s="94"/>
      <c r="DO201" s="94"/>
      <c r="DP201" s="94"/>
      <c r="DQ201" s="94"/>
      <c r="DR201" s="94"/>
      <c r="DS201" s="94"/>
      <c r="DT201" s="94"/>
      <c r="DU201" s="94"/>
      <c r="DV201" s="94"/>
      <c r="DW201" s="94"/>
      <c r="DX201" s="94"/>
      <c r="DY201" s="94"/>
      <c r="DZ201" s="94"/>
      <c r="EA201" s="94"/>
      <c r="EB201" s="94"/>
      <c r="EC201" s="94"/>
      <c r="ED201" s="94"/>
      <c r="EE201" s="94"/>
      <c r="EF201" s="94"/>
      <c r="EG201" s="94"/>
      <c r="EH201" s="94"/>
      <c r="EI201" s="94"/>
      <c r="EJ201" s="94"/>
      <c r="EK201" s="94"/>
      <c r="EL201" s="94"/>
      <c r="EM201" s="94"/>
      <c r="EN201" s="94"/>
      <c r="EO201" s="94"/>
      <c r="EP201" s="94"/>
      <c r="EQ201" s="94"/>
      <c r="ER201" s="94"/>
      <c r="ES201" s="94"/>
      <c r="ET201" s="94"/>
      <c r="EU201" s="94"/>
      <c r="EV201" s="94"/>
      <c r="EW201" s="94"/>
      <c r="EX201" s="94"/>
      <c r="EY201" s="94"/>
      <c r="EZ201" s="94"/>
      <c r="FA201" s="94"/>
      <c r="FB201" s="94"/>
      <c r="FC201" s="94"/>
      <c r="FD201" s="94"/>
      <c r="FE201" s="94"/>
      <c r="FF201" s="94"/>
      <c r="FG201" s="94"/>
      <c r="FH201" s="94"/>
      <c r="FI201" s="94"/>
      <c r="FJ201" s="94"/>
      <c r="FK201" s="94"/>
      <c r="FL201" s="94"/>
      <c r="FM201" s="94"/>
      <c r="FN201" s="94"/>
      <c r="FO201" s="94"/>
      <c r="FP201" s="94"/>
      <c r="FQ201" s="94"/>
      <c r="FR201" s="94"/>
      <c r="FS201" s="94"/>
      <c r="FT201" s="94"/>
      <c r="FU201" s="94"/>
      <c r="FV201" s="94"/>
      <c r="FW201" s="94"/>
      <c r="FX201" s="94"/>
      <c r="FY201" s="94"/>
      <c r="FZ201" s="94"/>
      <c r="GA201" s="94"/>
      <c r="GB201" s="94"/>
      <c r="GC201" s="94"/>
      <c r="GD201" s="94"/>
      <c r="GE201" s="94"/>
      <c r="GF201" s="94"/>
      <c r="GG201" s="94"/>
      <c r="GH201" s="94"/>
      <c r="GI201" s="94"/>
      <c r="GJ201" s="94"/>
      <c r="GK201" s="94"/>
      <c r="GL201" s="94"/>
      <c r="GM201" s="94"/>
      <c r="GN201" s="94"/>
      <c r="GO201" s="94"/>
      <c r="GP201" s="94"/>
      <c r="GQ201" s="94"/>
      <c r="GR201" s="94"/>
      <c r="GS201" s="94"/>
      <c r="GT201" s="94"/>
      <c r="GU201" s="94"/>
      <c r="GV201" s="94"/>
      <c r="GW201" s="94"/>
      <c r="GX201" s="94"/>
      <c r="GY201" s="94"/>
      <c r="GZ201" s="94"/>
      <c r="HA201" s="94"/>
      <c r="HB201" s="94"/>
      <c r="HC201" s="94"/>
      <c r="HD201" s="94"/>
      <c r="HE201" s="94"/>
      <c r="HF201" s="94"/>
      <c r="HG201" s="94"/>
      <c r="HH201" s="94"/>
      <c r="HI201" s="94"/>
      <c r="HJ201" s="94"/>
      <c r="HK201" s="94"/>
      <c r="HL201" s="94"/>
      <c r="HM201" s="94"/>
      <c r="HN201" s="94"/>
      <c r="HO201" s="94"/>
      <c r="HP201" s="94"/>
      <c r="HQ201" s="94"/>
      <c r="HR201" s="94"/>
      <c r="HS201" s="94"/>
      <c r="HT201" s="94"/>
      <c r="HU201" s="94"/>
      <c r="HV201" s="94"/>
      <c r="HW201" s="94"/>
      <c r="HX201" s="94"/>
      <c r="HY201" s="94"/>
      <c r="HZ201" s="94"/>
      <c r="IA201" s="94"/>
      <c r="IB201" s="94"/>
      <c r="IC201" s="94"/>
      <c r="ID201" s="94"/>
      <c r="IE201" s="94"/>
      <c r="IF201" s="94"/>
      <c r="IG201" s="94"/>
      <c r="IH201" s="94"/>
      <c r="II201" s="94"/>
      <c r="IJ201" s="94"/>
      <c r="IK201" s="94"/>
      <c r="IL201" s="94"/>
      <c r="IM201" s="94"/>
      <c r="IN201" s="94"/>
      <c r="IO201" s="94"/>
      <c r="IP201" s="94"/>
      <c r="IQ201" s="94"/>
      <c r="IR201" s="94"/>
      <c r="IS201" s="94"/>
      <c r="IT201" s="94"/>
      <c r="IU201" s="94"/>
      <c r="IV201" s="94"/>
      <c r="IW201" s="94"/>
      <c r="IX201" s="94"/>
      <c r="IY201" s="94"/>
      <c r="IZ201" s="94"/>
      <c r="JA201" s="94"/>
      <c r="JB201" s="94"/>
    </row>
    <row r="202" spans="1:262" x14ac:dyDescent="0.2">
      <c r="A202" s="180">
        <v>41220</v>
      </c>
      <c r="B202" s="181" t="s">
        <v>1975</v>
      </c>
      <c r="C202" s="181" t="s">
        <v>225</v>
      </c>
      <c r="D202" s="181" t="s">
        <v>141</v>
      </c>
      <c r="E202" s="182" t="s">
        <v>144</v>
      </c>
      <c r="F202" s="183">
        <v>41950</v>
      </c>
      <c r="G202" s="184">
        <v>2014</v>
      </c>
      <c r="H202" s="180" t="s">
        <v>452</v>
      </c>
      <c r="I202" s="180" t="str">
        <f>LEFT($H202,2)</f>
        <v>WV</v>
      </c>
      <c r="J202" s="180" t="str">
        <f>RIGHT($H202,2)</f>
        <v>PA</v>
      </c>
      <c r="K202" s="180" t="str">
        <f>IF($L202=$M202,L202,CONCATENATE($L202,", ",IF(ISBLANK(N202),"",CONCATENATE(N202,", ")),$M202))</f>
        <v>Northeast</v>
      </c>
      <c r="L202" s="180" t="str">
        <f>INDEX('State '!$A$1:$C$62,MATCH($I202,'State '!$B:$B,0),3)</f>
        <v>Northeast</v>
      </c>
      <c r="M202" s="180" t="str">
        <f>INDEX('State '!$A$1:$C$62,MATCH($J202,'State '!$B:$B,0),3)</f>
        <v>Northeast</v>
      </c>
      <c r="N202" s="180"/>
      <c r="O202" s="186">
        <v>41.7</v>
      </c>
      <c r="P202" s="186">
        <v>0</v>
      </c>
      <c r="Q202" s="186">
        <v>185</v>
      </c>
      <c r="R202" s="187"/>
      <c r="S202" s="188" t="s">
        <v>135</v>
      </c>
      <c r="T202" s="185" t="s">
        <v>390</v>
      </c>
      <c r="U202" s="189" t="s">
        <v>2054</v>
      </c>
      <c r="V202" s="180"/>
      <c r="W202" s="179"/>
      <c r="X202" s="179"/>
      <c r="Y202" s="179"/>
      <c r="Z202" s="94"/>
      <c r="AA202" s="94"/>
      <c r="AB202" s="94"/>
    </row>
    <row r="203" spans="1:262" s="19" customFormat="1" x14ac:dyDescent="0.2">
      <c r="A203" s="180">
        <v>41339</v>
      </c>
      <c r="B203" s="193" t="s">
        <v>439</v>
      </c>
      <c r="C203" s="193" t="s">
        <v>1941</v>
      </c>
      <c r="D203" s="193" t="s">
        <v>141</v>
      </c>
      <c r="E203" s="193" t="s">
        <v>144</v>
      </c>
      <c r="F203" s="194">
        <v>41950</v>
      </c>
      <c r="G203" s="186">
        <v>2014</v>
      </c>
      <c r="H203" s="180" t="s">
        <v>412</v>
      </c>
      <c r="I203" s="180" t="str">
        <f>LEFT($H203,2)</f>
        <v>PA</v>
      </c>
      <c r="J203" s="180" t="str">
        <f>RIGHT($H203,2)</f>
        <v>NY</v>
      </c>
      <c r="K203" s="180" t="str">
        <f>IF($L203=$M203,L203,CONCATENATE($L203,", ",IF(ISBLANK(N203),"",CONCATENATE(N203,", ")),$M203))</f>
        <v>Northeast</v>
      </c>
      <c r="L203" s="180" t="str">
        <f>INDEX('State '!$A$1:$C$62,MATCH($I203,'State '!$B:$B,0),3)</f>
        <v>Northeast</v>
      </c>
      <c r="M203" s="180" t="str">
        <f>INDEX('State '!$A$1:$C$62,MATCH($J203,'State '!$B:$B,0),3)</f>
        <v>Northeast</v>
      </c>
      <c r="N203" s="180"/>
      <c r="O203" s="187">
        <v>48.5</v>
      </c>
      <c r="P203" s="187"/>
      <c r="Q203" s="187">
        <v>100</v>
      </c>
      <c r="R203" s="186"/>
      <c r="S203" s="180" t="s">
        <v>135</v>
      </c>
      <c r="T203" s="180" t="s">
        <v>390</v>
      </c>
      <c r="U203" s="180" t="s">
        <v>2053</v>
      </c>
      <c r="V203" s="180"/>
      <c r="W203" s="179"/>
      <c r="X203" s="179"/>
      <c r="Y203" s="179"/>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94"/>
      <c r="BJ203" s="94"/>
      <c r="BK203" s="94"/>
      <c r="BL203" s="94"/>
      <c r="BM203" s="94"/>
      <c r="BN203" s="94"/>
      <c r="BO203" s="94"/>
      <c r="BP203" s="94"/>
      <c r="BQ203" s="94"/>
      <c r="BR203" s="94"/>
      <c r="BS203" s="94"/>
      <c r="BT203" s="94"/>
      <c r="BU203" s="94"/>
      <c r="BV203" s="94"/>
      <c r="BW203" s="94"/>
      <c r="BX203" s="94"/>
      <c r="BY203" s="94"/>
      <c r="BZ203" s="94"/>
      <c r="CA203" s="94"/>
      <c r="CB203" s="94"/>
      <c r="CC203" s="94"/>
      <c r="CD203" s="94"/>
      <c r="CE203" s="94"/>
      <c r="CF203" s="94"/>
      <c r="CG203" s="94"/>
      <c r="CH203" s="94"/>
      <c r="CI203" s="94"/>
      <c r="CJ203" s="94"/>
      <c r="CK203" s="94"/>
      <c r="CL203" s="94"/>
      <c r="CM203" s="94"/>
      <c r="CN203" s="94"/>
      <c r="CO203" s="94"/>
      <c r="CP203" s="94"/>
      <c r="CQ203" s="94"/>
      <c r="CR203" s="94"/>
      <c r="CS203" s="94"/>
      <c r="CT203" s="94"/>
      <c r="CU203" s="94"/>
      <c r="CV203" s="94"/>
      <c r="CW203" s="94"/>
      <c r="CX203" s="94"/>
      <c r="CY203" s="94"/>
      <c r="CZ203" s="94"/>
      <c r="DA203" s="94"/>
      <c r="DB203" s="94"/>
      <c r="DC203" s="94"/>
      <c r="DD203" s="94"/>
      <c r="DE203" s="94"/>
      <c r="DF203" s="94"/>
      <c r="DG203" s="94"/>
      <c r="DH203" s="94"/>
      <c r="DI203" s="94"/>
      <c r="DJ203" s="94"/>
      <c r="DK203" s="94"/>
      <c r="DL203" s="94"/>
      <c r="DM203" s="94"/>
      <c r="DN203" s="94"/>
      <c r="DO203" s="94"/>
      <c r="DP203" s="94"/>
      <c r="DQ203" s="94"/>
      <c r="DR203" s="94"/>
      <c r="DS203" s="94"/>
      <c r="DT203" s="94"/>
      <c r="DU203" s="94"/>
      <c r="DV203" s="94"/>
      <c r="DW203" s="94"/>
      <c r="DX203" s="94"/>
      <c r="DY203" s="94"/>
      <c r="DZ203" s="94"/>
      <c r="EA203" s="94"/>
      <c r="EB203" s="94"/>
      <c r="EC203" s="94"/>
      <c r="ED203" s="94"/>
      <c r="EE203" s="94"/>
      <c r="EF203" s="94"/>
      <c r="EG203" s="94"/>
      <c r="EH203" s="94"/>
      <c r="EI203" s="94"/>
      <c r="EJ203" s="94"/>
      <c r="EK203" s="94"/>
      <c r="EL203" s="94"/>
      <c r="EM203" s="94"/>
      <c r="EN203" s="94"/>
      <c r="EO203" s="94"/>
      <c r="EP203" s="94"/>
      <c r="EQ203" s="94"/>
      <c r="ER203" s="94"/>
      <c r="ES203" s="94"/>
      <c r="ET203" s="94"/>
      <c r="EU203" s="94"/>
      <c r="EV203" s="94"/>
      <c r="EW203" s="94"/>
      <c r="EX203" s="94"/>
      <c r="EY203" s="94"/>
      <c r="EZ203" s="94"/>
      <c r="FA203" s="94"/>
      <c r="FB203" s="94"/>
      <c r="FC203" s="94"/>
      <c r="FD203" s="94"/>
      <c r="FE203" s="94"/>
      <c r="FF203" s="94"/>
      <c r="FG203" s="94"/>
      <c r="FH203" s="94"/>
      <c r="FI203" s="94"/>
      <c r="FJ203" s="94"/>
      <c r="FK203" s="94"/>
      <c r="FL203" s="94"/>
      <c r="FM203" s="94"/>
      <c r="FN203" s="94"/>
      <c r="FO203" s="94"/>
      <c r="FP203" s="94"/>
      <c r="FQ203" s="94"/>
      <c r="FR203" s="94"/>
      <c r="FS203" s="94"/>
      <c r="FT203" s="94"/>
      <c r="FU203" s="94"/>
      <c r="FV203" s="94"/>
      <c r="FW203" s="94"/>
      <c r="FX203" s="94"/>
      <c r="FY203" s="94"/>
      <c r="FZ203" s="94"/>
      <c r="GA203" s="94"/>
      <c r="GB203" s="94"/>
      <c r="GC203" s="94"/>
      <c r="GD203" s="94"/>
      <c r="GE203" s="94"/>
      <c r="GF203" s="94"/>
      <c r="GG203" s="94"/>
      <c r="GH203" s="94"/>
      <c r="GI203" s="94"/>
      <c r="GJ203" s="94"/>
      <c r="GK203" s="94"/>
      <c r="GL203" s="94"/>
      <c r="GM203" s="94"/>
      <c r="GN203" s="94"/>
      <c r="GO203" s="94"/>
      <c r="GP203" s="94"/>
      <c r="GQ203" s="94"/>
      <c r="GR203" s="94"/>
      <c r="GS203" s="94"/>
      <c r="GT203" s="94"/>
      <c r="GU203" s="94"/>
      <c r="GV203" s="94"/>
      <c r="GW203" s="94"/>
      <c r="GX203" s="94"/>
      <c r="GY203" s="94"/>
      <c r="GZ203" s="94"/>
      <c r="HA203" s="94"/>
      <c r="HB203" s="94"/>
      <c r="HC203" s="94"/>
      <c r="HD203" s="94"/>
      <c r="HE203" s="94"/>
      <c r="HF203" s="94"/>
      <c r="HG203" s="94"/>
      <c r="HH203" s="94"/>
      <c r="HI203" s="94"/>
      <c r="HJ203" s="94"/>
      <c r="HK203" s="94"/>
      <c r="HL203" s="94"/>
      <c r="HM203" s="94"/>
      <c r="HN203" s="94"/>
      <c r="HO203" s="94"/>
      <c r="HP203" s="94"/>
      <c r="HQ203" s="94"/>
      <c r="HR203" s="94"/>
      <c r="HS203" s="94"/>
      <c r="HT203" s="94"/>
      <c r="HU203" s="94"/>
      <c r="HV203" s="94"/>
      <c r="HW203" s="94"/>
      <c r="HX203" s="94"/>
      <c r="HY203" s="94"/>
      <c r="HZ203" s="94"/>
      <c r="IA203" s="94"/>
      <c r="IB203" s="94"/>
      <c r="IC203" s="94"/>
      <c r="ID203" s="94"/>
      <c r="IE203" s="94"/>
      <c r="IF203" s="94"/>
      <c r="IG203" s="94"/>
      <c r="IH203" s="94"/>
      <c r="II203" s="94"/>
      <c r="IJ203" s="94"/>
      <c r="IK203" s="94"/>
      <c r="IL203" s="94"/>
      <c r="IM203" s="94"/>
      <c r="IN203" s="94"/>
      <c r="IO203" s="94"/>
      <c r="IP203" s="94"/>
      <c r="IQ203" s="94"/>
      <c r="IR203" s="94"/>
      <c r="IS203" s="94"/>
      <c r="IT203" s="94"/>
      <c r="IU203" s="94"/>
      <c r="IV203" s="94"/>
      <c r="IW203" s="94"/>
      <c r="IX203" s="94"/>
      <c r="IY203" s="94"/>
      <c r="IZ203" s="94"/>
      <c r="JA203" s="94"/>
      <c r="JB203" s="94"/>
    </row>
    <row r="204" spans="1:262" s="19" customFormat="1" x14ac:dyDescent="0.2">
      <c r="A204" s="180">
        <v>42339</v>
      </c>
      <c r="B204" s="193" t="s">
        <v>2201</v>
      </c>
      <c r="C204" s="193" t="s">
        <v>238</v>
      </c>
      <c r="D204" s="193" t="s">
        <v>141</v>
      </c>
      <c r="E204" s="193" t="s">
        <v>144</v>
      </c>
      <c r="F204" s="194">
        <v>41988</v>
      </c>
      <c r="G204" s="186">
        <v>2014</v>
      </c>
      <c r="H204" s="180" t="s">
        <v>6</v>
      </c>
      <c r="I204" s="180" t="str">
        <f>LEFT($H204,2)</f>
        <v>TX</v>
      </c>
      <c r="J204" s="180" t="str">
        <f>RIGHT($H204,2)</f>
        <v>TX</v>
      </c>
      <c r="K204" s="180" t="str">
        <f>IF($L204=$M204,L204,CONCATENATE($L204,", ",IF(ISBLANK(N204),"",CONCATENATE(N204,", ")),$M204))</f>
        <v>South Central</v>
      </c>
      <c r="L204" s="180" t="str">
        <f>INDEX('State '!$A$1:$C$62,MATCH($I204,'State '!$B:$B,0),3)</f>
        <v>South Central</v>
      </c>
      <c r="M204" s="180" t="str">
        <f>INDEX('State '!$A$1:$C$62,MATCH($J204,'State '!$B:$B,0),3)</f>
        <v>South Central</v>
      </c>
      <c r="N204" s="180"/>
      <c r="O204" s="187">
        <v>114</v>
      </c>
      <c r="P204" s="187">
        <v>51</v>
      </c>
      <c r="Q204" s="187">
        <v>800</v>
      </c>
      <c r="R204" s="186"/>
      <c r="S204" s="180"/>
      <c r="T204" s="180" t="s">
        <v>391</v>
      </c>
      <c r="U204" s="180"/>
      <c r="V204" s="180"/>
      <c r="W204" s="179"/>
      <c r="X204" s="179"/>
      <c r="Y204" s="179"/>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A204" s="94"/>
      <c r="CB204" s="94"/>
      <c r="CC204" s="94"/>
      <c r="CD204" s="94"/>
      <c r="CE204" s="94"/>
      <c r="CF204" s="94"/>
      <c r="CG204" s="94"/>
      <c r="CH204" s="94"/>
      <c r="CI204" s="94"/>
      <c r="CJ204" s="94"/>
      <c r="CK204" s="94"/>
      <c r="CL204" s="94"/>
      <c r="CM204" s="94"/>
      <c r="CN204" s="94"/>
      <c r="CO204" s="94"/>
      <c r="CP204" s="94"/>
      <c r="CQ204" s="94"/>
      <c r="CR204" s="94"/>
      <c r="CS204" s="94"/>
      <c r="CT204" s="94"/>
      <c r="CU204" s="94"/>
      <c r="CV204" s="94"/>
      <c r="CW204" s="94"/>
      <c r="CX204" s="94"/>
      <c r="CY204" s="94"/>
      <c r="CZ204" s="94"/>
      <c r="DA204" s="94"/>
      <c r="DB204" s="94"/>
      <c r="DC204" s="94"/>
      <c r="DD204" s="94"/>
      <c r="DE204" s="94"/>
      <c r="DF204" s="94"/>
      <c r="DG204" s="94"/>
      <c r="DH204" s="94"/>
      <c r="DI204" s="94"/>
      <c r="DJ204" s="94"/>
      <c r="DK204" s="94"/>
      <c r="DL204" s="94"/>
      <c r="DM204" s="94"/>
      <c r="DN204" s="94"/>
      <c r="DO204" s="94"/>
      <c r="DP204" s="94"/>
      <c r="DQ204" s="94"/>
      <c r="DR204" s="94"/>
      <c r="DS204" s="94"/>
      <c r="DT204" s="94"/>
      <c r="DU204" s="94"/>
      <c r="DV204" s="94"/>
      <c r="DW204" s="94"/>
      <c r="DX204" s="94"/>
      <c r="DY204" s="94"/>
      <c r="DZ204" s="94"/>
      <c r="EA204" s="94"/>
      <c r="EB204" s="94"/>
      <c r="EC204" s="94"/>
      <c r="ED204" s="94"/>
      <c r="EE204" s="94"/>
      <c r="EF204" s="94"/>
      <c r="EG204" s="94"/>
      <c r="EH204" s="94"/>
      <c r="EI204" s="94"/>
      <c r="EJ204" s="94"/>
      <c r="EK204" s="94"/>
      <c r="EL204" s="94"/>
      <c r="EM204" s="94"/>
      <c r="EN204" s="94"/>
      <c r="EO204" s="94"/>
      <c r="EP204" s="94"/>
      <c r="EQ204" s="94"/>
      <c r="ER204" s="94"/>
      <c r="ES204" s="94"/>
      <c r="ET204" s="94"/>
      <c r="EU204" s="94"/>
      <c r="EV204" s="94"/>
      <c r="EW204" s="94"/>
      <c r="EX204" s="94"/>
      <c r="EY204" s="94"/>
      <c r="EZ204" s="94"/>
      <c r="FA204" s="94"/>
      <c r="FB204" s="94"/>
      <c r="FC204" s="94"/>
      <c r="FD204" s="94"/>
      <c r="FE204" s="94"/>
      <c r="FF204" s="94"/>
      <c r="FG204" s="94"/>
      <c r="FH204" s="94"/>
      <c r="FI204" s="94"/>
      <c r="FJ204" s="94"/>
      <c r="FK204" s="94"/>
      <c r="FL204" s="94"/>
      <c r="FM204" s="94"/>
      <c r="FN204" s="94"/>
      <c r="FO204" s="94"/>
      <c r="FP204" s="94"/>
      <c r="FQ204" s="94"/>
      <c r="FR204" s="94"/>
      <c r="FS204" s="94"/>
      <c r="FT204" s="94"/>
      <c r="FU204" s="94"/>
      <c r="FV204" s="94"/>
      <c r="FW204" s="94"/>
      <c r="FX204" s="94"/>
      <c r="FY204" s="94"/>
      <c r="FZ204" s="94"/>
      <c r="GA204" s="94"/>
      <c r="GB204" s="94"/>
      <c r="GC204" s="94"/>
      <c r="GD204" s="94"/>
      <c r="GE204" s="94"/>
      <c r="GF204" s="94"/>
      <c r="GG204" s="94"/>
      <c r="GH204" s="94"/>
      <c r="GI204" s="94"/>
      <c r="GJ204" s="94"/>
      <c r="GK204" s="94"/>
      <c r="GL204" s="94"/>
      <c r="GM204" s="94"/>
      <c r="GN204" s="94"/>
      <c r="GO204" s="94"/>
      <c r="GP204" s="94"/>
      <c r="GQ204" s="94"/>
      <c r="GR204" s="94"/>
      <c r="GS204" s="94"/>
      <c r="GT204" s="94"/>
      <c r="GU204" s="94"/>
      <c r="GV204" s="94"/>
      <c r="GW204" s="94"/>
      <c r="GX204" s="94"/>
      <c r="GY204" s="94"/>
      <c r="GZ204" s="94"/>
      <c r="HA204" s="94"/>
      <c r="HB204" s="94"/>
      <c r="HC204" s="94"/>
      <c r="HD204" s="94"/>
      <c r="HE204" s="94"/>
      <c r="HF204" s="94"/>
      <c r="HG204" s="94"/>
      <c r="HH204" s="94"/>
      <c r="HI204" s="94"/>
      <c r="HJ204" s="94"/>
      <c r="HK204" s="94"/>
      <c r="HL204" s="94"/>
      <c r="HM204" s="94"/>
      <c r="HN204" s="94"/>
      <c r="HO204" s="94"/>
      <c r="HP204" s="94"/>
      <c r="HQ204" s="94"/>
      <c r="HR204" s="94"/>
      <c r="HS204" s="94"/>
      <c r="HT204" s="94"/>
      <c r="HU204" s="94"/>
      <c r="HV204" s="94"/>
      <c r="HW204" s="94"/>
      <c r="HX204" s="94"/>
      <c r="HY204" s="94"/>
      <c r="HZ204" s="94"/>
      <c r="IA204" s="94"/>
      <c r="IB204" s="94"/>
      <c r="IC204" s="94"/>
      <c r="ID204" s="94"/>
      <c r="IE204" s="94"/>
      <c r="IF204" s="94"/>
      <c r="IG204" s="94"/>
      <c r="IH204" s="94"/>
      <c r="II204" s="94"/>
      <c r="IJ204" s="94"/>
      <c r="IK204" s="94"/>
      <c r="IL204" s="94"/>
      <c r="IM204" s="94"/>
      <c r="IN204" s="94"/>
      <c r="IO204" s="94"/>
      <c r="IP204" s="94"/>
      <c r="IQ204" s="94"/>
      <c r="IR204" s="94"/>
      <c r="IS204" s="94"/>
      <c r="IT204" s="94"/>
      <c r="IU204" s="94"/>
      <c r="IV204" s="94"/>
      <c r="IW204" s="94"/>
      <c r="IX204" s="94"/>
      <c r="IY204" s="94"/>
      <c r="IZ204" s="94"/>
      <c r="JA204" s="94"/>
      <c r="JB204" s="94"/>
    </row>
    <row r="205" spans="1:262" x14ac:dyDescent="0.2">
      <c r="A205" s="180">
        <v>41622</v>
      </c>
      <c r="B205" s="193" t="s">
        <v>1965</v>
      </c>
      <c r="C205" s="193" t="s">
        <v>211</v>
      </c>
      <c r="D205" s="193" t="s">
        <v>134</v>
      </c>
      <c r="E205" s="193" t="s">
        <v>144</v>
      </c>
      <c r="F205" s="194">
        <v>41789</v>
      </c>
      <c r="G205" s="186">
        <v>2014</v>
      </c>
      <c r="H205" s="180" t="s">
        <v>6</v>
      </c>
      <c r="I205" s="180" t="str">
        <f>LEFT($H205,2)</f>
        <v>TX</v>
      </c>
      <c r="J205" s="180" t="str">
        <f>RIGHT($H205,2)</f>
        <v>TX</v>
      </c>
      <c r="K205" s="180" t="str">
        <f>IF($L205=$M205,L205,CONCATENATE($L205,", ",IF(ISBLANK(N205),"",CONCATENATE(N205,", ")),$M205))</f>
        <v>South Central</v>
      </c>
      <c r="L205" s="180" t="str">
        <f>INDEX('State '!$A$1:$C$62,MATCH($I205,'State '!$B:$B,0),3)</f>
        <v>South Central</v>
      </c>
      <c r="M205" s="180" t="str">
        <f>INDEX('State '!$A$1:$C$62,MATCH($J205,'State '!$B:$B,0),3)</f>
        <v>South Central</v>
      </c>
      <c r="N205" s="180"/>
      <c r="O205" s="187">
        <v>26.3</v>
      </c>
      <c r="P205" s="187">
        <v>16.5</v>
      </c>
      <c r="Q205" s="187">
        <v>125</v>
      </c>
      <c r="R205" s="186">
        <v>16</v>
      </c>
      <c r="S205" s="180" t="s">
        <v>135</v>
      </c>
      <c r="T205" s="180" t="s">
        <v>390</v>
      </c>
      <c r="U205" s="180" t="s">
        <v>1966</v>
      </c>
      <c r="V205" s="180"/>
      <c r="W205" s="179"/>
      <c r="X205" s="179"/>
      <c r="Y205" s="179"/>
      <c r="Z205" s="94"/>
      <c r="AA205" s="94"/>
      <c r="AB205" s="94"/>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row>
    <row r="206" spans="1:262" s="19" customFormat="1" x14ac:dyDescent="0.2">
      <c r="A206" s="180">
        <v>41704</v>
      </c>
      <c r="B206" s="193" t="s">
        <v>1949</v>
      </c>
      <c r="C206" s="193" t="s">
        <v>204</v>
      </c>
      <c r="D206" s="193" t="s">
        <v>142</v>
      </c>
      <c r="E206" s="193" t="s">
        <v>144</v>
      </c>
      <c r="F206" s="194">
        <v>41761</v>
      </c>
      <c r="G206" s="186">
        <v>2014</v>
      </c>
      <c r="H206" s="180" t="s">
        <v>1865</v>
      </c>
      <c r="I206" s="180" t="str">
        <f>LEFT($H206,2)</f>
        <v>WY</v>
      </c>
      <c r="J206" s="180" t="str">
        <f>RIGHT($H206,2)</f>
        <v>KS</v>
      </c>
      <c r="K206" s="180" t="str">
        <f>IF($L206=$M206,L206,CONCATENATE($L206,", ",IF(ISBLANK(N206),"",CONCATENATE(N206,", ")),$M206))</f>
        <v>Mountain, South Central</v>
      </c>
      <c r="L206" s="180" t="str">
        <f>INDEX('State '!$A$1:$C$62,MATCH($I206,'State '!$B:$B,0),3)</f>
        <v>Mountain</v>
      </c>
      <c r="M206" s="180" t="str">
        <f>INDEX('State '!$A$1:$C$62,MATCH($J206,'State '!$B:$B,0),3)</f>
        <v>South Central</v>
      </c>
      <c r="N206" s="180"/>
      <c r="O206" s="187"/>
      <c r="P206" s="187">
        <v>-500</v>
      </c>
      <c r="Q206" s="187">
        <v>-255</v>
      </c>
      <c r="R206" s="186"/>
      <c r="S206" s="180" t="s">
        <v>135</v>
      </c>
      <c r="T206" s="180" t="s">
        <v>390</v>
      </c>
      <c r="U206" s="180" t="s">
        <v>1950</v>
      </c>
      <c r="V206" s="180"/>
      <c r="W206" s="179"/>
      <c r="X206" s="179"/>
      <c r="Y206" s="179"/>
    </row>
    <row r="207" spans="1:262" ht="25.5" x14ac:dyDescent="0.2">
      <c r="A207" s="180">
        <v>41969</v>
      </c>
      <c r="B207" s="193" t="s">
        <v>1973</v>
      </c>
      <c r="C207" s="181" t="s">
        <v>207</v>
      </c>
      <c r="D207" s="193" t="s">
        <v>141</v>
      </c>
      <c r="E207" s="193" t="s">
        <v>144</v>
      </c>
      <c r="F207" s="194">
        <v>41939</v>
      </c>
      <c r="G207" s="186">
        <v>2014</v>
      </c>
      <c r="H207" s="180" t="s">
        <v>7</v>
      </c>
      <c r="I207" s="180" t="str">
        <f>LEFT($H207,2)</f>
        <v>PA</v>
      </c>
      <c r="J207" s="180" t="str">
        <f>RIGHT($H207,2)</f>
        <v>PA</v>
      </c>
      <c r="K207" s="180" t="str">
        <f>IF($L207=$M207,L207,CONCATENATE($L207,", ",IF(ISBLANK(N207),"",CONCATENATE(N207,", ")),$M207))</f>
        <v>Northeast</v>
      </c>
      <c r="L207" s="180" t="str">
        <f>INDEX('State '!$A$1:$C$62,MATCH($I207,'State '!$B:$B,0),3)</f>
        <v>Northeast</v>
      </c>
      <c r="M207" s="180" t="str">
        <f>INDEX('State '!$A$1:$C$62,MATCH($J207,'State '!$B:$B,0),3)</f>
        <v>Northeast</v>
      </c>
      <c r="N207" s="180"/>
      <c r="O207" s="187">
        <v>92</v>
      </c>
      <c r="P207" s="187">
        <v>0</v>
      </c>
      <c r="Q207" s="187">
        <v>230</v>
      </c>
      <c r="R207" s="186"/>
      <c r="S207" s="180" t="s">
        <v>135</v>
      </c>
      <c r="T207" s="180" t="s">
        <v>390</v>
      </c>
      <c r="U207" s="180" t="s">
        <v>1974</v>
      </c>
      <c r="V207" s="180"/>
      <c r="W207" s="179"/>
      <c r="X207" s="179"/>
      <c r="Y207" s="179"/>
      <c r="Z207" s="94"/>
      <c r="AA207" s="94"/>
      <c r="AB207" s="94"/>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row>
    <row r="208" spans="1:262" s="19" customFormat="1" x14ac:dyDescent="0.2">
      <c r="A208" s="180">
        <v>41810</v>
      </c>
      <c r="B208" s="193" t="s">
        <v>1957</v>
      </c>
      <c r="C208" s="193" t="s">
        <v>248</v>
      </c>
      <c r="D208" s="193" t="s">
        <v>134</v>
      </c>
      <c r="E208" s="193" t="s">
        <v>144</v>
      </c>
      <c r="F208" s="194">
        <v>41808</v>
      </c>
      <c r="G208" s="186">
        <v>2014</v>
      </c>
      <c r="H208" s="180" t="s">
        <v>8</v>
      </c>
      <c r="I208" s="180" t="str">
        <f>LEFT($H208,2)</f>
        <v>OH</v>
      </c>
      <c r="J208" s="180" t="str">
        <f>RIGHT($H208,2)</f>
        <v>OH</v>
      </c>
      <c r="K208" s="180" t="str">
        <f>IF($L208=$M208,L208,CONCATENATE($L208,", ",IF(ISBLANK(N208),"",CONCATENATE(N208,", ")),$M208))</f>
        <v>Northeast</v>
      </c>
      <c r="L208" s="180" t="str">
        <f>INDEX('State '!$A$1:$C$62,MATCH($I208,'State '!$B:$B,0),3)</f>
        <v>Northeast</v>
      </c>
      <c r="M208" s="180" t="str">
        <f>INDEX('State '!$A$1:$C$62,MATCH($J208,'State '!$B:$B,0),3)</f>
        <v>Northeast</v>
      </c>
      <c r="N208" s="180"/>
      <c r="O208" s="187">
        <v>75</v>
      </c>
      <c r="P208" s="187">
        <v>14.3</v>
      </c>
      <c r="Q208" s="187">
        <v>600</v>
      </c>
      <c r="R208" s="186">
        <v>24</v>
      </c>
      <c r="S208" s="180" t="s">
        <v>135</v>
      </c>
      <c r="T208" s="180" t="s">
        <v>390</v>
      </c>
      <c r="U208" s="180" t="s">
        <v>1958</v>
      </c>
      <c r="V208" s="180"/>
      <c r="W208" s="179"/>
      <c r="X208" s="179"/>
      <c r="Y208" s="179"/>
    </row>
    <row r="209" spans="1:262" x14ac:dyDescent="0.2">
      <c r="A209" s="180">
        <v>41950</v>
      </c>
      <c r="B209" s="181" t="s">
        <v>1962</v>
      </c>
      <c r="C209" s="181" t="s">
        <v>1963</v>
      </c>
      <c r="D209" s="181" t="s">
        <v>137</v>
      </c>
      <c r="E209" s="182" t="s">
        <v>144</v>
      </c>
      <c r="F209" s="183">
        <v>41934</v>
      </c>
      <c r="G209" s="190">
        <v>2014</v>
      </c>
      <c r="H209" s="180" t="s">
        <v>1328</v>
      </c>
      <c r="I209" s="180" t="str">
        <f>LEFT($H209,2)</f>
        <v>AZ</v>
      </c>
      <c r="J209" s="180" t="str">
        <f>RIGHT($H209,2)</f>
        <v>MX</v>
      </c>
      <c r="K209" s="180" t="str">
        <f>IF($L209=$M209,L209,CONCATENATE($L209,", ",IF(ISBLANK(N209),"",CONCATENATE(N209,", ")),$M209))</f>
        <v>Mountain, Mexico</v>
      </c>
      <c r="L209" s="180" t="str">
        <f>INDEX('State '!$A$1:$C$62,MATCH($I209,'State '!$B:$B,0),3)</f>
        <v>Mountain</v>
      </c>
      <c r="M209" s="180" t="str">
        <f>INDEX('State '!$A$1:$C$62,MATCH($J209,'State '!$B:$B,0),3)</f>
        <v>Mexico</v>
      </c>
      <c r="N209" s="180"/>
      <c r="O209" s="186">
        <v>200</v>
      </c>
      <c r="P209" s="186">
        <v>60.9</v>
      </c>
      <c r="Q209" s="186">
        <v>201</v>
      </c>
      <c r="R209" s="187">
        <v>36</v>
      </c>
      <c r="S209" s="188" t="s">
        <v>135</v>
      </c>
      <c r="T209" s="185" t="s">
        <v>390</v>
      </c>
      <c r="U209" s="189" t="s">
        <v>1964</v>
      </c>
      <c r="V209" s="180"/>
      <c r="W209" s="179"/>
      <c r="X209" s="179"/>
      <c r="Y209" s="179"/>
      <c r="Z209" s="94"/>
      <c r="AA209" s="94"/>
      <c r="AB209" s="94"/>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row>
    <row r="210" spans="1:262" x14ac:dyDescent="0.2">
      <c r="A210" s="180">
        <v>41963</v>
      </c>
      <c r="B210" s="181" t="s">
        <v>1887</v>
      </c>
      <c r="C210" s="181" t="s">
        <v>241</v>
      </c>
      <c r="D210" s="181" t="s">
        <v>141</v>
      </c>
      <c r="E210" s="182" t="s">
        <v>144</v>
      </c>
      <c r="F210" s="183">
        <v>41922</v>
      </c>
      <c r="G210" s="190">
        <v>2014</v>
      </c>
      <c r="H210" s="180" t="s">
        <v>501</v>
      </c>
      <c r="I210" s="180" t="str">
        <f>LEFT($H210,2)</f>
        <v>MS</v>
      </c>
      <c r="J210" s="180" t="str">
        <f>RIGHT($H210,2)</f>
        <v>AL</v>
      </c>
      <c r="K210" s="180" t="str">
        <f>IF($L210=$M210,L210,CONCATENATE($L210,", ",IF(ISBLANK(N210),"",CONCATENATE(N210,", ")),$M210))</f>
        <v>South Central</v>
      </c>
      <c r="L210" s="180" t="str">
        <f>INDEX('State '!$A$1:$C$62,MATCH($I210,'State '!$B:$B,0),3)</f>
        <v>South Central</v>
      </c>
      <c r="M210" s="180" t="str">
        <f>INDEX('State '!$A$1:$C$62,MATCH($J210,'State '!$B:$B,0),3)</f>
        <v>South Central</v>
      </c>
      <c r="N210" s="180"/>
      <c r="O210" s="186">
        <v>287</v>
      </c>
      <c r="P210" s="186">
        <v>70</v>
      </c>
      <c r="Q210" s="186">
        <v>510.5</v>
      </c>
      <c r="R210" s="187" t="s">
        <v>1888</v>
      </c>
      <c r="S210" s="188" t="s">
        <v>135</v>
      </c>
      <c r="T210" s="185" t="s">
        <v>390</v>
      </c>
      <c r="U210" s="189" t="s">
        <v>1889</v>
      </c>
      <c r="V210" s="180"/>
      <c r="W210" s="179"/>
      <c r="X210" s="179"/>
      <c r="Y210" s="179"/>
      <c r="Z210" s="94"/>
      <c r="AA210" s="94"/>
      <c r="AB210" s="94"/>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row>
    <row r="211" spans="1:262" x14ac:dyDescent="0.2">
      <c r="A211" s="180">
        <v>42613</v>
      </c>
      <c r="B211" s="181" t="s">
        <v>2274</v>
      </c>
      <c r="C211" s="181" t="s">
        <v>219</v>
      </c>
      <c r="D211" s="181"/>
      <c r="E211" s="182" t="s">
        <v>144</v>
      </c>
      <c r="F211" s="194">
        <v>41974</v>
      </c>
      <c r="G211" s="186">
        <v>2014</v>
      </c>
      <c r="H211" s="180" t="s">
        <v>7</v>
      </c>
      <c r="I211" s="180" t="str">
        <f>LEFT($H211,2)</f>
        <v>PA</v>
      </c>
      <c r="J211" s="180" t="str">
        <f>RIGHT($H211,2)</f>
        <v>PA</v>
      </c>
      <c r="K211" s="180" t="str">
        <f>IF($L211=$M211,L211,CONCATENATE($L211,", ",IF(ISBLANK(N211),"",CONCATENATE(N211,", ")),$M211))</f>
        <v>Northeast</v>
      </c>
      <c r="L211" s="180" t="str">
        <f>INDEX('State '!$A$1:$C$62,MATCH($I211,'State '!$B:$B,0),3)</f>
        <v>Northeast</v>
      </c>
      <c r="M211" s="180" t="str">
        <f>INDEX('State '!$A$1:$C$62,MATCH($J211,'State '!$B:$B,0),3)</f>
        <v>Northeast</v>
      </c>
      <c r="N211" s="180"/>
      <c r="O211" s="187">
        <v>0.28999999999999998</v>
      </c>
      <c r="P211" s="187">
        <v>8</v>
      </c>
      <c r="Q211" s="186">
        <v>57</v>
      </c>
      <c r="R211" s="186">
        <v>16</v>
      </c>
      <c r="S211" s="188" t="s">
        <v>135</v>
      </c>
      <c r="T211" s="185" t="s">
        <v>390</v>
      </c>
      <c r="U211" s="180"/>
      <c r="V211" s="180"/>
      <c r="W211" s="179"/>
      <c r="X211" s="179"/>
      <c r="Y211" s="179"/>
      <c r="Z211" s="94"/>
      <c r="AA211" s="94"/>
      <c r="AB211" s="94"/>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c r="IN211" s="19"/>
      <c r="IO211" s="19"/>
      <c r="IP211" s="19"/>
      <c r="IQ211" s="19"/>
      <c r="IR211" s="19"/>
      <c r="IS211" s="19"/>
      <c r="IT211" s="19"/>
      <c r="IU211" s="19"/>
      <c r="IV211" s="19"/>
      <c r="IW211" s="19"/>
      <c r="IX211" s="19"/>
      <c r="IY211" s="19"/>
      <c r="IZ211" s="19"/>
      <c r="JA211" s="19"/>
      <c r="JB211" s="19"/>
    </row>
    <row r="212" spans="1:262" x14ac:dyDescent="0.2">
      <c r="A212" s="180">
        <v>41676</v>
      </c>
      <c r="B212" s="193" t="s">
        <v>404</v>
      </c>
      <c r="C212" s="193" t="s">
        <v>200</v>
      </c>
      <c r="D212" s="193" t="s">
        <v>141</v>
      </c>
      <c r="E212" s="193" t="s">
        <v>144</v>
      </c>
      <c r="F212" s="194">
        <v>41950</v>
      </c>
      <c r="G212" s="186">
        <v>2014</v>
      </c>
      <c r="H212" s="180" t="s">
        <v>409</v>
      </c>
      <c r="I212" s="180" t="str">
        <f>LEFT($H212,2)</f>
        <v>PA</v>
      </c>
      <c r="J212" s="180" t="str">
        <f>RIGHT($H212,2)</f>
        <v>NJ</v>
      </c>
      <c r="K212" s="180" t="str">
        <f>IF($L212=$M212,L212,CONCATENATE($L212,", ",IF(ISBLANK(N212),"",CONCATENATE(N212,", ")),$M212))</f>
        <v>Northeast</v>
      </c>
      <c r="L212" s="180" t="str">
        <f>INDEX('State '!$A$1:$C$62,MATCH($I212,'State '!$B:$B,0),3)</f>
        <v>Northeast</v>
      </c>
      <c r="M212" s="180" t="str">
        <f>INDEX('State '!$A$1:$C$62,MATCH($J212,'State '!$B:$B,0),3)</f>
        <v>Northeast</v>
      </c>
      <c r="N212" s="180"/>
      <c r="O212" s="187">
        <v>500</v>
      </c>
      <c r="P212" s="187">
        <v>33.5</v>
      </c>
      <c r="Q212" s="187">
        <v>600</v>
      </c>
      <c r="R212" s="186">
        <v>36</v>
      </c>
      <c r="S212" s="180" t="s">
        <v>135</v>
      </c>
      <c r="T212" s="180" t="s">
        <v>390</v>
      </c>
      <c r="U212" s="180" t="s">
        <v>1948</v>
      </c>
      <c r="V212" s="180"/>
      <c r="W212" s="179"/>
      <c r="X212" s="179"/>
      <c r="Y212" s="179"/>
      <c r="Z212" s="94"/>
      <c r="AA212" s="94"/>
      <c r="AB212" s="94"/>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row>
    <row r="213" spans="1:262" s="19" customFormat="1" x14ac:dyDescent="0.2">
      <c r="A213" s="180">
        <v>41990</v>
      </c>
      <c r="B213" s="193" t="s">
        <v>1943</v>
      </c>
      <c r="C213" s="181" t="s">
        <v>207</v>
      </c>
      <c r="D213" s="193" t="s">
        <v>1944</v>
      </c>
      <c r="E213" s="193" t="s">
        <v>144</v>
      </c>
      <c r="F213" s="194">
        <v>41730</v>
      </c>
      <c r="G213" s="186">
        <v>2014</v>
      </c>
      <c r="H213" s="180" t="s">
        <v>2242</v>
      </c>
      <c r="I213" s="180" t="str">
        <f>LEFT($H213,2)</f>
        <v>OH</v>
      </c>
      <c r="J213" s="180" t="str">
        <f>RIGHT($H213,2)</f>
        <v>MS</v>
      </c>
      <c r="K213" s="180" t="str">
        <f>IF($L213=$M213,L213,CONCATENATE($L213,", ",IF(ISBLANK(N213),"",CONCATENATE(N213,", ")),$M213))</f>
        <v>Northeast, Midwest, South Central</v>
      </c>
      <c r="L213" s="180" t="str">
        <f>INDEX('State '!$A$1:$C$62,MATCH($I213,'State '!$B:$B,0),3)</f>
        <v>Northeast</v>
      </c>
      <c r="M213" s="180" t="str">
        <f>INDEX('State '!$A$1:$C$62,MATCH($J213,'State '!$B:$B,0),3)</f>
        <v>South Central</v>
      </c>
      <c r="N213" s="180" t="s">
        <v>9</v>
      </c>
      <c r="O213" s="187">
        <v>155.6</v>
      </c>
      <c r="P213" s="187">
        <v>0</v>
      </c>
      <c r="Q213" s="187">
        <v>500</v>
      </c>
      <c r="R213" s="186"/>
      <c r="S213" s="180" t="s">
        <v>135</v>
      </c>
      <c r="T213" s="180" t="s">
        <v>390</v>
      </c>
      <c r="U213" s="180"/>
      <c r="V213" s="180"/>
      <c r="W213" s="179"/>
      <c r="X213" s="179"/>
      <c r="Y213" s="179"/>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row>
    <row r="214" spans="1:262" s="19" customFormat="1" ht="25.5" x14ac:dyDescent="0.2">
      <c r="A214" s="180">
        <v>41598</v>
      </c>
      <c r="B214" s="193" t="s">
        <v>1968</v>
      </c>
      <c r="C214" s="193" t="s">
        <v>1969</v>
      </c>
      <c r="D214" s="193" t="s">
        <v>141</v>
      </c>
      <c r="E214" s="193" t="s">
        <v>144</v>
      </c>
      <c r="F214" s="194">
        <v>41894</v>
      </c>
      <c r="G214" s="186">
        <v>2014</v>
      </c>
      <c r="H214" s="180" t="s">
        <v>24</v>
      </c>
      <c r="I214" s="180" t="str">
        <f>LEFT($H214,2)</f>
        <v>NE</v>
      </c>
      <c r="J214" s="180" t="str">
        <f>RIGHT($H214,2)</f>
        <v>NE</v>
      </c>
      <c r="K214" s="180" t="str">
        <f>IF($L214=$M214,L214,CONCATENATE($L214,", ",IF(ISBLANK(N214),"",CONCATENATE(N214,", ")),$M214))</f>
        <v>Mountain</v>
      </c>
      <c r="L214" s="180" t="str">
        <f>INDEX('State '!$A$1:$C$62,MATCH($I214,'State '!$B:$B,0),3)</f>
        <v>Mountain</v>
      </c>
      <c r="M214" s="180" t="str">
        <f>INDEX('State '!$A$1:$C$62,MATCH($J214,'State '!$B:$B,0),3)</f>
        <v>Mountain</v>
      </c>
      <c r="N214" s="180"/>
      <c r="O214" s="187">
        <v>70</v>
      </c>
      <c r="P214" s="187">
        <v>7</v>
      </c>
      <c r="Q214" s="187">
        <v>88.4</v>
      </c>
      <c r="R214" s="186">
        <v>20</v>
      </c>
      <c r="S214" s="180" t="s">
        <v>135</v>
      </c>
      <c r="T214" s="180" t="s">
        <v>390</v>
      </c>
      <c r="U214" s="180" t="s">
        <v>1970</v>
      </c>
      <c r="V214" s="180"/>
      <c r="W214" s="179"/>
      <c r="X214" s="179"/>
      <c r="Y214" s="179"/>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row>
    <row r="215" spans="1:262" s="19" customFormat="1" x14ac:dyDescent="0.2">
      <c r="A215" s="180">
        <v>41005</v>
      </c>
      <c r="B215" s="181" t="s">
        <v>1976</v>
      </c>
      <c r="C215" s="181" t="s">
        <v>263</v>
      </c>
      <c r="D215" s="181" t="s">
        <v>1944</v>
      </c>
      <c r="E215" s="182" t="s">
        <v>144</v>
      </c>
      <c r="F215" s="183">
        <v>41939</v>
      </c>
      <c r="G215" s="190">
        <v>2014</v>
      </c>
      <c r="H215" s="180" t="s">
        <v>1977</v>
      </c>
      <c r="I215" s="180" t="str">
        <f>LEFT($H215,2)</f>
        <v>PA</v>
      </c>
      <c r="J215" s="180" t="str">
        <f>RIGHT($H215,2)</f>
        <v>KY</v>
      </c>
      <c r="K215" s="180" t="str">
        <f>IF($L215=$M215,L215,CONCATENATE($L215,", ",IF(ISBLANK(N215),"",CONCATENATE(N215,", ")),$M215))</f>
        <v>Northeast, Midwest</v>
      </c>
      <c r="L215" s="180" t="str">
        <f>INDEX('State '!$A$1:$C$62,MATCH($I215,'State '!$B:$B,0),3)</f>
        <v>Northeast</v>
      </c>
      <c r="M215" s="180" t="str">
        <f>INDEX('State '!$A$1:$C$62,MATCH($J215,'State '!$B:$B,0),3)</f>
        <v>Midwest</v>
      </c>
      <c r="N215" s="180"/>
      <c r="O215" s="186">
        <v>81</v>
      </c>
      <c r="P215" s="186"/>
      <c r="Q215" s="186">
        <v>444</v>
      </c>
      <c r="R215" s="187"/>
      <c r="S215" s="188" t="s">
        <v>135</v>
      </c>
      <c r="T215" s="185" t="s">
        <v>390</v>
      </c>
      <c r="U215" s="189" t="s">
        <v>1978</v>
      </c>
      <c r="V215" s="180"/>
      <c r="W215" s="179"/>
      <c r="X215" s="179"/>
      <c r="Y215" s="179"/>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row>
    <row r="216" spans="1:262" s="19" customFormat="1" x14ac:dyDescent="0.2">
      <c r="A216" s="180">
        <v>41558</v>
      </c>
      <c r="B216" s="193" t="s">
        <v>1967</v>
      </c>
      <c r="C216" s="193" t="s">
        <v>219</v>
      </c>
      <c r="D216" s="193" t="s">
        <v>134</v>
      </c>
      <c r="E216" s="193" t="s">
        <v>144</v>
      </c>
      <c r="F216" s="194">
        <v>41912</v>
      </c>
      <c r="G216" s="186">
        <v>2014</v>
      </c>
      <c r="H216" s="180" t="s">
        <v>55</v>
      </c>
      <c r="I216" s="180" t="str">
        <f>LEFT($H216,2)</f>
        <v>DE</v>
      </c>
      <c r="J216" s="180" t="str">
        <f>RIGHT($H216,2)</f>
        <v>DE</v>
      </c>
      <c r="K216" s="180" t="str">
        <f>IF($L216=$M216,L216,CONCATENATE($L216,", ",IF(ISBLANK(N216),"",CONCATENATE(N216,", ")),$M216))</f>
        <v>Northeast</v>
      </c>
      <c r="L216" s="180" t="str">
        <f>INDEX('State '!$A$1:$C$62,MATCH($I216,'State '!$B:$B,0),3)</f>
        <v>Northeast</v>
      </c>
      <c r="M216" s="180" t="str">
        <f>INDEX('State '!$A$1:$C$62,MATCH($J216,'State '!$B:$B,0),3)</f>
        <v>Northeast</v>
      </c>
      <c r="N216" s="180"/>
      <c r="O216" s="187">
        <v>11.2</v>
      </c>
      <c r="P216" s="187">
        <v>5.5</v>
      </c>
      <c r="Q216" s="187">
        <v>55</v>
      </c>
      <c r="R216" s="186">
        <v>16</v>
      </c>
      <c r="S216" s="180" t="s">
        <v>135</v>
      </c>
      <c r="T216" s="180" t="s">
        <v>390</v>
      </c>
      <c r="U216" s="180" t="s">
        <v>2133</v>
      </c>
      <c r="V216" s="180"/>
      <c r="W216" s="179"/>
      <c r="X216" s="179"/>
      <c r="Y216" s="179"/>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row>
    <row r="217" spans="1:262" s="19" customFormat="1" x14ac:dyDescent="0.2">
      <c r="A217" s="180">
        <v>41366</v>
      </c>
      <c r="B217" s="181" t="s">
        <v>496</v>
      </c>
      <c r="C217" s="181" t="s">
        <v>224</v>
      </c>
      <c r="D217" s="181" t="s">
        <v>134</v>
      </c>
      <c r="E217" s="182" t="s">
        <v>144</v>
      </c>
      <c r="F217" s="183">
        <v>41367</v>
      </c>
      <c r="G217" s="184">
        <v>2013</v>
      </c>
      <c r="H217" s="180" t="s">
        <v>0</v>
      </c>
      <c r="I217" s="180" t="str">
        <f>LEFT($H217,2)</f>
        <v>LA</v>
      </c>
      <c r="J217" s="180" t="str">
        <f>RIGHT($H217,2)</f>
        <v>LA</v>
      </c>
      <c r="K217" s="180" t="str">
        <f>IF($L217=$M217,L217,CONCATENATE($L217,", ",IF(ISBLANK(N217),"",CONCATENATE(N217,", ")),$M217))</f>
        <v>South Central</v>
      </c>
      <c r="L217" s="180" t="str">
        <f>INDEX('State '!$A$1:$C$62,MATCH($I217,'State '!$B:$B,0),3)</f>
        <v>South Central</v>
      </c>
      <c r="M217" s="180" t="str">
        <f>INDEX('State '!$A$1:$C$62,MATCH($J217,'State '!$B:$B,0),3)</f>
        <v>South Central</v>
      </c>
      <c r="N217" s="180"/>
      <c r="O217" s="186"/>
      <c r="P217" s="186">
        <v>9.9</v>
      </c>
      <c r="Q217" s="186">
        <v>420</v>
      </c>
      <c r="R217" s="187" t="s">
        <v>497</v>
      </c>
      <c r="S217" s="188" t="s">
        <v>135</v>
      </c>
      <c r="T217" s="185" t="s">
        <v>390</v>
      </c>
      <c r="U217" s="189" t="s">
        <v>1933</v>
      </c>
      <c r="V217" s="180"/>
      <c r="W217" s="179"/>
      <c r="X217" s="179"/>
      <c r="Y217" s="179"/>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row>
    <row r="218" spans="1:262" s="19" customFormat="1" ht="25.5" x14ac:dyDescent="0.2">
      <c r="A218" s="180">
        <v>41330</v>
      </c>
      <c r="B218" s="181" t="s">
        <v>1875</v>
      </c>
      <c r="C218" s="181" t="s">
        <v>1876</v>
      </c>
      <c r="D218" s="181" t="s">
        <v>134</v>
      </c>
      <c r="E218" s="182" t="s">
        <v>144</v>
      </c>
      <c r="F218" s="183">
        <v>41319</v>
      </c>
      <c r="G218" s="184">
        <v>2013</v>
      </c>
      <c r="H218" s="180" t="s">
        <v>6</v>
      </c>
      <c r="I218" s="180" t="str">
        <f>LEFT($H218,2)</f>
        <v>TX</v>
      </c>
      <c r="J218" s="180" t="str">
        <f>RIGHT($H218,2)</f>
        <v>TX</v>
      </c>
      <c r="K218" s="180" t="str">
        <f>IF($L218=$M218,L218,CONCATENATE($L218,", ",IF(ISBLANK(N218),"",CONCATENATE(N218,", ")),$M218))</f>
        <v>South Central</v>
      </c>
      <c r="L218" s="180" t="str">
        <f>INDEX('State '!$A$1:$C$62,MATCH($I218,'State '!$B:$B,0),3)</f>
        <v>South Central</v>
      </c>
      <c r="M218" s="180" t="str">
        <f>INDEX('State '!$A$1:$C$62,MATCH($J218,'State '!$B:$B,0),3)</f>
        <v>South Central</v>
      </c>
      <c r="N218" s="180"/>
      <c r="O218" s="186">
        <v>0</v>
      </c>
      <c r="P218" s="186">
        <v>10.199999999999999</v>
      </c>
      <c r="Q218" s="186"/>
      <c r="R218" s="187"/>
      <c r="S218" s="188" t="s">
        <v>135</v>
      </c>
      <c r="T218" s="185" t="s">
        <v>390</v>
      </c>
      <c r="U218" s="189" t="s">
        <v>1877</v>
      </c>
      <c r="V218" s="180"/>
      <c r="W218" s="179"/>
      <c r="X218" s="179"/>
      <c r="Y218" s="179"/>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row>
    <row r="219" spans="1:262" x14ac:dyDescent="0.2">
      <c r="A219" s="180">
        <v>41519</v>
      </c>
      <c r="B219" s="181" t="s">
        <v>436</v>
      </c>
      <c r="C219" s="181" t="s">
        <v>212</v>
      </c>
      <c r="D219" s="181" t="s">
        <v>141</v>
      </c>
      <c r="E219" s="182" t="s">
        <v>144</v>
      </c>
      <c r="F219" s="183">
        <v>41395</v>
      </c>
      <c r="G219" s="184">
        <v>2013</v>
      </c>
      <c r="H219" s="180" t="s">
        <v>6</v>
      </c>
      <c r="I219" s="180" t="str">
        <f>LEFT($H219,2)</f>
        <v>TX</v>
      </c>
      <c r="J219" s="180" t="str">
        <f>RIGHT($H219,2)</f>
        <v>TX</v>
      </c>
      <c r="K219" s="180" t="str">
        <f>IF($L219=$M219,L219,CONCATENATE($L219,", ",IF(ISBLANK(N219),"",CONCATENATE(N219,", ")),$M219))</f>
        <v>South Central</v>
      </c>
      <c r="L219" s="180" t="str">
        <f>INDEX('State '!$A$1:$C$62,MATCH($I219,'State '!$B:$B,0),3)</f>
        <v>South Central</v>
      </c>
      <c r="M219" s="180" t="str">
        <f>INDEX('State '!$A$1:$C$62,MATCH($J219,'State '!$B:$B,0),3)</f>
        <v>South Central</v>
      </c>
      <c r="N219" s="180"/>
      <c r="O219" s="186"/>
      <c r="P219" s="186">
        <v>105</v>
      </c>
      <c r="Q219" s="186"/>
      <c r="R219" s="187">
        <v>24</v>
      </c>
      <c r="S219" s="188" t="s">
        <v>139</v>
      </c>
      <c r="T219" s="185" t="s">
        <v>188</v>
      </c>
      <c r="U219" s="189" t="s">
        <v>391</v>
      </c>
      <c r="V219" s="180"/>
      <c r="W219" s="179"/>
      <c r="X219" s="179"/>
      <c r="Y219" s="179"/>
      <c r="Z219" s="94"/>
      <c r="AA219" s="94"/>
      <c r="AB219" s="94"/>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row>
    <row r="220" spans="1:262" x14ac:dyDescent="0.2">
      <c r="A220" s="180">
        <v>41615</v>
      </c>
      <c r="B220" s="181" t="s">
        <v>1871</v>
      </c>
      <c r="C220" s="181" t="s">
        <v>219</v>
      </c>
      <c r="D220" s="181" t="s">
        <v>141</v>
      </c>
      <c r="E220" s="182" t="s">
        <v>144</v>
      </c>
      <c r="F220" s="183">
        <v>41579</v>
      </c>
      <c r="G220" s="184">
        <v>2013</v>
      </c>
      <c r="H220" s="180" t="s">
        <v>55</v>
      </c>
      <c r="I220" s="180" t="str">
        <f>LEFT($H220,2)</f>
        <v>DE</v>
      </c>
      <c r="J220" s="180" t="str">
        <f>RIGHT($H220,2)</f>
        <v>DE</v>
      </c>
      <c r="K220" s="180" t="str">
        <f>IF($L220=$M220,L220,CONCATENATE($L220,", ",IF(ISBLANK(N220),"",CONCATENATE(N220,", ")),$M220))</f>
        <v>Northeast</v>
      </c>
      <c r="L220" s="180" t="str">
        <f>INDEX('State '!$A$1:$C$62,MATCH($I220,'State '!$B:$B,0),3)</f>
        <v>Northeast</v>
      </c>
      <c r="M220" s="180" t="str">
        <f>INDEX('State '!$A$1:$C$62,MATCH($J220,'State '!$B:$B,0),3)</f>
        <v>Northeast</v>
      </c>
      <c r="N220" s="180"/>
      <c r="O220" s="198">
        <v>16.283000000000001</v>
      </c>
      <c r="P220" s="186">
        <v>11</v>
      </c>
      <c r="Q220" s="186">
        <v>15</v>
      </c>
      <c r="R220" s="187">
        <v>16</v>
      </c>
      <c r="S220" s="188" t="s">
        <v>135</v>
      </c>
      <c r="T220" s="185" t="s">
        <v>390</v>
      </c>
      <c r="U220" s="189" t="s">
        <v>1872</v>
      </c>
      <c r="V220" s="180"/>
      <c r="W220" s="179"/>
      <c r="X220" s="179"/>
      <c r="Y220" s="179"/>
      <c r="Z220" s="94"/>
      <c r="AA220" s="94"/>
      <c r="AB220" s="94"/>
    </row>
    <row r="221" spans="1:262" s="19" customFormat="1" x14ac:dyDescent="0.2">
      <c r="A221" s="180">
        <v>41523</v>
      </c>
      <c r="B221" s="181" t="s">
        <v>1971</v>
      </c>
      <c r="C221" s="181" t="s">
        <v>265</v>
      </c>
      <c r="D221" s="181" t="s">
        <v>141</v>
      </c>
      <c r="E221" s="182" t="s">
        <v>144</v>
      </c>
      <c r="F221" s="183">
        <v>41522</v>
      </c>
      <c r="G221" s="184">
        <v>2013</v>
      </c>
      <c r="H221" s="180" t="s">
        <v>21</v>
      </c>
      <c r="I221" s="180" t="str">
        <f>LEFT($H221,2)</f>
        <v>UT</v>
      </c>
      <c r="J221" s="180" t="str">
        <f>RIGHT($H221,2)</f>
        <v>UT</v>
      </c>
      <c r="K221" s="180" t="str">
        <f>IF($L221=$M221,L221,CONCATENATE($L221,", ",IF(ISBLANK(N221),"",CONCATENATE(N221,", ")),$M221))</f>
        <v>Mountain</v>
      </c>
      <c r="L221" s="180" t="str">
        <f>INDEX('State '!$A$1:$C$62,MATCH($I221,'State '!$B:$B,0),3)</f>
        <v>Mountain</v>
      </c>
      <c r="M221" s="180" t="str">
        <f>INDEX('State '!$A$1:$C$62,MATCH($J221,'State '!$B:$B,0),3)</f>
        <v>Mountain</v>
      </c>
      <c r="N221" s="180"/>
      <c r="O221" s="186">
        <v>14.8</v>
      </c>
      <c r="P221" s="186">
        <v>14.7</v>
      </c>
      <c r="Q221" s="186">
        <v>62</v>
      </c>
      <c r="R221" s="187">
        <v>16</v>
      </c>
      <c r="S221" s="188" t="s">
        <v>135</v>
      </c>
      <c r="T221" s="185" t="s">
        <v>390</v>
      </c>
      <c r="U221" s="189" t="s">
        <v>1972</v>
      </c>
      <c r="V221" s="180"/>
      <c r="W221" s="179"/>
      <c r="X221" s="179"/>
      <c r="Y221" s="179"/>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row>
    <row r="222" spans="1:262" x14ac:dyDescent="0.2">
      <c r="A222" s="180">
        <v>41610</v>
      </c>
      <c r="B222" s="193" t="s">
        <v>450</v>
      </c>
      <c r="C222" s="193" t="s">
        <v>1941</v>
      </c>
      <c r="D222" s="193" t="s">
        <v>141</v>
      </c>
      <c r="E222" s="193" t="s">
        <v>144</v>
      </c>
      <c r="F222" s="194">
        <v>41327</v>
      </c>
      <c r="G222" s="195">
        <v>2013</v>
      </c>
      <c r="H222" s="180" t="s">
        <v>19</v>
      </c>
      <c r="I222" s="180" t="str">
        <f>LEFT($H222,2)</f>
        <v>VA</v>
      </c>
      <c r="J222" s="180" t="str">
        <f>RIGHT($H222,2)</f>
        <v>VA</v>
      </c>
      <c r="K222" s="180" t="str">
        <f>IF($L222=$M222,L222,CONCATENATE($L222,", ",IF(ISBLANK(N222),"",CONCATENATE(N222,", ")),$M222))</f>
        <v>Northeast</v>
      </c>
      <c r="L222" s="180" t="str">
        <f>INDEX('State '!$A$1:$C$62,MATCH($I222,'State '!$B:$B,0),3)</f>
        <v>Northeast</v>
      </c>
      <c r="M222" s="180" t="str">
        <f>INDEX('State '!$A$1:$C$62,MATCH($J222,'State '!$B:$B,0),3)</f>
        <v>Northeast</v>
      </c>
      <c r="N222" s="180"/>
      <c r="O222" s="187">
        <v>55</v>
      </c>
      <c r="P222" s="187">
        <v>1.44</v>
      </c>
      <c r="Q222" s="187">
        <v>142</v>
      </c>
      <c r="R222" s="186">
        <v>42</v>
      </c>
      <c r="S222" s="180" t="s">
        <v>135</v>
      </c>
      <c r="T222" s="180" t="s">
        <v>390</v>
      </c>
      <c r="U222" s="180" t="s">
        <v>451</v>
      </c>
      <c r="V222" s="180"/>
      <c r="W222" s="179"/>
      <c r="X222" s="179"/>
      <c r="Y222" s="179"/>
      <c r="Z222" s="94"/>
      <c r="AA222" s="94"/>
      <c r="AB222" s="94"/>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row>
    <row r="223" spans="1:262" ht="25.5" x14ac:dyDescent="0.2">
      <c r="A223" s="180">
        <v>41276</v>
      </c>
      <c r="B223" s="181" t="s">
        <v>458</v>
      </c>
      <c r="C223" s="181" t="s">
        <v>1790</v>
      </c>
      <c r="D223" s="181" t="s">
        <v>141</v>
      </c>
      <c r="E223" s="182" t="s">
        <v>144</v>
      </c>
      <c r="F223" s="183">
        <v>41426</v>
      </c>
      <c r="G223" s="184">
        <v>2013</v>
      </c>
      <c r="H223" s="180" t="s">
        <v>10</v>
      </c>
      <c r="I223" s="180" t="str">
        <f>LEFT($H223,2)</f>
        <v>NY</v>
      </c>
      <c r="J223" s="180" t="str">
        <f>RIGHT($H223,2)</f>
        <v>NY</v>
      </c>
      <c r="K223" s="180" t="str">
        <f>IF($L223=$M223,L223,CONCATENATE($L223,", ",IF(ISBLANK(N223),"",CONCATENATE(N223,", ")),$M223))</f>
        <v>Northeast</v>
      </c>
      <c r="L223" s="180" t="str">
        <f>INDEX('State '!$A$1:$C$62,MATCH($I223,'State '!$B:$B,0),3)</f>
        <v>Northeast</v>
      </c>
      <c r="M223" s="180" t="str">
        <f>INDEX('State '!$A$1:$C$62,MATCH($J223,'State '!$B:$B,0),3)</f>
        <v>Northeast</v>
      </c>
      <c r="N223" s="180"/>
      <c r="O223" s="186">
        <v>44</v>
      </c>
      <c r="P223" s="186">
        <v>0.1</v>
      </c>
      <c r="Q223" s="186">
        <v>225</v>
      </c>
      <c r="R223" s="187">
        <v>36</v>
      </c>
      <c r="S223" s="188" t="s">
        <v>135</v>
      </c>
      <c r="T223" s="185" t="s">
        <v>390</v>
      </c>
      <c r="U223" s="189" t="s">
        <v>459</v>
      </c>
      <c r="V223" s="180"/>
      <c r="W223" s="179"/>
      <c r="X223" s="179"/>
      <c r="Y223" s="179"/>
      <c r="Z223" s="94"/>
      <c r="AA223" s="94"/>
      <c r="AB223" s="94"/>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row>
    <row r="224" spans="1:262" s="19" customFormat="1" x14ac:dyDescent="0.2">
      <c r="A224" s="180">
        <v>41537</v>
      </c>
      <c r="B224" s="181" t="s">
        <v>437</v>
      </c>
      <c r="C224" s="181" t="s">
        <v>207</v>
      </c>
      <c r="D224" s="181" t="s">
        <v>141</v>
      </c>
      <c r="E224" s="182" t="s">
        <v>144</v>
      </c>
      <c r="F224" s="183">
        <v>41537</v>
      </c>
      <c r="G224" s="184">
        <v>2013</v>
      </c>
      <c r="H224" s="180" t="s">
        <v>7</v>
      </c>
      <c r="I224" s="180" t="str">
        <f>LEFT($H224,2)</f>
        <v>PA</v>
      </c>
      <c r="J224" s="180" t="str">
        <f>RIGHT($H224,2)</f>
        <v>PA</v>
      </c>
      <c r="K224" s="180" t="str">
        <f>IF($L224=$M224,L224,CONCATENATE($L224,", ",IF(ISBLANK(N224),"",CONCATENATE(N224,", ")),$M224))</f>
        <v>Northeast</v>
      </c>
      <c r="L224" s="180" t="str">
        <f>INDEX('State '!$A$1:$C$62,MATCH($I224,'State '!$B:$B,0),3)</f>
        <v>Northeast</v>
      </c>
      <c r="M224" s="180" t="str">
        <f>INDEX('State '!$A$1:$C$62,MATCH($J224,'State '!$B:$B,0),3)</f>
        <v>Northeast</v>
      </c>
      <c r="N224" s="180"/>
      <c r="O224" s="186">
        <v>89</v>
      </c>
      <c r="P224" s="186">
        <v>7.9</v>
      </c>
      <c r="Q224" s="186">
        <v>240</v>
      </c>
      <c r="R224" s="187">
        <v>30</v>
      </c>
      <c r="S224" s="188" t="s">
        <v>135</v>
      </c>
      <c r="T224" s="185" t="s">
        <v>390</v>
      </c>
      <c r="U224" s="189" t="s">
        <v>438</v>
      </c>
      <c r="V224" s="180"/>
      <c r="W224" s="179"/>
      <c r="X224" s="179"/>
      <c r="Y224" s="179"/>
    </row>
    <row r="225" spans="1:262" x14ac:dyDescent="0.2">
      <c r="A225" s="180">
        <v>41584</v>
      </c>
      <c r="B225" s="193" t="s">
        <v>433</v>
      </c>
      <c r="C225" s="193" t="s">
        <v>200</v>
      </c>
      <c r="D225" s="193" t="s">
        <v>141</v>
      </c>
      <c r="E225" s="193" t="s">
        <v>144</v>
      </c>
      <c r="F225" s="194">
        <v>41584</v>
      </c>
      <c r="G225" s="195">
        <v>2013</v>
      </c>
      <c r="H225" s="180" t="s">
        <v>406</v>
      </c>
      <c r="I225" s="180" t="str">
        <f>LEFT($H225,2)</f>
        <v>NJ</v>
      </c>
      <c r="J225" s="180" t="str">
        <f>RIGHT($H225,2)</f>
        <v>NY</v>
      </c>
      <c r="K225" s="180" t="str">
        <f>IF($L225=$M225,L225,CONCATENATE($L225,", ",IF(ISBLANK(N225),"",CONCATENATE(N225,", ")),$M225))</f>
        <v>Northeast</v>
      </c>
      <c r="L225" s="180" t="str">
        <f>INDEX('State '!$A$1:$C$62,MATCH($I225,'State '!$B:$B,0),3)</f>
        <v>Northeast</v>
      </c>
      <c r="M225" s="180" t="str">
        <f>INDEX('State '!$A$1:$C$62,MATCH($J225,'State '!$B:$B,0),3)</f>
        <v>Northeast</v>
      </c>
      <c r="N225" s="180"/>
      <c r="O225" s="187">
        <v>1200</v>
      </c>
      <c r="P225" s="187">
        <v>20.9</v>
      </c>
      <c r="Q225" s="187">
        <v>800</v>
      </c>
      <c r="R225" s="186" t="s">
        <v>434</v>
      </c>
      <c r="S225" s="180" t="s">
        <v>135</v>
      </c>
      <c r="T225" s="180" t="s">
        <v>390</v>
      </c>
      <c r="U225" s="180" t="s">
        <v>414</v>
      </c>
      <c r="V225" s="180"/>
      <c r="W225" s="179"/>
      <c r="X225" s="179"/>
      <c r="Y225" s="179"/>
      <c r="Z225" s="94"/>
      <c r="AA225" s="94"/>
      <c r="AB225" s="94"/>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row>
    <row r="226" spans="1:262" x14ac:dyDescent="0.2">
      <c r="A226" s="180">
        <v>41432</v>
      </c>
      <c r="B226" s="181" t="s">
        <v>1783</v>
      </c>
      <c r="C226" s="181" t="s">
        <v>1784</v>
      </c>
      <c r="D226" s="181" t="s">
        <v>137</v>
      </c>
      <c r="E226" s="182" t="s">
        <v>144</v>
      </c>
      <c r="F226" s="183">
        <v>41432</v>
      </c>
      <c r="G226" s="184">
        <v>2013</v>
      </c>
      <c r="H226" s="180" t="s">
        <v>419</v>
      </c>
      <c r="I226" s="180" t="str">
        <f>LEFT($H226,2)</f>
        <v>TX</v>
      </c>
      <c r="J226" s="180" t="str">
        <f>RIGHT($H226,2)</f>
        <v>MX</v>
      </c>
      <c r="K226" s="180" t="str">
        <f>IF($L226=$M226,L226,CONCATENATE($L226,", ",IF(ISBLANK(N226),"",CONCATENATE(N226,", ")),$M226))</f>
        <v>South Central, Mexico</v>
      </c>
      <c r="L226" s="180" t="str">
        <f>INDEX('State '!$A$1:$C$62,MATCH($I226,'State '!$B:$B,0),3)</f>
        <v>South Central</v>
      </c>
      <c r="M226" s="180" t="str">
        <f>INDEX('State '!$A$1:$C$62,MATCH($J226,'State '!$B:$B,0),3)</f>
        <v>Mexico</v>
      </c>
      <c r="N226" s="180"/>
      <c r="O226" s="186"/>
      <c r="P226" s="186">
        <v>0.28000000000000003</v>
      </c>
      <c r="Q226" s="186">
        <v>366</v>
      </c>
      <c r="R226" s="187">
        <v>36</v>
      </c>
      <c r="S226" s="188" t="s">
        <v>135</v>
      </c>
      <c r="T226" s="185" t="s">
        <v>390</v>
      </c>
      <c r="U226" s="189" t="s">
        <v>1785</v>
      </c>
      <c r="V226" s="180" t="s">
        <v>2250</v>
      </c>
      <c r="W226" s="179"/>
      <c r="X226" s="179"/>
      <c r="Y226" s="179"/>
      <c r="Z226" s="94"/>
      <c r="AA226" s="94"/>
      <c r="AB226" s="94"/>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row>
    <row r="227" spans="1:262" s="19" customFormat="1" x14ac:dyDescent="0.2">
      <c r="A227" s="180">
        <v>41074</v>
      </c>
      <c r="B227" s="193" t="s">
        <v>2059</v>
      </c>
      <c r="C227" s="193" t="s">
        <v>2060</v>
      </c>
      <c r="D227" s="193" t="s">
        <v>134</v>
      </c>
      <c r="E227" s="193" t="s">
        <v>144</v>
      </c>
      <c r="F227" s="194">
        <v>41609</v>
      </c>
      <c r="G227" s="195">
        <v>2013</v>
      </c>
      <c r="H227" s="180" t="s">
        <v>31</v>
      </c>
      <c r="I227" s="180" t="str">
        <f>LEFT($H227,2)</f>
        <v>NV</v>
      </c>
      <c r="J227" s="180" t="str">
        <f>RIGHT($H227,2)</f>
        <v>NV</v>
      </c>
      <c r="K227" s="180" t="str">
        <f>IF($L227=$M227,L227,CONCATENATE($L227,", ",IF(ISBLANK(N227),"",CONCATENATE(N227,", ")),$M227))</f>
        <v>Mountain</v>
      </c>
      <c r="L227" s="180" t="str">
        <f>INDEX('State '!$A$1:$C$62,MATCH($I227,'State '!$B:$B,0),3)</f>
        <v>Mountain</v>
      </c>
      <c r="M227" s="180" t="str">
        <f>INDEX('State '!$A$1:$C$62,MATCH($J227,'State '!$B:$B,0),3)</f>
        <v>Mountain</v>
      </c>
      <c r="N227" s="180"/>
      <c r="O227" s="187"/>
      <c r="P227" s="187">
        <v>24</v>
      </c>
      <c r="Q227" s="187"/>
      <c r="R227" s="186">
        <v>12</v>
      </c>
      <c r="S227" s="180" t="s">
        <v>139</v>
      </c>
      <c r="T227" s="180" t="s">
        <v>188</v>
      </c>
      <c r="U227" s="180" t="s">
        <v>391</v>
      </c>
      <c r="V227" s="180"/>
      <c r="W227" s="179"/>
      <c r="X227" s="179"/>
      <c r="Y227" s="179"/>
    </row>
    <row r="228" spans="1:262" s="19" customFormat="1" x14ac:dyDescent="0.2">
      <c r="A228" s="180">
        <v>41531</v>
      </c>
      <c r="B228" s="181" t="s">
        <v>411</v>
      </c>
      <c r="C228" s="181" t="s">
        <v>1941</v>
      </c>
      <c r="D228" s="181" t="s">
        <v>141</v>
      </c>
      <c r="E228" s="182" t="s">
        <v>144</v>
      </c>
      <c r="F228" s="183">
        <v>41575</v>
      </c>
      <c r="G228" s="190">
        <v>2013</v>
      </c>
      <c r="H228" s="180" t="s">
        <v>409</v>
      </c>
      <c r="I228" s="180" t="str">
        <f>LEFT($H228,2)</f>
        <v>PA</v>
      </c>
      <c r="J228" s="180" t="str">
        <f>RIGHT($H228,2)</f>
        <v>NJ</v>
      </c>
      <c r="K228" s="180" t="str">
        <f>IF($L228=$M228,L228,CONCATENATE($L228,", ",IF(ISBLANK(N228),"",CONCATENATE(N228,", ")),$M228))</f>
        <v>Northeast</v>
      </c>
      <c r="L228" s="180" t="str">
        <f>INDEX('State '!$A$1:$C$62,MATCH($I228,'State '!$B:$B,0),3)</f>
        <v>Northeast</v>
      </c>
      <c r="M228" s="180" t="str">
        <f>INDEX('State '!$A$1:$C$62,MATCH($J228,'State '!$B:$B,0),3)</f>
        <v>Northeast</v>
      </c>
      <c r="N228" s="180"/>
      <c r="O228" s="186">
        <v>390</v>
      </c>
      <c r="P228" s="186">
        <v>12.5</v>
      </c>
      <c r="Q228" s="186">
        <v>250</v>
      </c>
      <c r="R228" s="187" t="s">
        <v>479</v>
      </c>
      <c r="S228" s="188" t="s">
        <v>135</v>
      </c>
      <c r="T228" s="185" t="s">
        <v>390</v>
      </c>
      <c r="U228" s="189" t="s">
        <v>435</v>
      </c>
      <c r="V228" s="180"/>
      <c r="W228" s="179"/>
      <c r="X228" s="179"/>
      <c r="Y228" s="179"/>
    </row>
    <row r="229" spans="1:262" s="19" customFormat="1" x14ac:dyDescent="0.2">
      <c r="A229" s="180">
        <v>41617</v>
      </c>
      <c r="B229" s="193" t="s">
        <v>408</v>
      </c>
      <c r="C229" s="193" t="s">
        <v>207</v>
      </c>
      <c r="D229" s="193" t="s">
        <v>141</v>
      </c>
      <c r="E229" s="193" t="s">
        <v>144</v>
      </c>
      <c r="F229" s="194">
        <v>41613</v>
      </c>
      <c r="G229" s="186">
        <v>2013</v>
      </c>
      <c r="H229" s="180" t="s">
        <v>409</v>
      </c>
      <c r="I229" s="180" t="str">
        <f>LEFT($H229,2)</f>
        <v>PA</v>
      </c>
      <c r="J229" s="180" t="str">
        <f>RIGHT($H229,2)</f>
        <v>NJ</v>
      </c>
      <c r="K229" s="180" t="str">
        <f>IF($L229=$M229,L229,CONCATENATE($L229,", ",IF(ISBLANK(N229),"",CONCATENATE(N229,", ")),$M229))</f>
        <v>Northeast</v>
      </c>
      <c r="L229" s="180" t="str">
        <f>INDEX('State '!$A$1:$C$62,MATCH($I229,'State '!$B:$B,0),3)</f>
        <v>Northeast</v>
      </c>
      <c r="M229" s="180" t="str">
        <f>INDEX('State '!$A$1:$C$62,MATCH($J229,'State '!$B:$B,0),3)</f>
        <v>Northeast</v>
      </c>
      <c r="N229" s="180"/>
      <c r="O229" s="187">
        <v>500</v>
      </c>
      <c r="P229" s="187">
        <v>40.299999999999997</v>
      </c>
      <c r="Q229" s="187">
        <v>636</v>
      </c>
      <c r="R229" s="186">
        <v>24</v>
      </c>
      <c r="S229" s="180" t="s">
        <v>135</v>
      </c>
      <c r="T229" s="180" t="s">
        <v>390</v>
      </c>
      <c r="U229" s="180" t="s">
        <v>2134</v>
      </c>
      <c r="V229" s="180"/>
      <c r="W229" s="179"/>
      <c r="X229" s="179"/>
      <c r="Y229" s="179"/>
    </row>
    <row r="230" spans="1:262" s="19" customFormat="1" x14ac:dyDescent="0.2">
      <c r="A230" s="180">
        <v>42613</v>
      </c>
      <c r="B230" s="181" t="s">
        <v>392</v>
      </c>
      <c r="C230" s="181" t="s">
        <v>198</v>
      </c>
      <c r="D230" s="181" t="s">
        <v>134</v>
      </c>
      <c r="E230" s="182" t="s">
        <v>144</v>
      </c>
      <c r="F230" s="183">
        <v>41394</v>
      </c>
      <c r="G230" s="190">
        <v>2013</v>
      </c>
      <c r="H230" s="180" t="s">
        <v>0</v>
      </c>
      <c r="I230" s="180" t="str">
        <f>LEFT($H230,2)</f>
        <v>LA</v>
      </c>
      <c r="J230" s="180" t="str">
        <f>RIGHT($H230,2)</f>
        <v>LA</v>
      </c>
      <c r="K230" s="180" t="str">
        <f>IF($L230=$M230,L230,CONCATENATE($L230,", ",IF(ISBLANK(N230),"",CONCATENATE(N230,", ")),$M230))</f>
        <v>South Central</v>
      </c>
      <c r="L230" s="180" t="str">
        <f>INDEX('State '!$A$1:$C$62,MATCH($I230,'State '!$B:$B,0),3)</f>
        <v>South Central</v>
      </c>
      <c r="M230" s="180" t="str">
        <f>INDEX('State '!$A$1:$C$62,MATCH($J230,'State '!$B:$B,0),3)</f>
        <v>South Central</v>
      </c>
      <c r="N230" s="180"/>
      <c r="O230" s="186">
        <v>12</v>
      </c>
      <c r="P230" s="186">
        <f>11.7+2.7</f>
        <v>14.399999999999999</v>
      </c>
      <c r="Q230" s="186">
        <v>600</v>
      </c>
      <c r="R230" s="187" t="s">
        <v>393</v>
      </c>
      <c r="S230" s="188" t="s">
        <v>135</v>
      </c>
      <c r="T230" s="185" t="s">
        <v>390</v>
      </c>
      <c r="U230" s="189" t="s">
        <v>394</v>
      </c>
      <c r="V230" s="180"/>
      <c r="W230" s="179"/>
      <c r="X230" s="179"/>
      <c r="Y230" s="179"/>
    </row>
    <row r="231" spans="1:262" x14ac:dyDescent="0.2">
      <c r="A231" s="180">
        <v>41614</v>
      </c>
      <c r="B231" s="193" t="s">
        <v>431</v>
      </c>
      <c r="C231" s="193" t="s">
        <v>225</v>
      </c>
      <c r="D231" s="193" t="s">
        <v>141</v>
      </c>
      <c r="E231" s="193" t="s">
        <v>144</v>
      </c>
      <c r="F231" s="194">
        <v>41579</v>
      </c>
      <c r="G231" s="186">
        <v>2013</v>
      </c>
      <c r="H231" s="180" t="s">
        <v>7</v>
      </c>
      <c r="I231" s="180" t="str">
        <f>LEFT($H231,2)</f>
        <v>PA</v>
      </c>
      <c r="J231" s="180" t="str">
        <f>RIGHT($H231,2)</f>
        <v>PA</v>
      </c>
      <c r="K231" s="180" t="str">
        <f>IF($L231=$M231,L231,CONCATENATE($L231,", ",IF(ISBLANK(N231),"",CONCATENATE(N231,", ")),$M231))</f>
        <v>Northeast</v>
      </c>
      <c r="L231" s="180" t="str">
        <f>INDEX('State '!$A$1:$C$62,MATCH($I231,'State '!$B:$B,0),3)</f>
        <v>Northeast</v>
      </c>
      <c r="M231" s="180" t="str">
        <f>INDEX('State '!$A$1:$C$62,MATCH($J231,'State '!$B:$B,0),3)</f>
        <v>Northeast</v>
      </c>
      <c r="N231" s="180"/>
      <c r="O231" s="187">
        <v>16.760000000000002</v>
      </c>
      <c r="P231" s="187">
        <v>3.6</v>
      </c>
      <c r="Q231" s="187">
        <v>92</v>
      </c>
      <c r="R231" s="186">
        <v>24</v>
      </c>
      <c r="S231" s="180" t="s">
        <v>135</v>
      </c>
      <c r="T231" s="180" t="s">
        <v>390</v>
      </c>
      <c r="U231" s="180" t="s">
        <v>2211</v>
      </c>
      <c r="V231" s="180"/>
      <c r="W231" s="179"/>
      <c r="X231" s="179"/>
      <c r="Y231" s="179"/>
      <c r="Z231" s="94"/>
      <c r="AA231" s="94"/>
      <c r="AB231" s="94"/>
    </row>
    <row r="232" spans="1:262" s="19" customFormat="1" x14ac:dyDescent="0.2">
      <c r="A232" s="180">
        <v>41120</v>
      </c>
      <c r="B232" s="181" t="s">
        <v>1869</v>
      </c>
      <c r="C232" s="181" t="s">
        <v>1784</v>
      </c>
      <c r="D232" s="181" t="s">
        <v>141</v>
      </c>
      <c r="E232" s="182" t="s">
        <v>144</v>
      </c>
      <c r="F232" s="183">
        <v>41487</v>
      </c>
      <c r="G232" s="190">
        <v>2013</v>
      </c>
      <c r="H232" s="180" t="s">
        <v>419</v>
      </c>
      <c r="I232" s="180" t="str">
        <f>LEFT($H232,2)</f>
        <v>TX</v>
      </c>
      <c r="J232" s="180" t="str">
        <f>RIGHT($H232,2)</f>
        <v>MX</v>
      </c>
      <c r="K232" s="180" t="str">
        <f>IF($L232=$M232,L232,CONCATENATE($L232,", ",IF(ISBLANK(N232),"",CONCATENATE(N232,", ")),$M232))</f>
        <v>South Central, Mexico</v>
      </c>
      <c r="L232" s="180" t="str">
        <f>INDEX('State '!$A$1:$C$62,MATCH($I232,'State '!$B:$B,0),3)</f>
        <v>South Central</v>
      </c>
      <c r="M232" s="180" t="str">
        <f>INDEX('State '!$A$1:$C$62,MATCH($J232,'State '!$B:$B,0),3)</f>
        <v>Mexico</v>
      </c>
      <c r="N232" s="180"/>
      <c r="O232" s="186"/>
      <c r="P232" s="186"/>
      <c r="Q232" s="186">
        <v>237</v>
      </c>
      <c r="R232" s="187"/>
      <c r="S232" s="188" t="s">
        <v>135</v>
      </c>
      <c r="T232" s="185" t="s">
        <v>390</v>
      </c>
      <c r="U232" s="189" t="s">
        <v>1870</v>
      </c>
      <c r="V232" s="180" t="s">
        <v>2250</v>
      </c>
      <c r="W232" s="179"/>
      <c r="X232" s="179"/>
      <c r="Y232" s="179"/>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row>
    <row r="233" spans="1:262" x14ac:dyDescent="0.2">
      <c r="A233" s="180">
        <v>41543</v>
      </c>
      <c r="B233" s="181" t="s">
        <v>427</v>
      </c>
      <c r="C233" s="181" t="s">
        <v>210</v>
      </c>
      <c r="D233" s="181" t="s">
        <v>134</v>
      </c>
      <c r="E233" s="182" t="s">
        <v>144</v>
      </c>
      <c r="F233" s="183">
        <v>41543</v>
      </c>
      <c r="G233" s="190">
        <v>2013</v>
      </c>
      <c r="H233" s="180" t="s">
        <v>50</v>
      </c>
      <c r="I233" s="180" t="str">
        <f>LEFT($H233,2)</f>
        <v>WA</v>
      </c>
      <c r="J233" s="180" t="str">
        <f>RIGHT($H233,2)</f>
        <v>WA</v>
      </c>
      <c r="K233" s="180" t="str">
        <f>IF($L233=$M233,L233,CONCATENATE($L233,", ",IF(ISBLANK(N233),"",CONCATENATE(N233,", ")),$M233))</f>
        <v>Pacific</v>
      </c>
      <c r="L233" s="180" t="str">
        <f>INDEX('State '!$A$1:$C$62,MATCH($I233,'State '!$B:$B,0),3)</f>
        <v>Pacific</v>
      </c>
      <c r="M233" s="180" t="str">
        <f>INDEX('State '!$A$1:$C$62,MATCH($J233,'State '!$B:$B,0),3)</f>
        <v>Pacific</v>
      </c>
      <c r="N233" s="180"/>
      <c r="O233" s="186"/>
      <c r="P233" s="186">
        <v>4</v>
      </c>
      <c r="Q233" s="186">
        <v>75</v>
      </c>
      <c r="R233" s="187">
        <v>16</v>
      </c>
      <c r="S233" s="188" t="s">
        <v>135</v>
      </c>
      <c r="T233" s="185" t="s">
        <v>390</v>
      </c>
      <c r="U233" s="189" t="s">
        <v>1938</v>
      </c>
      <c r="V233" s="180"/>
      <c r="W233" s="179"/>
      <c r="X233" s="179"/>
      <c r="Y233" s="179"/>
      <c r="Z233" s="94"/>
      <c r="AA233" s="94"/>
      <c r="AB233" s="94"/>
    </row>
    <row r="234" spans="1:262" s="19" customFormat="1" x14ac:dyDescent="0.2">
      <c r="A234" s="180">
        <v>41614</v>
      </c>
      <c r="B234" s="193" t="s">
        <v>429</v>
      </c>
      <c r="C234" s="193" t="s">
        <v>225</v>
      </c>
      <c r="D234" s="193" t="s">
        <v>141</v>
      </c>
      <c r="E234" s="193" t="s">
        <v>144</v>
      </c>
      <c r="F234" s="194">
        <v>41550</v>
      </c>
      <c r="G234" s="186">
        <v>2013</v>
      </c>
      <c r="H234" s="180" t="s">
        <v>7</v>
      </c>
      <c r="I234" s="180" t="str">
        <f>LEFT($H234,2)</f>
        <v>PA</v>
      </c>
      <c r="J234" s="180" t="str">
        <f>RIGHT($H234,2)</f>
        <v>PA</v>
      </c>
      <c r="K234" s="180" t="str">
        <f>IF($L234=$M234,L234,CONCATENATE($L234,", ",IF(ISBLANK(N234),"",CONCATENATE(N234,", ")),$M234))</f>
        <v>Northeast</v>
      </c>
      <c r="L234" s="180" t="str">
        <f>INDEX('State '!$A$1:$C$62,MATCH($I234,'State '!$B:$B,0),3)</f>
        <v>Northeast</v>
      </c>
      <c r="M234" s="180" t="str">
        <f>INDEX('State '!$A$1:$C$62,MATCH($J234,'State '!$B:$B,0),3)</f>
        <v>Northeast</v>
      </c>
      <c r="N234" s="180"/>
      <c r="O234" s="187">
        <v>67.2</v>
      </c>
      <c r="P234" s="187">
        <v>15</v>
      </c>
      <c r="Q234" s="187">
        <v>270</v>
      </c>
      <c r="R234" s="186">
        <v>24</v>
      </c>
      <c r="S234" s="180" t="s">
        <v>135</v>
      </c>
      <c r="T234" s="180" t="s">
        <v>390</v>
      </c>
      <c r="U234" s="180" t="s">
        <v>430</v>
      </c>
      <c r="V234" s="180"/>
      <c r="W234" s="179"/>
      <c r="X234" s="179"/>
      <c r="Y234" s="179"/>
    </row>
    <row r="235" spans="1:262" s="19" customFormat="1" x14ac:dyDescent="0.2">
      <c r="A235" s="180">
        <v>41508</v>
      </c>
      <c r="B235" s="181" t="s">
        <v>416</v>
      </c>
      <c r="C235" s="181" t="s">
        <v>208</v>
      </c>
      <c r="D235" s="181" t="s">
        <v>134</v>
      </c>
      <c r="E235" s="182" t="s">
        <v>144</v>
      </c>
      <c r="F235" s="183">
        <v>41518</v>
      </c>
      <c r="G235" s="190">
        <v>2013</v>
      </c>
      <c r="H235" s="180" t="s">
        <v>11</v>
      </c>
      <c r="I235" s="180" t="str">
        <f>LEFT($H235,2)</f>
        <v>ND</v>
      </c>
      <c r="J235" s="180" t="str">
        <f>RIGHT($H235,2)</f>
        <v>ND</v>
      </c>
      <c r="K235" s="180" t="str">
        <f>IF($L235=$M235,L235,CONCATENATE($L235,", ",IF(ISBLANK(N235),"",CONCATENATE(N235,", ")),$M235))</f>
        <v>Mountain</v>
      </c>
      <c r="L235" s="180" t="str">
        <f>INDEX('State '!$A$1:$C$62,MATCH($I235,'State '!$B:$B,0),3)</f>
        <v>Mountain</v>
      </c>
      <c r="M235" s="180" t="str">
        <f>INDEX('State '!$A$1:$C$62,MATCH($J235,'State '!$B:$B,0),3)</f>
        <v>Mountain</v>
      </c>
      <c r="N235" s="180"/>
      <c r="O235" s="186">
        <v>167</v>
      </c>
      <c r="P235" s="186">
        <v>80</v>
      </c>
      <c r="Q235" s="186">
        <v>126.4</v>
      </c>
      <c r="R235" s="187">
        <v>12</v>
      </c>
      <c r="S235" s="188" t="s">
        <v>135</v>
      </c>
      <c r="T235" s="185" t="s">
        <v>390</v>
      </c>
      <c r="U235" s="189" t="s">
        <v>417</v>
      </c>
      <c r="V235" s="180"/>
      <c r="W235" s="179"/>
      <c r="X235" s="179"/>
      <c r="Y235" s="179"/>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row>
    <row r="236" spans="1:262" s="19" customFormat="1" x14ac:dyDescent="0.2">
      <c r="A236" s="180">
        <v>41441</v>
      </c>
      <c r="B236" s="193" t="s">
        <v>477</v>
      </c>
      <c r="C236" s="193" t="s">
        <v>1941</v>
      </c>
      <c r="D236" s="193" t="s">
        <v>141</v>
      </c>
      <c r="E236" s="193" t="s">
        <v>144</v>
      </c>
      <c r="F236" s="194">
        <v>41428</v>
      </c>
      <c r="G236" s="186">
        <v>2013</v>
      </c>
      <c r="H236" s="180" t="s">
        <v>17</v>
      </c>
      <c r="I236" s="180" t="str">
        <f>LEFT($H236,2)</f>
        <v>AL</v>
      </c>
      <c r="J236" s="180" t="str">
        <f>RIGHT($H236,2)</f>
        <v>AL</v>
      </c>
      <c r="K236" s="180" t="str">
        <f>IF($L236=$M236,L236,CONCATENATE($L236,", ",IF(ISBLANK(N236),"",CONCATENATE(N236,", ")),$M236))</f>
        <v>South Central</v>
      </c>
      <c r="L236" s="180" t="str">
        <f>INDEX('State '!$A$1:$C$62,MATCH($I236,'State '!$B:$B,0),3)</f>
        <v>South Central</v>
      </c>
      <c r="M236" s="180" t="str">
        <f>INDEX('State '!$A$1:$C$62,MATCH($J236,'State '!$B:$B,0),3)</f>
        <v>South Central</v>
      </c>
      <c r="N236" s="180"/>
      <c r="O236" s="187">
        <v>126.5</v>
      </c>
      <c r="P236" s="187">
        <v>23</v>
      </c>
      <c r="Q236" s="187">
        <v>130</v>
      </c>
      <c r="R236" s="186"/>
      <c r="S236" s="180" t="s">
        <v>135</v>
      </c>
      <c r="T236" s="180" t="s">
        <v>390</v>
      </c>
      <c r="U236" s="180" t="s">
        <v>454</v>
      </c>
      <c r="V236" s="180"/>
      <c r="W236" s="179"/>
      <c r="X236" s="179"/>
      <c r="Y236" s="179"/>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row>
    <row r="237" spans="1:262" x14ac:dyDescent="0.2">
      <c r="A237" s="180">
        <v>41426</v>
      </c>
      <c r="B237" s="181" t="s">
        <v>1883</v>
      </c>
      <c r="C237" s="181" t="s">
        <v>1884</v>
      </c>
      <c r="D237" s="181" t="s">
        <v>134</v>
      </c>
      <c r="E237" s="182" t="s">
        <v>144</v>
      </c>
      <c r="F237" s="183">
        <v>41417</v>
      </c>
      <c r="G237" s="190">
        <v>2013</v>
      </c>
      <c r="H237" s="180" t="s">
        <v>6</v>
      </c>
      <c r="I237" s="180" t="str">
        <f>LEFT($H237,2)</f>
        <v>TX</v>
      </c>
      <c r="J237" s="180" t="str">
        <f>RIGHT($H237,2)</f>
        <v>TX</v>
      </c>
      <c r="K237" s="180" t="str">
        <f>IF($L237=$M237,L237,CONCATENATE($L237,", ",IF(ISBLANK(N237),"",CONCATENATE(N237,", ")),$M237))</f>
        <v>South Central</v>
      </c>
      <c r="L237" s="180" t="str">
        <f>INDEX('State '!$A$1:$C$62,MATCH($I237,'State '!$B:$B,0),3)</f>
        <v>South Central</v>
      </c>
      <c r="M237" s="180" t="str">
        <f>INDEX('State '!$A$1:$C$62,MATCH($J237,'State '!$B:$B,0),3)</f>
        <v>South Central</v>
      </c>
      <c r="N237" s="180"/>
      <c r="O237" s="186">
        <v>0</v>
      </c>
      <c r="P237" s="186">
        <v>19.7</v>
      </c>
      <c r="Q237" s="186">
        <v>400</v>
      </c>
      <c r="R237" s="187">
        <v>24</v>
      </c>
      <c r="S237" s="188" t="s">
        <v>1879</v>
      </c>
      <c r="T237" s="185" t="s">
        <v>390</v>
      </c>
      <c r="U237" s="189" t="s">
        <v>1885</v>
      </c>
      <c r="V237" s="180"/>
      <c r="W237" s="179"/>
      <c r="X237" s="179"/>
      <c r="Y237" s="179"/>
      <c r="Z237" s="94"/>
      <c r="AA237" s="94"/>
      <c r="AB237" s="94"/>
    </row>
    <row r="238" spans="1:262" s="19" customFormat="1" x14ac:dyDescent="0.2">
      <c r="A238" s="180">
        <v>41546</v>
      </c>
      <c r="B238" s="181" t="s">
        <v>1861</v>
      </c>
      <c r="C238" s="181" t="s">
        <v>263</v>
      </c>
      <c r="D238" s="181" t="s">
        <v>141</v>
      </c>
      <c r="E238" s="182" t="s">
        <v>144</v>
      </c>
      <c r="F238" s="183">
        <v>41548</v>
      </c>
      <c r="G238" s="190">
        <v>2013</v>
      </c>
      <c r="H238" s="180" t="s">
        <v>19</v>
      </c>
      <c r="I238" s="180" t="str">
        <f>LEFT($H238,2)</f>
        <v>VA</v>
      </c>
      <c r="J238" s="180" t="str">
        <f>RIGHT($H238,2)</f>
        <v>VA</v>
      </c>
      <c r="K238" s="180" t="str">
        <f>IF($L238=$M238,L238,CONCATENATE($L238,", ",IF(ISBLANK(N238),"",CONCATENATE(N238,", ")),$M238))</f>
        <v>Northeast</v>
      </c>
      <c r="L238" s="180" t="str">
        <f>INDEX('State '!$A$1:$C$62,MATCH($I238,'State '!$B:$B,0),3)</f>
        <v>Northeast</v>
      </c>
      <c r="M238" s="180" t="str">
        <f>INDEX('State '!$A$1:$C$62,MATCH($J238,'State '!$B:$B,0),3)</f>
        <v>Northeast</v>
      </c>
      <c r="N238" s="180"/>
      <c r="O238" s="186">
        <v>34.299999999999997</v>
      </c>
      <c r="P238" s="186">
        <v>2.5</v>
      </c>
      <c r="Q238" s="186">
        <v>246</v>
      </c>
      <c r="R238" s="187">
        <v>24</v>
      </c>
      <c r="S238" s="188" t="s">
        <v>135</v>
      </c>
      <c r="T238" s="185" t="s">
        <v>390</v>
      </c>
      <c r="U238" s="189" t="s">
        <v>407</v>
      </c>
      <c r="V238" s="180"/>
      <c r="W238" s="179"/>
      <c r="X238" s="179"/>
      <c r="Y238" s="179"/>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row>
    <row r="239" spans="1:262" s="19" customFormat="1" x14ac:dyDescent="0.2">
      <c r="A239" s="180">
        <v>41524</v>
      </c>
      <c r="B239" s="181" t="s">
        <v>418</v>
      </c>
      <c r="C239" s="181" t="s">
        <v>1784</v>
      </c>
      <c r="D239" s="181" t="s">
        <v>134</v>
      </c>
      <c r="E239" s="182" t="s">
        <v>144</v>
      </c>
      <c r="F239" s="183">
        <v>41360</v>
      </c>
      <c r="G239" s="190">
        <v>2013</v>
      </c>
      <c r="H239" s="180" t="s">
        <v>1328</v>
      </c>
      <c r="I239" s="180" t="str">
        <f>LEFT($H239,2)</f>
        <v>AZ</v>
      </c>
      <c r="J239" s="180" t="str">
        <f>RIGHT($H239,2)</f>
        <v>MX</v>
      </c>
      <c r="K239" s="180" t="str">
        <f>IF($L239=$M239,L239,CONCATENATE($L239,", ",IF(ISBLANK(N239),"",CONCATENATE(N239,", ")),$M239))</f>
        <v>Mountain, Mexico</v>
      </c>
      <c r="L239" s="180" t="str">
        <f>INDEX('State '!$A$1:$C$62,MATCH($I239,'State '!$B:$B,0),3)</f>
        <v>Mountain</v>
      </c>
      <c r="M239" s="180" t="str">
        <f>INDEX('State '!$A$1:$C$62,MATCH($J239,'State '!$B:$B,0),3)</f>
        <v>Mexico</v>
      </c>
      <c r="N239" s="180"/>
      <c r="O239" s="186">
        <v>23.1</v>
      </c>
      <c r="P239" s="186">
        <v>0.1</v>
      </c>
      <c r="Q239" s="186">
        <v>185</v>
      </c>
      <c r="R239" s="187"/>
      <c r="S239" s="188" t="s">
        <v>135</v>
      </c>
      <c r="T239" s="185" t="s">
        <v>390</v>
      </c>
      <c r="U239" s="189" t="s">
        <v>420</v>
      </c>
      <c r="V239" s="180"/>
      <c r="W239" s="179"/>
      <c r="X239" s="179"/>
      <c r="Y239" s="179"/>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row>
    <row r="240" spans="1:262" x14ac:dyDescent="0.2">
      <c r="A240" s="207">
        <v>41349</v>
      </c>
      <c r="B240" s="193" t="s">
        <v>1905</v>
      </c>
      <c r="C240" s="193" t="s">
        <v>219</v>
      </c>
      <c r="D240" s="193" t="s">
        <v>141</v>
      </c>
      <c r="E240" s="193" t="s">
        <v>144</v>
      </c>
      <c r="F240" s="194"/>
      <c r="G240" s="195">
        <v>2012</v>
      </c>
      <c r="H240" s="180" t="s">
        <v>464</v>
      </c>
      <c r="I240" s="180" t="str">
        <f>LEFT($H240,2)</f>
        <v>DE</v>
      </c>
      <c r="J240" s="180" t="str">
        <f>RIGHT($H240,2)</f>
        <v>MD</v>
      </c>
      <c r="K240" s="180" t="str">
        <f>IF($L240=$M240,L240,CONCATENATE($L240,", ",IF(ISBLANK(N240),"",CONCATENATE(N240,", ")),$M240))</f>
        <v>Northeast</v>
      </c>
      <c r="L240" s="180" t="str">
        <f>INDEX('State '!$A$1:$C$62,MATCH($I240,'State '!$B:$B,0),3)</f>
        <v>Northeast</v>
      </c>
      <c r="M240" s="180" t="str">
        <f>INDEX('State '!$A$1:$C$62,MATCH($J240,'State '!$B:$B,0),3)</f>
        <v>Northeast</v>
      </c>
      <c r="N240" s="180"/>
      <c r="O240" s="187">
        <v>13</v>
      </c>
      <c r="P240" s="187">
        <v>21.7</v>
      </c>
      <c r="Q240" s="187">
        <v>6.25</v>
      </c>
      <c r="R240" s="186" t="s">
        <v>465</v>
      </c>
      <c r="S240" s="180" t="s">
        <v>135</v>
      </c>
      <c r="T240" s="180" t="s">
        <v>390</v>
      </c>
      <c r="U240" s="180" t="s">
        <v>466</v>
      </c>
      <c r="V240" s="180"/>
      <c r="W240" s="179"/>
      <c r="X240" s="179"/>
      <c r="Y240" s="179"/>
      <c r="Z240" s="94"/>
      <c r="AA240" s="94"/>
      <c r="AB240" s="94"/>
    </row>
    <row r="241" spans="1:262" s="19" customFormat="1" ht="25.5" x14ac:dyDescent="0.2">
      <c r="A241" s="207">
        <v>41720</v>
      </c>
      <c r="B241" s="181" t="s">
        <v>1813</v>
      </c>
      <c r="C241" s="181" t="s">
        <v>1814</v>
      </c>
      <c r="D241" s="181" t="s">
        <v>134</v>
      </c>
      <c r="E241" s="182" t="s">
        <v>144</v>
      </c>
      <c r="F241" s="183">
        <v>41031</v>
      </c>
      <c r="G241" s="184">
        <v>2012</v>
      </c>
      <c r="H241" s="180" t="s">
        <v>1815</v>
      </c>
      <c r="I241" s="180" t="str">
        <f>LEFT($H241,2)</f>
        <v>PR</v>
      </c>
      <c r="J241" s="180" t="str">
        <f>RIGHT($H241,2)</f>
        <v>PR</v>
      </c>
      <c r="K241" s="180" t="e">
        <f>IF($L241=$M241,L241,CONCATENATE($L241,", ",IF(ISBLANK(N241),"",CONCATENATE(N241,", ")),$M241))</f>
        <v>#N/A</v>
      </c>
      <c r="L241" s="180" t="e">
        <f>INDEX('State '!$A$1:$C$62,MATCH($I241,'State '!$B:$B,0),3)</f>
        <v>#N/A</v>
      </c>
      <c r="M241" s="180" t="e">
        <f>INDEX('State '!$A$1:$C$62,MATCH($J241,'State '!$B:$B,0),3)</f>
        <v>#N/A</v>
      </c>
      <c r="N241" s="180"/>
      <c r="O241" s="186">
        <v>50</v>
      </c>
      <c r="P241" s="186">
        <v>42</v>
      </c>
      <c r="Q241" s="186">
        <v>186</v>
      </c>
      <c r="R241" s="187">
        <v>24</v>
      </c>
      <c r="S241" s="188" t="s">
        <v>135</v>
      </c>
      <c r="T241" s="185" t="s">
        <v>390</v>
      </c>
      <c r="U241" s="189" t="s">
        <v>1816</v>
      </c>
      <c r="V241" s="180"/>
      <c r="W241" s="179"/>
      <c r="X241" s="179"/>
      <c r="Y241" s="179"/>
    </row>
    <row r="242" spans="1:262" s="19" customFormat="1" x14ac:dyDescent="0.2">
      <c r="A242" s="207">
        <v>41156</v>
      </c>
      <c r="B242" s="181" t="s">
        <v>467</v>
      </c>
      <c r="C242" s="181" t="s">
        <v>225</v>
      </c>
      <c r="D242" s="181" t="s">
        <v>137</v>
      </c>
      <c r="E242" s="182" t="s">
        <v>144</v>
      </c>
      <c r="F242" s="183">
        <v>41156</v>
      </c>
      <c r="G242" s="184">
        <v>2012</v>
      </c>
      <c r="H242" s="180" t="s">
        <v>452</v>
      </c>
      <c r="I242" s="180" t="str">
        <f>LEFT($H242,2)</f>
        <v>WV</v>
      </c>
      <c r="J242" s="180" t="str">
        <f>RIGHT($H242,2)</f>
        <v>PA</v>
      </c>
      <c r="K242" s="180" t="str">
        <f>IF($L242=$M242,L242,CONCATENATE($L242,", ",IF(ISBLANK(N242),"",CONCATENATE(N242,", ")),$M242))</f>
        <v>Northeast</v>
      </c>
      <c r="L242" s="180" t="str">
        <f>INDEX('State '!$A$1:$C$62,MATCH($I242,'State '!$B:$B,0),3)</f>
        <v>Northeast</v>
      </c>
      <c r="M242" s="180" t="str">
        <f>INDEX('State '!$A$1:$C$62,MATCH($J242,'State '!$B:$B,0),3)</f>
        <v>Northeast</v>
      </c>
      <c r="N242" s="180"/>
      <c r="O242" s="186">
        <v>635</v>
      </c>
      <c r="P242" s="186">
        <v>110</v>
      </c>
      <c r="Q242" s="186">
        <v>484.26</v>
      </c>
      <c r="R242" s="187" t="s">
        <v>468</v>
      </c>
      <c r="S242" s="188" t="s">
        <v>135</v>
      </c>
      <c r="T242" s="185" t="s">
        <v>390</v>
      </c>
      <c r="U242" s="189" t="s">
        <v>469</v>
      </c>
      <c r="V242" s="180"/>
      <c r="W242" s="179"/>
      <c r="X242" s="179"/>
      <c r="Y242" s="218"/>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row>
    <row r="243" spans="1:262" x14ac:dyDescent="0.2">
      <c r="A243" s="207">
        <v>41005</v>
      </c>
      <c r="B243" s="181" t="s">
        <v>424</v>
      </c>
      <c r="C243" s="181" t="s">
        <v>1941</v>
      </c>
      <c r="D243" s="181" t="s">
        <v>134</v>
      </c>
      <c r="E243" s="193" t="s">
        <v>144</v>
      </c>
      <c r="F243" s="194">
        <v>41003</v>
      </c>
      <c r="G243" s="195">
        <v>2012</v>
      </c>
      <c r="H243" s="180" t="s">
        <v>20</v>
      </c>
      <c r="I243" s="180" t="str">
        <f>LEFT($H243,2)</f>
        <v>NJ</v>
      </c>
      <c r="J243" s="180" t="str">
        <f>RIGHT($H243,2)</f>
        <v>NJ</v>
      </c>
      <c r="K243" s="180" t="str">
        <f>IF($L243=$M243,L243,CONCATENATE($L243,", ",IF(ISBLANK(N243),"",CONCATENATE(N243,", ")),$M243))</f>
        <v>Northeast</v>
      </c>
      <c r="L243" s="180" t="str">
        <f>INDEX('State '!$A$1:$C$62,MATCH($I243,'State '!$B:$B,0),3)</f>
        <v>Northeast</v>
      </c>
      <c r="M243" s="180" t="str">
        <f>INDEX('State '!$A$1:$C$62,MATCH($J243,'State '!$B:$B,0),3)</f>
        <v>Northeast</v>
      </c>
      <c r="N243" s="180"/>
      <c r="O243" s="187">
        <v>17</v>
      </c>
      <c r="P243" s="187">
        <v>6.24</v>
      </c>
      <c r="Q243" s="186">
        <v>250</v>
      </c>
      <c r="R243" s="186" t="s">
        <v>425</v>
      </c>
      <c r="S243" s="180" t="s">
        <v>135</v>
      </c>
      <c r="T243" s="180" t="s">
        <v>390</v>
      </c>
      <c r="U243" s="180" t="s">
        <v>426</v>
      </c>
      <c r="V243" s="180"/>
      <c r="W243" s="179"/>
      <c r="X243" s="179"/>
      <c r="Y243" s="179"/>
      <c r="Z243" s="94"/>
      <c r="AA243" s="94"/>
      <c r="AB243" s="94"/>
    </row>
    <row r="244" spans="1:262" s="19" customFormat="1" x14ac:dyDescent="0.2">
      <c r="A244" s="180">
        <v>41276</v>
      </c>
      <c r="B244" s="181" t="s">
        <v>1786</v>
      </c>
      <c r="C244" s="181" t="s">
        <v>1787</v>
      </c>
      <c r="D244" s="181" t="s">
        <v>141</v>
      </c>
      <c r="E244" s="182" t="s">
        <v>144</v>
      </c>
      <c r="F244" s="183">
        <v>41214</v>
      </c>
      <c r="G244" s="184">
        <v>2012</v>
      </c>
      <c r="H244" s="180" t="s">
        <v>452</v>
      </c>
      <c r="I244" s="180" t="str">
        <f>LEFT($H244,2)</f>
        <v>WV</v>
      </c>
      <c r="J244" s="180" t="str">
        <f>RIGHT($H244,2)</f>
        <v>PA</v>
      </c>
      <c r="K244" s="180" t="str">
        <f>IF($L244=$M244,L244,CONCATENATE($L244,", ",IF(ISBLANK(N244),"",CONCATENATE(N244,", ")),$M244))</f>
        <v>Northeast</v>
      </c>
      <c r="L244" s="180" t="str">
        <f>INDEX('State '!$A$1:$C$62,MATCH($I244,'State '!$B:$B,0),3)</f>
        <v>Northeast</v>
      </c>
      <c r="M244" s="180" t="str">
        <f>INDEX('State '!$A$1:$C$62,MATCH($J244,'State '!$B:$B,0),3)</f>
        <v>Northeast</v>
      </c>
      <c r="N244" s="180"/>
      <c r="O244" s="186">
        <v>21.7</v>
      </c>
      <c r="P244" s="186">
        <v>0</v>
      </c>
      <c r="Q244" s="186">
        <v>209</v>
      </c>
      <c r="R244" s="187"/>
      <c r="S244" s="188" t="s">
        <v>135</v>
      </c>
      <c r="T244" s="185" t="s">
        <v>390</v>
      </c>
      <c r="U244" s="189" t="s">
        <v>1788</v>
      </c>
      <c r="V244" s="180"/>
      <c r="W244" s="179"/>
      <c r="X244" s="179"/>
      <c r="Y244" s="179"/>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row>
    <row r="245" spans="1:262" s="19" customFormat="1" x14ac:dyDescent="0.2">
      <c r="A245" s="180">
        <v>41001</v>
      </c>
      <c r="B245" s="193" t="s">
        <v>1935</v>
      </c>
      <c r="C245" s="193" t="s">
        <v>1936</v>
      </c>
      <c r="D245" s="193" t="s">
        <v>134</v>
      </c>
      <c r="E245" s="193" t="s">
        <v>144</v>
      </c>
      <c r="F245" s="194"/>
      <c r="G245" s="195">
        <v>2012</v>
      </c>
      <c r="H245" s="180" t="s">
        <v>41</v>
      </c>
      <c r="I245" s="180" t="str">
        <f>LEFT($H245,2)</f>
        <v>MI</v>
      </c>
      <c r="J245" s="180" t="str">
        <f>RIGHT($H245,2)</f>
        <v>MI</v>
      </c>
      <c r="K245" s="180" t="str">
        <f>IF($L245=$M245,L245,CONCATENATE($L245,", ",IF(ISBLANK(N245),"",CONCATENATE(N245,", ")),$M245))</f>
        <v>Midwest</v>
      </c>
      <c r="L245" s="180" t="str">
        <f>INDEX('State '!$A$1:$C$62,MATCH($I245,'State '!$B:$B,0),3)</f>
        <v>Midwest</v>
      </c>
      <c r="M245" s="180" t="str">
        <f>INDEX('State '!$A$1:$C$62,MATCH($J245,'State '!$B:$B,0),3)</f>
        <v>Midwest</v>
      </c>
      <c r="N245" s="180"/>
      <c r="O245" s="187"/>
      <c r="P245" s="187">
        <v>0.25</v>
      </c>
      <c r="Q245" s="187">
        <v>300</v>
      </c>
      <c r="R245" s="186">
        <v>12</v>
      </c>
      <c r="S245" s="180" t="s">
        <v>135</v>
      </c>
      <c r="T245" s="180" t="s">
        <v>390</v>
      </c>
      <c r="U245" s="180" t="s">
        <v>1937</v>
      </c>
      <c r="V245" s="180"/>
      <c r="W245" s="179"/>
      <c r="X245" s="179"/>
      <c r="Y245" s="179"/>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row>
    <row r="246" spans="1:262" x14ac:dyDescent="0.2">
      <c r="A246" s="180">
        <v>41106</v>
      </c>
      <c r="B246" s="193" t="s">
        <v>1906</v>
      </c>
      <c r="C246" s="193" t="s">
        <v>219</v>
      </c>
      <c r="D246" s="193" t="s">
        <v>141</v>
      </c>
      <c r="E246" s="193" t="s">
        <v>144</v>
      </c>
      <c r="F246" s="194"/>
      <c r="G246" s="195">
        <v>2012</v>
      </c>
      <c r="H246" s="180" t="s">
        <v>464</v>
      </c>
      <c r="I246" s="180" t="str">
        <f>LEFT($H246,2)</f>
        <v>DE</v>
      </c>
      <c r="J246" s="180" t="str">
        <f>RIGHT($H246,2)</f>
        <v>MD</v>
      </c>
      <c r="K246" s="180" t="str">
        <f>IF($L246=$M246,L246,CONCATENATE($L246,", ",IF(ISBLANK(N246),"",CONCATENATE(N246,", ")),$M246))</f>
        <v>Northeast</v>
      </c>
      <c r="L246" s="180" t="str">
        <f>INDEX('State '!$A$1:$C$62,MATCH($I246,'State '!$B:$B,0),3)</f>
        <v>Northeast</v>
      </c>
      <c r="M246" s="180" t="str">
        <f>INDEX('State '!$A$1:$C$62,MATCH($J246,'State '!$B:$B,0),3)</f>
        <v>Northeast</v>
      </c>
      <c r="N246" s="180"/>
      <c r="O246" s="187">
        <v>5.9</v>
      </c>
      <c r="P246" s="187">
        <v>5</v>
      </c>
      <c r="Q246" s="187">
        <v>4.07</v>
      </c>
      <c r="R246" s="186">
        <v>6</v>
      </c>
      <c r="S246" s="180" t="s">
        <v>135</v>
      </c>
      <c r="T246" s="180" t="s">
        <v>390</v>
      </c>
      <c r="U246" s="180" t="s">
        <v>476</v>
      </c>
      <c r="V246" s="180"/>
      <c r="W246" s="179"/>
      <c r="X246" s="179"/>
      <c r="Y246" s="179"/>
      <c r="Z246" s="94"/>
      <c r="AA246" s="94"/>
      <c r="AB246" s="94"/>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row>
    <row r="247" spans="1:262" s="19" customFormat="1" x14ac:dyDescent="0.2">
      <c r="A247" s="180">
        <v>41106</v>
      </c>
      <c r="B247" s="193" t="s">
        <v>444</v>
      </c>
      <c r="C247" s="193" t="s">
        <v>215</v>
      </c>
      <c r="D247" s="193" t="s">
        <v>137</v>
      </c>
      <c r="E247" s="193" t="s">
        <v>144</v>
      </c>
      <c r="F247" s="194">
        <v>40998</v>
      </c>
      <c r="G247" s="195">
        <v>2012</v>
      </c>
      <c r="H247" s="180" t="s">
        <v>25</v>
      </c>
      <c r="I247" s="180" t="str">
        <f>LEFT($H247,2)</f>
        <v>CO</v>
      </c>
      <c r="J247" s="180" t="str">
        <f>RIGHT($H247,2)</f>
        <v>CO</v>
      </c>
      <c r="K247" s="180" t="str">
        <f>IF($L247=$M247,L247,CONCATENATE($L247,", ",IF(ISBLANK(N247),"",CONCATENATE(N247,", ")),$M247))</f>
        <v>Mountain</v>
      </c>
      <c r="L247" s="180" t="str">
        <f>INDEX('State '!$A$1:$C$62,MATCH($I247,'State '!$B:$B,0),3)</f>
        <v>Mountain</v>
      </c>
      <c r="M247" s="180" t="str">
        <f>INDEX('State '!$A$1:$C$62,MATCH($J247,'State '!$B:$B,0),3)</f>
        <v>Mountain</v>
      </c>
      <c r="N247" s="180"/>
      <c r="O247" s="187"/>
      <c r="P247" s="187">
        <v>3.5</v>
      </c>
      <c r="Q247" s="187">
        <v>500</v>
      </c>
      <c r="R247" s="186" t="s">
        <v>445</v>
      </c>
      <c r="S247" s="180" t="s">
        <v>135</v>
      </c>
      <c r="T247" s="180" t="s">
        <v>390</v>
      </c>
      <c r="U247" s="180" t="s">
        <v>446</v>
      </c>
      <c r="V247" s="180"/>
      <c r="W247" s="179"/>
      <c r="X247" s="179"/>
      <c r="Y247" s="179"/>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A247" s="94"/>
      <c r="CB247" s="94"/>
      <c r="CC247" s="94"/>
      <c r="CD247" s="94"/>
      <c r="CE247" s="94"/>
      <c r="CF247" s="94"/>
      <c r="CG247" s="94"/>
      <c r="CH247" s="94"/>
      <c r="CI247" s="94"/>
      <c r="CJ247" s="94"/>
      <c r="CK247" s="94"/>
      <c r="CL247" s="94"/>
      <c r="CM247" s="94"/>
      <c r="CN247" s="94"/>
      <c r="CO247" s="94"/>
      <c r="CP247" s="94"/>
      <c r="CQ247" s="94"/>
      <c r="CR247" s="94"/>
      <c r="CS247" s="94"/>
      <c r="CT247" s="94"/>
      <c r="CU247" s="94"/>
      <c r="CV247" s="94"/>
      <c r="CW247" s="94"/>
      <c r="CX247" s="94"/>
      <c r="CY247" s="94"/>
      <c r="CZ247" s="94"/>
      <c r="DA247" s="94"/>
      <c r="DB247" s="94"/>
      <c r="DC247" s="94"/>
      <c r="DD247" s="94"/>
      <c r="DE247" s="94"/>
      <c r="DF247" s="94"/>
      <c r="DG247" s="94"/>
      <c r="DH247" s="94"/>
      <c r="DI247" s="94"/>
      <c r="DJ247" s="94"/>
      <c r="DK247" s="94"/>
      <c r="DL247" s="94"/>
      <c r="DM247" s="94"/>
      <c r="DN247" s="94"/>
      <c r="DO247" s="94"/>
      <c r="DP247" s="94"/>
      <c r="DQ247" s="94"/>
      <c r="DR247" s="94"/>
      <c r="DS247" s="94"/>
      <c r="DT247" s="94"/>
      <c r="DU247" s="94"/>
      <c r="DV247" s="94"/>
      <c r="DW247" s="94"/>
      <c r="DX247" s="94"/>
      <c r="DY247" s="94"/>
      <c r="DZ247" s="94"/>
      <c r="EA247" s="94"/>
      <c r="EB247" s="94"/>
      <c r="EC247" s="94"/>
      <c r="ED247" s="94"/>
      <c r="EE247" s="94"/>
      <c r="EF247" s="94"/>
      <c r="EG247" s="94"/>
      <c r="EH247" s="94"/>
      <c r="EI247" s="94"/>
      <c r="EJ247" s="94"/>
      <c r="EK247" s="94"/>
      <c r="EL247" s="94"/>
      <c r="EM247" s="94"/>
      <c r="EN247" s="94"/>
      <c r="EO247" s="94"/>
      <c r="EP247" s="94"/>
      <c r="EQ247" s="94"/>
      <c r="ER247" s="94"/>
      <c r="ES247" s="94"/>
      <c r="ET247" s="94"/>
      <c r="EU247" s="94"/>
      <c r="EV247" s="94"/>
      <c r="EW247" s="94"/>
      <c r="EX247" s="94"/>
      <c r="EY247" s="94"/>
      <c r="EZ247" s="94"/>
      <c r="FA247" s="94"/>
      <c r="FB247" s="94"/>
      <c r="FC247" s="94"/>
      <c r="FD247" s="94"/>
      <c r="FE247" s="94"/>
      <c r="FF247" s="94"/>
      <c r="FG247" s="94"/>
      <c r="FH247" s="94"/>
      <c r="FI247" s="94"/>
      <c r="FJ247" s="94"/>
      <c r="FK247" s="94"/>
      <c r="FL247" s="94"/>
      <c r="FM247" s="94"/>
      <c r="FN247" s="94"/>
      <c r="FO247" s="94"/>
      <c r="FP247" s="94"/>
      <c r="FQ247" s="94"/>
      <c r="FR247" s="94"/>
      <c r="FS247" s="94"/>
      <c r="FT247" s="94"/>
      <c r="FU247" s="94"/>
      <c r="FV247" s="94"/>
      <c r="FW247" s="94"/>
      <c r="FX247" s="94"/>
      <c r="FY247" s="94"/>
      <c r="FZ247" s="94"/>
      <c r="GA247" s="94"/>
      <c r="GB247" s="94"/>
      <c r="GC247" s="94"/>
      <c r="GD247" s="94"/>
      <c r="GE247" s="94"/>
      <c r="GF247" s="94"/>
      <c r="GG247" s="94"/>
      <c r="GH247" s="94"/>
      <c r="GI247" s="94"/>
      <c r="GJ247" s="94"/>
      <c r="GK247" s="94"/>
      <c r="GL247" s="94"/>
      <c r="GM247" s="94"/>
      <c r="GN247" s="94"/>
      <c r="GO247" s="94"/>
      <c r="GP247" s="94"/>
      <c r="GQ247" s="94"/>
      <c r="GR247" s="94"/>
      <c r="GS247" s="94"/>
      <c r="GT247" s="94"/>
      <c r="GU247" s="94"/>
      <c r="GV247" s="94"/>
      <c r="GW247" s="94"/>
      <c r="GX247" s="94"/>
      <c r="GY247" s="94"/>
      <c r="GZ247" s="94"/>
      <c r="HA247" s="94"/>
      <c r="HB247" s="94"/>
      <c r="HC247" s="94"/>
      <c r="HD247" s="94"/>
      <c r="HE247" s="94"/>
      <c r="HF247" s="94"/>
      <c r="HG247" s="94"/>
      <c r="HH247" s="94"/>
      <c r="HI247" s="94"/>
      <c r="HJ247" s="94"/>
      <c r="HK247" s="94"/>
      <c r="HL247" s="94"/>
      <c r="HM247" s="94"/>
      <c r="HN247" s="94"/>
      <c r="HO247" s="94"/>
      <c r="HP247" s="94"/>
      <c r="HQ247" s="94"/>
      <c r="HR247" s="94"/>
      <c r="HS247" s="94"/>
      <c r="HT247" s="94"/>
      <c r="HU247" s="94"/>
      <c r="HV247" s="94"/>
      <c r="HW247" s="94"/>
      <c r="HX247" s="94"/>
      <c r="HY247" s="94"/>
      <c r="HZ247" s="94"/>
      <c r="IA247" s="94"/>
      <c r="IB247" s="94"/>
      <c r="IC247" s="94"/>
      <c r="ID247" s="94"/>
      <c r="IE247" s="94"/>
      <c r="IF247" s="94"/>
      <c r="IG247" s="94"/>
      <c r="IH247" s="94"/>
      <c r="II247" s="94"/>
      <c r="IJ247" s="94"/>
      <c r="IK247" s="94"/>
      <c r="IL247" s="94"/>
      <c r="IM247" s="94"/>
      <c r="IN247" s="94"/>
      <c r="IO247" s="94"/>
      <c r="IP247" s="94"/>
      <c r="IQ247" s="94"/>
      <c r="IR247" s="94"/>
      <c r="IS247" s="94"/>
      <c r="IT247" s="94"/>
      <c r="IU247" s="94"/>
      <c r="IV247" s="94"/>
      <c r="IW247" s="94"/>
      <c r="IX247" s="94"/>
      <c r="IY247" s="94"/>
      <c r="IZ247" s="94"/>
      <c r="JA247" s="94"/>
      <c r="JB247" s="94"/>
    </row>
    <row r="248" spans="1:262" x14ac:dyDescent="0.2">
      <c r="A248" s="180">
        <v>42597</v>
      </c>
      <c r="B248" s="193" t="s">
        <v>2135</v>
      </c>
      <c r="C248" s="193" t="s">
        <v>225</v>
      </c>
      <c r="D248" s="193" t="s">
        <v>2212</v>
      </c>
      <c r="E248" s="193" t="s">
        <v>144</v>
      </c>
      <c r="F248" s="194">
        <v>41212</v>
      </c>
      <c r="G248" s="195">
        <v>2012</v>
      </c>
      <c r="H248" s="180" t="s">
        <v>397</v>
      </c>
      <c r="I248" s="180" t="str">
        <f>LEFT($H248,2)</f>
        <v>PA</v>
      </c>
      <c r="J248" s="180" t="str">
        <f>RIGHT($H248,2)</f>
        <v>NY</v>
      </c>
      <c r="K248" s="180" t="str">
        <f>IF($L248=$M248,L248,CONCATENATE($L248,", ",IF(ISBLANK(N248),"",CONCATENATE(N248,", ")),$M248))</f>
        <v>Northeast</v>
      </c>
      <c r="L248" s="180" t="str">
        <f>INDEX('State '!$A$1:$C$62,MATCH($I248,'State '!$B:$B,0),3)</f>
        <v>Northeast</v>
      </c>
      <c r="M248" s="180" t="str">
        <f>INDEX('State '!$A$1:$C$62,MATCH($J248,'State '!$B:$B,0),3)</f>
        <v>Northeast</v>
      </c>
      <c r="N248" s="180"/>
      <c r="O248" s="187">
        <v>45.7</v>
      </c>
      <c r="P248" s="187">
        <v>7</v>
      </c>
      <c r="Q248" s="187">
        <v>-150</v>
      </c>
      <c r="R248" s="186" t="s">
        <v>2204</v>
      </c>
      <c r="S248" s="180" t="s">
        <v>135</v>
      </c>
      <c r="T248" s="180" t="s">
        <v>390</v>
      </c>
      <c r="U248" s="180" t="s">
        <v>498</v>
      </c>
      <c r="V248" s="180"/>
      <c r="W248" s="179"/>
      <c r="X248" s="179"/>
      <c r="Y248" s="179"/>
      <c r="Z248" s="94"/>
      <c r="AA248" s="94"/>
      <c r="AB248" s="94"/>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row>
    <row r="249" spans="1:262" s="19" customFormat="1" x14ac:dyDescent="0.2">
      <c r="A249" s="180">
        <v>41221</v>
      </c>
      <c r="B249" s="181" t="s">
        <v>440</v>
      </c>
      <c r="C249" s="181" t="s">
        <v>231</v>
      </c>
      <c r="D249" s="181" t="s">
        <v>141</v>
      </c>
      <c r="E249" s="182" t="s">
        <v>144</v>
      </c>
      <c r="F249" s="183">
        <v>41227</v>
      </c>
      <c r="G249" s="184">
        <v>2012</v>
      </c>
      <c r="H249" s="180" t="s">
        <v>7</v>
      </c>
      <c r="I249" s="180" t="str">
        <f>LEFT($H249,2)</f>
        <v>PA</v>
      </c>
      <c r="J249" s="180" t="str">
        <f>RIGHT($H249,2)</f>
        <v>PA</v>
      </c>
      <c r="K249" s="180" t="str">
        <f>IF($L249=$M249,L249,CONCATENATE($L249,", ",IF(ISBLANK(N249),"",CONCATENATE(N249,", ")),$M249))</f>
        <v>Northeast</v>
      </c>
      <c r="L249" s="180" t="str">
        <f>INDEX('State '!$A$1:$C$62,MATCH($I249,'State '!$B:$B,0),3)</f>
        <v>Northeast</v>
      </c>
      <c r="M249" s="180" t="str">
        <f>INDEX('State '!$A$1:$C$62,MATCH($J249,'State '!$B:$B,0),3)</f>
        <v>Northeast</v>
      </c>
      <c r="N249" s="180"/>
      <c r="O249" s="186"/>
      <c r="P249" s="186">
        <v>39</v>
      </c>
      <c r="Q249" s="186">
        <v>555</v>
      </c>
      <c r="R249" s="187">
        <v>30</v>
      </c>
      <c r="S249" s="188" t="s">
        <v>135</v>
      </c>
      <c r="T249" s="185" t="s">
        <v>390</v>
      </c>
      <c r="U249" s="189" t="s">
        <v>441</v>
      </c>
      <c r="V249" s="180"/>
      <c r="W249" s="179"/>
      <c r="X249" s="179"/>
      <c r="Y249" s="179"/>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94"/>
      <c r="DZ249" s="94"/>
      <c r="EA249" s="94"/>
      <c r="EB249" s="94"/>
      <c r="EC249" s="94"/>
      <c r="ED249" s="94"/>
      <c r="EE249" s="94"/>
      <c r="EF249" s="94"/>
      <c r="EG249" s="94"/>
      <c r="EH249" s="94"/>
      <c r="EI249" s="94"/>
      <c r="EJ249" s="94"/>
      <c r="EK249" s="94"/>
      <c r="EL249" s="94"/>
      <c r="EM249" s="94"/>
      <c r="EN249" s="94"/>
      <c r="EO249" s="94"/>
      <c r="EP249" s="94"/>
      <c r="EQ249" s="94"/>
      <c r="ER249" s="94"/>
      <c r="ES249" s="94"/>
      <c r="ET249" s="94"/>
      <c r="EU249" s="94"/>
      <c r="EV249" s="94"/>
      <c r="EW249" s="94"/>
      <c r="EX249" s="94"/>
      <c r="EY249" s="94"/>
      <c r="EZ249" s="94"/>
      <c r="FA249" s="94"/>
      <c r="FB249" s="94"/>
      <c r="FC249" s="94"/>
      <c r="FD249" s="94"/>
      <c r="FE249" s="94"/>
      <c r="FF249" s="94"/>
      <c r="FG249" s="94"/>
      <c r="FH249" s="94"/>
      <c r="FI249" s="94"/>
      <c r="FJ249" s="94"/>
      <c r="FK249" s="94"/>
      <c r="FL249" s="94"/>
      <c r="FM249" s="94"/>
      <c r="FN249" s="94"/>
      <c r="FO249" s="94"/>
      <c r="FP249" s="94"/>
      <c r="FQ249" s="94"/>
      <c r="FR249" s="94"/>
      <c r="FS249" s="94"/>
      <c r="FT249" s="94"/>
      <c r="FU249" s="94"/>
      <c r="FV249" s="94"/>
      <c r="FW249" s="94"/>
      <c r="FX249" s="94"/>
      <c r="FY249" s="94"/>
      <c r="FZ249" s="94"/>
      <c r="GA249" s="94"/>
      <c r="GB249" s="94"/>
      <c r="GC249" s="94"/>
      <c r="GD249" s="94"/>
      <c r="GE249" s="94"/>
      <c r="GF249" s="94"/>
      <c r="GG249" s="94"/>
      <c r="GH249" s="94"/>
      <c r="GI249" s="94"/>
      <c r="GJ249" s="94"/>
      <c r="GK249" s="94"/>
      <c r="GL249" s="94"/>
      <c r="GM249" s="94"/>
      <c r="GN249" s="94"/>
      <c r="GO249" s="94"/>
      <c r="GP249" s="94"/>
      <c r="GQ249" s="94"/>
      <c r="GR249" s="94"/>
      <c r="GS249" s="94"/>
      <c r="GT249" s="94"/>
      <c r="GU249" s="94"/>
      <c r="GV249" s="94"/>
      <c r="GW249" s="94"/>
      <c r="GX249" s="94"/>
      <c r="GY249" s="94"/>
      <c r="GZ249" s="94"/>
      <c r="HA249" s="94"/>
      <c r="HB249" s="94"/>
      <c r="HC249" s="94"/>
      <c r="HD249" s="94"/>
      <c r="HE249" s="94"/>
      <c r="HF249" s="94"/>
      <c r="HG249" s="94"/>
      <c r="HH249" s="94"/>
      <c r="HI249" s="94"/>
      <c r="HJ249" s="94"/>
      <c r="HK249" s="94"/>
      <c r="HL249" s="94"/>
      <c r="HM249" s="94"/>
      <c r="HN249" s="94"/>
      <c r="HO249" s="94"/>
      <c r="HP249" s="94"/>
      <c r="HQ249" s="94"/>
      <c r="HR249" s="94"/>
      <c r="HS249" s="94"/>
      <c r="HT249" s="94"/>
      <c r="HU249" s="94"/>
      <c r="HV249" s="94"/>
      <c r="HW249" s="94"/>
      <c r="HX249" s="94"/>
      <c r="HY249" s="94"/>
      <c r="HZ249" s="94"/>
      <c r="IA249" s="94"/>
      <c r="IB249" s="94"/>
      <c r="IC249" s="94"/>
      <c r="ID249" s="94"/>
      <c r="IE249" s="94"/>
      <c r="IF249" s="94"/>
      <c r="IG249" s="94"/>
      <c r="IH249" s="94"/>
      <c r="II249" s="94"/>
      <c r="IJ249" s="94"/>
      <c r="IK249" s="94"/>
      <c r="IL249" s="94"/>
      <c r="IM249" s="94"/>
      <c r="IN249" s="94"/>
      <c r="IO249" s="94"/>
      <c r="IP249" s="94"/>
      <c r="IQ249" s="94"/>
      <c r="IR249" s="94"/>
      <c r="IS249" s="94"/>
      <c r="IT249" s="94"/>
      <c r="IU249" s="94"/>
      <c r="IV249" s="94"/>
      <c r="IW249" s="94"/>
      <c r="IX249" s="94"/>
      <c r="IY249" s="94"/>
      <c r="IZ249" s="94"/>
      <c r="JA249" s="94"/>
      <c r="JB249" s="94"/>
    </row>
    <row r="250" spans="1:262" s="19" customFormat="1" x14ac:dyDescent="0.2">
      <c r="A250" s="180">
        <v>41151</v>
      </c>
      <c r="B250" s="193" t="s">
        <v>1822</v>
      </c>
      <c r="C250" s="193" t="s">
        <v>1823</v>
      </c>
      <c r="D250" s="193" t="s">
        <v>137</v>
      </c>
      <c r="E250" s="193" t="s">
        <v>144</v>
      </c>
      <c r="F250" s="194">
        <v>40963</v>
      </c>
      <c r="G250" s="195">
        <v>2012</v>
      </c>
      <c r="H250" s="180" t="s">
        <v>34</v>
      </c>
      <c r="I250" s="180" t="str">
        <f>LEFT($H250,2)</f>
        <v>WI</v>
      </c>
      <c r="J250" s="180" t="str">
        <f>RIGHT($H250,2)</f>
        <v>WI</v>
      </c>
      <c r="K250" s="180" t="str">
        <f>IF($L250=$M250,L250,CONCATENATE($L250,", ",IF(ISBLANK(N250),"",CONCATENATE(N250,", ")),$M250))</f>
        <v>Midwest</v>
      </c>
      <c r="L250" s="180" t="str">
        <f>INDEX('State '!$A$1:$C$62,MATCH($I250,'State '!$B:$B,0),3)</f>
        <v>Midwest</v>
      </c>
      <c r="M250" s="180" t="str">
        <f>INDEX('State '!$A$1:$C$62,MATCH($J250,'State '!$B:$B,0),3)</f>
        <v>Midwest</v>
      </c>
      <c r="N250" s="180"/>
      <c r="O250" s="187">
        <v>22</v>
      </c>
      <c r="P250" s="187">
        <v>13.7</v>
      </c>
      <c r="Q250" s="187"/>
      <c r="R250" s="186"/>
      <c r="S250" s="180" t="s">
        <v>139</v>
      </c>
      <c r="T250" s="180" t="s">
        <v>188</v>
      </c>
      <c r="U250" s="180" t="s">
        <v>391</v>
      </c>
      <c r="V250" s="180"/>
      <c r="W250" s="179"/>
      <c r="X250" s="179"/>
      <c r="Y250" s="179"/>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4"/>
      <c r="CC250" s="94"/>
      <c r="CD250" s="94"/>
      <c r="CE250" s="94"/>
      <c r="CF250" s="94"/>
      <c r="CG250" s="94"/>
      <c r="CH250" s="94"/>
      <c r="CI250" s="94"/>
      <c r="CJ250" s="94"/>
      <c r="CK250" s="94"/>
      <c r="CL250" s="94"/>
      <c r="CM250" s="94"/>
      <c r="CN250" s="94"/>
      <c r="CO250" s="94"/>
      <c r="CP250" s="94"/>
      <c r="CQ250" s="94"/>
      <c r="CR250" s="94"/>
      <c r="CS250" s="94"/>
      <c r="CT250" s="94"/>
      <c r="CU250" s="94"/>
      <c r="CV250" s="94"/>
      <c r="CW250" s="94"/>
      <c r="CX250" s="94"/>
      <c r="CY250" s="94"/>
      <c r="CZ250" s="94"/>
      <c r="DA250" s="94"/>
      <c r="DB250" s="94"/>
      <c r="DC250" s="94"/>
      <c r="DD250" s="94"/>
      <c r="DE250" s="94"/>
      <c r="DF250" s="94"/>
      <c r="DG250" s="94"/>
      <c r="DH250" s="94"/>
      <c r="DI250" s="94"/>
      <c r="DJ250" s="94"/>
      <c r="DK250" s="94"/>
      <c r="DL250" s="94"/>
      <c r="DM250" s="94"/>
      <c r="DN250" s="94"/>
      <c r="DO250" s="94"/>
      <c r="DP250" s="94"/>
      <c r="DQ250" s="94"/>
      <c r="DR250" s="94"/>
      <c r="DS250" s="94"/>
      <c r="DT250" s="94"/>
      <c r="DU250" s="94"/>
      <c r="DV250" s="94"/>
      <c r="DW250" s="94"/>
      <c r="DX250" s="94"/>
      <c r="DY250" s="94"/>
      <c r="DZ250" s="94"/>
      <c r="EA250" s="94"/>
      <c r="EB250" s="94"/>
      <c r="EC250" s="94"/>
      <c r="ED250" s="94"/>
      <c r="EE250" s="94"/>
      <c r="EF250" s="94"/>
      <c r="EG250" s="94"/>
      <c r="EH250" s="94"/>
      <c r="EI250" s="94"/>
      <c r="EJ250" s="94"/>
      <c r="EK250" s="94"/>
      <c r="EL250" s="94"/>
      <c r="EM250" s="94"/>
      <c r="EN250" s="94"/>
      <c r="EO250" s="94"/>
      <c r="EP250" s="94"/>
      <c r="EQ250" s="94"/>
      <c r="ER250" s="94"/>
      <c r="ES250" s="94"/>
      <c r="ET250" s="94"/>
      <c r="EU250" s="94"/>
      <c r="EV250" s="94"/>
      <c r="EW250" s="94"/>
      <c r="EX250" s="94"/>
      <c r="EY250" s="94"/>
      <c r="EZ250" s="94"/>
      <c r="FA250" s="94"/>
      <c r="FB250" s="94"/>
      <c r="FC250" s="94"/>
      <c r="FD250" s="94"/>
      <c r="FE250" s="94"/>
      <c r="FF250" s="94"/>
      <c r="FG250" s="94"/>
      <c r="FH250" s="94"/>
      <c r="FI250" s="94"/>
      <c r="FJ250" s="94"/>
      <c r="FK250" s="94"/>
      <c r="FL250" s="94"/>
      <c r="FM250" s="94"/>
      <c r="FN250" s="94"/>
      <c r="FO250" s="94"/>
      <c r="FP250" s="94"/>
      <c r="FQ250" s="94"/>
      <c r="FR250" s="94"/>
      <c r="FS250" s="94"/>
      <c r="FT250" s="94"/>
      <c r="FU250" s="94"/>
      <c r="FV250" s="94"/>
      <c r="FW250" s="94"/>
      <c r="FX250" s="94"/>
      <c r="FY250" s="94"/>
      <c r="FZ250" s="94"/>
      <c r="GA250" s="94"/>
      <c r="GB250" s="94"/>
      <c r="GC250" s="94"/>
      <c r="GD250" s="94"/>
      <c r="GE250" s="94"/>
      <c r="GF250" s="94"/>
      <c r="GG250" s="94"/>
      <c r="GH250" s="94"/>
      <c r="GI250" s="94"/>
      <c r="GJ250" s="94"/>
      <c r="GK250" s="94"/>
      <c r="GL250" s="94"/>
      <c r="GM250" s="94"/>
      <c r="GN250" s="94"/>
      <c r="GO250" s="94"/>
      <c r="GP250" s="94"/>
      <c r="GQ250" s="94"/>
      <c r="GR250" s="94"/>
      <c r="GS250" s="94"/>
      <c r="GT250" s="94"/>
      <c r="GU250" s="94"/>
      <c r="GV250" s="94"/>
      <c r="GW250" s="94"/>
      <c r="GX250" s="94"/>
      <c r="GY250" s="94"/>
      <c r="GZ250" s="94"/>
      <c r="HA250" s="94"/>
      <c r="HB250" s="94"/>
      <c r="HC250" s="94"/>
      <c r="HD250" s="94"/>
      <c r="HE250" s="94"/>
      <c r="HF250" s="94"/>
      <c r="HG250" s="94"/>
      <c r="HH250" s="94"/>
      <c r="HI250" s="94"/>
      <c r="HJ250" s="94"/>
      <c r="HK250" s="94"/>
      <c r="HL250" s="94"/>
      <c r="HM250" s="94"/>
      <c r="HN250" s="94"/>
      <c r="HO250" s="94"/>
      <c r="HP250" s="94"/>
      <c r="HQ250" s="94"/>
      <c r="HR250" s="94"/>
      <c r="HS250" s="94"/>
      <c r="HT250" s="94"/>
      <c r="HU250" s="94"/>
      <c r="HV250" s="94"/>
      <c r="HW250" s="94"/>
      <c r="HX250" s="94"/>
      <c r="HY250" s="94"/>
      <c r="HZ250" s="94"/>
      <c r="IA250" s="94"/>
      <c r="IB250" s="94"/>
      <c r="IC250" s="94"/>
      <c r="ID250" s="94"/>
      <c r="IE250" s="94"/>
      <c r="IF250" s="94"/>
      <c r="IG250" s="94"/>
      <c r="IH250" s="94"/>
      <c r="II250" s="94"/>
      <c r="IJ250" s="94"/>
      <c r="IK250" s="94"/>
      <c r="IL250" s="94"/>
      <c r="IM250" s="94"/>
      <c r="IN250" s="94"/>
      <c r="IO250" s="94"/>
      <c r="IP250" s="94"/>
      <c r="IQ250" s="94"/>
      <c r="IR250" s="94"/>
      <c r="IS250" s="94"/>
      <c r="IT250" s="94"/>
      <c r="IU250" s="94"/>
      <c r="IV250" s="94"/>
      <c r="IW250" s="94"/>
      <c r="IX250" s="94"/>
      <c r="IY250" s="94"/>
      <c r="IZ250" s="94"/>
      <c r="JA250" s="94"/>
      <c r="JB250" s="94"/>
    </row>
    <row r="251" spans="1:262" s="19" customFormat="1" x14ac:dyDescent="0.2">
      <c r="A251" s="180">
        <v>41215</v>
      </c>
      <c r="B251" s="181" t="s">
        <v>484</v>
      </c>
      <c r="C251" s="181" t="s">
        <v>202</v>
      </c>
      <c r="D251" s="181" t="s">
        <v>141</v>
      </c>
      <c r="E251" s="182" t="s">
        <v>144</v>
      </c>
      <c r="F251" s="183">
        <v>41213</v>
      </c>
      <c r="G251" s="184">
        <v>2012</v>
      </c>
      <c r="H251" s="180" t="s">
        <v>7</v>
      </c>
      <c r="I251" s="180" t="str">
        <f>LEFT($H251,2)</f>
        <v>PA</v>
      </c>
      <c r="J251" s="180" t="str">
        <f>RIGHT($H251,2)</f>
        <v>PA</v>
      </c>
      <c r="K251" s="180" t="str">
        <f>IF($L251=$M251,L251,CONCATENATE($L251,", ",IF(ISBLANK(N251),"",CONCATENATE(N251,", ")),$M251))</f>
        <v>Northeast</v>
      </c>
      <c r="L251" s="180" t="str">
        <f>INDEX('State '!$A$1:$C$62,MATCH($I251,'State '!$B:$B,0),3)</f>
        <v>Northeast</v>
      </c>
      <c r="M251" s="180" t="str">
        <f>INDEX('State '!$A$1:$C$62,MATCH($J251,'State '!$B:$B,0),3)</f>
        <v>Northeast</v>
      </c>
      <c r="N251" s="180"/>
      <c r="O251" s="186">
        <v>35.823</v>
      </c>
      <c r="P251" s="186">
        <v>4.8499999999999996</v>
      </c>
      <c r="Q251" s="186">
        <v>150</v>
      </c>
      <c r="R251" s="187">
        <v>24</v>
      </c>
      <c r="S251" s="188" t="s">
        <v>135</v>
      </c>
      <c r="T251" s="185" t="s">
        <v>390</v>
      </c>
      <c r="U251" s="189" t="s">
        <v>485</v>
      </c>
      <c r="V251" s="180"/>
      <c r="W251" s="179"/>
      <c r="X251" s="179"/>
      <c r="Y251" s="179"/>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A251" s="94"/>
      <c r="CB251" s="94"/>
      <c r="CC251" s="94"/>
      <c r="CD251" s="94"/>
      <c r="CE251" s="94"/>
      <c r="CF251" s="94"/>
      <c r="CG251" s="94"/>
      <c r="CH251" s="94"/>
      <c r="CI251" s="94"/>
      <c r="CJ251" s="94"/>
      <c r="CK251" s="94"/>
      <c r="CL251" s="94"/>
      <c r="CM251" s="94"/>
      <c r="CN251" s="94"/>
      <c r="CO251" s="94"/>
      <c r="CP251" s="94"/>
      <c r="CQ251" s="94"/>
      <c r="CR251" s="94"/>
      <c r="CS251" s="94"/>
      <c r="CT251" s="94"/>
      <c r="CU251" s="94"/>
      <c r="CV251" s="94"/>
      <c r="CW251" s="94"/>
      <c r="CX251" s="94"/>
      <c r="CY251" s="94"/>
      <c r="CZ251" s="94"/>
      <c r="DA251" s="94"/>
      <c r="DB251" s="94"/>
      <c r="DC251" s="94"/>
      <c r="DD251" s="94"/>
      <c r="DE251" s="94"/>
      <c r="DF251" s="94"/>
      <c r="DG251" s="94"/>
      <c r="DH251" s="94"/>
      <c r="DI251" s="94"/>
      <c r="DJ251" s="94"/>
      <c r="DK251" s="94"/>
      <c r="DL251" s="94"/>
      <c r="DM251" s="94"/>
      <c r="DN251" s="94"/>
      <c r="DO251" s="94"/>
      <c r="DP251" s="94"/>
      <c r="DQ251" s="94"/>
      <c r="DR251" s="94"/>
      <c r="DS251" s="94"/>
      <c r="DT251" s="94"/>
      <c r="DU251" s="94"/>
      <c r="DV251" s="94"/>
      <c r="DW251" s="94"/>
      <c r="DX251" s="94"/>
      <c r="DY251" s="94"/>
      <c r="DZ251" s="94"/>
      <c r="EA251" s="94"/>
      <c r="EB251" s="94"/>
      <c r="EC251" s="94"/>
      <c r="ED251" s="94"/>
      <c r="EE251" s="94"/>
      <c r="EF251" s="94"/>
      <c r="EG251" s="94"/>
      <c r="EH251" s="94"/>
      <c r="EI251" s="94"/>
      <c r="EJ251" s="94"/>
      <c r="EK251" s="94"/>
      <c r="EL251" s="94"/>
      <c r="EM251" s="94"/>
      <c r="EN251" s="94"/>
      <c r="EO251" s="94"/>
      <c r="EP251" s="94"/>
      <c r="EQ251" s="94"/>
      <c r="ER251" s="94"/>
      <c r="ES251" s="94"/>
      <c r="ET251" s="94"/>
      <c r="EU251" s="94"/>
      <c r="EV251" s="94"/>
      <c r="EW251" s="94"/>
      <c r="EX251" s="94"/>
      <c r="EY251" s="94"/>
      <c r="EZ251" s="94"/>
      <c r="FA251" s="94"/>
      <c r="FB251" s="94"/>
      <c r="FC251" s="94"/>
      <c r="FD251" s="94"/>
      <c r="FE251" s="94"/>
      <c r="FF251" s="94"/>
      <c r="FG251" s="94"/>
      <c r="FH251" s="94"/>
      <c r="FI251" s="94"/>
      <c r="FJ251" s="94"/>
      <c r="FK251" s="94"/>
      <c r="FL251" s="94"/>
      <c r="FM251" s="94"/>
      <c r="FN251" s="94"/>
      <c r="FO251" s="94"/>
      <c r="FP251" s="94"/>
      <c r="FQ251" s="94"/>
      <c r="FR251" s="94"/>
      <c r="FS251" s="94"/>
      <c r="FT251" s="94"/>
      <c r="FU251" s="94"/>
      <c r="FV251" s="94"/>
      <c r="FW251" s="94"/>
      <c r="FX251" s="94"/>
      <c r="FY251" s="94"/>
      <c r="FZ251" s="94"/>
      <c r="GA251" s="94"/>
      <c r="GB251" s="94"/>
      <c r="GC251" s="94"/>
      <c r="GD251" s="94"/>
      <c r="GE251" s="94"/>
      <c r="GF251" s="94"/>
      <c r="GG251" s="94"/>
      <c r="GH251" s="94"/>
      <c r="GI251" s="94"/>
      <c r="GJ251" s="94"/>
      <c r="GK251" s="94"/>
      <c r="GL251" s="94"/>
      <c r="GM251" s="94"/>
      <c r="GN251" s="94"/>
      <c r="GO251" s="94"/>
      <c r="GP251" s="94"/>
      <c r="GQ251" s="94"/>
      <c r="GR251" s="94"/>
      <c r="GS251" s="94"/>
      <c r="GT251" s="94"/>
      <c r="GU251" s="94"/>
      <c r="GV251" s="94"/>
      <c r="GW251" s="94"/>
      <c r="GX251" s="94"/>
      <c r="GY251" s="94"/>
      <c r="GZ251" s="94"/>
      <c r="HA251" s="94"/>
      <c r="HB251" s="94"/>
      <c r="HC251" s="94"/>
      <c r="HD251" s="94"/>
      <c r="HE251" s="94"/>
      <c r="HF251" s="94"/>
      <c r="HG251" s="94"/>
      <c r="HH251" s="94"/>
      <c r="HI251" s="94"/>
      <c r="HJ251" s="94"/>
      <c r="HK251" s="94"/>
      <c r="HL251" s="94"/>
      <c r="HM251" s="94"/>
      <c r="HN251" s="94"/>
      <c r="HO251" s="94"/>
      <c r="HP251" s="94"/>
      <c r="HQ251" s="94"/>
      <c r="HR251" s="94"/>
      <c r="HS251" s="94"/>
      <c r="HT251" s="94"/>
      <c r="HU251" s="94"/>
      <c r="HV251" s="94"/>
      <c r="HW251" s="94"/>
      <c r="HX251" s="94"/>
      <c r="HY251" s="94"/>
      <c r="HZ251" s="94"/>
      <c r="IA251" s="94"/>
      <c r="IB251" s="94"/>
      <c r="IC251" s="94"/>
      <c r="ID251" s="94"/>
      <c r="IE251" s="94"/>
      <c r="IF251" s="94"/>
      <c r="IG251" s="94"/>
      <c r="IH251" s="94"/>
      <c r="II251" s="94"/>
      <c r="IJ251" s="94"/>
      <c r="IK251" s="94"/>
      <c r="IL251" s="94"/>
      <c r="IM251" s="94"/>
      <c r="IN251" s="94"/>
      <c r="IO251" s="94"/>
      <c r="IP251" s="94"/>
      <c r="IQ251" s="94"/>
      <c r="IR251" s="94"/>
      <c r="IS251" s="94"/>
      <c r="IT251" s="94"/>
      <c r="IU251" s="94"/>
      <c r="IV251" s="94"/>
      <c r="IW251" s="94"/>
      <c r="IX251" s="94"/>
      <c r="IY251" s="94"/>
      <c r="IZ251" s="94"/>
      <c r="JA251" s="94"/>
      <c r="JB251" s="94"/>
    </row>
    <row r="252" spans="1:262" x14ac:dyDescent="0.2">
      <c r="A252" s="180">
        <v>41215</v>
      </c>
      <c r="B252" s="181" t="s">
        <v>1862</v>
      </c>
      <c r="C252" s="181" t="s">
        <v>1791</v>
      </c>
      <c r="D252" s="181" t="s">
        <v>141</v>
      </c>
      <c r="E252" s="182" t="s">
        <v>144</v>
      </c>
      <c r="F252" s="183">
        <v>41214</v>
      </c>
      <c r="G252" s="184">
        <v>2012</v>
      </c>
      <c r="H252" s="180" t="s">
        <v>34</v>
      </c>
      <c r="I252" s="180" t="str">
        <f>LEFT($H252,2)</f>
        <v>WI</v>
      </c>
      <c r="J252" s="180" t="str">
        <f>RIGHT($H252,2)</f>
        <v>WI</v>
      </c>
      <c r="K252" s="180" t="str">
        <f>IF($L252=$M252,L252,CONCATENATE($L252,", ",IF(ISBLANK(N252),"",CONCATENATE(N252,", ")),$M252))</f>
        <v>Midwest</v>
      </c>
      <c r="L252" s="180" t="str">
        <f>INDEX('State '!$A$1:$C$62,MATCH($I252,'State '!$B:$B,0),3)</f>
        <v>Midwest</v>
      </c>
      <c r="M252" s="180" t="str">
        <f>INDEX('State '!$A$1:$C$62,MATCH($J252,'State '!$B:$B,0),3)</f>
        <v>Midwest</v>
      </c>
      <c r="N252" s="180"/>
      <c r="O252" s="186">
        <v>25.1</v>
      </c>
      <c r="P252" s="186"/>
      <c r="Q252" s="186">
        <v>101.1</v>
      </c>
      <c r="R252" s="187"/>
      <c r="S252" s="188" t="s">
        <v>135</v>
      </c>
      <c r="T252" s="185" t="s">
        <v>390</v>
      </c>
      <c r="U252" s="189" t="s">
        <v>1863</v>
      </c>
      <c r="V252" s="180"/>
      <c r="W252" s="179"/>
      <c r="X252" s="179"/>
      <c r="Y252" s="179"/>
      <c r="Z252" s="94"/>
      <c r="AA252" s="94"/>
      <c r="AB252" s="94"/>
    </row>
    <row r="253" spans="1:262" x14ac:dyDescent="0.2">
      <c r="A253" s="180">
        <v>41354</v>
      </c>
      <c r="B253" s="193" t="s">
        <v>421</v>
      </c>
      <c r="C253" s="193" t="s">
        <v>209</v>
      </c>
      <c r="D253" s="193" t="s">
        <v>137</v>
      </c>
      <c r="E253" s="193" t="s">
        <v>144</v>
      </c>
      <c r="F253" s="194">
        <v>41130</v>
      </c>
      <c r="G253" s="195">
        <v>2012</v>
      </c>
      <c r="H253" s="180" t="s">
        <v>14</v>
      </c>
      <c r="I253" s="180" t="str">
        <f>LEFT($H253,2)</f>
        <v>MS</v>
      </c>
      <c r="J253" s="180" t="str">
        <f>RIGHT($H253,2)</f>
        <v>MS</v>
      </c>
      <c r="K253" s="180" t="str">
        <f>IF($L253=$M253,L253,CONCATENATE($L253,", ",IF(ISBLANK(N253),"",CONCATENATE(N253,", ")),$M253))</f>
        <v>South Central</v>
      </c>
      <c r="L253" s="180" t="str">
        <f>INDEX('State '!$A$1:$C$62,MATCH($I253,'State '!$B:$B,0),3)</f>
        <v>South Central</v>
      </c>
      <c r="M253" s="180" t="str">
        <f>INDEX('State '!$A$1:$C$62,MATCH($J253,'State '!$B:$B,0),3)</f>
        <v>South Central</v>
      </c>
      <c r="N253" s="180"/>
      <c r="O253" s="187">
        <v>75</v>
      </c>
      <c r="P253" s="187">
        <v>36.799999999999997</v>
      </c>
      <c r="Q253" s="187">
        <v>200</v>
      </c>
      <c r="R253" s="186" t="s">
        <v>422</v>
      </c>
      <c r="S253" s="180" t="s">
        <v>135</v>
      </c>
      <c r="T253" s="180" t="s">
        <v>390</v>
      </c>
      <c r="U253" s="180" t="s">
        <v>423</v>
      </c>
      <c r="V253" s="180"/>
      <c r="W253" s="179"/>
      <c r="X253" s="179"/>
      <c r="Y253" s="179"/>
      <c r="Z253" s="94"/>
      <c r="AA253" s="94"/>
      <c r="AB253" s="94"/>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row>
    <row r="254" spans="1:262" s="19" customFormat="1" x14ac:dyDescent="0.2">
      <c r="A254" s="180">
        <v>41106</v>
      </c>
      <c r="B254" s="193" t="s">
        <v>493</v>
      </c>
      <c r="C254" s="193" t="s">
        <v>197</v>
      </c>
      <c r="D254" s="193" t="s">
        <v>134</v>
      </c>
      <c r="E254" s="193" t="s">
        <v>144</v>
      </c>
      <c r="F254" s="194"/>
      <c r="G254" s="195">
        <v>2012</v>
      </c>
      <c r="H254" s="180" t="s">
        <v>6</v>
      </c>
      <c r="I254" s="180" t="str">
        <f>LEFT($H254,2)</f>
        <v>TX</v>
      </c>
      <c r="J254" s="180" t="str">
        <f>RIGHT($H254,2)</f>
        <v>TX</v>
      </c>
      <c r="K254" s="180" t="str">
        <f>IF($L254=$M254,L254,CONCATENATE($L254,", ",IF(ISBLANK(N254),"",CONCATENATE(N254,", ")),$M254))</f>
        <v>South Central</v>
      </c>
      <c r="L254" s="180" t="str">
        <f>INDEX('State '!$A$1:$C$62,MATCH($I254,'State '!$B:$B,0),3)</f>
        <v>South Central</v>
      </c>
      <c r="M254" s="180" t="str">
        <f>INDEX('State '!$A$1:$C$62,MATCH($J254,'State '!$B:$B,0),3)</f>
        <v>South Central</v>
      </c>
      <c r="N254" s="180"/>
      <c r="O254" s="187"/>
      <c r="P254" s="187">
        <v>2.5499999999999998</v>
      </c>
      <c r="Q254" s="187"/>
      <c r="R254" s="186">
        <v>30</v>
      </c>
      <c r="S254" s="180" t="s">
        <v>135</v>
      </c>
      <c r="T254" s="180" t="s">
        <v>390</v>
      </c>
      <c r="U254" s="180" t="s">
        <v>494</v>
      </c>
      <c r="V254" s="180"/>
      <c r="W254" s="179"/>
      <c r="X254" s="179"/>
      <c r="Y254" s="179"/>
    </row>
    <row r="255" spans="1:262" x14ac:dyDescent="0.2">
      <c r="A255" s="180">
        <v>41106</v>
      </c>
      <c r="B255" s="193" t="s">
        <v>472</v>
      </c>
      <c r="C255" s="193" t="s">
        <v>226</v>
      </c>
      <c r="D255" s="193" t="s">
        <v>134</v>
      </c>
      <c r="E255" s="193" t="s">
        <v>144</v>
      </c>
      <c r="F255" s="194">
        <v>41044</v>
      </c>
      <c r="G255" s="195">
        <v>2012</v>
      </c>
      <c r="H255" s="180" t="s">
        <v>13</v>
      </c>
      <c r="I255" s="180" t="str">
        <f>LEFT($H255,2)</f>
        <v>CA</v>
      </c>
      <c r="J255" s="180" t="str">
        <f>RIGHT($H255,2)</f>
        <v>CA</v>
      </c>
      <c r="K255" s="180" t="str">
        <f>IF($L255=$M255,L255,CONCATENATE($L255,", ",IF(ISBLANK(N255),"",CONCATENATE(N255,", ")),$M255))</f>
        <v>Pacific</v>
      </c>
      <c r="L255" s="180" t="str">
        <f>INDEX('State '!$A$1:$C$62,MATCH($I255,'State '!$B:$B,0),3)</f>
        <v>Pacific</v>
      </c>
      <c r="M255" s="180" t="str">
        <f>INDEX('State '!$A$1:$C$62,MATCH($J255,'State '!$B:$B,0),3)</f>
        <v>Pacific</v>
      </c>
      <c r="N255" s="180"/>
      <c r="O255" s="187">
        <v>15.7</v>
      </c>
      <c r="P255" s="187">
        <v>8.6</v>
      </c>
      <c r="Q255" s="187">
        <v>24.27</v>
      </c>
      <c r="R255" s="186">
        <v>8</v>
      </c>
      <c r="S255" s="180" t="s">
        <v>135</v>
      </c>
      <c r="T255" s="180" t="s">
        <v>390</v>
      </c>
      <c r="U255" s="180" t="s">
        <v>499</v>
      </c>
      <c r="V255" s="180"/>
      <c r="W255" s="179"/>
      <c r="X255" s="179"/>
      <c r="Y255" s="179"/>
      <c r="Z255" s="94"/>
      <c r="AA255" s="94"/>
      <c r="AB255" s="94"/>
    </row>
    <row r="256" spans="1:262" s="19" customFormat="1" x14ac:dyDescent="0.2">
      <c r="A256" s="180">
        <v>41276</v>
      </c>
      <c r="B256" s="193" t="s">
        <v>495</v>
      </c>
      <c r="C256" s="193" t="s">
        <v>210</v>
      </c>
      <c r="D256" s="193" t="s">
        <v>134</v>
      </c>
      <c r="E256" s="193" t="s">
        <v>144</v>
      </c>
      <c r="F256" s="194">
        <v>41214</v>
      </c>
      <c r="G256" s="186">
        <v>2012</v>
      </c>
      <c r="H256" s="180" t="s">
        <v>50</v>
      </c>
      <c r="I256" s="180" t="str">
        <f>LEFT($H256,2)</f>
        <v>WA</v>
      </c>
      <c r="J256" s="180" t="str">
        <f>RIGHT($H256,2)</f>
        <v>WA</v>
      </c>
      <c r="K256" s="180" t="str">
        <f>IF($L256=$M256,L256,CONCATENATE($L256,", ",IF(ISBLANK(N256),"",CONCATENATE(N256,", ")),$M256))</f>
        <v>Pacific</v>
      </c>
      <c r="L256" s="180" t="str">
        <f>INDEX('State '!$A$1:$C$62,MATCH($I256,'State '!$B:$B,0),3)</f>
        <v>Pacific</v>
      </c>
      <c r="M256" s="180" t="str">
        <f>INDEX('State '!$A$1:$C$62,MATCH($J256,'State '!$B:$B,0),3)</f>
        <v>Pacific</v>
      </c>
      <c r="N256" s="180"/>
      <c r="O256" s="187"/>
      <c r="P256" s="187">
        <v>2.2000000000000002</v>
      </c>
      <c r="Q256" s="187">
        <v>84.2</v>
      </c>
      <c r="R256" s="186">
        <v>20</v>
      </c>
      <c r="S256" s="180" t="s">
        <v>135</v>
      </c>
      <c r="T256" s="180" t="s">
        <v>390</v>
      </c>
      <c r="U256" s="180" t="s">
        <v>428</v>
      </c>
      <c r="V256" s="180"/>
      <c r="W256" s="179"/>
      <c r="X256" s="179"/>
      <c r="Y256" s="179"/>
    </row>
    <row r="257" spans="1:262" x14ac:dyDescent="0.2">
      <c r="A257" s="180">
        <v>41215</v>
      </c>
      <c r="B257" s="181" t="s">
        <v>456</v>
      </c>
      <c r="C257" s="181" t="s">
        <v>225</v>
      </c>
      <c r="D257" s="181" t="s">
        <v>141</v>
      </c>
      <c r="E257" s="182" t="s">
        <v>144</v>
      </c>
      <c r="F257" s="183">
        <v>41213</v>
      </c>
      <c r="G257" s="190">
        <v>2012</v>
      </c>
      <c r="H257" s="180" t="s">
        <v>7</v>
      </c>
      <c r="I257" s="180" t="str">
        <f>LEFT($H257,2)</f>
        <v>PA</v>
      </c>
      <c r="J257" s="180" t="str">
        <f>RIGHT($H257,2)</f>
        <v>PA</v>
      </c>
      <c r="K257" s="180" t="str">
        <f>IF($L257=$M257,L257,CONCATENATE($L257,", ",IF(ISBLANK(N257),"",CONCATENATE(N257,", ")),$M257))</f>
        <v>Northeast</v>
      </c>
      <c r="L257" s="180" t="str">
        <f>INDEX('State '!$A$1:$C$62,MATCH($I257,'State '!$B:$B,0),3)</f>
        <v>Northeast</v>
      </c>
      <c r="M257" s="180" t="str">
        <f>INDEX('State '!$A$1:$C$62,MATCH($J257,'State '!$B:$B,0),3)</f>
        <v>Northeast</v>
      </c>
      <c r="N257" s="180"/>
      <c r="O257" s="186">
        <v>97.3</v>
      </c>
      <c r="P257" s="186"/>
      <c r="Q257" s="186">
        <v>200</v>
      </c>
      <c r="R257" s="187"/>
      <c r="S257" s="188" t="s">
        <v>135</v>
      </c>
      <c r="T257" s="185" t="s">
        <v>390</v>
      </c>
      <c r="U257" s="189" t="s">
        <v>457</v>
      </c>
      <c r="V257" s="180"/>
      <c r="W257" s="179"/>
      <c r="X257" s="179"/>
      <c r="Y257" s="179"/>
      <c r="Z257" s="94"/>
      <c r="AA257" s="94"/>
      <c r="AB257" s="94"/>
    </row>
    <row r="258" spans="1:262" s="19" customFormat="1" x14ac:dyDescent="0.2">
      <c r="A258" s="180">
        <v>41198</v>
      </c>
      <c r="B258" s="181" t="s">
        <v>482</v>
      </c>
      <c r="C258" s="181" t="s">
        <v>207</v>
      </c>
      <c r="D258" s="181" t="s">
        <v>141</v>
      </c>
      <c r="E258" s="182" t="s">
        <v>144</v>
      </c>
      <c r="F258" s="183">
        <v>41201</v>
      </c>
      <c r="G258" s="190">
        <v>2012</v>
      </c>
      <c r="H258" s="180" t="s">
        <v>397</v>
      </c>
      <c r="I258" s="180" t="str">
        <f>LEFT($H258,2)</f>
        <v>PA</v>
      </c>
      <c r="J258" s="180" t="str">
        <f>RIGHT($H258,2)</f>
        <v>NY</v>
      </c>
      <c r="K258" s="180" t="str">
        <f>IF($L258=$M258,L258,CONCATENATE($L258,", ",IF(ISBLANK(N258),"",CONCATENATE(N258,", ")),$M258))</f>
        <v>Northeast</v>
      </c>
      <c r="L258" s="180" t="str">
        <f>INDEX('State '!$A$1:$C$62,MATCH($I258,'State '!$B:$B,0),3)</f>
        <v>Northeast</v>
      </c>
      <c r="M258" s="180" t="str">
        <f>INDEX('State '!$A$1:$C$62,MATCH($J258,'State '!$B:$B,0),3)</f>
        <v>Northeast</v>
      </c>
      <c r="N258" s="180"/>
      <c r="O258" s="186">
        <v>100</v>
      </c>
      <c r="P258" s="186">
        <v>7</v>
      </c>
      <c r="Q258" s="186">
        <v>250</v>
      </c>
      <c r="R258" s="187">
        <v>30</v>
      </c>
      <c r="S258" s="188" t="s">
        <v>135</v>
      </c>
      <c r="T258" s="185" t="s">
        <v>390</v>
      </c>
      <c r="U258" s="189" t="s">
        <v>483</v>
      </c>
      <c r="V258" s="180"/>
      <c r="W258" s="179"/>
      <c r="X258" s="179"/>
      <c r="Y258" s="179"/>
    </row>
    <row r="259" spans="1:262" x14ac:dyDescent="0.2">
      <c r="A259" s="180">
        <v>41215</v>
      </c>
      <c r="B259" s="193" t="s">
        <v>491</v>
      </c>
      <c r="C259" s="193" t="s">
        <v>202</v>
      </c>
      <c r="D259" s="193" t="s">
        <v>141</v>
      </c>
      <c r="E259" s="193" t="s">
        <v>144</v>
      </c>
      <c r="F259" s="194">
        <v>41213</v>
      </c>
      <c r="G259" s="186">
        <v>2012</v>
      </c>
      <c r="H259" s="180" t="s">
        <v>397</v>
      </c>
      <c r="I259" s="180" t="str">
        <f>LEFT($H259,2)</f>
        <v>PA</v>
      </c>
      <c r="J259" s="180" t="str">
        <f>RIGHT($H259,2)</f>
        <v>NY</v>
      </c>
      <c r="K259" s="180" t="str">
        <f>IF($L259=$M259,L259,CONCATENATE($L259,", ",IF(ISBLANK(N259),"",CONCATENATE(N259,", ")),$M259))</f>
        <v>Northeast</v>
      </c>
      <c r="L259" s="180" t="str">
        <f>INDEX('State '!$A$1:$C$62,MATCH($I259,'State '!$B:$B,0),3)</f>
        <v>Northeast</v>
      </c>
      <c r="M259" s="180" t="str">
        <f>INDEX('State '!$A$1:$C$62,MATCH($J259,'State '!$B:$B,0),3)</f>
        <v>Northeast</v>
      </c>
      <c r="N259" s="180"/>
      <c r="O259" s="187">
        <v>80</v>
      </c>
      <c r="P259" s="187">
        <v>0</v>
      </c>
      <c r="Q259" s="187">
        <v>320</v>
      </c>
      <c r="R259" s="186"/>
      <c r="S259" s="180" t="s">
        <v>135</v>
      </c>
      <c r="T259" s="180" t="s">
        <v>474</v>
      </c>
      <c r="U259" s="180" t="s">
        <v>492</v>
      </c>
      <c r="V259" s="180"/>
      <c r="W259" s="179"/>
      <c r="X259" s="179"/>
      <c r="Y259" s="179"/>
      <c r="Z259" s="94"/>
      <c r="AA259" s="94"/>
      <c r="AB259" s="94"/>
    </row>
    <row r="260" spans="1:262" x14ac:dyDescent="0.2">
      <c r="A260" s="180">
        <v>41215</v>
      </c>
      <c r="B260" s="193" t="s">
        <v>480</v>
      </c>
      <c r="C260" s="193" t="s">
        <v>200</v>
      </c>
      <c r="D260" s="193" t="s">
        <v>141</v>
      </c>
      <c r="E260" s="193" t="s">
        <v>144</v>
      </c>
      <c r="F260" s="194">
        <v>41200</v>
      </c>
      <c r="G260" s="186">
        <v>2012</v>
      </c>
      <c r="H260" s="180" t="s">
        <v>7</v>
      </c>
      <c r="I260" s="180" t="str">
        <f>LEFT($H260,2)</f>
        <v>PA</v>
      </c>
      <c r="J260" s="180" t="str">
        <f>RIGHT($H260,2)</f>
        <v>PA</v>
      </c>
      <c r="K260" s="180" t="str">
        <f>IF($L260=$M260,L260,CONCATENATE($L260,", ",IF(ISBLANK(N260),"",CONCATENATE(N260,", ")),$M260))</f>
        <v>Northeast</v>
      </c>
      <c r="L260" s="180" t="str">
        <f>INDEX('State '!$A$1:$C$62,MATCH($I260,'State '!$B:$B,0),3)</f>
        <v>Northeast</v>
      </c>
      <c r="M260" s="180" t="str">
        <f>INDEX('State '!$A$1:$C$62,MATCH($J260,'State '!$B:$B,0),3)</f>
        <v>Northeast</v>
      </c>
      <c r="N260" s="180"/>
      <c r="O260" s="187"/>
      <c r="P260" s="187"/>
      <c r="Q260" s="187">
        <v>27</v>
      </c>
      <c r="R260" s="186">
        <v>30</v>
      </c>
      <c r="S260" s="180" t="s">
        <v>135</v>
      </c>
      <c r="T260" s="180" t="s">
        <v>390</v>
      </c>
      <c r="U260" s="180" t="s">
        <v>481</v>
      </c>
      <c r="V260" s="180"/>
      <c r="W260" s="179"/>
      <c r="X260" s="179"/>
      <c r="Y260" s="179"/>
      <c r="Z260" s="94"/>
      <c r="AA260" s="94"/>
      <c r="AB260" s="94"/>
    </row>
    <row r="261" spans="1:262" ht="25.5" x14ac:dyDescent="0.2">
      <c r="A261" s="180">
        <v>40591</v>
      </c>
      <c r="B261" s="181" t="s">
        <v>1832</v>
      </c>
      <c r="C261" s="181" t="s">
        <v>213</v>
      </c>
      <c r="D261" s="181" t="s">
        <v>137</v>
      </c>
      <c r="E261" s="182" t="s">
        <v>144</v>
      </c>
      <c r="F261" s="183">
        <v>41061</v>
      </c>
      <c r="G261" s="190">
        <v>2012</v>
      </c>
      <c r="H261" s="180" t="s">
        <v>16</v>
      </c>
      <c r="I261" s="180" t="str">
        <f>LEFT($H261,2)</f>
        <v>NC</v>
      </c>
      <c r="J261" s="180" t="str">
        <f>RIGHT($H261,2)</f>
        <v>NC</v>
      </c>
      <c r="K261" s="180" t="str">
        <f>IF($L261=$M261,L261,CONCATENATE($L261,", ",IF(ISBLANK(N261),"",CONCATENATE(N261,", ")),$M261))</f>
        <v>Southeast</v>
      </c>
      <c r="L261" s="180" t="str">
        <f>INDEX('State '!$A$1:$C$62,MATCH($I261,'State '!$B:$B,0),3)</f>
        <v>Southeast</v>
      </c>
      <c r="M261" s="180" t="str">
        <f>INDEX('State '!$A$1:$C$62,MATCH($J261,'State '!$B:$B,0),3)</f>
        <v>Southeast</v>
      </c>
      <c r="N261" s="180"/>
      <c r="O261" s="186"/>
      <c r="P261" s="186">
        <v>38</v>
      </c>
      <c r="Q261" s="186"/>
      <c r="R261" s="187">
        <v>20</v>
      </c>
      <c r="S261" s="188" t="s">
        <v>139</v>
      </c>
      <c r="T261" s="185" t="s">
        <v>188</v>
      </c>
      <c r="U261" s="189" t="s">
        <v>391</v>
      </c>
      <c r="V261" s="180"/>
      <c r="W261" s="179"/>
      <c r="X261" s="179"/>
      <c r="Y261" s="179"/>
      <c r="Z261" s="94"/>
      <c r="AA261" s="94"/>
      <c r="AB261" s="94"/>
    </row>
    <row r="262" spans="1:262" s="19" customFormat="1" x14ac:dyDescent="0.2">
      <c r="A262" s="180">
        <v>41441</v>
      </c>
      <c r="B262" s="193" t="s">
        <v>1793</v>
      </c>
      <c r="C262" s="193" t="s">
        <v>238</v>
      </c>
      <c r="D262" s="193" t="s">
        <v>141</v>
      </c>
      <c r="E262" s="193" t="s">
        <v>144</v>
      </c>
      <c r="F262" s="194"/>
      <c r="G262" s="186">
        <v>2012</v>
      </c>
      <c r="H262" s="180" t="s">
        <v>6</v>
      </c>
      <c r="I262" s="180" t="str">
        <f>LEFT($H262,2)</f>
        <v>TX</v>
      </c>
      <c r="J262" s="180" t="str">
        <f>RIGHT($H262,2)</f>
        <v>TX</v>
      </c>
      <c r="K262" s="180" t="str">
        <f>IF($L262=$M262,L262,CONCATENATE($L262,", ",IF(ISBLANK(N262),"",CONCATENATE(N262,", ")),$M262))</f>
        <v>South Central</v>
      </c>
      <c r="L262" s="180" t="str">
        <f>INDEX('State '!$A$1:$C$62,MATCH($I262,'State '!$B:$B,0),3)</f>
        <v>South Central</v>
      </c>
      <c r="M262" s="180" t="str">
        <f>INDEX('State '!$A$1:$C$62,MATCH($J262,'State '!$B:$B,0),3)</f>
        <v>South Central</v>
      </c>
      <c r="N262" s="180"/>
      <c r="O262" s="187">
        <v>0</v>
      </c>
      <c r="P262" s="187">
        <v>70</v>
      </c>
      <c r="Q262" s="187">
        <v>400</v>
      </c>
      <c r="R262" s="186">
        <v>42</v>
      </c>
      <c r="S262" s="180" t="s">
        <v>139</v>
      </c>
      <c r="T262" s="180" t="s">
        <v>188</v>
      </c>
      <c r="U262" s="180" t="s">
        <v>391</v>
      </c>
      <c r="V262" s="180"/>
      <c r="W262" s="179"/>
      <c r="X262" s="179"/>
      <c r="Y262" s="179"/>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row>
    <row r="263" spans="1:262" s="19" customFormat="1" x14ac:dyDescent="0.2">
      <c r="A263" s="180">
        <v>40968</v>
      </c>
      <c r="B263" s="181" t="s">
        <v>447</v>
      </c>
      <c r="C263" s="181" t="s">
        <v>216</v>
      </c>
      <c r="D263" s="181" t="s">
        <v>141</v>
      </c>
      <c r="E263" s="182" t="s">
        <v>144</v>
      </c>
      <c r="F263" s="183">
        <v>41061</v>
      </c>
      <c r="G263" s="190">
        <v>2012</v>
      </c>
      <c r="H263" s="180" t="s">
        <v>1395</v>
      </c>
      <c r="I263" s="180" t="str">
        <f>LEFT($H263,2)</f>
        <v>MS</v>
      </c>
      <c r="J263" s="180" t="str">
        <f>RIGHT($H263,2)</f>
        <v>GA</v>
      </c>
      <c r="K263" s="180" t="str">
        <f>IF($L263=$M263,L263,CONCATENATE($L263,", ",IF(ISBLANK(N263),"",CONCATENATE(N263,", ")),$M263))</f>
        <v>South Central, Southeast</v>
      </c>
      <c r="L263" s="180" t="str">
        <f>INDEX('State '!$A$1:$C$62,MATCH($I263,'State '!$B:$B,0),3)</f>
        <v>South Central</v>
      </c>
      <c r="M263" s="180" t="str">
        <f>INDEX('State '!$A$1:$C$62,MATCH($J263,'State '!$B:$B,0),3)</f>
        <v>Southeast</v>
      </c>
      <c r="N263" s="180"/>
      <c r="O263" s="186">
        <v>122.6</v>
      </c>
      <c r="P263" s="186">
        <v>19.3</v>
      </c>
      <c r="Q263" s="186">
        <v>125</v>
      </c>
      <c r="R263" s="187">
        <v>36</v>
      </c>
      <c r="S263" s="188" t="s">
        <v>135</v>
      </c>
      <c r="T263" s="185" t="s">
        <v>390</v>
      </c>
      <c r="U263" s="189" t="s">
        <v>448</v>
      </c>
      <c r="V263" s="180"/>
      <c r="W263" s="179"/>
      <c r="X263" s="179"/>
      <c r="Y263" s="179"/>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row>
    <row r="264" spans="1:262" s="19" customFormat="1" x14ac:dyDescent="0.2">
      <c r="A264" s="180">
        <v>41215</v>
      </c>
      <c r="B264" s="181" t="s">
        <v>1794</v>
      </c>
      <c r="C264" s="181" t="s">
        <v>1795</v>
      </c>
      <c r="D264" s="181" t="s">
        <v>134</v>
      </c>
      <c r="E264" s="182" t="s">
        <v>144</v>
      </c>
      <c r="F264" s="183">
        <v>41122</v>
      </c>
      <c r="G264" s="190">
        <v>2012</v>
      </c>
      <c r="H264" s="180" t="s">
        <v>11</v>
      </c>
      <c r="I264" s="180" t="str">
        <f>LEFT($H264,2)</f>
        <v>ND</v>
      </c>
      <c r="J264" s="180" t="str">
        <f>RIGHT($H264,2)</f>
        <v>ND</v>
      </c>
      <c r="K264" s="180" t="str">
        <f>IF($L264=$M264,L264,CONCATENATE($L264,", ",IF(ISBLANK(N264),"",CONCATENATE(N264,", ")),$M264))</f>
        <v>Mountain</v>
      </c>
      <c r="L264" s="180" t="str">
        <f>INDEX('State '!$A$1:$C$62,MATCH($I264,'State '!$B:$B,0),3)</f>
        <v>Mountain</v>
      </c>
      <c r="M264" s="180" t="str">
        <f>INDEX('State '!$A$1:$C$62,MATCH($J264,'State '!$B:$B,0),3)</f>
        <v>Mountain</v>
      </c>
      <c r="N264" s="180"/>
      <c r="O264" s="186"/>
      <c r="P264" s="186">
        <v>13</v>
      </c>
      <c r="Q264" s="186">
        <v>146</v>
      </c>
      <c r="R264" s="187"/>
      <c r="S264" s="188" t="s">
        <v>139</v>
      </c>
      <c r="T264" s="185" t="s">
        <v>188</v>
      </c>
      <c r="U264" s="189" t="s">
        <v>391</v>
      </c>
      <c r="V264" s="180"/>
      <c r="W264" s="179"/>
      <c r="X264" s="179"/>
      <c r="Y264" s="179"/>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row>
    <row r="265" spans="1:262" s="19" customFormat="1" x14ac:dyDescent="0.2">
      <c r="A265" s="180">
        <v>41215</v>
      </c>
      <c r="B265" s="193" t="s">
        <v>473</v>
      </c>
      <c r="C265" s="193" t="s">
        <v>207</v>
      </c>
      <c r="D265" s="193" t="s">
        <v>141</v>
      </c>
      <c r="E265" s="193" t="s">
        <v>144</v>
      </c>
      <c r="F265" s="194">
        <v>41198</v>
      </c>
      <c r="G265" s="186">
        <v>2012</v>
      </c>
      <c r="H265" s="180" t="s">
        <v>2030</v>
      </c>
      <c r="I265" s="180" t="str">
        <f>LEFT($H265,2)</f>
        <v>NY</v>
      </c>
      <c r="J265" s="180" t="str">
        <f>RIGHT($H265,2)</f>
        <v>CN</v>
      </c>
      <c r="K265" s="180" t="e">
        <f>IF($L265=$M265,L265,CONCATENATE($L265,", ",IF(ISBLANK(N265),"",CONCATENATE(N265,", ")),$M265))</f>
        <v>#N/A</v>
      </c>
      <c r="L265" s="180" t="str">
        <f>INDEX('State '!$A$1:$C$62,MATCH($I265,'State '!$B:$B,0),3)</f>
        <v>Northeast</v>
      </c>
      <c r="M265" s="180" t="e">
        <f>INDEX('State '!$A$1:$C$62,MATCH($J265,'State '!$B:$B,0),3)</f>
        <v>#N/A</v>
      </c>
      <c r="N265" s="180"/>
      <c r="O265" s="187">
        <v>60</v>
      </c>
      <c r="P265" s="187"/>
      <c r="Q265" s="187">
        <v>320</v>
      </c>
      <c r="R265" s="186"/>
      <c r="S265" s="180" t="s">
        <v>135</v>
      </c>
      <c r="T265" s="180" t="s">
        <v>474</v>
      </c>
      <c r="U265" s="180" t="s">
        <v>475</v>
      </c>
      <c r="V265" s="180"/>
      <c r="W265" s="179"/>
      <c r="X265" s="179"/>
      <c r="Y265" s="179"/>
    </row>
    <row r="266" spans="1:262" x14ac:dyDescent="0.2">
      <c r="A266" s="180">
        <v>41120</v>
      </c>
      <c r="B266" s="193" t="s">
        <v>486</v>
      </c>
      <c r="C266" s="193" t="s">
        <v>1787</v>
      </c>
      <c r="D266" s="193" t="s">
        <v>137</v>
      </c>
      <c r="E266" s="193" t="s">
        <v>144</v>
      </c>
      <c r="F266" s="194">
        <v>41109</v>
      </c>
      <c r="G266" s="186">
        <v>2012</v>
      </c>
      <c r="H266" s="180" t="s">
        <v>452</v>
      </c>
      <c r="I266" s="180" t="str">
        <f>LEFT($H266,2)</f>
        <v>WV</v>
      </c>
      <c r="J266" s="180" t="str">
        <f>RIGHT($H266,2)</f>
        <v>PA</v>
      </c>
      <c r="K266" s="180" t="str">
        <f>IF($L266=$M266,L266,CONCATENATE($L266,", ",IF(ISBLANK(N266),"",CONCATENATE(N266,", ")),$M266))</f>
        <v>Northeast</v>
      </c>
      <c r="L266" s="180" t="str">
        <f>INDEX('State '!$A$1:$C$62,MATCH($I266,'State '!$B:$B,0),3)</f>
        <v>Northeast</v>
      </c>
      <c r="M266" s="180" t="str">
        <f>INDEX('State '!$A$1:$C$62,MATCH($J266,'State '!$B:$B,0),3)</f>
        <v>Northeast</v>
      </c>
      <c r="N266" s="180"/>
      <c r="O266" s="187">
        <v>272</v>
      </c>
      <c r="P266" s="187">
        <v>50</v>
      </c>
      <c r="Q266" s="187">
        <v>313.56</v>
      </c>
      <c r="R266" s="186" t="s">
        <v>488</v>
      </c>
      <c r="S266" s="180" t="s">
        <v>135</v>
      </c>
      <c r="T266" s="180" t="s">
        <v>390</v>
      </c>
      <c r="U266" s="180" t="s">
        <v>1857</v>
      </c>
      <c r="V266" s="180"/>
      <c r="W266" s="179"/>
      <c r="X266" s="179"/>
      <c r="Y266" s="179"/>
      <c r="Z266" s="94"/>
      <c r="AA266" s="94"/>
      <c r="AB266" s="94"/>
    </row>
    <row r="267" spans="1:262" x14ac:dyDescent="0.2">
      <c r="A267" s="180">
        <v>41215</v>
      </c>
      <c r="B267" s="181" t="s">
        <v>460</v>
      </c>
      <c r="C267" s="181" t="s">
        <v>200</v>
      </c>
      <c r="D267" s="181" t="s">
        <v>141</v>
      </c>
      <c r="E267" s="182" t="s">
        <v>144</v>
      </c>
      <c r="F267" s="183">
        <v>41213</v>
      </c>
      <c r="G267" s="190">
        <v>2012</v>
      </c>
      <c r="H267" s="180" t="s">
        <v>452</v>
      </c>
      <c r="I267" s="180" t="str">
        <f>LEFT($H267,2)</f>
        <v>WV</v>
      </c>
      <c r="J267" s="180" t="str">
        <f>RIGHT($H267,2)</f>
        <v>PA</v>
      </c>
      <c r="K267" s="180" t="str">
        <f>IF($L267=$M267,L267,CONCATENATE($L267,", ",IF(ISBLANK(N267),"",CONCATENATE(N267,", ")),$M267))</f>
        <v>Northeast</v>
      </c>
      <c r="L267" s="180" t="str">
        <f>INDEX('State '!$A$1:$C$62,MATCH($I267,'State '!$B:$B,0),3)</f>
        <v>Northeast</v>
      </c>
      <c r="M267" s="180" t="str">
        <f>INDEX('State '!$A$1:$C$62,MATCH($J267,'State '!$B:$B,0),3)</f>
        <v>Northeast</v>
      </c>
      <c r="N267" s="180"/>
      <c r="O267" s="186">
        <v>197</v>
      </c>
      <c r="P267" s="186">
        <v>17.3</v>
      </c>
      <c r="Q267" s="186">
        <v>200</v>
      </c>
      <c r="R267" s="187">
        <v>36</v>
      </c>
      <c r="S267" s="188" t="s">
        <v>135</v>
      </c>
      <c r="T267" s="185" t="s">
        <v>390</v>
      </c>
      <c r="U267" s="189" t="s">
        <v>461</v>
      </c>
      <c r="V267" s="180"/>
      <c r="W267" s="179"/>
      <c r="X267" s="179"/>
      <c r="Y267" s="179"/>
      <c r="Z267" s="94"/>
      <c r="AA267" s="94"/>
      <c r="AB267" s="94"/>
    </row>
    <row r="268" spans="1:262" x14ac:dyDescent="0.2">
      <c r="A268" s="180">
        <v>41106</v>
      </c>
      <c r="B268" s="181" t="s">
        <v>453</v>
      </c>
      <c r="C268" s="181" t="s">
        <v>1941</v>
      </c>
      <c r="D268" s="181" t="s">
        <v>141</v>
      </c>
      <c r="E268" s="182" t="s">
        <v>144</v>
      </c>
      <c r="F268" s="183">
        <v>41044</v>
      </c>
      <c r="G268" s="190">
        <v>2012</v>
      </c>
      <c r="H268" s="180" t="s">
        <v>537</v>
      </c>
      <c r="I268" s="180" t="str">
        <f>LEFT($H268,2)</f>
        <v>AL</v>
      </c>
      <c r="J268" s="180" t="str">
        <f>RIGHT($H268,2)</f>
        <v>NC</v>
      </c>
      <c r="K268" s="180" t="str">
        <f>IF($L268=$M268,L268,CONCATENATE($L268,", ",IF(ISBLANK(N268),"",CONCATENATE(N268,", ")),$M268))</f>
        <v>South Central, Southeast</v>
      </c>
      <c r="L268" s="180" t="str">
        <f>INDEX('State '!$A$1:$C$62,MATCH($I268,'State '!$B:$B,0),3)</f>
        <v>South Central</v>
      </c>
      <c r="M268" s="180" t="str">
        <f>INDEX('State '!$A$1:$C$62,MATCH($J268,'State '!$B:$B,0),3)</f>
        <v>Southeast</v>
      </c>
      <c r="N268" s="180"/>
      <c r="O268" s="186">
        <v>92.5</v>
      </c>
      <c r="P268" s="186">
        <v>22.59</v>
      </c>
      <c r="Q268" s="186">
        <v>95</v>
      </c>
      <c r="R268" s="187">
        <v>42</v>
      </c>
      <c r="S268" s="188" t="s">
        <v>135</v>
      </c>
      <c r="T268" s="185" t="s">
        <v>390</v>
      </c>
      <c r="U268" s="189" t="s">
        <v>454</v>
      </c>
      <c r="V268" s="180"/>
      <c r="W268" s="179"/>
      <c r="X268" s="179"/>
      <c r="Y268" s="179"/>
      <c r="Z268" s="94"/>
      <c r="AA268" s="94"/>
      <c r="AB268" s="94"/>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row>
    <row r="269" spans="1:262" s="19" customFormat="1" x14ac:dyDescent="0.2">
      <c r="A269" s="207">
        <v>40848</v>
      </c>
      <c r="B269" s="193" t="s">
        <v>503</v>
      </c>
      <c r="C269" s="193" t="s">
        <v>207</v>
      </c>
      <c r="D269" s="193" t="s">
        <v>141</v>
      </c>
      <c r="E269" s="193" t="s">
        <v>144</v>
      </c>
      <c r="F269" s="194">
        <v>40848</v>
      </c>
      <c r="G269" s="195">
        <v>2011</v>
      </c>
      <c r="H269" s="180" t="s">
        <v>409</v>
      </c>
      <c r="I269" s="180" t="str">
        <f>LEFT($H269,2)</f>
        <v>PA</v>
      </c>
      <c r="J269" s="180" t="str">
        <f>RIGHT($H269,2)</f>
        <v>NJ</v>
      </c>
      <c r="K269" s="180" t="str">
        <f>IF($L269=$M269,L269,CONCATENATE($L269,", ",IF(ISBLANK(N269),"",CONCATENATE(N269,", ")),$M269))</f>
        <v>Northeast</v>
      </c>
      <c r="L269" s="180" t="str">
        <f>INDEX('State '!$A$1:$C$62,MATCH($I269,'State '!$B:$B,0),3)</f>
        <v>Northeast</v>
      </c>
      <c r="M269" s="180" t="str">
        <f>INDEX('State '!$A$1:$C$62,MATCH($J269,'State '!$B:$B,0),3)</f>
        <v>Northeast</v>
      </c>
      <c r="N269" s="180"/>
      <c r="O269" s="187">
        <v>643</v>
      </c>
      <c r="P269" s="187">
        <v>127.4</v>
      </c>
      <c r="Q269" s="187">
        <v>350</v>
      </c>
      <c r="R269" s="186">
        <v>30</v>
      </c>
      <c r="S269" s="180" t="s">
        <v>135</v>
      </c>
      <c r="T269" s="180" t="s">
        <v>390</v>
      </c>
      <c r="U269" s="180" t="s">
        <v>504</v>
      </c>
      <c r="V269" s="180"/>
      <c r="W269" s="179"/>
      <c r="X269" s="179"/>
      <c r="Y269" s="218"/>
    </row>
    <row r="270" spans="1:262" x14ac:dyDescent="0.2">
      <c r="A270" s="207">
        <v>40609</v>
      </c>
      <c r="B270" s="181" t="s">
        <v>520</v>
      </c>
      <c r="C270" s="181" t="s">
        <v>235</v>
      </c>
      <c r="D270" s="181" t="s">
        <v>137</v>
      </c>
      <c r="E270" s="182" t="s">
        <v>144</v>
      </c>
      <c r="F270" s="183">
        <v>40848</v>
      </c>
      <c r="G270" s="184">
        <v>2011</v>
      </c>
      <c r="H270" s="180" t="s">
        <v>0</v>
      </c>
      <c r="I270" s="180" t="str">
        <f>LEFT($H270,2)</f>
        <v>LA</v>
      </c>
      <c r="J270" s="180" t="str">
        <f>RIGHT($H270,2)</f>
        <v>LA</v>
      </c>
      <c r="K270" s="180" t="str">
        <f>IF($L270=$M270,L270,CONCATENATE($L270,", ",IF(ISBLANK(N270),"",CONCATENATE(N270,", ")),$M270))</f>
        <v>South Central</v>
      </c>
      <c r="L270" s="180" t="str">
        <f>INDEX('State '!$A$1:$C$62,MATCH($I270,'State '!$B:$B,0),3)</f>
        <v>South Central</v>
      </c>
      <c r="M270" s="180" t="str">
        <f>INDEX('State '!$A$1:$C$62,MATCH($J270,'State '!$B:$B,0),3)</f>
        <v>South Central</v>
      </c>
      <c r="N270" s="180"/>
      <c r="O270" s="186">
        <v>1500</v>
      </c>
      <c r="P270" s="186">
        <v>270</v>
      </c>
      <c r="Q270" s="186">
        <v>1800</v>
      </c>
      <c r="R270" s="187" t="s">
        <v>521</v>
      </c>
      <c r="S270" s="188" t="s">
        <v>139</v>
      </c>
      <c r="T270" s="185" t="s">
        <v>188</v>
      </c>
      <c r="U270" s="189" t="s">
        <v>391</v>
      </c>
      <c r="V270" s="180"/>
      <c r="W270" s="179"/>
      <c r="X270" s="179"/>
      <c r="Y270" s="179"/>
      <c r="Z270" s="94"/>
      <c r="AA270" s="94"/>
      <c r="AB270" s="94"/>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row>
    <row r="271" spans="1:262" s="19" customFormat="1" x14ac:dyDescent="0.2">
      <c r="A271" s="207">
        <v>40924</v>
      </c>
      <c r="B271" s="193" t="s">
        <v>545</v>
      </c>
      <c r="C271" s="193" t="s">
        <v>241</v>
      </c>
      <c r="D271" s="193" t="s">
        <v>141</v>
      </c>
      <c r="E271" s="193" t="s">
        <v>144</v>
      </c>
      <c r="F271" s="194">
        <v>40663</v>
      </c>
      <c r="G271" s="195">
        <v>2011</v>
      </c>
      <c r="H271" s="180" t="s">
        <v>17</v>
      </c>
      <c r="I271" s="180" t="str">
        <f>LEFT($H271,2)</f>
        <v>AL</v>
      </c>
      <c r="J271" s="180" t="str">
        <f>RIGHT($H271,2)</f>
        <v>AL</v>
      </c>
      <c r="K271" s="180" t="str">
        <f>IF($L271=$M271,L271,CONCATENATE($L271,", ",IF(ISBLANK(N271),"",CONCATENATE(N271,", ")),$M271))</f>
        <v>South Central</v>
      </c>
      <c r="L271" s="180" t="str">
        <f>INDEX('State '!$A$1:$C$62,MATCH($I271,'State '!$B:$B,0),3)</f>
        <v>South Central</v>
      </c>
      <c r="M271" s="180" t="str">
        <f>INDEX('State '!$A$1:$C$62,MATCH($J271,'State '!$B:$B,0),3)</f>
        <v>South Central</v>
      </c>
      <c r="N271" s="180"/>
      <c r="O271" s="187"/>
      <c r="P271" s="187"/>
      <c r="Q271" s="187">
        <v>54</v>
      </c>
      <c r="R271" s="186"/>
      <c r="S271" s="180" t="s">
        <v>135</v>
      </c>
      <c r="T271" s="180" t="s">
        <v>390</v>
      </c>
      <c r="U271" s="180" t="s">
        <v>546</v>
      </c>
      <c r="V271" s="180"/>
      <c r="W271" s="179"/>
      <c r="X271" s="179"/>
      <c r="Y271" s="179"/>
    </row>
    <row r="272" spans="1:262" s="19" customFormat="1" x14ac:dyDescent="0.2">
      <c r="A272" s="207">
        <v>40619</v>
      </c>
      <c r="B272" s="193" t="s">
        <v>528</v>
      </c>
      <c r="C272" s="193" t="s">
        <v>226</v>
      </c>
      <c r="D272" s="193" t="s">
        <v>141</v>
      </c>
      <c r="E272" s="193" t="s">
        <v>144</v>
      </c>
      <c r="F272" s="194">
        <v>40817</v>
      </c>
      <c r="G272" s="195">
        <v>2011</v>
      </c>
      <c r="H272" s="180" t="s">
        <v>529</v>
      </c>
      <c r="I272" s="180" t="str">
        <f>LEFT($H272,2)</f>
        <v>WY</v>
      </c>
      <c r="J272" s="180" t="str">
        <f>RIGHT($H272,2)</f>
        <v>NV</v>
      </c>
      <c r="K272" s="180" t="str">
        <f>IF($L272=$M272,L272,CONCATENATE($L272,", ",IF(ISBLANK(N272),"",CONCATENATE(N272,", ")),$M272))</f>
        <v>Mountain</v>
      </c>
      <c r="L272" s="180" t="str">
        <f>INDEX('State '!$A$1:$C$62,MATCH($I272,'State '!$B:$B,0),3)</f>
        <v>Mountain</v>
      </c>
      <c r="M272" s="180" t="str">
        <f>INDEX('State '!$A$1:$C$62,MATCH($J272,'State '!$B:$B,0),3)</f>
        <v>Mountain</v>
      </c>
      <c r="N272" s="180"/>
      <c r="O272" s="187">
        <v>30</v>
      </c>
      <c r="P272" s="187">
        <v>28</v>
      </c>
      <c r="Q272" s="187">
        <v>266</v>
      </c>
      <c r="R272" s="186">
        <v>36</v>
      </c>
      <c r="S272" s="180" t="s">
        <v>135</v>
      </c>
      <c r="T272" s="180" t="s">
        <v>390</v>
      </c>
      <c r="U272" s="180" t="s">
        <v>530</v>
      </c>
      <c r="V272" s="180"/>
      <c r="W272" s="179"/>
      <c r="X272" s="179"/>
      <c r="Y272" s="179"/>
    </row>
    <row r="273" spans="1:262" x14ac:dyDescent="0.2">
      <c r="A273" s="180">
        <v>40588</v>
      </c>
      <c r="B273" s="193" t="s">
        <v>505</v>
      </c>
      <c r="C273" s="193" t="s">
        <v>228</v>
      </c>
      <c r="D273" s="193" t="s">
        <v>137</v>
      </c>
      <c r="E273" s="193" t="s">
        <v>144</v>
      </c>
      <c r="F273" s="194">
        <v>40557</v>
      </c>
      <c r="G273" s="195">
        <v>2011</v>
      </c>
      <c r="H273" s="180" t="s">
        <v>506</v>
      </c>
      <c r="I273" s="180" t="str">
        <f>LEFT($H273,2)</f>
        <v>WY</v>
      </c>
      <c r="J273" s="180" t="str">
        <f>RIGHT($H273,2)</f>
        <v>ND</v>
      </c>
      <c r="K273" s="180" t="str">
        <f>IF($L273=$M273,L273,CONCATENATE($L273,", ",IF(ISBLANK(N273),"",CONCATENATE(N273,", ")),$M273))</f>
        <v>Mountain</v>
      </c>
      <c r="L273" s="180" t="str">
        <f>INDEX('State '!$A$1:$C$62,MATCH($I273,'State '!$B:$B,0),3)</f>
        <v>Mountain</v>
      </c>
      <c r="M273" s="180" t="str">
        <f>INDEX('State '!$A$1:$C$62,MATCH($J273,'State '!$B:$B,0),3)</f>
        <v>Mountain</v>
      </c>
      <c r="N273" s="180"/>
      <c r="O273" s="187">
        <v>609.6</v>
      </c>
      <c r="P273" s="187">
        <v>302</v>
      </c>
      <c r="Q273" s="187">
        <v>477</v>
      </c>
      <c r="R273" s="186">
        <v>30</v>
      </c>
      <c r="S273" s="180" t="s">
        <v>135</v>
      </c>
      <c r="T273" s="180" t="s">
        <v>390</v>
      </c>
      <c r="U273" s="180" t="s">
        <v>507</v>
      </c>
      <c r="V273" s="180"/>
      <c r="W273" s="179"/>
      <c r="X273" s="179"/>
      <c r="Y273" s="179"/>
      <c r="Z273" s="94"/>
      <c r="AA273" s="94"/>
      <c r="AB273" s="94"/>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row>
    <row r="274" spans="1:262" x14ac:dyDescent="0.2">
      <c r="A274" s="180">
        <v>40906</v>
      </c>
      <c r="B274" s="193" t="s">
        <v>2068</v>
      </c>
      <c r="C274" s="193" t="s">
        <v>217</v>
      </c>
      <c r="D274" s="193" t="s">
        <v>134</v>
      </c>
      <c r="E274" s="193" t="s">
        <v>144</v>
      </c>
      <c r="F274" s="194"/>
      <c r="G274" s="195">
        <v>2011</v>
      </c>
      <c r="H274" s="180" t="s">
        <v>0</v>
      </c>
      <c r="I274" s="180" t="str">
        <f>LEFT($H274,2)</f>
        <v>LA</v>
      </c>
      <c r="J274" s="180" t="str">
        <f>RIGHT($H274,2)</f>
        <v>LA</v>
      </c>
      <c r="K274" s="180" t="str">
        <f>IF($L274=$M274,L274,CONCATENATE($L274,", ",IF(ISBLANK(N274),"",CONCATENATE(N274,", ")),$M274))</f>
        <v>South Central</v>
      </c>
      <c r="L274" s="180" t="str">
        <f>INDEX('State '!$A$1:$C$62,MATCH($I274,'State '!$B:$B,0),3)</f>
        <v>South Central</v>
      </c>
      <c r="M274" s="180" t="str">
        <f>INDEX('State '!$A$1:$C$62,MATCH($J274,'State '!$B:$B,0),3)</f>
        <v>South Central</v>
      </c>
      <c r="N274" s="180"/>
      <c r="O274" s="187">
        <v>30</v>
      </c>
      <c r="P274" s="187">
        <v>12.6</v>
      </c>
      <c r="Q274" s="187">
        <v>1800</v>
      </c>
      <c r="R274" s="186">
        <v>20</v>
      </c>
      <c r="S274" s="180" t="s">
        <v>135</v>
      </c>
      <c r="T274" s="180" t="s">
        <v>390</v>
      </c>
      <c r="U274" s="180" t="s">
        <v>2069</v>
      </c>
      <c r="V274" s="180"/>
      <c r="W274" s="179"/>
      <c r="X274" s="179"/>
      <c r="Y274" s="179"/>
      <c r="Z274" s="94"/>
      <c r="AA274" s="94"/>
      <c r="AB274" s="94"/>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row>
    <row r="275" spans="1:262" x14ac:dyDescent="0.2">
      <c r="A275" s="180">
        <v>42600</v>
      </c>
      <c r="B275" s="181" t="s">
        <v>2221</v>
      </c>
      <c r="C275" s="181" t="s">
        <v>232</v>
      </c>
      <c r="D275" s="181" t="s">
        <v>1944</v>
      </c>
      <c r="E275" s="182" t="s">
        <v>144</v>
      </c>
      <c r="F275" s="183">
        <v>40437</v>
      </c>
      <c r="G275" s="184">
        <v>2011</v>
      </c>
      <c r="H275" s="180" t="s">
        <v>2222</v>
      </c>
      <c r="I275" s="180" t="str">
        <f>LEFT($H275,2)</f>
        <v>NY</v>
      </c>
      <c r="J275" s="180" t="str">
        <f>RIGHT($H275,2)</f>
        <v>ON</v>
      </c>
      <c r="K275" s="180" t="str">
        <f>IF($L275=$M275,L275,CONCATENATE($L275,", ",IF(ISBLANK(N275),"",CONCATENATE(N275,", ")),$M275))</f>
        <v>Northeast, Canada</v>
      </c>
      <c r="L275" s="180" t="str">
        <f>INDEX('State '!$A$1:$C$62,MATCH($I275,'State '!$B:$B,0),3)</f>
        <v>Northeast</v>
      </c>
      <c r="M275" s="180" t="str">
        <f>INDEX('State '!$A$1:$C$62,MATCH($J275,'State '!$B:$B,0),3)</f>
        <v>Canada</v>
      </c>
      <c r="N275" s="180"/>
      <c r="O275" s="186">
        <v>0</v>
      </c>
      <c r="P275" s="186"/>
      <c r="Q275" s="186">
        <v>350</v>
      </c>
      <c r="R275" s="187"/>
      <c r="S275" s="188" t="s">
        <v>135</v>
      </c>
      <c r="T275" s="185" t="s">
        <v>390</v>
      </c>
      <c r="U275" s="189" t="s">
        <v>2223</v>
      </c>
      <c r="V275" s="180"/>
      <c r="W275" s="179"/>
      <c r="X275" s="179"/>
      <c r="Y275" s="179"/>
      <c r="Z275" s="94"/>
      <c r="AA275" s="94"/>
      <c r="AB275" s="94"/>
    </row>
    <row r="276" spans="1:262" s="19" customFormat="1" x14ac:dyDescent="0.2">
      <c r="A276" s="180">
        <v>40924</v>
      </c>
      <c r="B276" s="181" t="s">
        <v>548</v>
      </c>
      <c r="C276" s="181" t="s">
        <v>241</v>
      </c>
      <c r="D276" s="181" t="s">
        <v>141</v>
      </c>
      <c r="E276" s="182" t="s">
        <v>144</v>
      </c>
      <c r="F276" s="183">
        <v>40857</v>
      </c>
      <c r="G276" s="184">
        <v>2011</v>
      </c>
      <c r="H276" s="180" t="s">
        <v>0</v>
      </c>
      <c r="I276" s="180" t="str">
        <f>LEFT($H276,2)</f>
        <v>LA</v>
      </c>
      <c r="J276" s="180" t="str">
        <f>RIGHT($H276,2)</f>
        <v>LA</v>
      </c>
      <c r="K276" s="180" t="str">
        <f>IF($L276=$M276,L276,CONCATENATE($L276,", ",IF(ISBLANK(N276),"",CONCATENATE(N276,", ")),$M276))</f>
        <v>South Central</v>
      </c>
      <c r="L276" s="180" t="str">
        <f>INDEX('State '!$A$1:$C$62,MATCH($I276,'State '!$B:$B,0),3)</f>
        <v>South Central</v>
      </c>
      <c r="M276" s="180" t="str">
        <f>INDEX('State '!$A$1:$C$62,MATCH($J276,'State '!$B:$B,0),3)</f>
        <v>South Central</v>
      </c>
      <c r="N276" s="180"/>
      <c r="O276" s="186">
        <v>0</v>
      </c>
      <c r="P276" s="186">
        <v>0</v>
      </c>
      <c r="Q276" s="186">
        <v>105</v>
      </c>
      <c r="R276" s="187"/>
      <c r="S276" s="188" t="s">
        <v>135</v>
      </c>
      <c r="T276" s="185" t="s">
        <v>390</v>
      </c>
      <c r="U276" s="189" t="s">
        <v>549</v>
      </c>
      <c r="V276" s="180"/>
      <c r="W276" s="179"/>
      <c r="X276" s="179"/>
      <c r="Y276" s="179"/>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row>
    <row r="277" spans="1:262" x14ac:dyDescent="0.2">
      <c r="A277" s="180">
        <v>40597</v>
      </c>
      <c r="B277" s="181" t="s">
        <v>541</v>
      </c>
      <c r="C277" s="181" t="s">
        <v>238</v>
      </c>
      <c r="D277" s="181" t="s">
        <v>137</v>
      </c>
      <c r="E277" s="182" t="s">
        <v>144</v>
      </c>
      <c r="F277" s="183">
        <v>40591</v>
      </c>
      <c r="G277" s="184">
        <v>2011</v>
      </c>
      <c r="H277" s="180" t="s">
        <v>6</v>
      </c>
      <c r="I277" s="180" t="str">
        <f>LEFT($H277,2)</f>
        <v>TX</v>
      </c>
      <c r="J277" s="180" t="str">
        <f>RIGHT($H277,2)</f>
        <v>TX</v>
      </c>
      <c r="K277" s="180" t="str">
        <f>IF($L277=$M277,L277,CONCATENATE($L277,", ",IF(ISBLANK(N277),"",CONCATENATE(N277,", ")),$M277))</f>
        <v>South Central</v>
      </c>
      <c r="L277" s="180" t="str">
        <f>INDEX('State '!$A$1:$C$62,MATCH($I277,'State '!$B:$B,0),3)</f>
        <v>South Central</v>
      </c>
      <c r="M277" s="180" t="str">
        <f>INDEX('State '!$A$1:$C$62,MATCH($J277,'State '!$B:$B,0),3)</f>
        <v>South Central</v>
      </c>
      <c r="N277" s="180"/>
      <c r="O277" s="186">
        <v>0</v>
      </c>
      <c r="P277" s="186">
        <v>83</v>
      </c>
      <c r="Q277" s="186">
        <v>300</v>
      </c>
      <c r="R277" s="187">
        <v>20</v>
      </c>
      <c r="S277" s="188" t="s">
        <v>139</v>
      </c>
      <c r="T277" s="185" t="s">
        <v>188</v>
      </c>
      <c r="U277" s="189" t="s">
        <v>391</v>
      </c>
      <c r="V277" s="180"/>
      <c r="W277" s="179"/>
      <c r="X277" s="179"/>
      <c r="Y277" s="179"/>
      <c r="Z277" s="94"/>
      <c r="AA277" s="94"/>
      <c r="AB277" s="94"/>
    </row>
    <row r="278" spans="1:262" s="19" customFormat="1" x14ac:dyDescent="0.2">
      <c r="A278" s="180">
        <v>40597</v>
      </c>
      <c r="B278" s="193" t="s">
        <v>535</v>
      </c>
      <c r="C278" s="193" t="s">
        <v>238</v>
      </c>
      <c r="D278" s="193" t="s">
        <v>137</v>
      </c>
      <c r="E278" s="193" t="s">
        <v>144</v>
      </c>
      <c r="F278" s="194">
        <v>40591</v>
      </c>
      <c r="G278" s="195">
        <v>2011</v>
      </c>
      <c r="H278" s="180" t="s">
        <v>6</v>
      </c>
      <c r="I278" s="180" t="str">
        <f>LEFT($H278,2)</f>
        <v>TX</v>
      </c>
      <c r="J278" s="180" t="str">
        <f>RIGHT($H278,2)</f>
        <v>TX</v>
      </c>
      <c r="K278" s="180" t="str">
        <f>IF($L278=$M278,L278,CONCATENATE($L278,", ",IF(ISBLANK(N278),"",CONCATENATE(N278,", ")),$M278))</f>
        <v>South Central</v>
      </c>
      <c r="L278" s="180" t="str">
        <f>INDEX('State '!$A$1:$C$62,MATCH($I278,'State '!$B:$B,0),3)</f>
        <v>South Central</v>
      </c>
      <c r="M278" s="180" t="str">
        <f>INDEX('State '!$A$1:$C$62,MATCH($J278,'State '!$B:$B,0),3)</f>
        <v>South Central</v>
      </c>
      <c r="N278" s="180"/>
      <c r="O278" s="187">
        <v>0</v>
      </c>
      <c r="P278" s="187">
        <v>50</v>
      </c>
      <c r="Q278" s="187">
        <v>400</v>
      </c>
      <c r="R278" s="186">
        <v>24</v>
      </c>
      <c r="S278" s="180" t="s">
        <v>139</v>
      </c>
      <c r="T278" s="180" t="s">
        <v>188</v>
      </c>
      <c r="U278" s="180" t="s">
        <v>391</v>
      </c>
      <c r="V278" s="180"/>
      <c r="W278" s="179"/>
      <c r="X278" s="179"/>
      <c r="Y278" s="179"/>
    </row>
    <row r="279" spans="1:262" x14ac:dyDescent="0.2">
      <c r="A279" s="180">
        <v>40350</v>
      </c>
      <c r="B279" s="193" t="s">
        <v>2235</v>
      </c>
      <c r="C279" s="193" t="s">
        <v>2236</v>
      </c>
      <c r="D279" s="193" t="s">
        <v>141</v>
      </c>
      <c r="E279" s="193" t="s">
        <v>144</v>
      </c>
      <c r="F279" s="194">
        <v>40743</v>
      </c>
      <c r="G279" s="195">
        <v>2011</v>
      </c>
      <c r="H279" s="180" t="s">
        <v>0</v>
      </c>
      <c r="I279" s="180" t="str">
        <f>LEFT($H279,2)</f>
        <v>LA</v>
      </c>
      <c r="J279" s="180" t="str">
        <f>RIGHT($H279,2)</f>
        <v>LA</v>
      </c>
      <c r="K279" s="180" t="str">
        <f>IF($L279=$M279,L279,CONCATENATE($L279,", ",IF(ISBLANK(N279),"",CONCATENATE(N279,", ")),$M279))</f>
        <v>South Central</v>
      </c>
      <c r="L279" s="180" t="str">
        <f>INDEX('State '!$A$1:$C$62,MATCH($I279,'State '!$B:$B,0),3)</f>
        <v>South Central</v>
      </c>
      <c r="M279" s="180" t="str">
        <f>INDEX('State '!$A$1:$C$62,MATCH($J279,'State '!$B:$B,0),3)</f>
        <v>South Central</v>
      </c>
      <c r="N279" s="180"/>
      <c r="O279" s="187">
        <v>193</v>
      </c>
      <c r="P279" s="187">
        <v>20.5</v>
      </c>
      <c r="Q279" s="187">
        <v>400</v>
      </c>
      <c r="R279" s="186">
        <v>42</v>
      </c>
      <c r="S279" s="180" t="s">
        <v>135</v>
      </c>
      <c r="T279" s="180" t="s">
        <v>390</v>
      </c>
      <c r="U279" s="180" t="s">
        <v>547</v>
      </c>
      <c r="V279" s="180"/>
      <c r="W279" s="179"/>
      <c r="X279" s="179"/>
      <c r="Y279" s="179"/>
      <c r="Z279" s="94"/>
      <c r="AA279" s="94"/>
      <c r="AB279" s="94"/>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row>
    <row r="280" spans="1:262" s="19" customFormat="1" x14ac:dyDescent="0.2">
      <c r="A280" s="180">
        <v>40814</v>
      </c>
      <c r="B280" s="181" t="s">
        <v>559</v>
      </c>
      <c r="C280" s="181" t="s">
        <v>237</v>
      </c>
      <c r="D280" s="181" t="s">
        <v>134</v>
      </c>
      <c r="E280" s="182" t="s">
        <v>144</v>
      </c>
      <c r="F280" s="183">
        <v>40808</v>
      </c>
      <c r="G280" s="184">
        <v>2011</v>
      </c>
      <c r="H280" s="180" t="s">
        <v>17</v>
      </c>
      <c r="I280" s="180" t="str">
        <f>LEFT($H280,2)</f>
        <v>AL</v>
      </c>
      <c r="J280" s="180" t="str">
        <f>RIGHT($H280,2)</f>
        <v>AL</v>
      </c>
      <c r="K280" s="180" t="str">
        <f>IF($L280=$M280,L280,CONCATENATE($L280,", ",IF(ISBLANK(N280),"",CONCATENATE(N280,", ")),$M280))</f>
        <v>South Central</v>
      </c>
      <c r="L280" s="180" t="str">
        <f>INDEX('State '!$A$1:$C$62,MATCH($I280,'State '!$B:$B,0),3)</f>
        <v>South Central</v>
      </c>
      <c r="M280" s="180" t="str">
        <f>INDEX('State '!$A$1:$C$62,MATCH($J280,'State '!$B:$B,0),3)</f>
        <v>South Central</v>
      </c>
      <c r="N280" s="180"/>
      <c r="O280" s="186">
        <v>34</v>
      </c>
      <c r="P280" s="186">
        <v>8.9</v>
      </c>
      <c r="Q280" s="186">
        <v>343</v>
      </c>
      <c r="R280" s="187">
        <v>24</v>
      </c>
      <c r="S280" s="188" t="s">
        <v>135</v>
      </c>
      <c r="T280" s="185" t="s">
        <v>390</v>
      </c>
      <c r="U280" s="189" t="s">
        <v>560</v>
      </c>
      <c r="V280" s="180"/>
      <c r="W280" s="179"/>
      <c r="X280" s="179"/>
      <c r="Y280" s="179"/>
    </row>
    <row r="281" spans="1:262" x14ac:dyDescent="0.2">
      <c r="A281" s="180">
        <v>40585</v>
      </c>
      <c r="B281" s="181" t="s">
        <v>531</v>
      </c>
      <c r="C281" s="181" t="s">
        <v>237</v>
      </c>
      <c r="D281" s="181" t="s">
        <v>141</v>
      </c>
      <c r="E281" s="182" t="s">
        <v>144</v>
      </c>
      <c r="F281" s="183">
        <v>40588</v>
      </c>
      <c r="G281" s="184">
        <v>2011</v>
      </c>
      <c r="H281" s="180" t="s">
        <v>532</v>
      </c>
      <c r="I281" s="180" t="str">
        <f>LEFT($H281,2)</f>
        <v>AL</v>
      </c>
      <c r="J281" s="180" t="str">
        <f>RIGHT($H281,2)</f>
        <v>FL</v>
      </c>
      <c r="K281" s="180" t="str">
        <f>IF($L281=$M281,L281,CONCATENATE($L281,", ",IF(ISBLANK(N281),"",CONCATENATE(N281,", ")),$M281))</f>
        <v>South Central, Southeast</v>
      </c>
      <c r="L281" s="180" t="str">
        <f>INDEX('State '!$A$1:$C$62,MATCH($I281,'State '!$B:$B,0),3)</f>
        <v>South Central</v>
      </c>
      <c r="M281" s="180" t="str">
        <f>INDEX('State '!$A$1:$C$62,MATCH($J281,'State '!$B:$B,0),3)</f>
        <v>Southeast</v>
      </c>
      <c r="N281" s="180"/>
      <c r="O281" s="186">
        <v>2455</v>
      </c>
      <c r="P281" s="186">
        <v>483</v>
      </c>
      <c r="Q281" s="186">
        <v>820</v>
      </c>
      <c r="R281" s="187" t="s">
        <v>533</v>
      </c>
      <c r="S281" s="188" t="s">
        <v>135</v>
      </c>
      <c r="T281" s="185" t="s">
        <v>390</v>
      </c>
      <c r="U281" s="189" t="s">
        <v>534</v>
      </c>
      <c r="V281" s="180"/>
      <c r="W281" s="179"/>
      <c r="X281" s="179"/>
      <c r="Y281" s="179"/>
      <c r="Z281" s="94"/>
      <c r="AA281" s="94"/>
      <c r="AB281" s="94"/>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row>
    <row r="282" spans="1:262" s="19" customFormat="1" x14ac:dyDescent="0.2">
      <c r="A282" s="180">
        <v>41106</v>
      </c>
      <c r="B282" s="193" t="s">
        <v>489</v>
      </c>
      <c r="C282" s="193" t="s">
        <v>223</v>
      </c>
      <c r="D282" s="193" t="s">
        <v>141</v>
      </c>
      <c r="E282" s="193" t="s">
        <v>144</v>
      </c>
      <c r="F282" s="194">
        <v>40634</v>
      </c>
      <c r="G282" s="195">
        <v>2011</v>
      </c>
      <c r="H282" s="180" t="s">
        <v>24</v>
      </c>
      <c r="I282" s="180" t="str">
        <f>LEFT($H282,2)</f>
        <v>NE</v>
      </c>
      <c r="J282" s="180" t="str">
        <f>RIGHT($H282,2)</f>
        <v>NE</v>
      </c>
      <c r="K282" s="180" t="str">
        <f>IF($L282=$M282,L282,CONCATENATE($L282,", ",IF(ISBLANK(N282),"",CONCATENATE(N282,", ")),$M282))</f>
        <v>Mountain</v>
      </c>
      <c r="L282" s="180" t="str">
        <f>INDEX('State '!$A$1:$C$62,MATCH($I282,'State '!$B:$B,0),3)</f>
        <v>Mountain</v>
      </c>
      <c r="M282" s="180" t="str">
        <f>INDEX('State '!$A$1:$C$62,MATCH($J282,'State '!$B:$B,0),3)</f>
        <v>Mountain</v>
      </c>
      <c r="N282" s="180"/>
      <c r="O282" s="187"/>
      <c r="P282" s="187">
        <v>11</v>
      </c>
      <c r="Q282" s="187"/>
      <c r="R282" s="186">
        <v>20</v>
      </c>
      <c r="S282" s="180" t="s">
        <v>135</v>
      </c>
      <c r="T282" s="180" t="s">
        <v>390</v>
      </c>
      <c r="U282" s="180" t="s">
        <v>490</v>
      </c>
      <c r="V282" s="180"/>
      <c r="W282" s="179"/>
      <c r="X282" s="179"/>
      <c r="Y282" s="179"/>
    </row>
    <row r="283" spans="1:262" s="19" customFormat="1" ht="25.5" x14ac:dyDescent="0.2">
      <c r="A283" s="180">
        <v>40683</v>
      </c>
      <c r="B283" s="181" t="s">
        <v>234</v>
      </c>
      <c r="C283" s="181" t="s">
        <v>234</v>
      </c>
      <c r="D283" s="181" t="s">
        <v>134</v>
      </c>
      <c r="E283" s="182" t="s">
        <v>144</v>
      </c>
      <c r="F283" s="183">
        <v>40612</v>
      </c>
      <c r="G283" s="184">
        <v>2011</v>
      </c>
      <c r="H283" s="180" t="s">
        <v>442</v>
      </c>
      <c r="I283" s="180" t="str">
        <f>LEFT($H283,2)</f>
        <v>TX</v>
      </c>
      <c r="J283" s="180" t="str">
        <f>RIGHT($H283,2)</f>
        <v>LA</v>
      </c>
      <c r="K283" s="180" t="str">
        <f>IF($L283=$M283,L283,CONCATENATE($L283,", ",IF(ISBLANK(N283),"",CONCATENATE(N283,", ")),$M283))</f>
        <v>South Central</v>
      </c>
      <c r="L283" s="180" t="str">
        <f>INDEX('State '!$A$1:$C$62,MATCH($I283,'State '!$B:$B,0),3)</f>
        <v>South Central</v>
      </c>
      <c r="M283" s="180" t="str">
        <f>INDEX('State '!$A$1:$C$62,MATCH($J283,'State '!$B:$B,0),3)</f>
        <v>South Central</v>
      </c>
      <c r="N283" s="180"/>
      <c r="O283" s="186"/>
      <c r="P283" s="186">
        <v>69</v>
      </c>
      <c r="Q283" s="186">
        <v>2500</v>
      </c>
      <c r="R283" s="187">
        <v>42</v>
      </c>
      <c r="S283" s="188" t="s">
        <v>135</v>
      </c>
      <c r="T283" s="185" t="s">
        <v>390</v>
      </c>
      <c r="U283" s="189" t="s">
        <v>449</v>
      </c>
      <c r="V283" s="180" t="s">
        <v>2250</v>
      </c>
      <c r="W283" s="179"/>
      <c r="X283" s="179"/>
      <c r="Y283" s="179"/>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A283" s="94"/>
      <c r="CB283" s="94"/>
      <c r="CC283" s="94"/>
      <c r="CD283" s="94"/>
      <c r="CE283" s="94"/>
      <c r="CF283" s="94"/>
      <c r="CG283" s="94"/>
      <c r="CH283" s="94"/>
      <c r="CI283" s="94"/>
      <c r="CJ283" s="94"/>
      <c r="CK283" s="94"/>
      <c r="CL283" s="94"/>
      <c r="CM283" s="94"/>
      <c r="CN283" s="94"/>
      <c r="CO283" s="94"/>
      <c r="CP283" s="94"/>
      <c r="CQ283" s="94"/>
      <c r="CR283" s="94"/>
      <c r="CS283" s="94"/>
      <c r="CT283" s="94"/>
      <c r="CU283" s="94"/>
      <c r="CV283" s="94"/>
      <c r="CW283" s="94"/>
      <c r="CX283" s="94"/>
      <c r="CY283" s="94"/>
      <c r="CZ283" s="94"/>
      <c r="DA283" s="94"/>
      <c r="DB283" s="94"/>
      <c r="DC283" s="94"/>
      <c r="DD283" s="94"/>
      <c r="DE283" s="94"/>
      <c r="DF283" s="94"/>
      <c r="DG283" s="94"/>
      <c r="DH283" s="94"/>
      <c r="DI283" s="94"/>
      <c r="DJ283" s="94"/>
      <c r="DK283" s="94"/>
      <c r="DL283" s="94"/>
      <c r="DM283" s="94"/>
      <c r="DN283" s="94"/>
      <c r="DO283" s="94"/>
      <c r="DP283" s="94"/>
      <c r="DQ283" s="94"/>
      <c r="DR283" s="94"/>
      <c r="DS283" s="94"/>
      <c r="DT283" s="94"/>
      <c r="DU283" s="94"/>
      <c r="DV283" s="94"/>
      <c r="DW283" s="94"/>
      <c r="DX283" s="94"/>
      <c r="DY283" s="94"/>
      <c r="DZ283" s="94"/>
      <c r="EA283" s="94"/>
      <c r="EB283" s="94"/>
      <c r="EC283" s="94"/>
      <c r="ED283" s="94"/>
      <c r="EE283" s="94"/>
      <c r="EF283" s="94"/>
      <c r="EG283" s="94"/>
      <c r="EH283" s="94"/>
      <c r="EI283" s="94"/>
      <c r="EJ283" s="94"/>
      <c r="EK283" s="94"/>
      <c r="EL283" s="94"/>
      <c r="EM283" s="94"/>
      <c r="EN283" s="94"/>
      <c r="EO283" s="94"/>
      <c r="EP283" s="94"/>
      <c r="EQ283" s="94"/>
      <c r="ER283" s="94"/>
      <c r="ES283" s="94"/>
      <c r="ET283" s="94"/>
      <c r="EU283" s="94"/>
      <c r="EV283" s="94"/>
      <c r="EW283" s="94"/>
      <c r="EX283" s="94"/>
      <c r="EY283" s="94"/>
      <c r="EZ283" s="94"/>
      <c r="FA283" s="94"/>
      <c r="FB283" s="94"/>
      <c r="FC283" s="94"/>
      <c r="FD283" s="94"/>
      <c r="FE283" s="94"/>
      <c r="FF283" s="94"/>
      <c r="FG283" s="94"/>
      <c r="FH283" s="94"/>
      <c r="FI283" s="94"/>
      <c r="FJ283" s="94"/>
      <c r="FK283" s="94"/>
      <c r="FL283" s="94"/>
      <c r="FM283" s="94"/>
      <c r="FN283" s="94"/>
      <c r="FO283" s="94"/>
      <c r="FP283" s="94"/>
      <c r="FQ283" s="94"/>
      <c r="FR283" s="94"/>
      <c r="FS283" s="94"/>
      <c r="FT283" s="94"/>
      <c r="FU283" s="94"/>
      <c r="FV283" s="94"/>
      <c r="FW283" s="94"/>
      <c r="FX283" s="94"/>
      <c r="FY283" s="94"/>
      <c r="FZ283" s="94"/>
      <c r="GA283" s="94"/>
      <c r="GB283" s="94"/>
      <c r="GC283" s="94"/>
      <c r="GD283" s="94"/>
      <c r="GE283" s="94"/>
      <c r="GF283" s="94"/>
      <c r="GG283" s="94"/>
      <c r="GH283" s="94"/>
      <c r="GI283" s="94"/>
      <c r="GJ283" s="94"/>
      <c r="GK283" s="94"/>
      <c r="GL283" s="94"/>
      <c r="GM283" s="94"/>
      <c r="GN283" s="94"/>
      <c r="GO283" s="94"/>
      <c r="GP283" s="94"/>
      <c r="GQ283" s="94"/>
      <c r="GR283" s="94"/>
      <c r="GS283" s="94"/>
      <c r="GT283" s="94"/>
      <c r="GU283" s="94"/>
      <c r="GV283" s="94"/>
      <c r="GW283" s="94"/>
      <c r="GX283" s="94"/>
      <c r="GY283" s="94"/>
      <c r="GZ283" s="94"/>
      <c r="HA283" s="94"/>
      <c r="HB283" s="94"/>
      <c r="HC283" s="94"/>
      <c r="HD283" s="94"/>
      <c r="HE283" s="94"/>
      <c r="HF283" s="94"/>
      <c r="HG283" s="94"/>
      <c r="HH283" s="94"/>
      <c r="HI283" s="94"/>
      <c r="HJ283" s="94"/>
      <c r="HK283" s="94"/>
      <c r="HL283" s="94"/>
      <c r="HM283" s="94"/>
      <c r="HN283" s="94"/>
      <c r="HO283" s="94"/>
      <c r="HP283" s="94"/>
      <c r="HQ283" s="94"/>
      <c r="HR283" s="94"/>
      <c r="HS283" s="94"/>
      <c r="HT283" s="94"/>
      <c r="HU283" s="94"/>
      <c r="HV283" s="94"/>
      <c r="HW283" s="94"/>
      <c r="HX283" s="94"/>
      <c r="HY283" s="94"/>
      <c r="HZ283" s="94"/>
      <c r="IA283" s="94"/>
      <c r="IB283" s="94"/>
      <c r="IC283" s="94"/>
      <c r="ID283" s="94"/>
      <c r="IE283" s="94"/>
      <c r="IF283" s="94"/>
      <c r="IG283" s="94"/>
      <c r="IH283" s="94"/>
      <c r="II283" s="94"/>
      <c r="IJ283" s="94"/>
      <c r="IK283" s="94"/>
      <c r="IL283" s="94"/>
      <c r="IM283" s="94"/>
      <c r="IN283" s="94"/>
      <c r="IO283" s="94"/>
      <c r="IP283" s="94"/>
      <c r="IQ283" s="94"/>
      <c r="IR283" s="94"/>
      <c r="IS283" s="94"/>
      <c r="IT283" s="94"/>
      <c r="IU283" s="94"/>
      <c r="IV283" s="94"/>
      <c r="IW283" s="94"/>
      <c r="IX283" s="94"/>
      <c r="IY283" s="94"/>
      <c r="IZ283" s="94"/>
      <c r="JA283" s="94"/>
      <c r="JB283" s="94"/>
    </row>
    <row r="284" spans="1:262" s="19" customFormat="1" x14ac:dyDescent="0.2">
      <c r="A284" s="180">
        <v>40380</v>
      </c>
      <c r="B284" s="181" t="s">
        <v>1821</v>
      </c>
      <c r="C284" s="181" t="s">
        <v>214</v>
      </c>
      <c r="D284" s="181" t="s">
        <v>137</v>
      </c>
      <c r="E284" s="182" t="s">
        <v>144</v>
      </c>
      <c r="F284" s="183">
        <v>40808</v>
      </c>
      <c r="G284" s="184">
        <v>2011</v>
      </c>
      <c r="H284" s="180" t="s">
        <v>14</v>
      </c>
      <c r="I284" s="180" t="str">
        <f>LEFT($H284,2)</f>
        <v>MS</v>
      </c>
      <c r="J284" s="180" t="str">
        <f>RIGHT($H284,2)</f>
        <v>MS</v>
      </c>
      <c r="K284" s="180" t="str">
        <f>IF($L284=$M284,L284,CONCATENATE($L284,", ",IF(ISBLANK(N284),"",CONCATENATE(N284,", ")),$M284))</f>
        <v>South Central</v>
      </c>
      <c r="L284" s="180" t="str">
        <f>INDEX('State '!$A$1:$C$62,MATCH($I284,'State '!$B:$B,0),3)</f>
        <v>South Central</v>
      </c>
      <c r="M284" s="180" t="str">
        <f>INDEX('State '!$A$1:$C$62,MATCH($J284,'State '!$B:$B,0),3)</f>
        <v>South Central</v>
      </c>
      <c r="N284" s="180"/>
      <c r="O284" s="186">
        <v>10</v>
      </c>
      <c r="P284" s="186">
        <v>5.0199999999999996</v>
      </c>
      <c r="Q284" s="186">
        <v>1500</v>
      </c>
      <c r="R284" s="187">
        <v>36</v>
      </c>
      <c r="S284" s="188" t="s">
        <v>135</v>
      </c>
      <c r="T284" s="185" t="s">
        <v>390</v>
      </c>
      <c r="U284" s="189" t="s">
        <v>443</v>
      </c>
      <c r="V284" s="180"/>
      <c r="W284" s="179"/>
      <c r="X284" s="179"/>
      <c r="Y284" s="179"/>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c r="CK284" s="94"/>
      <c r="CL284" s="94"/>
      <c r="CM284" s="94"/>
      <c r="CN284" s="94"/>
      <c r="CO284" s="94"/>
      <c r="CP284" s="94"/>
      <c r="CQ284" s="94"/>
      <c r="CR284" s="94"/>
      <c r="CS284" s="94"/>
      <c r="CT284" s="94"/>
      <c r="CU284" s="94"/>
      <c r="CV284" s="94"/>
      <c r="CW284" s="94"/>
      <c r="CX284" s="94"/>
      <c r="CY284" s="94"/>
      <c r="CZ284" s="94"/>
      <c r="DA284" s="94"/>
      <c r="DB284" s="94"/>
      <c r="DC284" s="94"/>
      <c r="DD284" s="94"/>
      <c r="DE284" s="94"/>
      <c r="DF284" s="94"/>
      <c r="DG284" s="94"/>
      <c r="DH284" s="94"/>
      <c r="DI284" s="94"/>
      <c r="DJ284" s="94"/>
      <c r="DK284" s="94"/>
      <c r="DL284" s="94"/>
      <c r="DM284" s="94"/>
      <c r="DN284" s="94"/>
      <c r="DO284" s="94"/>
      <c r="DP284" s="94"/>
      <c r="DQ284" s="94"/>
      <c r="DR284" s="94"/>
      <c r="DS284" s="94"/>
      <c r="DT284" s="94"/>
      <c r="DU284" s="94"/>
      <c r="DV284" s="94"/>
      <c r="DW284" s="94"/>
      <c r="DX284" s="94"/>
      <c r="DY284" s="94"/>
      <c r="DZ284" s="94"/>
      <c r="EA284" s="94"/>
      <c r="EB284" s="94"/>
      <c r="EC284" s="94"/>
      <c r="ED284" s="94"/>
      <c r="EE284" s="94"/>
      <c r="EF284" s="94"/>
      <c r="EG284" s="94"/>
      <c r="EH284" s="94"/>
      <c r="EI284" s="94"/>
      <c r="EJ284" s="94"/>
      <c r="EK284" s="94"/>
      <c r="EL284" s="94"/>
      <c r="EM284" s="94"/>
      <c r="EN284" s="94"/>
      <c r="EO284" s="94"/>
      <c r="EP284" s="94"/>
      <c r="EQ284" s="94"/>
      <c r="ER284" s="94"/>
      <c r="ES284" s="94"/>
      <c r="ET284" s="94"/>
      <c r="EU284" s="94"/>
      <c r="EV284" s="94"/>
      <c r="EW284" s="94"/>
      <c r="EX284" s="94"/>
      <c r="EY284" s="94"/>
      <c r="EZ284" s="94"/>
      <c r="FA284" s="94"/>
      <c r="FB284" s="94"/>
      <c r="FC284" s="94"/>
      <c r="FD284" s="94"/>
      <c r="FE284" s="94"/>
      <c r="FF284" s="94"/>
      <c r="FG284" s="94"/>
      <c r="FH284" s="94"/>
      <c r="FI284" s="94"/>
      <c r="FJ284" s="94"/>
      <c r="FK284" s="94"/>
      <c r="FL284" s="94"/>
      <c r="FM284" s="94"/>
      <c r="FN284" s="94"/>
      <c r="FO284" s="94"/>
      <c r="FP284" s="94"/>
      <c r="FQ284" s="94"/>
      <c r="FR284" s="94"/>
      <c r="FS284" s="94"/>
      <c r="FT284" s="94"/>
      <c r="FU284" s="94"/>
      <c r="FV284" s="94"/>
      <c r="FW284" s="94"/>
      <c r="FX284" s="94"/>
      <c r="FY284" s="94"/>
      <c r="FZ284" s="94"/>
      <c r="GA284" s="94"/>
      <c r="GB284" s="94"/>
      <c r="GC284" s="94"/>
      <c r="GD284" s="94"/>
      <c r="GE284" s="94"/>
      <c r="GF284" s="94"/>
      <c r="GG284" s="94"/>
      <c r="GH284" s="94"/>
      <c r="GI284" s="94"/>
      <c r="GJ284" s="94"/>
      <c r="GK284" s="94"/>
      <c r="GL284" s="94"/>
      <c r="GM284" s="94"/>
      <c r="GN284" s="94"/>
      <c r="GO284" s="94"/>
      <c r="GP284" s="94"/>
      <c r="GQ284" s="94"/>
      <c r="GR284" s="94"/>
      <c r="GS284" s="94"/>
      <c r="GT284" s="94"/>
      <c r="GU284" s="94"/>
      <c r="GV284" s="94"/>
      <c r="GW284" s="94"/>
      <c r="GX284" s="94"/>
      <c r="GY284" s="94"/>
      <c r="GZ284" s="94"/>
      <c r="HA284" s="94"/>
      <c r="HB284" s="94"/>
      <c r="HC284" s="94"/>
      <c r="HD284" s="94"/>
      <c r="HE284" s="94"/>
      <c r="HF284" s="94"/>
      <c r="HG284" s="94"/>
      <c r="HH284" s="94"/>
      <c r="HI284" s="94"/>
      <c r="HJ284" s="94"/>
      <c r="HK284" s="94"/>
      <c r="HL284" s="94"/>
      <c r="HM284" s="94"/>
      <c r="HN284" s="94"/>
      <c r="HO284" s="94"/>
      <c r="HP284" s="94"/>
      <c r="HQ284" s="94"/>
      <c r="HR284" s="94"/>
      <c r="HS284" s="94"/>
      <c r="HT284" s="94"/>
      <c r="HU284" s="94"/>
      <c r="HV284" s="94"/>
      <c r="HW284" s="94"/>
      <c r="HX284" s="94"/>
      <c r="HY284" s="94"/>
      <c r="HZ284" s="94"/>
      <c r="IA284" s="94"/>
      <c r="IB284" s="94"/>
      <c r="IC284" s="94"/>
      <c r="ID284" s="94"/>
      <c r="IE284" s="94"/>
      <c r="IF284" s="94"/>
      <c r="IG284" s="94"/>
      <c r="IH284" s="94"/>
      <c r="II284" s="94"/>
      <c r="IJ284" s="94"/>
      <c r="IK284" s="94"/>
      <c r="IL284" s="94"/>
      <c r="IM284" s="94"/>
      <c r="IN284" s="94"/>
      <c r="IO284" s="94"/>
      <c r="IP284" s="94"/>
      <c r="IQ284" s="94"/>
      <c r="IR284" s="94"/>
      <c r="IS284" s="94"/>
      <c r="IT284" s="94"/>
      <c r="IU284" s="94"/>
      <c r="IV284" s="94"/>
      <c r="IW284" s="94"/>
      <c r="IX284" s="94"/>
      <c r="IY284" s="94"/>
      <c r="IZ284" s="94"/>
      <c r="JA284" s="94"/>
      <c r="JB284" s="94"/>
    </row>
    <row r="285" spans="1:262" s="19" customFormat="1" x14ac:dyDescent="0.2">
      <c r="A285" s="180">
        <v>40828</v>
      </c>
      <c r="B285" s="181" t="s">
        <v>557</v>
      </c>
      <c r="C285" s="181" t="s">
        <v>244</v>
      </c>
      <c r="D285" s="181" t="s">
        <v>134</v>
      </c>
      <c r="E285" s="182" t="s">
        <v>144</v>
      </c>
      <c r="F285" s="183">
        <v>40634</v>
      </c>
      <c r="G285" s="184">
        <v>2011</v>
      </c>
      <c r="H285" s="180" t="s">
        <v>18</v>
      </c>
      <c r="I285" s="180" t="str">
        <f>LEFT($H285,2)</f>
        <v>FL</v>
      </c>
      <c r="J285" s="180" t="str">
        <f>RIGHT($H285,2)</f>
        <v>FL</v>
      </c>
      <c r="K285" s="180" t="str">
        <f>IF($L285=$M285,L285,CONCATENATE($L285,", ",IF(ISBLANK(N285),"",CONCATENATE(N285,", ")),$M285))</f>
        <v>Southeast</v>
      </c>
      <c r="L285" s="180" t="str">
        <f>INDEX('State '!$A$1:$C$62,MATCH($I285,'State '!$B:$B,0),3)</f>
        <v>Southeast</v>
      </c>
      <c r="M285" s="180" t="str">
        <f>INDEX('State '!$A$1:$C$62,MATCH($J285,'State '!$B:$B,0),3)</f>
        <v>Southeast</v>
      </c>
      <c r="N285" s="180"/>
      <c r="O285" s="186">
        <v>50.8</v>
      </c>
      <c r="P285" s="186"/>
      <c r="Q285" s="186">
        <v>35</v>
      </c>
      <c r="R285" s="187"/>
      <c r="S285" s="188" t="s">
        <v>135</v>
      </c>
      <c r="T285" s="185" t="s">
        <v>390</v>
      </c>
      <c r="U285" s="189" t="s">
        <v>558</v>
      </c>
      <c r="V285" s="180"/>
      <c r="W285" s="179"/>
      <c r="X285" s="179"/>
      <c r="Y285" s="179"/>
    </row>
    <row r="286" spans="1:262" x14ac:dyDescent="0.2">
      <c r="A286" s="180">
        <v>40588</v>
      </c>
      <c r="B286" s="181" t="s">
        <v>517</v>
      </c>
      <c r="C286" s="181" t="s">
        <v>200</v>
      </c>
      <c r="D286" s="181" t="s">
        <v>134</v>
      </c>
      <c r="E286" s="182" t="s">
        <v>144</v>
      </c>
      <c r="F286" s="183">
        <v>40709</v>
      </c>
      <c r="G286" s="184">
        <v>2011</v>
      </c>
      <c r="H286" s="180" t="s">
        <v>2278</v>
      </c>
      <c r="I286" s="180" t="str">
        <f>LEFT($H286,2)</f>
        <v>TX</v>
      </c>
      <c r="J286" s="180" t="str">
        <f>RIGHT($H286,2)</f>
        <v>AR</v>
      </c>
      <c r="K286" s="180" t="str">
        <f>IF($L286=$M286,L286,CONCATENATE($L286,", ",IF(ISBLANK(N286),"",CONCATENATE(N286,", ")),$M286))</f>
        <v>South Central</v>
      </c>
      <c r="L286" s="180" t="str">
        <f>INDEX('State '!$A$1:$C$62,MATCH($I286,'State '!$B:$B,0),3)</f>
        <v>South Central</v>
      </c>
      <c r="M286" s="180" t="str">
        <f>INDEX('State '!$A$1:$C$62,MATCH($J286,'State '!$B:$B,0),3)</f>
        <v>South Central</v>
      </c>
      <c r="N286" s="180"/>
      <c r="O286" s="186">
        <v>38.124000000000002</v>
      </c>
      <c r="P286" s="186">
        <v>8.4</v>
      </c>
      <c r="Q286" s="186">
        <v>112</v>
      </c>
      <c r="R286" s="187">
        <v>16</v>
      </c>
      <c r="S286" s="188" t="s">
        <v>135</v>
      </c>
      <c r="T286" s="185" t="s">
        <v>390</v>
      </c>
      <c r="U286" s="189" t="s">
        <v>518</v>
      </c>
      <c r="V286" s="180"/>
      <c r="W286" s="179"/>
      <c r="X286" s="179"/>
      <c r="Y286" s="179"/>
      <c r="Z286" s="94"/>
      <c r="AA286" s="94"/>
      <c r="AB286" s="94"/>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row>
    <row r="287" spans="1:262" x14ac:dyDescent="0.2">
      <c r="A287" s="180">
        <v>40388</v>
      </c>
      <c r="B287" s="181" t="s">
        <v>524</v>
      </c>
      <c r="C287" s="181" t="s">
        <v>236</v>
      </c>
      <c r="D287" s="181" t="s">
        <v>141</v>
      </c>
      <c r="E287" s="182" t="s">
        <v>144</v>
      </c>
      <c r="F287" s="183">
        <v>40695</v>
      </c>
      <c r="G287" s="184">
        <v>2011</v>
      </c>
      <c r="H287" s="180" t="s">
        <v>809</v>
      </c>
      <c r="I287" s="180" t="str">
        <f>LEFT($H287,2)</f>
        <v>LA</v>
      </c>
      <c r="J287" s="180" t="str">
        <f>RIGHT($H287,2)</f>
        <v>MS</v>
      </c>
      <c r="K287" s="180" t="str">
        <f>IF($L287=$M287,L287,CONCATENATE($L287,", ",IF(ISBLANK(N287),"",CONCATENATE(N287,", ")),$M287))</f>
        <v>South Central</v>
      </c>
      <c r="L287" s="180" t="str">
        <f>INDEX('State '!$A$1:$C$62,MATCH($I287,'State '!$B:$B,0),3)</f>
        <v>South Central</v>
      </c>
      <c r="M287" s="180" t="str">
        <f>INDEX('State '!$A$1:$C$62,MATCH($J287,'State '!$B:$B,0),3)</f>
        <v>South Central</v>
      </c>
      <c r="N287" s="180"/>
      <c r="O287" s="186">
        <v>69</v>
      </c>
      <c r="P287" s="186"/>
      <c r="Q287" s="186">
        <v>360</v>
      </c>
      <c r="R287" s="187" t="s">
        <v>479</v>
      </c>
      <c r="S287" s="188" t="s">
        <v>135</v>
      </c>
      <c r="T287" s="185" t="s">
        <v>390</v>
      </c>
      <c r="U287" s="189" t="s">
        <v>525</v>
      </c>
      <c r="V287" s="180"/>
      <c r="W287" s="179"/>
      <c r="X287" s="179"/>
      <c r="Y287" s="179"/>
      <c r="Z287" s="94"/>
      <c r="AA287" s="94"/>
      <c r="AB287" s="94"/>
    </row>
    <row r="288" spans="1:262" x14ac:dyDescent="0.2">
      <c r="A288" s="180">
        <v>40619</v>
      </c>
      <c r="B288" s="181" t="s">
        <v>539</v>
      </c>
      <c r="C288" s="181" t="s">
        <v>239</v>
      </c>
      <c r="D288" s="181" t="s">
        <v>141</v>
      </c>
      <c r="E288" s="182" t="s">
        <v>144</v>
      </c>
      <c r="F288" s="183">
        <v>40576</v>
      </c>
      <c r="G288" s="184">
        <v>2011</v>
      </c>
      <c r="H288" s="180" t="s">
        <v>29</v>
      </c>
      <c r="I288" s="180" t="str">
        <f>LEFT($H288,2)</f>
        <v>WY</v>
      </c>
      <c r="J288" s="180" t="str">
        <f>RIGHT($H288,2)</f>
        <v>WY</v>
      </c>
      <c r="K288" s="180" t="str">
        <f>IF($L288=$M288,L288,CONCATENATE($L288,", ",IF(ISBLANK(N288),"",CONCATENATE(N288,", ")),$M288))</f>
        <v>Mountain</v>
      </c>
      <c r="L288" s="180" t="str">
        <f>INDEX('State '!$A$1:$C$62,MATCH($I288,'State '!$B:$B,0),3)</f>
        <v>Mountain</v>
      </c>
      <c r="M288" s="180" t="str">
        <f>INDEX('State '!$A$1:$C$62,MATCH($J288,'State '!$B:$B,0),3)</f>
        <v>Mountain</v>
      </c>
      <c r="N288" s="180"/>
      <c r="O288" s="186">
        <v>94</v>
      </c>
      <c r="P288" s="186">
        <v>43.3</v>
      </c>
      <c r="Q288" s="186">
        <v>800</v>
      </c>
      <c r="R288" s="187">
        <v>36</v>
      </c>
      <c r="S288" s="188" t="s">
        <v>135</v>
      </c>
      <c r="T288" s="185" t="s">
        <v>390</v>
      </c>
      <c r="U288" s="189" t="s">
        <v>540</v>
      </c>
      <c r="V288" s="180"/>
      <c r="W288" s="179"/>
      <c r="X288" s="179"/>
      <c r="Y288" s="179"/>
      <c r="Z288" s="94"/>
      <c r="AA288" s="94"/>
      <c r="AB288" s="94"/>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row>
    <row r="289" spans="1:262" s="19" customFormat="1" x14ac:dyDescent="0.2">
      <c r="A289" s="180">
        <v>40388</v>
      </c>
      <c r="B289" s="193" t="s">
        <v>522</v>
      </c>
      <c r="C289" s="193" t="s">
        <v>1941</v>
      </c>
      <c r="D289" s="193" t="s">
        <v>141</v>
      </c>
      <c r="E289" s="193" t="s">
        <v>144</v>
      </c>
      <c r="F289" s="194">
        <v>40664</v>
      </c>
      <c r="G289" s="195">
        <v>2011</v>
      </c>
      <c r="H289" s="180" t="s">
        <v>17</v>
      </c>
      <c r="I289" s="180" t="str">
        <f>LEFT($H289,2)</f>
        <v>AL</v>
      </c>
      <c r="J289" s="180" t="str">
        <f>RIGHT($H289,2)</f>
        <v>AL</v>
      </c>
      <c r="K289" s="180" t="str">
        <f>IF($L289=$M289,L289,CONCATENATE($L289,", ",IF(ISBLANK(N289),"",CONCATENATE(N289,", ")),$M289))</f>
        <v>South Central</v>
      </c>
      <c r="L289" s="180" t="str">
        <f>INDEX('State '!$A$1:$C$62,MATCH($I289,'State '!$B:$B,0),3)</f>
        <v>South Central</v>
      </c>
      <c r="M289" s="180" t="str">
        <f>INDEX('State '!$A$1:$C$62,MATCH($J289,'State '!$B:$B,0),3)</f>
        <v>South Central</v>
      </c>
      <c r="N289" s="180"/>
      <c r="O289" s="187">
        <v>36</v>
      </c>
      <c r="P289" s="187"/>
      <c r="Q289" s="187">
        <v>380</v>
      </c>
      <c r="R289" s="186"/>
      <c r="S289" s="180" t="s">
        <v>135</v>
      </c>
      <c r="T289" s="180" t="s">
        <v>390</v>
      </c>
      <c r="U289" s="180" t="s">
        <v>523</v>
      </c>
      <c r="V289" s="180"/>
      <c r="W289" s="179"/>
      <c r="X289" s="179"/>
      <c r="Y289" s="179"/>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94"/>
      <c r="CC289" s="94"/>
      <c r="CD289" s="94"/>
      <c r="CE289" s="94"/>
      <c r="CF289" s="94"/>
      <c r="CG289" s="94"/>
      <c r="CH289" s="94"/>
      <c r="CI289" s="94"/>
      <c r="CJ289" s="94"/>
      <c r="CK289" s="94"/>
      <c r="CL289" s="94"/>
      <c r="CM289" s="94"/>
      <c r="CN289" s="94"/>
      <c r="CO289" s="94"/>
      <c r="CP289" s="94"/>
      <c r="CQ289" s="94"/>
      <c r="CR289" s="94"/>
      <c r="CS289" s="94"/>
      <c r="CT289" s="94"/>
      <c r="CU289" s="94"/>
      <c r="CV289" s="94"/>
      <c r="CW289" s="94"/>
      <c r="CX289" s="94"/>
      <c r="CY289" s="94"/>
      <c r="CZ289" s="94"/>
      <c r="DA289" s="94"/>
      <c r="DB289" s="94"/>
      <c r="DC289" s="94"/>
      <c r="DD289" s="94"/>
      <c r="DE289" s="94"/>
      <c r="DF289" s="94"/>
      <c r="DG289" s="94"/>
      <c r="DH289" s="94"/>
      <c r="DI289" s="94"/>
      <c r="DJ289" s="94"/>
      <c r="DK289" s="94"/>
      <c r="DL289" s="94"/>
      <c r="DM289" s="94"/>
      <c r="DN289" s="94"/>
      <c r="DO289" s="94"/>
      <c r="DP289" s="94"/>
      <c r="DQ289" s="94"/>
      <c r="DR289" s="94"/>
      <c r="DS289" s="94"/>
      <c r="DT289" s="94"/>
      <c r="DU289" s="94"/>
      <c r="DV289" s="94"/>
      <c r="DW289" s="94"/>
      <c r="DX289" s="94"/>
      <c r="DY289" s="94"/>
      <c r="DZ289" s="94"/>
      <c r="EA289" s="94"/>
      <c r="EB289" s="94"/>
      <c r="EC289" s="94"/>
      <c r="ED289" s="94"/>
      <c r="EE289" s="94"/>
      <c r="EF289" s="94"/>
      <c r="EG289" s="94"/>
      <c r="EH289" s="94"/>
      <c r="EI289" s="94"/>
      <c r="EJ289" s="94"/>
      <c r="EK289" s="94"/>
      <c r="EL289" s="94"/>
      <c r="EM289" s="94"/>
      <c r="EN289" s="94"/>
      <c r="EO289" s="94"/>
      <c r="EP289" s="94"/>
      <c r="EQ289" s="94"/>
      <c r="ER289" s="94"/>
      <c r="ES289" s="94"/>
      <c r="ET289" s="94"/>
      <c r="EU289" s="94"/>
      <c r="EV289" s="94"/>
      <c r="EW289" s="94"/>
      <c r="EX289" s="94"/>
      <c r="EY289" s="94"/>
      <c r="EZ289" s="94"/>
      <c r="FA289" s="94"/>
      <c r="FB289" s="94"/>
      <c r="FC289" s="94"/>
      <c r="FD289" s="94"/>
      <c r="FE289" s="94"/>
      <c r="FF289" s="94"/>
      <c r="FG289" s="94"/>
      <c r="FH289" s="94"/>
      <c r="FI289" s="94"/>
      <c r="FJ289" s="94"/>
      <c r="FK289" s="94"/>
      <c r="FL289" s="94"/>
      <c r="FM289" s="94"/>
      <c r="FN289" s="94"/>
      <c r="FO289" s="94"/>
      <c r="FP289" s="94"/>
      <c r="FQ289" s="94"/>
      <c r="FR289" s="94"/>
      <c r="FS289" s="94"/>
      <c r="FT289" s="94"/>
      <c r="FU289" s="94"/>
      <c r="FV289" s="94"/>
      <c r="FW289" s="94"/>
      <c r="FX289" s="94"/>
      <c r="FY289" s="94"/>
      <c r="FZ289" s="94"/>
      <c r="GA289" s="94"/>
      <c r="GB289" s="94"/>
      <c r="GC289" s="94"/>
      <c r="GD289" s="94"/>
      <c r="GE289" s="94"/>
      <c r="GF289" s="94"/>
      <c r="GG289" s="94"/>
      <c r="GH289" s="94"/>
      <c r="GI289" s="94"/>
      <c r="GJ289" s="94"/>
      <c r="GK289" s="94"/>
      <c r="GL289" s="94"/>
      <c r="GM289" s="94"/>
      <c r="GN289" s="94"/>
      <c r="GO289" s="94"/>
      <c r="GP289" s="94"/>
      <c r="GQ289" s="94"/>
      <c r="GR289" s="94"/>
      <c r="GS289" s="94"/>
      <c r="GT289" s="94"/>
      <c r="GU289" s="94"/>
      <c r="GV289" s="94"/>
      <c r="GW289" s="94"/>
      <c r="GX289" s="94"/>
      <c r="GY289" s="94"/>
      <c r="GZ289" s="94"/>
      <c r="HA289" s="94"/>
      <c r="HB289" s="94"/>
      <c r="HC289" s="94"/>
      <c r="HD289" s="94"/>
      <c r="HE289" s="94"/>
      <c r="HF289" s="94"/>
      <c r="HG289" s="94"/>
      <c r="HH289" s="94"/>
      <c r="HI289" s="94"/>
      <c r="HJ289" s="94"/>
      <c r="HK289" s="94"/>
      <c r="HL289" s="94"/>
      <c r="HM289" s="94"/>
      <c r="HN289" s="94"/>
      <c r="HO289" s="94"/>
      <c r="HP289" s="94"/>
      <c r="HQ289" s="94"/>
      <c r="HR289" s="94"/>
      <c r="HS289" s="94"/>
      <c r="HT289" s="94"/>
      <c r="HU289" s="94"/>
      <c r="HV289" s="94"/>
      <c r="HW289" s="94"/>
      <c r="HX289" s="94"/>
      <c r="HY289" s="94"/>
      <c r="HZ289" s="94"/>
      <c r="IA289" s="94"/>
      <c r="IB289" s="94"/>
      <c r="IC289" s="94"/>
      <c r="ID289" s="94"/>
      <c r="IE289" s="94"/>
      <c r="IF289" s="94"/>
      <c r="IG289" s="94"/>
      <c r="IH289" s="94"/>
      <c r="II289" s="94"/>
      <c r="IJ289" s="94"/>
      <c r="IK289" s="94"/>
      <c r="IL289" s="94"/>
      <c r="IM289" s="94"/>
      <c r="IN289" s="94"/>
      <c r="IO289" s="94"/>
      <c r="IP289" s="94"/>
      <c r="IQ289" s="94"/>
      <c r="IR289" s="94"/>
      <c r="IS289" s="94"/>
      <c r="IT289" s="94"/>
      <c r="IU289" s="94"/>
      <c r="IV289" s="94"/>
      <c r="IW289" s="94"/>
      <c r="IX289" s="94"/>
      <c r="IY289" s="94"/>
      <c r="IZ289" s="94"/>
      <c r="JA289" s="94"/>
      <c r="JB289" s="94"/>
    </row>
    <row r="290" spans="1:262" s="19" customFormat="1" x14ac:dyDescent="0.2">
      <c r="A290" s="180">
        <v>40588</v>
      </c>
      <c r="B290" s="193" t="s">
        <v>526</v>
      </c>
      <c r="C290" s="193" t="s">
        <v>202</v>
      </c>
      <c r="D290" s="193" t="s">
        <v>141</v>
      </c>
      <c r="E290" s="193" t="s">
        <v>144</v>
      </c>
      <c r="F290" s="194">
        <v>40835</v>
      </c>
      <c r="G290" s="195">
        <v>2011</v>
      </c>
      <c r="H290" s="180" t="s">
        <v>7</v>
      </c>
      <c r="I290" s="180" t="str">
        <f>LEFT($H290,2)</f>
        <v>PA</v>
      </c>
      <c r="J290" s="180" t="str">
        <f>RIGHT($H290,2)</f>
        <v>PA</v>
      </c>
      <c r="K290" s="180" t="str">
        <f>IF($L290=$M290,L290,CONCATENATE($L290,", ",IF(ISBLANK(N290),"",CONCATENATE(N290,", ")),$M290))</f>
        <v>Northeast</v>
      </c>
      <c r="L290" s="180" t="str">
        <f>INDEX('State '!$A$1:$C$62,MATCH($I290,'State '!$B:$B,0),3)</f>
        <v>Northeast</v>
      </c>
      <c r="M290" s="180" t="str">
        <f>INDEX('State '!$A$1:$C$62,MATCH($J290,'State '!$B:$B,0),3)</f>
        <v>Northeast</v>
      </c>
      <c r="N290" s="180"/>
      <c r="O290" s="187">
        <v>55.6</v>
      </c>
      <c r="P290" s="187">
        <v>18.2</v>
      </c>
      <c r="Q290" s="187">
        <v>150</v>
      </c>
      <c r="R290" s="186">
        <v>20</v>
      </c>
      <c r="S290" s="180" t="s">
        <v>135</v>
      </c>
      <c r="T290" s="180" t="s">
        <v>390</v>
      </c>
      <c r="U290" s="180" t="s">
        <v>527</v>
      </c>
      <c r="V290" s="180"/>
      <c r="W290" s="179"/>
      <c r="X290" s="179"/>
      <c r="Y290" s="179"/>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c r="GS290" s="94"/>
      <c r="GT290" s="94"/>
      <c r="GU290" s="94"/>
      <c r="GV290" s="94"/>
      <c r="GW290" s="94"/>
      <c r="GX290" s="94"/>
      <c r="GY290" s="94"/>
      <c r="GZ290" s="94"/>
      <c r="HA290" s="94"/>
      <c r="HB290" s="94"/>
      <c r="HC290" s="94"/>
      <c r="HD290" s="94"/>
      <c r="HE290" s="94"/>
      <c r="HF290" s="94"/>
      <c r="HG290" s="94"/>
      <c r="HH290" s="94"/>
      <c r="HI290" s="94"/>
      <c r="HJ290" s="94"/>
      <c r="HK290" s="94"/>
      <c r="HL290" s="94"/>
      <c r="HM290" s="94"/>
      <c r="HN290" s="94"/>
      <c r="HO290" s="94"/>
      <c r="HP290" s="94"/>
      <c r="HQ290" s="94"/>
      <c r="HR290" s="94"/>
      <c r="HS290" s="94"/>
      <c r="HT290" s="94"/>
      <c r="HU290" s="94"/>
      <c r="HV290" s="94"/>
      <c r="HW290" s="94"/>
      <c r="HX290" s="94"/>
      <c r="HY290" s="94"/>
      <c r="HZ290" s="94"/>
      <c r="IA290" s="94"/>
      <c r="IB290" s="94"/>
      <c r="IC290" s="94"/>
      <c r="ID290" s="94"/>
      <c r="IE290" s="94"/>
      <c r="IF290" s="94"/>
      <c r="IG290" s="94"/>
      <c r="IH290" s="94"/>
      <c r="II290" s="94"/>
      <c r="IJ290" s="94"/>
      <c r="IK290" s="94"/>
      <c r="IL290" s="94"/>
      <c r="IM290" s="94"/>
      <c r="IN290" s="94"/>
      <c r="IO290" s="94"/>
      <c r="IP290" s="94"/>
      <c r="IQ290" s="94"/>
      <c r="IR290" s="94"/>
      <c r="IS290" s="94"/>
      <c r="IT290" s="94"/>
      <c r="IU290" s="94"/>
      <c r="IV290" s="94"/>
      <c r="IW290" s="94"/>
      <c r="IX290" s="94"/>
      <c r="IY290" s="94"/>
      <c r="IZ290" s="94"/>
      <c r="JA290" s="94"/>
      <c r="JB290" s="94"/>
    </row>
    <row r="291" spans="1:262" x14ac:dyDescent="0.2">
      <c r="A291" s="180">
        <v>40617</v>
      </c>
      <c r="B291" s="181" t="s">
        <v>512</v>
      </c>
      <c r="C291" s="181" t="s">
        <v>231</v>
      </c>
      <c r="D291" s="181" t="s">
        <v>141</v>
      </c>
      <c r="E291" s="182" t="s">
        <v>144</v>
      </c>
      <c r="F291" s="183">
        <v>40848</v>
      </c>
      <c r="G291" s="184">
        <v>2011</v>
      </c>
      <c r="H291" s="180" t="s">
        <v>397</v>
      </c>
      <c r="I291" s="180" t="str">
        <f>LEFT($H291,2)</f>
        <v>PA</v>
      </c>
      <c r="J291" s="180" t="str">
        <f>RIGHT($H291,2)</f>
        <v>NY</v>
      </c>
      <c r="K291" s="180" t="str">
        <f>IF($L291=$M291,L291,CONCATENATE($L291,", ",IF(ISBLANK(N291),"",CONCATENATE(N291,", ")),$M291))</f>
        <v>Northeast</v>
      </c>
      <c r="L291" s="180" t="str">
        <f>INDEX('State '!$A$1:$C$62,MATCH($I291,'State '!$B:$B,0),3)</f>
        <v>Northeast</v>
      </c>
      <c r="M291" s="180" t="str">
        <f>INDEX('State '!$A$1:$C$62,MATCH($J291,'State '!$B:$B,0),3)</f>
        <v>Northeast</v>
      </c>
      <c r="N291" s="180"/>
      <c r="O291" s="186">
        <v>0</v>
      </c>
      <c r="P291" s="186">
        <v>0</v>
      </c>
      <c r="Q291" s="186">
        <v>325</v>
      </c>
      <c r="R291" s="187"/>
      <c r="S291" s="188" t="s">
        <v>135</v>
      </c>
      <c r="T291" s="185" t="s">
        <v>390</v>
      </c>
      <c r="U291" s="189" t="s">
        <v>513</v>
      </c>
      <c r="V291" s="180"/>
      <c r="W291" s="179"/>
      <c r="X291" s="179"/>
      <c r="Y291" s="179"/>
      <c r="Z291" s="94"/>
      <c r="AA291" s="94"/>
      <c r="AB291" s="94"/>
    </row>
    <row r="292" spans="1:262" s="19" customFormat="1" x14ac:dyDescent="0.2">
      <c r="A292" s="180">
        <v>40609</v>
      </c>
      <c r="B292" s="181" t="s">
        <v>551</v>
      </c>
      <c r="C292" s="181" t="s">
        <v>243</v>
      </c>
      <c r="D292" s="181" t="s">
        <v>137</v>
      </c>
      <c r="E292" s="182" t="s">
        <v>144</v>
      </c>
      <c r="F292" s="183">
        <v>40640</v>
      </c>
      <c r="G292" s="184">
        <v>2011</v>
      </c>
      <c r="H292" s="180" t="s">
        <v>552</v>
      </c>
      <c r="I292" s="180" t="str">
        <f>LEFT($H292,2)</f>
        <v>AK</v>
      </c>
      <c r="J292" s="180" t="str">
        <f>RIGHT($H292,2)</f>
        <v>AK</v>
      </c>
      <c r="K292" s="180" t="str">
        <f>IF($L292=$M292,L292,CONCATENATE($L292,", ",IF(ISBLANK(N292),"",CONCATENATE(N292,", ")),$M292))</f>
        <v>Pacific</v>
      </c>
      <c r="L292" s="180" t="str">
        <f>INDEX('State '!$A$1:$C$62,MATCH($I292,'State '!$B:$B,0),3)</f>
        <v>Pacific</v>
      </c>
      <c r="M292" s="180" t="str">
        <f>INDEX('State '!$A$1:$C$62,MATCH($J292,'State '!$B:$B,0),3)</f>
        <v>Pacific</v>
      </c>
      <c r="N292" s="180"/>
      <c r="O292" s="186"/>
      <c r="P292" s="186">
        <v>7.4</v>
      </c>
      <c r="Q292" s="186">
        <v>48.685000000000002</v>
      </c>
      <c r="R292" s="187"/>
      <c r="S292" s="188" t="s">
        <v>139</v>
      </c>
      <c r="T292" s="185" t="s">
        <v>188</v>
      </c>
      <c r="U292" s="189" t="s">
        <v>391</v>
      </c>
      <c r="V292" s="180"/>
      <c r="W292" s="179"/>
      <c r="X292" s="179"/>
      <c r="Y292" s="179"/>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c r="GS292" s="94"/>
      <c r="GT292" s="94"/>
      <c r="GU292" s="94"/>
      <c r="GV292" s="94"/>
      <c r="GW292" s="94"/>
      <c r="GX292" s="94"/>
      <c r="GY292" s="94"/>
      <c r="GZ292" s="94"/>
      <c r="HA292" s="94"/>
      <c r="HB292" s="94"/>
      <c r="HC292" s="94"/>
      <c r="HD292" s="94"/>
      <c r="HE292" s="94"/>
      <c r="HF292" s="94"/>
      <c r="HG292" s="94"/>
      <c r="HH292" s="94"/>
      <c r="HI292" s="94"/>
      <c r="HJ292" s="94"/>
      <c r="HK292" s="94"/>
      <c r="HL292" s="94"/>
      <c r="HM292" s="94"/>
      <c r="HN292" s="94"/>
      <c r="HO292" s="94"/>
      <c r="HP292" s="94"/>
      <c r="HQ292" s="94"/>
      <c r="HR292" s="94"/>
      <c r="HS292" s="94"/>
      <c r="HT292" s="94"/>
      <c r="HU292" s="94"/>
      <c r="HV292" s="94"/>
      <c r="HW292" s="94"/>
      <c r="HX292" s="94"/>
      <c r="HY292" s="94"/>
      <c r="HZ292" s="94"/>
      <c r="IA292" s="94"/>
      <c r="IB292" s="94"/>
      <c r="IC292" s="94"/>
      <c r="ID292" s="94"/>
      <c r="IE292" s="94"/>
      <c r="IF292" s="94"/>
      <c r="IG292" s="94"/>
      <c r="IH292" s="94"/>
      <c r="II292" s="94"/>
      <c r="IJ292" s="94"/>
      <c r="IK292" s="94"/>
      <c r="IL292" s="94"/>
      <c r="IM292" s="94"/>
      <c r="IN292" s="94"/>
      <c r="IO292" s="94"/>
      <c r="IP292" s="94"/>
      <c r="IQ292" s="94"/>
      <c r="IR292" s="94"/>
      <c r="IS292" s="94"/>
      <c r="IT292" s="94"/>
      <c r="IU292" s="94"/>
      <c r="IV292" s="94"/>
      <c r="IW292" s="94"/>
      <c r="IX292" s="94"/>
      <c r="IY292" s="94"/>
      <c r="IZ292" s="94"/>
      <c r="JA292" s="94"/>
      <c r="JB292" s="94"/>
    </row>
    <row r="293" spans="1:262" s="19" customFormat="1" x14ac:dyDescent="0.2">
      <c r="A293" s="180">
        <v>40647</v>
      </c>
      <c r="B293" s="181" t="s">
        <v>2136</v>
      </c>
      <c r="C293" s="181" t="s">
        <v>233</v>
      </c>
      <c r="D293" s="181" t="s">
        <v>134</v>
      </c>
      <c r="E293" s="182" t="s">
        <v>144</v>
      </c>
      <c r="F293" s="183">
        <v>40786</v>
      </c>
      <c r="G293" s="190">
        <v>2011</v>
      </c>
      <c r="H293" s="180" t="s">
        <v>1812</v>
      </c>
      <c r="I293" s="180" t="str">
        <f>LEFT($H293,2)</f>
        <v>VA</v>
      </c>
      <c r="J293" s="180" t="str">
        <f>RIGHT($H293,2)</f>
        <v>TN</v>
      </c>
      <c r="K293" s="180" t="str">
        <f>IF($L293=$M293,L293,CONCATENATE($L293,", ",IF(ISBLANK(N293),"",CONCATENATE(N293,", ")),$M293))</f>
        <v>Northeast, Midwest</v>
      </c>
      <c r="L293" s="180" t="str">
        <f>INDEX('State '!$A$1:$C$62,MATCH($I293,'State '!$B:$B,0),3)</f>
        <v>Northeast</v>
      </c>
      <c r="M293" s="180" t="str">
        <f>INDEX('State '!$A$1:$C$62,MATCH($J293,'State '!$B:$B,0),3)</f>
        <v>Midwest</v>
      </c>
      <c r="N293" s="180"/>
      <c r="O293" s="186">
        <v>135</v>
      </c>
      <c r="P293" s="186">
        <v>28</v>
      </c>
      <c r="Q293" s="186">
        <v>150</v>
      </c>
      <c r="R293" s="187">
        <v>24</v>
      </c>
      <c r="S293" s="188" t="s">
        <v>135</v>
      </c>
      <c r="T293" s="185" t="s">
        <v>390</v>
      </c>
      <c r="U293" s="189" t="s">
        <v>519</v>
      </c>
      <c r="V293" s="180"/>
      <c r="W293" s="179"/>
      <c r="X293" s="179"/>
      <c r="Y293" s="179"/>
    </row>
    <row r="294" spans="1:262" x14ac:dyDescent="0.2">
      <c r="A294" s="180">
        <v>40388</v>
      </c>
      <c r="B294" s="193" t="s">
        <v>510</v>
      </c>
      <c r="C294" s="193" t="s">
        <v>230</v>
      </c>
      <c r="D294" s="193" t="s">
        <v>141</v>
      </c>
      <c r="E294" s="193" t="s">
        <v>144</v>
      </c>
      <c r="F294" s="194">
        <v>40805</v>
      </c>
      <c r="G294" s="186">
        <v>2011</v>
      </c>
      <c r="H294" s="180" t="s">
        <v>31</v>
      </c>
      <c r="I294" s="180" t="str">
        <f>LEFT($H294,2)</f>
        <v>NV</v>
      </c>
      <c r="J294" s="180" t="str">
        <f>RIGHT($H294,2)</f>
        <v>NV</v>
      </c>
      <c r="K294" s="180" t="str">
        <f>IF($L294=$M294,L294,CONCATENATE($L294,", ",IF(ISBLANK(N294),"",CONCATENATE(N294,", ")),$M294))</f>
        <v>Mountain</v>
      </c>
      <c r="L294" s="180" t="str">
        <f>INDEX('State '!$A$1:$C$62,MATCH($I294,'State '!$B:$B,0),3)</f>
        <v>Mountain</v>
      </c>
      <c r="M294" s="180" t="str">
        <f>INDEX('State '!$A$1:$C$62,MATCH($J294,'State '!$B:$B,0),3)</f>
        <v>Mountain</v>
      </c>
      <c r="N294" s="180"/>
      <c r="O294" s="187">
        <v>2.387</v>
      </c>
      <c r="P294" s="187">
        <v>0.9</v>
      </c>
      <c r="Q294" s="187"/>
      <c r="R294" s="186"/>
      <c r="S294" s="180" t="s">
        <v>135</v>
      </c>
      <c r="T294" s="180" t="s">
        <v>390</v>
      </c>
      <c r="U294" s="180" t="s">
        <v>511</v>
      </c>
      <c r="V294" s="180"/>
      <c r="W294" s="179"/>
      <c r="X294" s="179"/>
      <c r="Y294" s="179"/>
      <c r="Z294" s="94"/>
      <c r="AA294" s="94"/>
      <c r="AB294" s="94"/>
    </row>
    <row r="295" spans="1:262" x14ac:dyDescent="0.2">
      <c r="A295" s="180">
        <v>40814</v>
      </c>
      <c r="B295" s="181" t="s">
        <v>500</v>
      </c>
      <c r="C295" s="181" t="s">
        <v>227</v>
      </c>
      <c r="D295" s="181" t="s">
        <v>141</v>
      </c>
      <c r="E295" s="182" t="s">
        <v>144</v>
      </c>
      <c r="F295" s="183">
        <v>40808</v>
      </c>
      <c r="G295" s="190">
        <v>2011</v>
      </c>
      <c r="H295" s="180" t="s">
        <v>501</v>
      </c>
      <c r="I295" s="180" t="str">
        <f>LEFT($H295,2)</f>
        <v>MS</v>
      </c>
      <c r="J295" s="180" t="str">
        <f>RIGHT($H295,2)</f>
        <v>AL</v>
      </c>
      <c r="K295" s="180" t="str">
        <f>IF($L295=$M295,L295,CONCATENATE($L295,", ",IF(ISBLANK(N295),"",CONCATENATE(N295,", ")),$M295))</f>
        <v>South Central</v>
      </c>
      <c r="L295" s="180" t="str">
        <f>INDEX('State '!$A$1:$C$62,MATCH($I295,'State '!$B:$B,0),3)</f>
        <v>South Central</v>
      </c>
      <c r="M295" s="180" t="str">
        <f>INDEX('State '!$A$1:$C$62,MATCH($J295,'State '!$B:$B,0),3)</f>
        <v>South Central</v>
      </c>
      <c r="N295" s="180"/>
      <c r="O295" s="186">
        <v>59</v>
      </c>
      <c r="P295" s="186">
        <v>15.5</v>
      </c>
      <c r="Q295" s="186">
        <v>810</v>
      </c>
      <c r="R295" s="187">
        <v>26</v>
      </c>
      <c r="S295" s="188" t="s">
        <v>135</v>
      </c>
      <c r="T295" s="185" t="s">
        <v>390</v>
      </c>
      <c r="U295" s="189" t="s">
        <v>502</v>
      </c>
      <c r="V295" s="180"/>
      <c r="W295" s="179"/>
      <c r="X295" s="179"/>
      <c r="Y295" s="179"/>
      <c r="Z295" s="94"/>
      <c r="AA295" s="94"/>
      <c r="AB295" s="94"/>
    </row>
    <row r="296" spans="1:262" s="19" customFormat="1" x14ac:dyDescent="0.2">
      <c r="A296" s="180">
        <v>40380</v>
      </c>
      <c r="B296" s="181" t="s">
        <v>462</v>
      </c>
      <c r="C296" s="181" t="s">
        <v>218</v>
      </c>
      <c r="D296" s="181" t="s">
        <v>134</v>
      </c>
      <c r="E296" s="182" t="s">
        <v>144</v>
      </c>
      <c r="F296" s="183"/>
      <c r="G296" s="190">
        <v>2011</v>
      </c>
      <c r="H296" s="180" t="s">
        <v>0</v>
      </c>
      <c r="I296" s="180" t="str">
        <f>LEFT($H296,2)</f>
        <v>LA</v>
      </c>
      <c r="J296" s="180" t="str">
        <f>RIGHT($H296,2)</f>
        <v>LA</v>
      </c>
      <c r="K296" s="180" t="str">
        <f>IF($L296=$M296,L296,CONCATENATE($L296,", ",IF(ISBLANK(N296),"",CONCATENATE(N296,", ")),$M296))</f>
        <v>South Central</v>
      </c>
      <c r="L296" s="180" t="str">
        <f>INDEX('State '!$A$1:$C$62,MATCH($I296,'State '!$B:$B,0),3)</f>
        <v>South Central</v>
      </c>
      <c r="M296" s="180" t="str">
        <f>INDEX('State '!$A$1:$C$62,MATCH($J296,'State '!$B:$B,0),3)</f>
        <v>South Central</v>
      </c>
      <c r="N296" s="180"/>
      <c r="O296" s="186">
        <v>15</v>
      </c>
      <c r="P296" s="186">
        <v>5.3</v>
      </c>
      <c r="Q296" s="186">
        <v>900</v>
      </c>
      <c r="R296" s="187">
        <v>24</v>
      </c>
      <c r="S296" s="188" t="s">
        <v>135</v>
      </c>
      <c r="T296" s="185" t="s">
        <v>390</v>
      </c>
      <c r="U296" s="189" t="s">
        <v>463</v>
      </c>
      <c r="V296" s="180"/>
      <c r="W296" s="179"/>
      <c r="X296" s="179"/>
      <c r="Y296" s="179"/>
    </row>
    <row r="297" spans="1:262" ht="25.5" x14ac:dyDescent="0.2">
      <c r="A297" s="180">
        <v>40842</v>
      </c>
      <c r="B297" s="181" t="s">
        <v>508</v>
      </c>
      <c r="C297" s="181" t="s">
        <v>229</v>
      </c>
      <c r="D297" s="181" t="s">
        <v>141</v>
      </c>
      <c r="E297" s="182" t="s">
        <v>144</v>
      </c>
      <c r="F297" s="183">
        <v>40842</v>
      </c>
      <c r="G297" s="190">
        <v>2011</v>
      </c>
      <c r="H297" s="180" t="s">
        <v>28</v>
      </c>
      <c r="I297" s="180" t="str">
        <f>LEFT($H297,2)</f>
        <v>IL</v>
      </c>
      <c r="J297" s="180" t="str">
        <f>RIGHT($H297,2)</f>
        <v>IL</v>
      </c>
      <c r="K297" s="180" t="str">
        <f>IF($L297=$M297,L297,CONCATENATE($L297,", ",IF(ISBLANK(N297),"",CONCATENATE(N297,", ")),$M297))</f>
        <v>Midwest</v>
      </c>
      <c r="L297" s="180" t="str">
        <f>INDEX('State '!$A$1:$C$62,MATCH($I297,'State '!$B:$B,0),3)</f>
        <v>Midwest</v>
      </c>
      <c r="M297" s="180" t="str">
        <f>INDEX('State '!$A$1:$C$62,MATCH($J297,'State '!$B:$B,0),3)</f>
        <v>Midwest</v>
      </c>
      <c r="N297" s="180"/>
      <c r="O297" s="186">
        <v>18.399999999999999</v>
      </c>
      <c r="P297" s="186">
        <v>8.65</v>
      </c>
      <c r="Q297" s="186">
        <v>120</v>
      </c>
      <c r="R297" s="187">
        <v>16</v>
      </c>
      <c r="S297" s="188" t="s">
        <v>135</v>
      </c>
      <c r="T297" s="185" t="s">
        <v>390</v>
      </c>
      <c r="U297" s="189" t="s">
        <v>509</v>
      </c>
      <c r="V297" s="180"/>
      <c r="W297" s="179"/>
      <c r="X297" s="179"/>
      <c r="Y297" s="179"/>
      <c r="Z297" s="94"/>
      <c r="AA297" s="94"/>
      <c r="AB297" s="94"/>
    </row>
    <row r="298" spans="1:262" x14ac:dyDescent="0.2">
      <c r="A298" s="180">
        <v>41335</v>
      </c>
      <c r="B298" s="181" t="s">
        <v>1792</v>
      </c>
      <c r="C298" s="181" t="s">
        <v>238</v>
      </c>
      <c r="D298" s="181" t="s">
        <v>141</v>
      </c>
      <c r="E298" s="182" t="s">
        <v>144</v>
      </c>
      <c r="F298" s="183">
        <v>40817</v>
      </c>
      <c r="G298" s="190">
        <v>2011</v>
      </c>
      <c r="H298" s="180" t="s">
        <v>6</v>
      </c>
      <c r="I298" s="180" t="str">
        <f>LEFT($H298,2)</f>
        <v>TX</v>
      </c>
      <c r="J298" s="180" t="str">
        <f>RIGHT($H298,2)</f>
        <v>TX</v>
      </c>
      <c r="K298" s="180" t="str">
        <f>IF($L298=$M298,L298,CONCATENATE($L298,", ",IF(ISBLANK(N298),"",CONCATENATE(N298,", ")),$M298))</f>
        <v>South Central</v>
      </c>
      <c r="L298" s="180" t="str">
        <f>INDEX('State '!$A$1:$C$62,MATCH($I298,'State '!$B:$B,0),3)</f>
        <v>South Central</v>
      </c>
      <c r="M298" s="180" t="str">
        <f>INDEX('State '!$A$1:$C$62,MATCH($J298,'State '!$B:$B,0),3)</f>
        <v>South Central</v>
      </c>
      <c r="N298" s="180"/>
      <c r="O298" s="186">
        <v>0</v>
      </c>
      <c r="P298" s="186">
        <v>160</v>
      </c>
      <c r="Q298" s="186">
        <v>400</v>
      </c>
      <c r="R298" s="187">
        <v>30</v>
      </c>
      <c r="S298" s="188" t="s">
        <v>139</v>
      </c>
      <c r="T298" s="185" t="s">
        <v>188</v>
      </c>
      <c r="U298" s="189" t="s">
        <v>391</v>
      </c>
      <c r="V298" s="180"/>
      <c r="W298" s="179"/>
      <c r="X298" s="179"/>
      <c r="Y298" s="179"/>
      <c r="Z298" s="94"/>
      <c r="AA298" s="94"/>
      <c r="AB298" s="94"/>
    </row>
    <row r="299" spans="1:262" x14ac:dyDescent="0.2">
      <c r="A299" s="180">
        <v>40585</v>
      </c>
      <c r="B299" s="181" t="s">
        <v>542</v>
      </c>
      <c r="C299" s="181" t="s">
        <v>240</v>
      </c>
      <c r="D299" s="181" t="s">
        <v>137</v>
      </c>
      <c r="E299" s="182" t="s">
        <v>144</v>
      </c>
      <c r="F299" s="183">
        <v>40752</v>
      </c>
      <c r="G299" s="190">
        <v>2011</v>
      </c>
      <c r="H299" s="180" t="s">
        <v>543</v>
      </c>
      <c r="I299" s="180" t="str">
        <f>LEFT($H299,2)</f>
        <v>WY</v>
      </c>
      <c r="J299" s="180" t="str">
        <f>RIGHT($H299,2)</f>
        <v>OR</v>
      </c>
      <c r="K299" s="180" t="str">
        <f>IF($L299=$M299,L299,CONCATENATE($L299,", ",IF(ISBLANK(N299),"",CONCATENATE(N299,", ")),$M299))</f>
        <v>Mountain, Pacific</v>
      </c>
      <c r="L299" s="180" t="str">
        <f>INDEX('State '!$A$1:$C$62,MATCH($I299,'State '!$B:$B,0),3)</f>
        <v>Mountain</v>
      </c>
      <c r="M299" s="180" t="str">
        <f>INDEX('State '!$A$1:$C$62,MATCH($J299,'State '!$B:$B,0),3)</f>
        <v>Pacific</v>
      </c>
      <c r="N299" s="180"/>
      <c r="O299" s="186">
        <v>2960</v>
      </c>
      <c r="P299" s="186">
        <v>672.5</v>
      </c>
      <c r="Q299" s="186">
        <v>1500</v>
      </c>
      <c r="R299" s="187">
        <v>42</v>
      </c>
      <c r="S299" s="188" t="s">
        <v>135</v>
      </c>
      <c r="T299" s="185" t="s">
        <v>390</v>
      </c>
      <c r="U299" s="189" t="s">
        <v>544</v>
      </c>
      <c r="V299" s="180"/>
      <c r="W299" s="179"/>
      <c r="X299" s="179"/>
      <c r="Y299" s="179"/>
      <c r="Z299" s="94"/>
      <c r="AA299" s="94"/>
      <c r="AB299" s="94"/>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row>
    <row r="300" spans="1:262" s="19" customFormat="1" x14ac:dyDescent="0.2">
      <c r="A300" s="180">
        <v>42619</v>
      </c>
      <c r="B300" s="193" t="s">
        <v>2063</v>
      </c>
      <c r="C300" s="193" t="s">
        <v>2290</v>
      </c>
      <c r="D300" s="193" t="s">
        <v>134</v>
      </c>
      <c r="E300" s="182" t="s">
        <v>144</v>
      </c>
      <c r="F300" s="194"/>
      <c r="G300" s="186">
        <v>2011</v>
      </c>
      <c r="H300" s="180" t="s">
        <v>29</v>
      </c>
      <c r="I300" s="180" t="str">
        <f>LEFT($H300,2)</f>
        <v>WY</v>
      </c>
      <c r="J300" s="180" t="str">
        <f>RIGHT($H300,2)</f>
        <v>WY</v>
      </c>
      <c r="K300" s="180" t="str">
        <f>IF($L300=$M300,L300,CONCATENATE($L300,", ",IF(ISBLANK(N300),"",CONCATENATE(N300,", ")),$M300))</f>
        <v>Mountain</v>
      </c>
      <c r="L300" s="180" t="str">
        <f>INDEX('State '!$A$1:$C$62,MATCH($I300,'State '!$B:$B,0),3)</f>
        <v>Mountain</v>
      </c>
      <c r="M300" s="180" t="str">
        <f>INDEX('State '!$A$1:$C$62,MATCH($J300,'State '!$B:$B,0),3)</f>
        <v>Mountain</v>
      </c>
      <c r="N300" s="180"/>
      <c r="O300" s="187"/>
      <c r="P300" s="187"/>
      <c r="Q300" s="187"/>
      <c r="R300" s="186" t="s">
        <v>1138</v>
      </c>
      <c r="S300" s="180" t="s">
        <v>135</v>
      </c>
      <c r="T300" s="180" t="s">
        <v>390</v>
      </c>
      <c r="U300" s="180" t="s">
        <v>2291</v>
      </c>
      <c r="V300" s="180"/>
      <c r="W300" s="179"/>
      <c r="X300" s="179"/>
      <c r="Y300" s="179"/>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A300" s="94"/>
      <c r="CB300" s="94"/>
      <c r="CC300" s="94"/>
      <c r="CD300" s="94"/>
      <c r="CE300" s="94"/>
      <c r="CF300" s="94"/>
      <c r="CG300" s="94"/>
      <c r="CH300" s="94"/>
      <c r="CI300" s="94"/>
      <c r="CJ300" s="94"/>
      <c r="CK300" s="94"/>
      <c r="CL300" s="94"/>
      <c r="CM300" s="94"/>
      <c r="CN300" s="94"/>
      <c r="CO300" s="94"/>
      <c r="CP300" s="94"/>
      <c r="CQ300" s="94"/>
      <c r="CR300" s="94"/>
      <c r="CS300" s="94"/>
      <c r="CT300" s="94"/>
      <c r="CU300" s="94"/>
      <c r="CV300" s="94"/>
      <c r="CW300" s="94"/>
      <c r="CX300" s="94"/>
      <c r="CY300" s="94"/>
      <c r="CZ300" s="94"/>
      <c r="DA300" s="94"/>
      <c r="DB300" s="94"/>
      <c r="DC300" s="94"/>
      <c r="DD300" s="94"/>
      <c r="DE300" s="94"/>
      <c r="DF300" s="94"/>
      <c r="DG300" s="94"/>
      <c r="DH300" s="94"/>
      <c r="DI300" s="94"/>
      <c r="DJ300" s="94"/>
      <c r="DK300" s="94"/>
      <c r="DL300" s="94"/>
      <c r="DM300" s="94"/>
      <c r="DN300" s="94"/>
      <c r="DO300" s="94"/>
      <c r="DP300" s="94"/>
      <c r="DQ300" s="94"/>
      <c r="DR300" s="94"/>
      <c r="DS300" s="94"/>
      <c r="DT300" s="94"/>
      <c r="DU300" s="94"/>
      <c r="DV300" s="94"/>
      <c r="DW300" s="94"/>
      <c r="DX300" s="94"/>
      <c r="DY300" s="94"/>
      <c r="DZ300" s="94"/>
      <c r="EA300" s="94"/>
      <c r="EB300" s="94"/>
      <c r="EC300" s="94"/>
      <c r="ED300" s="94"/>
      <c r="EE300" s="94"/>
      <c r="EF300" s="94"/>
      <c r="EG300" s="94"/>
      <c r="EH300" s="94"/>
      <c r="EI300" s="94"/>
      <c r="EJ300" s="94"/>
      <c r="EK300" s="94"/>
      <c r="EL300" s="94"/>
      <c r="EM300" s="94"/>
      <c r="EN300" s="94"/>
      <c r="EO300" s="94"/>
      <c r="EP300" s="94"/>
      <c r="EQ300" s="94"/>
      <c r="ER300" s="94"/>
      <c r="ES300" s="94"/>
      <c r="ET300" s="94"/>
      <c r="EU300" s="94"/>
      <c r="EV300" s="94"/>
      <c r="EW300" s="94"/>
      <c r="EX300" s="94"/>
      <c r="EY300" s="94"/>
      <c r="EZ300" s="94"/>
      <c r="FA300" s="94"/>
      <c r="FB300" s="94"/>
      <c r="FC300" s="94"/>
      <c r="FD300" s="94"/>
      <c r="FE300" s="94"/>
      <c r="FF300" s="94"/>
      <c r="FG300" s="94"/>
      <c r="FH300" s="94"/>
      <c r="FI300" s="94"/>
      <c r="FJ300" s="94"/>
      <c r="FK300" s="94"/>
      <c r="FL300" s="94"/>
      <c r="FM300" s="94"/>
      <c r="FN300" s="94"/>
      <c r="FO300" s="94"/>
      <c r="FP300" s="94"/>
      <c r="FQ300" s="94"/>
      <c r="FR300" s="94"/>
      <c r="FS300" s="94"/>
      <c r="FT300" s="94"/>
      <c r="FU300" s="94"/>
      <c r="FV300" s="94"/>
      <c r="FW300" s="94"/>
      <c r="FX300" s="94"/>
      <c r="FY300" s="94"/>
      <c r="FZ300" s="94"/>
      <c r="GA300" s="94"/>
      <c r="GB300" s="94"/>
      <c r="GC300" s="94"/>
      <c r="GD300" s="94"/>
      <c r="GE300" s="94"/>
      <c r="GF300" s="94"/>
      <c r="GG300" s="94"/>
      <c r="GH300" s="94"/>
      <c r="GI300" s="94"/>
      <c r="GJ300" s="94"/>
      <c r="GK300" s="94"/>
      <c r="GL300" s="94"/>
      <c r="GM300" s="94"/>
      <c r="GN300" s="94"/>
      <c r="GO300" s="94"/>
      <c r="GP300" s="94"/>
      <c r="GQ300" s="94"/>
      <c r="GR300" s="94"/>
      <c r="GS300" s="94"/>
      <c r="GT300" s="94"/>
      <c r="GU300" s="94"/>
      <c r="GV300" s="94"/>
      <c r="GW300" s="94"/>
      <c r="GX300" s="94"/>
      <c r="GY300" s="94"/>
      <c r="GZ300" s="94"/>
      <c r="HA300" s="94"/>
      <c r="HB300" s="94"/>
      <c r="HC300" s="94"/>
      <c r="HD300" s="94"/>
      <c r="HE300" s="94"/>
      <c r="HF300" s="94"/>
      <c r="HG300" s="94"/>
      <c r="HH300" s="94"/>
      <c r="HI300" s="94"/>
      <c r="HJ300" s="94"/>
      <c r="HK300" s="94"/>
      <c r="HL300" s="94"/>
      <c r="HM300" s="94"/>
      <c r="HN300" s="94"/>
      <c r="HO300" s="94"/>
      <c r="HP300" s="94"/>
      <c r="HQ300" s="94"/>
      <c r="HR300" s="94"/>
      <c r="HS300" s="94"/>
      <c r="HT300" s="94"/>
      <c r="HU300" s="94"/>
      <c r="HV300" s="94"/>
      <c r="HW300" s="94"/>
      <c r="HX300" s="94"/>
      <c r="HY300" s="94"/>
      <c r="HZ300" s="94"/>
      <c r="IA300" s="94"/>
      <c r="IB300" s="94"/>
      <c r="IC300" s="94"/>
      <c r="ID300" s="94"/>
      <c r="IE300" s="94"/>
      <c r="IF300" s="94"/>
      <c r="IG300" s="94"/>
      <c r="IH300" s="94"/>
      <c r="II300" s="94"/>
      <c r="IJ300" s="94"/>
      <c r="IK300" s="94"/>
      <c r="IL300" s="94"/>
      <c r="IM300" s="94"/>
      <c r="IN300" s="94"/>
      <c r="IO300" s="94"/>
      <c r="IP300" s="94"/>
      <c r="IQ300" s="94"/>
      <c r="IR300" s="94"/>
      <c r="IS300" s="94"/>
      <c r="IT300" s="94"/>
      <c r="IU300" s="94"/>
      <c r="IV300" s="94"/>
      <c r="IW300" s="94"/>
      <c r="IX300" s="94"/>
      <c r="IY300" s="94"/>
      <c r="IZ300" s="94"/>
      <c r="JA300" s="94"/>
      <c r="JB300" s="94"/>
    </row>
    <row r="301" spans="1:262" x14ac:dyDescent="0.2">
      <c r="A301" s="180">
        <v>40589</v>
      </c>
      <c r="B301" s="181" t="s">
        <v>455</v>
      </c>
      <c r="C301" s="181" t="s">
        <v>216</v>
      </c>
      <c r="D301" s="181" t="s">
        <v>141</v>
      </c>
      <c r="E301" s="182" t="s">
        <v>144</v>
      </c>
      <c r="F301" s="183">
        <v>40695</v>
      </c>
      <c r="G301" s="190">
        <v>2011</v>
      </c>
      <c r="H301" s="180" t="s">
        <v>14</v>
      </c>
      <c r="I301" s="180" t="str">
        <f>LEFT($H301,2)</f>
        <v>MS</v>
      </c>
      <c r="J301" s="180" t="str">
        <f>RIGHT($H301,2)</f>
        <v>MS</v>
      </c>
      <c r="K301" s="180" t="str">
        <f>IF($L301=$M301,L301,CONCATENATE($L301,", ",IF(ISBLANK(N301),"",CONCATENATE(N301,", ")),$M301))</f>
        <v>South Central</v>
      </c>
      <c r="L301" s="180" t="str">
        <f>INDEX('State '!$A$1:$C$62,MATCH($I301,'State '!$B:$B,0),3)</f>
        <v>South Central</v>
      </c>
      <c r="M301" s="180" t="str">
        <f>INDEX('State '!$A$1:$C$62,MATCH($J301,'State '!$B:$B,0),3)</f>
        <v>South Central</v>
      </c>
      <c r="N301" s="180"/>
      <c r="O301" s="186">
        <v>108</v>
      </c>
      <c r="P301" s="186">
        <v>19.7</v>
      </c>
      <c r="Q301" s="186">
        <v>125</v>
      </c>
      <c r="R301" s="187">
        <v>36</v>
      </c>
      <c r="S301" s="188" t="s">
        <v>135</v>
      </c>
      <c r="T301" s="185" t="s">
        <v>390</v>
      </c>
      <c r="U301" s="189" t="s">
        <v>448</v>
      </c>
      <c r="V301" s="180"/>
      <c r="W301" s="179"/>
      <c r="X301" s="179"/>
      <c r="Y301" s="179"/>
      <c r="Z301" s="94"/>
      <c r="AA301" s="94"/>
      <c r="AB301" s="94"/>
    </row>
    <row r="302" spans="1:262" s="19" customFormat="1" x14ac:dyDescent="0.2">
      <c r="A302" s="180">
        <v>40785</v>
      </c>
      <c r="B302" s="181" t="s">
        <v>554</v>
      </c>
      <c r="C302" s="181" t="s">
        <v>200</v>
      </c>
      <c r="D302" s="181" t="s">
        <v>141</v>
      </c>
      <c r="E302" s="182" t="s">
        <v>144</v>
      </c>
      <c r="F302" s="183">
        <v>40781</v>
      </c>
      <c r="G302" s="190">
        <v>2011</v>
      </c>
      <c r="H302" s="180" t="s">
        <v>7</v>
      </c>
      <c r="I302" s="180" t="str">
        <f>LEFT($H302,2)</f>
        <v>PA</v>
      </c>
      <c r="J302" s="180" t="str">
        <f>RIGHT($H302,2)</f>
        <v>PA</v>
      </c>
      <c r="K302" s="180" t="str">
        <f>IF($L302=$M302,L302,CONCATENATE($L302,", ",IF(ISBLANK(N302),"",CONCATENATE(N302,", ")),$M302))</f>
        <v>Northeast</v>
      </c>
      <c r="L302" s="180" t="str">
        <f>INDEX('State '!$A$1:$C$62,MATCH($I302,'State '!$B:$B,0),3)</f>
        <v>Northeast</v>
      </c>
      <c r="M302" s="180" t="str">
        <f>INDEX('State '!$A$1:$C$62,MATCH($J302,'State '!$B:$B,0),3)</f>
        <v>Northeast</v>
      </c>
      <c r="N302" s="180"/>
      <c r="O302" s="186">
        <v>472</v>
      </c>
      <c r="P302" s="186">
        <v>38.6</v>
      </c>
      <c r="Q302" s="186">
        <v>455</v>
      </c>
      <c r="R302" s="187" t="s">
        <v>555</v>
      </c>
      <c r="S302" s="188" t="s">
        <v>135</v>
      </c>
      <c r="T302" s="185" t="s">
        <v>390</v>
      </c>
      <c r="U302" s="189" t="s">
        <v>556</v>
      </c>
      <c r="V302" s="180"/>
      <c r="W302" s="179"/>
      <c r="X302" s="179"/>
      <c r="Y302" s="179"/>
    </row>
    <row r="303" spans="1:262" x14ac:dyDescent="0.2">
      <c r="A303" s="180">
        <v>40848</v>
      </c>
      <c r="B303" s="181" t="s">
        <v>514</v>
      </c>
      <c r="C303" s="181" t="s">
        <v>232</v>
      </c>
      <c r="D303" s="181" t="s">
        <v>137</v>
      </c>
      <c r="E303" s="182" t="s">
        <v>144</v>
      </c>
      <c r="F303" s="183">
        <v>40867</v>
      </c>
      <c r="G303" s="190">
        <v>2011</v>
      </c>
      <c r="H303" s="180" t="s">
        <v>397</v>
      </c>
      <c r="I303" s="180" t="str">
        <f>LEFT($H303,2)</f>
        <v>PA</v>
      </c>
      <c r="J303" s="180" t="str">
        <f>RIGHT($H303,2)</f>
        <v>NY</v>
      </c>
      <c r="K303" s="180" t="str">
        <f>IF($L303=$M303,L303,CONCATENATE($L303,", ",IF(ISBLANK(N303),"",CONCATENATE(N303,", ")),$M303))</f>
        <v>Northeast</v>
      </c>
      <c r="L303" s="180" t="str">
        <f>INDEX('State '!$A$1:$C$62,MATCH($I303,'State '!$B:$B,0),3)</f>
        <v>Northeast</v>
      </c>
      <c r="M303" s="180" t="str">
        <f>INDEX('State '!$A$1:$C$62,MATCH($J303,'State '!$B:$B,0),3)</f>
        <v>Northeast</v>
      </c>
      <c r="N303" s="180"/>
      <c r="O303" s="186">
        <v>46.76</v>
      </c>
      <c r="P303" s="186">
        <v>15</v>
      </c>
      <c r="Q303" s="186">
        <v>350</v>
      </c>
      <c r="R303" s="187">
        <v>24</v>
      </c>
      <c r="S303" s="188" t="s">
        <v>135</v>
      </c>
      <c r="T303" s="185" t="s">
        <v>390</v>
      </c>
      <c r="U303" s="189" t="s">
        <v>516</v>
      </c>
      <c r="V303" s="180"/>
      <c r="W303" s="179"/>
      <c r="X303" s="179"/>
      <c r="Y303" s="179"/>
      <c r="Z303" s="94"/>
      <c r="AA303" s="94"/>
      <c r="AB303" s="94"/>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row>
    <row r="304" spans="1:262" s="19" customFormat="1" x14ac:dyDescent="0.2">
      <c r="A304" s="180">
        <v>40373</v>
      </c>
      <c r="B304" s="193" t="s">
        <v>536</v>
      </c>
      <c r="C304" s="193" t="s">
        <v>1941</v>
      </c>
      <c r="D304" s="193" t="s">
        <v>141</v>
      </c>
      <c r="E304" s="193" t="s">
        <v>144</v>
      </c>
      <c r="F304" s="194">
        <v>40660</v>
      </c>
      <c r="G304" s="186">
        <v>2011</v>
      </c>
      <c r="H304" s="180" t="s">
        <v>537</v>
      </c>
      <c r="I304" s="180" t="str">
        <f>LEFT($H304,2)</f>
        <v>AL</v>
      </c>
      <c r="J304" s="180" t="str">
        <f>RIGHT($H304,2)</f>
        <v>NC</v>
      </c>
      <c r="K304" s="180" t="str">
        <f>IF($L304=$M304,L304,CONCATENATE($L304,", ",IF(ISBLANK(N304),"",CONCATENATE(N304,", ")),$M304))</f>
        <v>South Central, Southeast</v>
      </c>
      <c r="L304" s="180" t="str">
        <f>INDEX('State '!$A$1:$C$62,MATCH($I304,'State '!$B:$B,0),3)</f>
        <v>South Central</v>
      </c>
      <c r="M304" s="180" t="str">
        <f>INDEX('State '!$A$1:$C$62,MATCH($J304,'State '!$B:$B,0),3)</f>
        <v>Southeast</v>
      </c>
      <c r="N304" s="180"/>
      <c r="O304" s="187">
        <v>148</v>
      </c>
      <c r="P304" s="187">
        <v>22</v>
      </c>
      <c r="Q304" s="187">
        <v>218.5</v>
      </c>
      <c r="R304" s="186">
        <v>42</v>
      </c>
      <c r="S304" s="180" t="s">
        <v>135</v>
      </c>
      <c r="T304" s="180" t="s">
        <v>390</v>
      </c>
      <c r="U304" s="180" t="s">
        <v>538</v>
      </c>
      <c r="V304" s="180"/>
      <c r="W304" s="179"/>
      <c r="X304" s="179"/>
      <c r="Y304" s="179"/>
    </row>
    <row r="305" spans="1:262" s="19" customFormat="1" x14ac:dyDescent="0.2">
      <c r="A305" s="207">
        <v>40619</v>
      </c>
      <c r="B305" s="193" t="s">
        <v>588</v>
      </c>
      <c r="C305" s="193" t="s">
        <v>249</v>
      </c>
      <c r="D305" s="193" t="s">
        <v>141</v>
      </c>
      <c r="E305" s="193" t="s">
        <v>144</v>
      </c>
      <c r="F305" s="194">
        <v>40483</v>
      </c>
      <c r="G305" s="195">
        <v>2010</v>
      </c>
      <c r="H305" s="180" t="s">
        <v>29</v>
      </c>
      <c r="I305" s="180" t="str">
        <f>LEFT($H305,2)</f>
        <v>WY</v>
      </c>
      <c r="J305" s="180" t="str">
        <f>RIGHT($H305,2)</f>
        <v>WY</v>
      </c>
      <c r="K305" s="180" t="str">
        <f>IF($L305=$M305,L305,CONCATENATE($L305,", ",IF(ISBLANK(N305),"",CONCATENATE(N305,", ")),$M305))</f>
        <v>Mountain</v>
      </c>
      <c r="L305" s="180" t="str">
        <f>INDEX('State '!$A$1:$C$62,MATCH($I305,'State '!$B:$B,0),3)</f>
        <v>Mountain</v>
      </c>
      <c r="M305" s="180" t="str">
        <f>INDEX('State '!$A$1:$C$62,MATCH($J305,'State '!$B:$B,0),3)</f>
        <v>Mountain</v>
      </c>
      <c r="N305" s="180"/>
      <c r="O305" s="187">
        <v>71</v>
      </c>
      <c r="P305" s="187">
        <v>2.4300000000000002</v>
      </c>
      <c r="Q305" s="187">
        <v>285</v>
      </c>
      <c r="R305" s="186">
        <v>20</v>
      </c>
      <c r="S305" s="180" t="s">
        <v>135</v>
      </c>
      <c r="T305" s="180" t="s">
        <v>390</v>
      </c>
      <c r="U305" s="180" t="s">
        <v>589</v>
      </c>
      <c r="V305" s="180"/>
      <c r="W305" s="179"/>
      <c r="X305" s="179"/>
      <c r="Y305" s="218"/>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94"/>
      <c r="CD305" s="94"/>
      <c r="CE305" s="94"/>
      <c r="CF305" s="94"/>
      <c r="CG305" s="94"/>
      <c r="CH305" s="94"/>
      <c r="CI305" s="94"/>
      <c r="CJ305" s="94"/>
      <c r="CK305" s="94"/>
      <c r="CL305" s="94"/>
      <c r="CM305" s="94"/>
      <c r="CN305" s="94"/>
      <c r="CO305" s="94"/>
      <c r="CP305" s="94"/>
      <c r="CQ305" s="94"/>
      <c r="CR305" s="94"/>
      <c r="CS305" s="94"/>
      <c r="CT305" s="94"/>
      <c r="CU305" s="94"/>
      <c r="CV305" s="94"/>
      <c r="CW305" s="94"/>
      <c r="CX305" s="94"/>
      <c r="CY305" s="94"/>
      <c r="CZ305" s="94"/>
      <c r="DA305" s="94"/>
      <c r="DB305" s="94"/>
      <c r="DC305" s="94"/>
      <c r="DD305" s="94"/>
      <c r="DE305" s="94"/>
      <c r="DF305" s="94"/>
      <c r="DG305" s="94"/>
      <c r="DH305" s="94"/>
      <c r="DI305" s="94"/>
      <c r="DJ305" s="94"/>
      <c r="DK305" s="94"/>
      <c r="DL305" s="94"/>
      <c r="DM305" s="94"/>
      <c r="DN305" s="94"/>
      <c r="DO305" s="94"/>
      <c r="DP305" s="94"/>
      <c r="DQ305" s="94"/>
      <c r="DR305" s="94"/>
      <c r="DS305" s="94"/>
      <c r="DT305" s="94"/>
      <c r="DU305" s="94"/>
      <c r="DV305" s="94"/>
      <c r="DW305" s="94"/>
      <c r="DX305" s="94"/>
      <c r="DY305" s="94"/>
      <c r="DZ305" s="94"/>
      <c r="EA305" s="94"/>
      <c r="EB305" s="94"/>
      <c r="EC305" s="94"/>
      <c r="ED305" s="94"/>
      <c r="EE305" s="94"/>
      <c r="EF305" s="94"/>
      <c r="EG305" s="94"/>
      <c r="EH305" s="94"/>
      <c r="EI305" s="94"/>
      <c r="EJ305" s="94"/>
      <c r="EK305" s="94"/>
      <c r="EL305" s="94"/>
      <c r="EM305" s="94"/>
      <c r="EN305" s="94"/>
      <c r="EO305" s="94"/>
      <c r="EP305" s="94"/>
      <c r="EQ305" s="94"/>
      <c r="ER305" s="94"/>
      <c r="ES305" s="94"/>
      <c r="ET305" s="94"/>
      <c r="EU305" s="94"/>
      <c r="EV305" s="94"/>
      <c r="EW305" s="94"/>
      <c r="EX305" s="94"/>
      <c r="EY305" s="94"/>
      <c r="EZ305" s="94"/>
      <c r="FA305" s="94"/>
      <c r="FB305" s="94"/>
      <c r="FC305" s="94"/>
      <c r="FD305" s="94"/>
      <c r="FE305" s="94"/>
      <c r="FF305" s="94"/>
      <c r="FG305" s="94"/>
      <c r="FH305" s="94"/>
      <c r="FI305" s="94"/>
      <c r="FJ305" s="94"/>
      <c r="FK305" s="94"/>
      <c r="FL305" s="94"/>
      <c r="FM305" s="94"/>
      <c r="FN305" s="94"/>
      <c r="FO305" s="94"/>
      <c r="FP305" s="94"/>
      <c r="FQ305" s="94"/>
      <c r="FR305" s="94"/>
      <c r="FS305" s="94"/>
      <c r="FT305" s="94"/>
      <c r="FU305" s="94"/>
      <c r="FV305" s="94"/>
      <c r="FW305" s="94"/>
      <c r="FX305" s="94"/>
      <c r="FY305" s="94"/>
      <c r="FZ305" s="94"/>
      <c r="GA305" s="94"/>
      <c r="GB305" s="94"/>
      <c r="GC305" s="94"/>
      <c r="GD305" s="94"/>
      <c r="GE305" s="94"/>
      <c r="GF305" s="94"/>
      <c r="GG305" s="94"/>
      <c r="GH305" s="94"/>
      <c r="GI305" s="94"/>
      <c r="GJ305" s="94"/>
      <c r="GK305" s="94"/>
      <c r="GL305" s="94"/>
      <c r="GM305" s="94"/>
      <c r="GN305" s="94"/>
      <c r="GO305" s="94"/>
      <c r="GP305" s="94"/>
      <c r="GQ305" s="94"/>
      <c r="GR305" s="94"/>
      <c r="GS305" s="94"/>
      <c r="GT305" s="94"/>
      <c r="GU305" s="94"/>
      <c r="GV305" s="94"/>
      <c r="GW305" s="94"/>
      <c r="GX305" s="94"/>
      <c r="GY305" s="94"/>
      <c r="GZ305" s="94"/>
      <c r="HA305" s="94"/>
      <c r="HB305" s="94"/>
      <c r="HC305" s="94"/>
      <c r="HD305" s="94"/>
      <c r="HE305" s="94"/>
      <c r="HF305" s="94"/>
      <c r="HG305" s="94"/>
      <c r="HH305" s="94"/>
      <c r="HI305" s="94"/>
      <c r="HJ305" s="94"/>
      <c r="HK305" s="94"/>
      <c r="HL305" s="94"/>
      <c r="HM305" s="94"/>
      <c r="HN305" s="94"/>
      <c r="HO305" s="94"/>
      <c r="HP305" s="94"/>
      <c r="HQ305" s="94"/>
      <c r="HR305" s="94"/>
      <c r="HS305" s="94"/>
      <c r="HT305" s="94"/>
      <c r="HU305" s="94"/>
      <c r="HV305" s="94"/>
      <c r="HW305" s="94"/>
      <c r="HX305" s="94"/>
      <c r="HY305" s="94"/>
      <c r="HZ305" s="94"/>
      <c r="IA305" s="94"/>
      <c r="IB305" s="94"/>
      <c r="IC305" s="94"/>
      <c r="ID305" s="94"/>
      <c r="IE305" s="94"/>
      <c r="IF305" s="94"/>
      <c r="IG305" s="94"/>
      <c r="IH305" s="94"/>
      <c r="II305" s="94"/>
      <c r="IJ305" s="94"/>
      <c r="IK305" s="94"/>
      <c r="IL305" s="94"/>
      <c r="IM305" s="94"/>
      <c r="IN305" s="94"/>
      <c r="IO305" s="94"/>
      <c r="IP305" s="94"/>
      <c r="IQ305" s="94"/>
      <c r="IR305" s="94"/>
      <c r="IS305" s="94"/>
      <c r="IT305" s="94"/>
      <c r="IU305" s="94"/>
      <c r="IV305" s="94"/>
      <c r="IW305" s="94"/>
      <c r="IX305" s="94"/>
      <c r="IY305" s="94"/>
      <c r="IZ305" s="94"/>
      <c r="JA305" s="94"/>
      <c r="JB305" s="94"/>
    </row>
    <row r="306" spans="1:262" s="19" customFormat="1" x14ac:dyDescent="0.2">
      <c r="A306" s="207">
        <v>40379</v>
      </c>
      <c r="B306" s="181" t="s">
        <v>609</v>
      </c>
      <c r="C306" s="181" t="s">
        <v>201</v>
      </c>
      <c r="D306" s="181" t="s">
        <v>141</v>
      </c>
      <c r="E306" s="182" t="s">
        <v>515</v>
      </c>
      <c r="F306" s="183">
        <v>40483</v>
      </c>
      <c r="G306" s="184">
        <v>2010</v>
      </c>
      <c r="H306" s="180" t="s">
        <v>35</v>
      </c>
      <c r="I306" s="180" t="str">
        <f>LEFT($H306,2)</f>
        <v>CT</v>
      </c>
      <c r="J306" s="180" t="str">
        <f>RIGHT($H306,2)</f>
        <v>CT</v>
      </c>
      <c r="K306" s="180" t="str">
        <f>IF($L306=$M306,L306,CONCATENATE($L306,", ",IF(ISBLANK(N306),"",CONCATENATE(N306,", ")),$M306))</f>
        <v>Northeast</v>
      </c>
      <c r="L306" s="180" t="str">
        <f>INDEX('State '!$A$1:$C$62,MATCH($I306,'State '!$B:$B,0),3)</f>
        <v>Northeast</v>
      </c>
      <c r="M306" s="180" t="str">
        <f>INDEX('State '!$A$1:$C$62,MATCH($J306,'State '!$B:$B,0),3)</f>
        <v>Northeast</v>
      </c>
      <c r="N306" s="180"/>
      <c r="O306" s="186">
        <v>45</v>
      </c>
      <c r="P306" s="186">
        <v>2.6</v>
      </c>
      <c r="Q306" s="186">
        <v>281.5</v>
      </c>
      <c r="R306" s="187">
        <v>36</v>
      </c>
      <c r="S306" s="188" t="s">
        <v>135</v>
      </c>
      <c r="T306" s="185" t="s">
        <v>390</v>
      </c>
      <c r="U306" s="189" t="s">
        <v>610</v>
      </c>
      <c r="V306" s="180"/>
      <c r="W306" s="179"/>
      <c r="X306" s="179"/>
      <c r="Y306" s="179"/>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c r="GS306" s="94"/>
      <c r="GT306" s="94"/>
      <c r="GU306" s="94"/>
      <c r="GV306" s="94"/>
      <c r="GW306" s="94"/>
      <c r="GX306" s="94"/>
      <c r="GY306" s="94"/>
      <c r="GZ306" s="94"/>
      <c r="HA306" s="94"/>
      <c r="HB306" s="94"/>
      <c r="HC306" s="94"/>
      <c r="HD306" s="94"/>
      <c r="HE306" s="94"/>
      <c r="HF306" s="94"/>
      <c r="HG306" s="94"/>
      <c r="HH306" s="94"/>
      <c r="HI306" s="94"/>
      <c r="HJ306" s="94"/>
      <c r="HK306" s="94"/>
      <c r="HL306" s="94"/>
      <c r="HM306" s="94"/>
      <c r="HN306" s="94"/>
      <c r="HO306" s="94"/>
      <c r="HP306" s="94"/>
      <c r="HQ306" s="94"/>
      <c r="HR306" s="94"/>
      <c r="HS306" s="94"/>
      <c r="HT306" s="94"/>
      <c r="HU306" s="94"/>
      <c r="HV306" s="94"/>
      <c r="HW306" s="94"/>
      <c r="HX306" s="94"/>
      <c r="HY306" s="94"/>
      <c r="HZ306" s="94"/>
      <c r="IA306" s="94"/>
      <c r="IB306" s="94"/>
      <c r="IC306" s="94"/>
      <c r="ID306" s="94"/>
      <c r="IE306" s="94"/>
      <c r="IF306" s="94"/>
      <c r="IG306" s="94"/>
      <c r="IH306" s="94"/>
      <c r="II306" s="94"/>
      <c r="IJ306" s="94"/>
      <c r="IK306" s="94"/>
      <c r="IL306" s="94"/>
      <c r="IM306" s="94"/>
      <c r="IN306" s="94"/>
      <c r="IO306" s="94"/>
      <c r="IP306" s="94"/>
      <c r="IQ306" s="94"/>
      <c r="IR306" s="94"/>
      <c r="IS306" s="94"/>
      <c r="IT306" s="94"/>
      <c r="IU306" s="94"/>
      <c r="IV306" s="94"/>
      <c r="IW306" s="94"/>
      <c r="IX306" s="94"/>
      <c r="IY306" s="94"/>
      <c r="IZ306" s="94"/>
      <c r="JA306" s="94"/>
      <c r="JB306" s="94"/>
    </row>
    <row r="307" spans="1:262" s="19" customFormat="1" x14ac:dyDescent="0.2">
      <c r="A307" s="207">
        <v>40388</v>
      </c>
      <c r="B307" s="181" t="s">
        <v>1907</v>
      </c>
      <c r="C307" s="181" t="s">
        <v>1791</v>
      </c>
      <c r="D307" s="181" t="s">
        <v>141</v>
      </c>
      <c r="E307" s="182" t="s">
        <v>144</v>
      </c>
      <c r="F307" s="183">
        <v>40479</v>
      </c>
      <c r="G307" s="184">
        <v>2010</v>
      </c>
      <c r="H307" s="180" t="s">
        <v>34</v>
      </c>
      <c r="I307" s="180" t="str">
        <f>LEFT($H307,2)</f>
        <v>WI</v>
      </c>
      <c r="J307" s="180" t="str">
        <f>RIGHT($H307,2)</f>
        <v>WI</v>
      </c>
      <c r="K307" s="180" t="str">
        <f>IF($L307=$M307,L307,CONCATENATE($L307,", ",IF(ISBLANK(N307),"",CONCATENATE(N307,", ")),$M307))</f>
        <v>Midwest</v>
      </c>
      <c r="L307" s="180" t="str">
        <f>INDEX('State '!$A$1:$C$62,MATCH($I307,'State '!$B:$B,0),3)</f>
        <v>Midwest</v>
      </c>
      <c r="M307" s="180" t="str">
        <f>INDEX('State '!$A$1:$C$62,MATCH($J307,'State '!$B:$B,0),3)</f>
        <v>Midwest</v>
      </c>
      <c r="N307" s="180"/>
      <c r="O307" s="186">
        <v>38.299999999999997</v>
      </c>
      <c r="P307" s="186">
        <v>8.9</v>
      </c>
      <c r="Q307" s="186">
        <v>97.9</v>
      </c>
      <c r="R307" s="187">
        <v>30</v>
      </c>
      <c r="S307" s="188" t="s">
        <v>135</v>
      </c>
      <c r="T307" s="185" t="s">
        <v>390</v>
      </c>
      <c r="U307" s="189" t="s">
        <v>594</v>
      </c>
      <c r="V307" s="180"/>
      <c r="W307" s="179"/>
      <c r="X307" s="179"/>
      <c r="Y307" s="179"/>
    </row>
    <row r="308" spans="1:262" x14ac:dyDescent="0.2">
      <c r="A308" s="180">
        <v>40633</v>
      </c>
      <c r="B308" s="181" t="s">
        <v>628</v>
      </c>
      <c r="C308" s="181" t="s">
        <v>261</v>
      </c>
      <c r="D308" s="181" t="s">
        <v>141</v>
      </c>
      <c r="E308" s="182" t="s">
        <v>144</v>
      </c>
      <c r="F308" s="183">
        <v>40481</v>
      </c>
      <c r="G308" s="184">
        <v>2010</v>
      </c>
      <c r="H308" s="180" t="s">
        <v>629</v>
      </c>
      <c r="I308" s="180" t="str">
        <f>LEFT($H308,2)</f>
        <v>IL</v>
      </c>
      <c r="J308" s="180" t="str">
        <f>RIGHT($H308,2)</f>
        <v>IN</v>
      </c>
      <c r="K308" s="180" t="str">
        <f>IF($L308=$M308,L308,CONCATENATE($L308,", ",IF(ISBLANK(N308),"",CONCATENATE(N308,", ")),$M308))</f>
        <v>Midwest</v>
      </c>
      <c r="L308" s="180" t="str">
        <f>INDEX('State '!$A$1:$C$62,MATCH($I308,'State '!$B:$B,0),3)</f>
        <v>Midwest</v>
      </c>
      <c r="M308" s="180" t="str">
        <f>INDEX('State '!$A$1:$C$62,MATCH($J308,'State '!$B:$B,0),3)</f>
        <v>Midwest</v>
      </c>
      <c r="N308" s="180"/>
      <c r="O308" s="186">
        <v>3.84</v>
      </c>
      <c r="P308" s="186"/>
      <c r="Q308" s="186">
        <v>150</v>
      </c>
      <c r="R308" s="187"/>
      <c r="S308" s="188" t="s">
        <v>135</v>
      </c>
      <c r="T308" s="185" t="s">
        <v>390</v>
      </c>
      <c r="U308" s="189" t="s">
        <v>630</v>
      </c>
      <c r="V308" s="180"/>
      <c r="W308" s="179"/>
      <c r="X308" s="179"/>
      <c r="Y308" s="179"/>
      <c r="Z308" s="94"/>
      <c r="AA308" s="94"/>
      <c r="AB308" s="94"/>
    </row>
    <row r="309" spans="1:262" x14ac:dyDescent="0.2">
      <c r="A309" s="180">
        <v>40388</v>
      </c>
      <c r="B309" s="193" t="s">
        <v>622</v>
      </c>
      <c r="C309" s="193" t="s">
        <v>259</v>
      </c>
      <c r="D309" s="193" t="s">
        <v>141</v>
      </c>
      <c r="E309" s="193" t="s">
        <v>144</v>
      </c>
      <c r="F309" s="194">
        <v>40210</v>
      </c>
      <c r="G309" s="195">
        <v>2010</v>
      </c>
      <c r="H309" s="180" t="s">
        <v>442</v>
      </c>
      <c r="I309" s="180" t="str">
        <f>LEFT($H309,2)</f>
        <v>TX</v>
      </c>
      <c r="J309" s="180" t="str">
        <f>RIGHT($H309,2)</f>
        <v>LA</v>
      </c>
      <c r="K309" s="180" t="str">
        <f>IF($L309=$M309,L309,CONCATENATE($L309,", ",IF(ISBLANK(N309),"",CONCATENATE(N309,", ")),$M309))</f>
        <v>South Central</v>
      </c>
      <c r="L309" s="180" t="str">
        <f>INDEX('State '!$A$1:$C$62,MATCH($I309,'State '!$B:$B,0),3)</f>
        <v>South Central</v>
      </c>
      <c r="M309" s="180" t="str">
        <f>INDEX('State '!$A$1:$C$62,MATCH($J309,'State '!$B:$B,0),3)</f>
        <v>South Central</v>
      </c>
      <c r="N309" s="180"/>
      <c r="O309" s="187">
        <v>68</v>
      </c>
      <c r="P309" s="187"/>
      <c r="Q309" s="187">
        <v>274</v>
      </c>
      <c r="R309" s="186"/>
      <c r="S309" s="180" t="s">
        <v>135</v>
      </c>
      <c r="T309" s="180" t="s">
        <v>390</v>
      </c>
      <c r="U309" s="180" t="s">
        <v>623</v>
      </c>
      <c r="V309" s="180"/>
      <c r="W309" s="179"/>
      <c r="X309" s="179"/>
      <c r="Y309" s="179"/>
      <c r="Z309" s="94"/>
      <c r="AA309" s="94"/>
      <c r="AB309" s="94"/>
    </row>
    <row r="310" spans="1:262" s="19" customFormat="1" x14ac:dyDescent="0.2">
      <c r="A310" s="180">
        <v>40367</v>
      </c>
      <c r="B310" s="181" t="s">
        <v>578</v>
      </c>
      <c r="C310" s="181" t="s">
        <v>205</v>
      </c>
      <c r="D310" s="181" t="s">
        <v>141</v>
      </c>
      <c r="E310" s="182" t="s">
        <v>144</v>
      </c>
      <c r="F310" s="183">
        <v>40315</v>
      </c>
      <c r="G310" s="184">
        <v>2010</v>
      </c>
      <c r="H310" s="180" t="s">
        <v>33</v>
      </c>
      <c r="I310" s="180" t="str">
        <f>LEFT($H310,2)</f>
        <v>WV</v>
      </c>
      <c r="J310" s="180" t="str">
        <f>RIGHT($H310,2)</f>
        <v>WV</v>
      </c>
      <c r="K310" s="180" t="str">
        <f>IF($L310=$M310,L310,CONCATENATE($L310,", ",IF(ISBLANK(N310),"",CONCATENATE(N310,", ")),$M310))</f>
        <v>Northeast</v>
      </c>
      <c r="L310" s="180" t="str">
        <f>INDEX('State '!$A$1:$C$62,MATCH($I310,'State '!$B:$B,0),3)</f>
        <v>Northeast</v>
      </c>
      <c r="M310" s="180" t="str">
        <f>INDEX('State '!$A$1:$C$62,MATCH($J310,'State '!$B:$B,0),3)</f>
        <v>Northeast</v>
      </c>
      <c r="N310" s="180"/>
      <c r="O310" s="186">
        <v>16.100000000000001</v>
      </c>
      <c r="P310" s="186">
        <v>1</v>
      </c>
      <c r="Q310" s="186">
        <v>27.6</v>
      </c>
      <c r="R310" s="187">
        <v>16</v>
      </c>
      <c r="S310" s="188" t="s">
        <v>135</v>
      </c>
      <c r="T310" s="185" t="s">
        <v>390</v>
      </c>
      <c r="U310" s="189" t="s">
        <v>579</v>
      </c>
      <c r="V310" s="180"/>
      <c r="W310" s="179"/>
      <c r="X310" s="179"/>
      <c r="Y310" s="179"/>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A310" s="94"/>
      <c r="CB310" s="94"/>
      <c r="CC310" s="94"/>
      <c r="CD310" s="94"/>
      <c r="CE310" s="94"/>
      <c r="CF310" s="94"/>
      <c r="CG310" s="94"/>
      <c r="CH310" s="94"/>
      <c r="CI310" s="94"/>
      <c r="CJ310" s="94"/>
      <c r="CK310" s="94"/>
      <c r="CL310" s="94"/>
      <c r="CM310" s="94"/>
      <c r="CN310" s="94"/>
      <c r="CO310" s="94"/>
      <c r="CP310" s="94"/>
      <c r="CQ310" s="94"/>
      <c r="CR310" s="94"/>
      <c r="CS310" s="94"/>
      <c r="CT310" s="94"/>
      <c r="CU310" s="94"/>
      <c r="CV310" s="94"/>
      <c r="CW310" s="94"/>
      <c r="CX310" s="94"/>
      <c r="CY310" s="94"/>
      <c r="CZ310" s="94"/>
      <c r="DA310" s="94"/>
      <c r="DB310" s="94"/>
      <c r="DC310" s="94"/>
      <c r="DD310" s="94"/>
      <c r="DE310" s="94"/>
      <c r="DF310" s="94"/>
      <c r="DG310" s="94"/>
      <c r="DH310" s="94"/>
      <c r="DI310" s="94"/>
      <c r="DJ310" s="94"/>
      <c r="DK310" s="94"/>
      <c r="DL310" s="94"/>
      <c r="DM310" s="94"/>
      <c r="DN310" s="94"/>
      <c r="DO310" s="94"/>
      <c r="DP310" s="94"/>
      <c r="DQ310" s="94"/>
      <c r="DR310" s="94"/>
      <c r="DS310" s="94"/>
      <c r="DT310" s="94"/>
      <c r="DU310" s="94"/>
      <c r="DV310" s="94"/>
      <c r="DW310" s="94"/>
      <c r="DX310" s="94"/>
      <c r="DY310" s="94"/>
      <c r="DZ310" s="94"/>
      <c r="EA310" s="94"/>
      <c r="EB310" s="94"/>
      <c r="EC310" s="94"/>
      <c r="ED310" s="94"/>
      <c r="EE310" s="94"/>
      <c r="EF310" s="94"/>
      <c r="EG310" s="94"/>
      <c r="EH310" s="94"/>
      <c r="EI310" s="94"/>
      <c r="EJ310" s="94"/>
      <c r="EK310" s="94"/>
      <c r="EL310" s="94"/>
      <c r="EM310" s="94"/>
      <c r="EN310" s="94"/>
      <c r="EO310" s="94"/>
      <c r="EP310" s="94"/>
      <c r="EQ310" s="94"/>
      <c r="ER310" s="94"/>
      <c r="ES310" s="94"/>
      <c r="ET310" s="94"/>
      <c r="EU310" s="94"/>
      <c r="EV310" s="94"/>
      <c r="EW310" s="94"/>
      <c r="EX310" s="94"/>
      <c r="EY310" s="94"/>
      <c r="EZ310" s="94"/>
      <c r="FA310" s="94"/>
      <c r="FB310" s="94"/>
      <c r="FC310" s="94"/>
      <c r="FD310" s="94"/>
      <c r="FE310" s="94"/>
      <c r="FF310" s="94"/>
      <c r="FG310" s="94"/>
      <c r="FH310" s="94"/>
      <c r="FI310" s="94"/>
      <c r="FJ310" s="94"/>
      <c r="FK310" s="94"/>
      <c r="FL310" s="94"/>
      <c r="FM310" s="94"/>
      <c r="FN310" s="94"/>
      <c r="FO310" s="94"/>
      <c r="FP310" s="94"/>
      <c r="FQ310" s="94"/>
      <c r="FR310" s="94"/>
      <c r="FS310" s="94"/>
      <c r="FT310" s="94"/>
      <c r="FU310" s="94"/>
      <c r="FV310" s="94"/>
      <c r="FW310" s="94"/>
      <c r="FX310" s="94"/>
      <c r="FY310" s="94"/>
      <c r="FZ310" s="94"/>
      <c r="GA310" s="94"/>
      <c r="GB310" s="94"/>
      <c r="GC310" s="94"/>
      <c r="GD310" s="94"/>
      <c r="GE310" s="94"/>
      <c r="GF310" s="94"/>
      <c r="GG310" s="94"/>
      <c r="GH310" s="94"/>
      <c r="GI310" s="94"/>
      <c r="GJ310" s="94"/>
      <c r="GK310" s="94"/>
      <c r="GL310" s="94"/>
      <c r="GM310" s="94"/>
      <c r="GN310" s="94"/>
      <c r="GO310" s="94"/>
      <c r="GP310" s="94"/>
      <c r="GQ310" s="94"/>
      <c r="GR310" s="94"/>
      <c r="GS310" s="94"/>
      <c r="GT310" s="94"/>
      <c r="GU310" s="94"/>
      <c r="GV310" s="94"/>
      <c r="GW310" s="94"/>
      <c r="GX310" s="94"/>
      <c r="GY310" s="94"/>
      <c r="GZ310" s="94"/>
      <c r="HA310" s="94"/>
      <c r="HB310" s="94"/>
      <c r="HC310" s="94"/>
      <c r="HD310" s="94"/>
      <c r="HE310" s="94"/>
      <c r="HF310" s="94"/>
      <c r="HG310" s="94"/>
      <c r="HH310" s="94"/>
      <c r="HI310" s="94"/>
      <c r="HJ310" s="94"/>
      <c r="HK310" s="94"/>
      <c r="HL310" s="94"/>
      <c r="HM310" s="94"/>
      <c r="HN310" s="94"/>
      <c r="HO310" s="94"/>
      <c r="HP310" s="94"/>
      <c r="HQ310" s="94"/>
      <c r="HR310" s="94"/>
      <c r="HS310" s="94"/>
      <c r="HT310" s="94"/>
      <c r="HU310" s="94"/>
      <c r="HV310" s="94"/>
      <c r="HW310" s="94"/>
      <c r="HX310" s="94"/>
      <c r="HY310" s="94"/>
      <c r="HZ310" s="94"/>
      <c r="IA310" s="94"/>
      <c r="IB310" s="94"/>
      <c r="IC310" s="94"/>
      <c r="ID310" s="94"/>
      <c r="IE310" s="94"/>
      <c r="IF310" s="94"/>
      <c r="IG310" s="94"/>
      <c r="IH310" s="94"/>
      <c r="II310" s="94"/>
      <c r="IJ310" s="94"/>
      <c r="IK310" s="94"/>
      <c r="IL310" s="94"/>
      <c r="IM310" s="94"/>
      <c r="IN310" s="94"/>
      <c r="IO310" s="94"/>
      <c r="IP310" s="94"/>
      <c r="IQ310" s="94"/>
      <c r="IR310" s="94"/>
      <c r="IS310" s="94"/>
      <c r="IT310" s="94"/>
      <c r="IU310" s="94"/>
      <c r="IV310" s="94"/>
      <c r="IW310" s="94"/>
      <c r="IX310" s="94"/>
      <c r="IY310" s="94"/>
      <c r="IZ310" s="94"/>
      <c r="JA310" s="94"/>
      <c r="JB310" s="94"/>
    </row>
    <row r="311" spans="1:262" x14ac:dyDescent="0.2">
      <c r="A311" s="180">
        <v>40589</v>
      </c>
      <c r="B311" s="193" t="s">
        <v>626</v>
      </c>
      <c r="C311" s="193" t="s">
        <v>260</v>
      </c>
      <c r="D311" s="193" t="s">
        <v>141</v>
      </c>
      <c r="E311" s="193" t="s">
        <v>144</v>
      </c>
      <c r="F311" s="194">
        <v>40500</v>
      </c>
      <c r="G311" s="195">
        <v>2010</v>
      </c>
      <c r="H311" s="180" t="s">
        <v>25</v>
      </c>
      <c r="I311" s="180" t="str">
        <f>LEFT($H311,2)</f>
        <v>CO</v>
      </c>
      <c r="J311" s="180" t="str">
        <f>RIGHT($H311,2)</f>
        <v>CO</v>
      </c>
      <c r="K311" s="180" t="str">
        <f>IF($L311=$M311,L311,CONCATENATE($L311,", ",IF(ISBLANK(N311),"",CONCATENATE(N311,", ")),$M311))</f>
        <v>Mountain</v>
      </c>
      <c r="L311" s="180" t="str">
        <f>INDEX('State '!$A$1:$C$62,MATCH($I311,'State '!$B:$B,0),3)</f>
        <v>Mountain</v>
      </c>
      <c r="M311" s="180" t="str">
        <f>INDEX('State '!$A$1:$C$62,MATCH($J311,'State '!$B:$B,0),3)</f>
        <v>Mountain</v>
      </c>
      <c r="N311" s="180"/>
      <c r="O311" s="187">
        <v>132</v>
      </c>
      <c r="P311" s="187">
        <v>118</v>
      </c>
      <c r="Q311" s="187">
        <v>130</v>
      </c>
      <c r="R311" s="186">
        <v>16</v>
      </c>
      <c r="S311" s="180" t="s">
        <v>135</v>
      </c>
      <c r="T311" s="180" t="s">
        <v>390</v>
      </c>
      <c r="U311" s="180" t="s">
        <v>627</v>
      </c>
      <c r="V311" s="180"/>
      <c r="W311" s="179"/>
      <c r="X311" s="179"/>
      <c r="Y311" s="179"/>
      <c r="Z311" s="94"/>
      <c r="AA311" s="94"/>
      <c r="AB311" s="94"/>
    </row>
    <row r="312" spans="1:262" s="19" customFormat="1" x14ac:dyDescent="0.2">
      <c r="A312" s="180">
        <v>40388</v>
      </c>
      <c r="B312" s="181" t="s">
        <v>573</v>
      </c>
      <c r="C312" s="181" t="s">
        <v>1941</v>
      </c>
      <c r="D312" s="181" t="s">
        <v>134</v>
      </c>
      <c r="E312" s="182" t="s">
        <v>144</v>
      </c>
      <c r="F312" s="183">
        <v>40458</v>
      </c>
      <c r="G312" s="184">
        <v>2010</v>
      </c>
      <c r="H312" s="180" t="s">
        <v>7</v>
      </c>
      <c r="I312" s="180" t="str">
        <f>LEFT($H312,2)</f>
        <v>PA</v>
      </c>
      <c r="J312" s="180" t="str">
        <f>RIGHT($H312,2)</f>
        <v>PA</v>
      </c>
      <c r="K312" s="180" t="str">
        <f>IF($L312=$M312,L312,CONCATENATE($L312,", ",IF(ISBLANK(N312),"",CONCATENATE(N312,", ")),$M312))</f>
        <v>Northeast</v>
      </c>
      <c r="L312" s="180" t="str">
        <f>INDEX('State '!$A$1:$C$62,MATCH($I312,'State '!$B:$B,0),3)</f>
        <v>Northeast</v>
      </c>
      <c r="M312" s="180" t="str">
        <f>INDEX('State '!$A$1:$C$62,MATCH($J312,'State '!$B:$B,0),3)</f>
        <v>Northeast</v>
      </c>
      <c r="N312" s="180"/>
      <c r="O312" s="186">
        <v>12.5</v>
      </c>
      <c r="P312" s="186">
        <v>3.5</v>
      </c>
      <c r="Q312" s="186">
        <v>208</v>
      </c>
      <c r="R312" s="187">
        <v>16</v>
      </c>
      <c r="S312" s="188" t="s">
        <v>135</v>
      </c>
      <c r="T312" s="185" t="s">
        <v>390</v>
      </c>
      <c r="U312" s="189" t="s">
        <v>574</v>
      </c>
      <c r="V312" s="180"/>
      <c r="W312" s="179"/>
      <c r="X312" s="179"/>
      <c r="Y312" s="179"/>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c r="AZ312" s="94"/>
      <c r="BA312" s="94"/>
      <c r="BB312" s="94"/>
      <c r="BC312" s="94"/>
      <c r="BD312" s="94"/>
      <c r="BE312" s="94"/>
      <c r="BF312" s="94"/>
      <c r="BG312" s="94"/>
      <c r="BH312" s="94"/>
      <c r="BI312" s="94"/>
      <c r="BJ312" s="94"/>
      <c r="BK312" s="94"/>
      <c r="BL312" s="94"/>
      <c r="BM312" s="94"/>
      <c r="BN312" s="94"/>
      <c r="BO312" s="94"/>
      <c r="BP312" s="94"/>
      <c r="BQ312" s="94"/>
      <c r="BR312" s="94"/>
      <c r="BS312" s="94"/>
      <c r="BT312" s="94"/>
      <c r="BU312" s="94"/>
      <c r="BV312" s="94"/>
      <c r="BW312" s="94"/>
      <c r="BX312" s="94"/>
      <c r="BY312" s="94"/>
      <c r="BZ312" s="94"/>
      <c r="CA312" s="94"/>
      <c r="CB312" s="94"/>
      <c r="CC312" s="94"/>
      <c r="CD312" s="94"/>
      <c r="CE312" s="94"/>
      <c r="CF312" s="94"/>
      <c r="CG312" s="94"/>
      <c r="CH312" s="94"/>
      <c r="CI312" s="94"/>
      <c r="CJ312" s="94"/>
      <c r="CK312" s="94"/>
      <c r="CL312" s="94"/>
      <c r="CM312" s="94"/>
      <c r="CN312" s="94"/>
      <c r="CO312" s="94"/>
      <c r="CP312" s="94"/>
      <c r="CQ312" s="94"/>
      <c r="CR312" s="94"/>
      <c r="CS312" s="94"/>
      <c r="CT312" s="94"/>
      <c r="CU312" s="94"/>
      <c r="CV312" s="94"/>
      <c r="CW312" s="94"/>
      <c r="CX312" s="94"/>
      <c r="CY312" s="94"/>
      <c r="CZ312" s="94"/>
      <c r="DA312" s="94"/>
      <c r="DB312" s="94"/>
      <c r="DC312" s="94"/>
      <c r="DD312" s="94"/>
      <c r="DE312" s="94"/>
      <c r="DF312" s="94"/>
      <c r="DG312" s="94"/>
      <c r="DH312" s="94"/>
      <c r="DI312" s="94"/>
      <c r="DJ312" s="94"/>
      <c r="DK312" s="94"/>
      <c r="DL312" s="94"/>
      <c r="DM312" s="94"/>
      <c r="DN312" s="94"/>
      <c r="DO312" s="94"/>
      <c r="DP312" s="94"/>
      <c r="DQ312" s="94"/>
      <c r="DR312" s="94"/>
      <c r="DS312" s="94"/>
      <c r="DT312" s="94"/>
      <c r="DU312" s="94"/>
      <c r="DV312" s="94"/>
      <c r="DW312" s="94"/>
      <c r="DX312" s="94"/>
      <c r="DY312" s="94"/>
      <c r="DZ312" s="94"/>
      <c r="EA312" s="94"/>
      <c r="EB312" s="94"/>
      <c r="EC312" s="94"/>
      <c r="ED312" s="94"/>
      <c r="EE312" s="94"/>
      <c r="EF312" s="94"/>
      <c r="EG312" s="94"/>
      <c r="EH312" s="94"/>
      <c r="EI312" s="94"/>
      <c r="EJ312" s="94"/>
      <c r="EK312" s="94"/>
      <c r="EL312" s="94"/>
      <c r="EM312" s="94"/>
      <c r="EN312" s="94"/>
      <c r="EO312" s="94"/>
      <c r="EP312" s="94"/>
      <c r="EQ312" s="94"/>
      <c r="ER312" s="94"/>
      <c r="ES312" s="94"/>
      <c r="ET312" s="94"/>
      <c r="EU312" s="94"/>
      <c r="EV312" s="94"/>
      <c r="EW312" s="94"/>
      <c r="EX312" s="94"/>
      <c r="EY312" s="94"/>
      <c r="EZ312" s="94"/>
      <c r="FA312" s="94"/>
      <c r="FB312" s="94"/>
      <c r="FC312" s="94"/>
      <c r="FD312" s="94"/>
      <c r="FE312" s="94"/>
      <c r="FF312" s="94"/>
      <c r="FG312" s="94"/>
      <c r="FH312" s="94"/>
      <c r="FI312" s="94"/>
      <c r="FJ312" s="94"/>
      <c r="FK312" s="94"/>
      <c r="FL312" s="94"/>
      <c r="FM312" s="94"/>
      <c r="FN312" s="94"/>
      <c r="FO312" s="94"/>
      <c r="FP312" s="94"/>
      <c r="FQ312" s="94"/>
      <c r="FR312" s="94"/>
      <c r="FS312" s="94"/>
      <c r="FT312" s="94"/>
      <c r="FU312" s="94"/>
      <c r="FV312" s="94"/>
      <c r="FW312" s="94"/>
      <c r="FX312" s="94"/>
      <c r="FY312" s="94"/>
      <c r="FZ312" s="94"/>
      <c r="GA312" s="94"/>
      <c r="GB312" s="94"/>
      <c r="GC312" s="94"/>
      <c r="GD312" s="94"/>
      <c r="GE312" s="94"/>
      <c r="GF312" s="94"/>
      <c r="GG312" s="94"/>
      <c r="GH312" s="94"/>
      <c r="GI312" s="94"/>
      <c r="GJ312" s="94"/>
      <c r="GK312" s="94"/>
      <c r="GL312" s="94"/>
      <c r="GM312" s="94"/>
      <c r="GN312" s="94"/>
      <c r="GO312" s="94"/>
      <c r="GP312" s="94"/>
      <c r="GQ312" s="94"/>
      <c r="GR312" s="94"/>
      <c r="GS312" s="94"/>
      <c r="GT312" s="94"/>
      <c r="GU312" s="94"/>
      <c r="GV312" s="94"/>
      <c r="GW312" s="94"/>
      <c r="GX312" s="94"/>
      <c r="GY312" s="94"/>
      <c r="GZ312" s="94"/>
      <c r="HA312" s="94"/>
      <c r="HB312" s="94"/>
      <c r="HC312" s="94"/>
      <c r="HD312" s="94"/>
      <c r="HE312" s="94"/>
      <c r="HF312" s="94"/>
      <c r="HG312" s="94"/>
      <c r="HH312" s="94"/>
      <c r="HI312" s="94"/>
      <c r="HJ312" s="94"/>
      <c r="HK312" s="94"/>
      <c r="HL312" s="94"/>
      <c r="HM312" s="94"/>
      <c r="HN312" s="94"/>
      <c r="HO312" s="94"/>
      <c r="HP312" s="94"/>
      <c r="HQ312" s="94"/>
      <c r="HR312" s="94"/>
      <c r="HS312" s="94"/>
      <c r="HT312" s="94"/>
      <c r="HU312" s="94"/>
      <c r="HV312" s="94"/>
      <c r="HW312" s="94"/>
      <c r="HX312" s="94"/>
      <c r="HY312" s="94"/>
      <c r="HZ312" s="94"/>
      <c r="IA312" s="94"/>
      <c r="IB312" s="94"/>
      <c r="IC312" s="94"/>
      <c r="ID312" s="94"/>
      <c r="IE312" s="94"/>
      <c r="IF312" s="94"/>
      <c r="IG312" s="94"/>
      <c r="IH312" s="94"/>
      <c r="II312" s="94"/>
      <c r="IJ312" s="94"/>
      <c r="IK312" s="94"/>
      <c r="IL312" s="94"/>
      <c r="IM312" s="94"/>
      <c r="IN312" s="94"/>
      <c r="IO312" s="94"/>
      <c r="IP312" s="94"/>
      <c r="IQ312" s="94"/>
      <c r="IR312" s="94"/>
      <c r="IS312" s="94"/>
      <c r="IT312" s="94"/>
      <c r="IU312" s="94"/>
      <c r="IV312" s="94"/>
      <c r="IW312" s="94"/>
      <c r="IX312" s="94"/>
      <c r="IY312" s="94"/>
      <c r="IZ312" s="94"/>
      <c r="JA312" s="94"/>
      <c r="JB312" s="94"/>
    </row>
    <row r="313" spans="1:262" s="19" customFormat="1" x14ac:dyDescent="0.2">
      <c r="A313" s="180">
        <v>40619</v>
      </c>
      <c r="B313" s="181" t="s">
        <v>617</v>
      </c>
      <c r="C313" s="181" t="s">
        <v>249</v>
      </c>
      <c r="D313" s="181" t="s">
        <v>141</v>
      </c>
      <c r="E313" s="193" t="s">
        <v>144</v>
      </c>
      <c r="F313" s="194">
        <v>40492</v>
      </c>
      <c r="G313" s="195">
        <v>2010</v>
      </c>
      <c r="H313" s="180" t="s">
        <v>415</v>
      </c>
      <c r="I313" s="180" t="str">
        <f>LEFT($H313,2)</f>
        <v>UT</v>
      </c>
      <c r="J313" s="180" t="str">
        <f>RIGHT($H313,2)</f>
        <v>WY</v>
      </c>
      <c r="K313" s="180" t="str">
        <f>IF($L313=$M313,L313,CONCATENATE($L313,", ",IF(ISBLANK(N313),"",CONCATENATE(N313,", ")),$M313))</f>
        <v>Mountain</v>
      </c>
      <c r="L313" s="180" t="str">
        <f>INDEX('State '!$A$1:$C$62,MATCH($I313,'State '!$B:$B,0),3)</f>
        <v>Mountain</v>
      </c>
      <c r="M313" s="180" t="str">
        <f>INDEX('State '!$A$1:$C$62,MATCH($J313,'State '!$B:$B,0),3)</f>
        <v>Mountain</v>
      </c>
      <c r="N313" s="180"/>
      <c r="O313" s="187">
        <v>48.6</v>
      </c>
      <c r="P313" s="187"/>
      <c r="Q313" s="186">
        <v>180</v>
      </c>
      <c r="R313" s="186"/>
      <c r="S313" s="180" t="s">
        <v>135</v>
      </c>
      <c r="T313" s="180" t="s">
        <v>390</v>
      </c>
      <c r="U313" s="180" t="s">
        <v>618</v>
      </c>
      <c r="V313" s="180"/>
      <c r="W313" s="179"/>
      <c r="X313" s="179"/>
      <c r="Y313" s="179"/>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c r="DA313" s="94"/>
      <c r="DB313" s="94"/>
      <c r="DC313" s="94"/>
      <c r="DD313" s="94"/>
      <c r="DE313" s="94"/>
      <c r="DF313" s="94"/>
      <c r="DG313" s="94"/>
      <c r="DH313" s="94"/>
      <c r="DI313" s="94"/>
      <c r="DJ313" s="94"/>
      <c r="DK313" s="94"/>
      <c r="DL313" s="94"/>
      <c r="DM313" s="94"/>
      <c r="DN313" s="94"/>
      <c r="DO313" s="94"/>
      <c r="DP313" s="94"/>
      <c r="DQ313" s="94"/>
      <c r="DR313" s="94"/>
      <c r="DS313" s="94"/>
      <c r="DT313" s="94"/>
      <c r="DU313" s="94"/>
      <c r="DV313" s="94"/>
      <c r="DW313" s="94"/>
      <c r="DX313" s="94"/>
      <c r="DY313" s="94"/>
      <c r="DZ313" s="94"/>
      <c r="EA313" s="94"/>
      <c r="EB313" s="94"/>
      <c r="EC313" s="94"/>
      <c r="ED313" s="94"/>
      <c r="EE313" s="94"/>
      <c r="EF313" s="94"/>
      <c r="EG313" s="94"/>
      <c r="EH313" s="94"/>
      <c r="EI313" s="94"/>
      <c r="EJ313" s="94"/>
      <c r="EK313" s="94"/>
      <c r="EL313" s="94"/>
      <c r="EM313" s="94"/>
      <c r="EN313" s="94"/>
      <c r="EO313" s="94"/>
      <c r="EP313" s="94"/>
      <c r="EQ313" s="94"/>
      <c r="ER313" s="94"/>
      <c r="ES313" s="94"/>
      <c r="ET313" s="94"/>
      <c r="EU313" s="94"/>
      <c r="EV313" s="94"/>
      <c r="EW313" s="94"/>
      <c r="EX313" s="94"/>
      <c r="EY313" s="94"/>
      <c r="EZ313" s="94"/>
      <c r="FA313" s="94"/>
      <c r="FB313" s="94"/>
      <c r="FC313" s="94"/>
      <c r="FD313" s="94"/>
      <c r="FE313" s="94"/>
      <c r="FF313" s="94"/>
      <c r="FG313" s="94"/>
      <c r="FH313" s="94"/>
      <c r="FI313" s="94"/>
      <c r="FJ313" s="94"/>
      <c r="FK313" s="94"/>
      <c r="FL313" s="94"/>
      <c r="FM313" s="94"/>
      <c r="FN313" s="94"/>
      <c r="FO313" s="94"/>
      <c r="FP313" s="94"/>
      <c r="FQ313" s="94"/>
      <c r="FR313" s="94"/>
      <c r="FS313" s="94"/>
      <c r="FT313" s="94"/>
      <c r="FU313" s="94"/>
      <c r="FV313" s="94"/>
      <c r="FW313" s="94"/>
      <c r="FX313" s="94"/>
      <c r="FY313" s="94"/>
      <c r="FZ313" s="94"/>
      <c r="GA313" s="94"/>
      <c r="GB313" s="94"/>
      <c r="GC313" s="94"/>
      <c r="GD313" s="94"/>
      <c r="GE313" s="94"/>
      <c r="GF313" s="94"/>
      <c r="GG313" s="94"/>
      <c r="GH313" s="94"/>
      <c r="GI313" s="94"/>
      <c r="GJ313" s="94"/>
      <c r="GK313" s="94"/>
      <c r="GL313" s="94"/>
      <c r="GM313" s="94"/>
      <c r="GN313" s="94"/>
      <c r="GO313" s="94"/>
      <c r="GP313" s="94"/>
      <c r="GQ313" s="94"/>
      <c r="GR313" s="94"/>
      <c r="GS313" s="94"/>
      <c r="GT313" s="94"/>
      <c r="GU313" s="94"/>
      <c r="GV313" s="94"/>
      <c r="GW313" s="94"/>
      <c r="GX313" s="94"/>
      <c r="GY313" s="94"/>
      <c r="GZ313" s="94"/>
      <c r="HA313" s="94"/>
      <c r="HB313" s="94"/>
      <c r="HC313" s="94"/>
      <c r="HD313" s="94"/>
      <c r="HE313" s="94"/>
      <c r="HF313" s="94"/>
      <c r="HG313" s="94"/>
      <c r="HH313" s="94"/>
      <c r="HI313" s="94"/>
      <c r="HJ313" s="94"/>
      <c r="HK313" s="94"/>
      <c r="HL313" s="94"/>
      <c r="HM313" s="94"/>
      <c r="HN313" s="94"/>
      <c r="HO313" s="94"/>
      <c r="HP313" s="94"/>
      <c r="HQ313" s="94"/>
      <c r="HR313" s="94"/>
      <c r="HS313" s="94"/>
      <c r="HT313" s="94"/>
      <c r="HU313" s="94"/>
      <c r="HV313" s="94"/>
      <c r="HW313" s="94"/>
      <c r="HX313" s="94"/>
      <c r="HY313" s="94"/>
      <c r="HZ313" s="94"/>
      <c r="IA313" s="94"/>
      <c r="IB313" s="94"/>
      <c r="IC313" s="94"/>
      <c r="ID313" s="94"/>
      <c r="IE313" s="94"/>
      <c r="IF313" s="94"/>
      <c r="IG313" s="94"/>
      <c r="IH313" s="94"/>
      <c r="II313" s="94"/>
      <c r="IJ313" s="94"/>
      <c r="IK313" s="94"/>
      <c r="IL313" s="94"/>
      <c r="IM313" s="94"/>
      <c r="IN313" s="94"/>
      <c r="IO313" s="94"/>
      <c r="IP313" s="94"/>
      <c r="IQ313" s="94"/>
      <c r="IR313" s="94"/>
      <c r="IS313" s="94"/>
      <c r="IT313" s="94"/>
      <c r="IU313" s="94"/>
      <c r="IV313" s="94"/>
      <c r="IW313" s="94"/>
      <c r="IX313" s="94"/>
      <c r="IY313" s="94"/>
      <c r="IZ313" s="94"/>
      <c r="JA313" s="94"/>
      <c r="JB313" s="94"/>
    </row>
    <row r="314" spans="1:262" x14ac:dyDescent="0.2">
      <c r="A314" s="180">
        <v>40388</v>
      </c>
      <c r="B314" s="193" t="s">
        <v>635</v>
      </c>
      <c r="C314" s="193" t="s">
        <v>225</v>
      </c>
      <c r="D314" s="193" t="s">
        <v>141</v>
      </c>
      <c r="E314" s="193" t="s">
        <v>144</v>
      </c>
      <c r="F314" s="194">
        <v>40480</v>
      </c>
      <c r="G314" s="195">
        <v>2010</v>
      </c>
      <c r="H314" s="180" t="s">
        <v>7</v>
      </c>
      <c r="I314" s="180" t="str">
        <f>LEFT($H314,2)</f>
        <v>PA</v>
      </c>
      <c r="J314" s="180" t="str">
        <f>RIGHT($H314,2)</f>
        <v>PA</v>
      </c>
      <c r="K314" s="180" t="str">
        <f>IF($L314=$M314,L314,CONCATENATE($L314,", ",IF(ISBLANK(N314),"",CONCATENATE(N314,", ")),$M314))</f>
        <v>Northeast</v>
      </c>
      <c r="L314" s="180" t="str">
        <f>INDEX('State '!$A$1:$C$62,MATCH($I314,'State '!$B:$B,0),3)</f>
        <v>Northeast</v>
      </c>
      <c r="M314" s="180" t="str">
        <f>INDEX('State '!$A$1:$C$62,MATCH($J314,'State '!$B:$B,0),3)</f>
        <v>Northeast</v>
      </c>
      <c r="N314" s="180"/>
      <c r="O314" s="187">
        <v>34.4</v>
      </c>
      <c r="P314" s="187">
        <v>2</v>
      </c>
      <c r="Q314" s="187">
        <v>200</v>
      </c>
      <c r="R314" s="186">
        <v>20</v>
      </c>
      <c r="S314" s="180" t="s">
        <v>135</v>
      </c>
      <c r="T314" s="180" t="s">
        <v>390</v>
      </c>
      <c r="U314" s="180" t="s">
        <v>636</v>
      </c>
      <c r="V314" s="180"/>
      <c r="W314" s="179"/>
      <c r="X314" s="179"/>
      <c r="Y314" s="179"/>
      <c r="Z314" s="94"/>
      <c r="AA314" s="94"/>
      <c r="AB314" s="94"/>
    </row>
    <row r="315" spans="1:262" s="19" customFormat="1" x14ac:dyDescent="0.2">
      <c r="A315" s="180">
        <v>40388</v>
      </c>
      <c r="B315" s="181" t="s">
        <v>563</v>
      </c>
      <c r="C315" s="181" t="s">
        <v>225</v>
      </c>
      <c r="D315" s="181" t="s">
        <v>141</v>
      </c>
      <c r="E315" s="182" t="s">
        <v>144</v>
      </c>
      <c r="F315" s="183">
        <v>40473</v>
      </c>
      <c r="G315" s="184">
        <v>2010</v>
      </c>
      <c r="H315" s="180" t="s">
        <v>10</v>
      </c>
      <c r="I315" s="180" t="str">
        <f>LEFT($H315,2)</f>
        <v>NY</v>
      </c>
      <c r="J315" s="180" t="str">
        <f>RIGHT($H315,2)</f>
        <v>NY</v>
      </c>
      <c r="K315" s="180" t="str">
        <f>IF($L315=$M315,L315,CONCATENATE($L315,", ",IF(ISBLANK(N315),"",CONCATENATE(N315,", ")),$M315))</f>
        <v>Northeast</v>
      </c>
      <c r="L315" s="180" t="str">
        <f>INDEX('State '!$A$1:$C$62,MATCH($I315,'State '!$B:$B,0),3)</f>
        <v>Northeast</v>
      </c>
      <c r="M315" s="180" t="str">
        <f>INDEX('State '!$A$1:$C$62,MATCH($J315,'State '!$B:$B,0),3)</f>
        <v>Northeast</v>
      </c>
      <c r="N315" s="180"/>
      <c r="O315" s="186">
        <v>22.5</v>
      </c>
      <c r="P315" s="186"/>
      <c r="Q315" s="186">
        <v>20</v>
      </c>
      <c r="R315" s="187"/>
      <c r="S315" s="188" t="s">
        <v>135</v>
      </c>
      <c r="T315" s="185" t="s">
        <v>390</v>
      </c>
      <c r="U315" s="189" t="s">
        <v>564</v>
      </c>
      <c r="V315" s="180"/>
      <c r="W315" s="179"/>
      <c r="X315" s="179"/>
      <c r="Y315" s="179"/>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c r="AZ315" s="94"/>
      <c r="BA315" s="94"/>
      <c r="BB315" s="94"/>
      <c r="BC315" s="94"/>
      <c r="BD315" s="94"/>
      <c r="BE315" s="94"/>
      <c r="BF315" s="94"/>
      <c r="BG315" s="94"/>
      <c r="BH315" s="94"/>
      <c r="BI315" s="94"/>
      <c r="BJ315" s="94"/>
      <c r="BK315" s="94"/>
      <c r="BL315" s="94"/>
      <c r="BM315" s="94"/>
      <c r="BN315" s="94"/>
      <c r="BO315" s="94"/>
      <c r="BP315" s="94"/>
      <c r="BQ315" s="94"/>
      <c r="BR315" s="94"/>
      <c r="BS315" s="94"/>
      <c r="BT315" s="94"/>
      <c r="BU315" s="94"/>
      <c r="BV315" s="94"/>
      <c r="BW315" s="94"/>
      <c r="BX315" s="94"/>
      <c r="BY315" s="94"/>
      <c r="BZ315" s="94"/>
      <c r="CA315" s="94"/>
      <c r="CB315" s="94"/>
      <c r="CC315" s="94"/>
      <c r="CD315" s="94"/>
      <c r="CE315" s="94"/>
      <c r="CF315" s="94"/>
      <c r="CG315" s="94"/>
      <c r="CH315" s="94"/>
      <c r="CI315" s="94"/>
      <c r="CJ315" s="94"/>
      <c r="CK315" s="94"/>
      <c r="CL315" s="94"/>
      <c r="CM315" s="94"/>
      <c r="CN315" s="94"/>
      <c r="CO315" s="94"/>
      <c r="CP315" s="94"/>
      <c r="CQ315" s="94"/>
      <c r="CR315" s="94"/>
      <c r="CS315" s="94"/>
      <c r="CT315" s="94"/>
      <c r="CU315" s="94"/>
      <c r="CV315" s="94"/>
      <c r="CW315" s="94"/>
      <c r="CX315" s="94"/>
      <c r="CY315" s="94"/>
      <c r="CZ315" s="94"/>
      <c r="DA315" s="94"/>
      <c r="DB315" s="94"/>
      <c r="DC315" s="94"/>
      <c r="DD315" s="94"/>
      <c r="DE315" s="94"/>
      <c r="DF315" s="94"/>
      <c r="DG315" s="94"/>
      <c r="DH315" s="94"/>
      <c r="DI315" s="94"/>
      <c r="DJ315" s="94"/>
      <c r="DK315" s="94"/>
      <c r="DL315" s="94"/>
      <c r="DM315" s="94"/>
      <c r="DN315" s="94"/>
      <c r="DO315" s="94"/>
      <c r="DP315" s="94"/>
      <c r="DQ315" s="94"/>
      <c r="DR315" s="94"/>
      <c r="DS315" s="94"/>
      <c r="DT315" s="94"/>
      <c r="DU315" s="94"/>
      <c r="DV315" s="94"/>
      <c r="DW315" s="94"/>
      <c r="DX315" s="94"/>
      <c r="DY315" s="94"/>
      <c r="DZ315" s="94"/>
      <c r="EA315" s="94"/>
      <c r="EB315" s="94"/>
      <c r="EC315" s="94"/>
      <c r="ED315" s="94"/>
      <c r="EE315" s="94"/>
      <c r="EF315" s="94"/>
      <c r="EG315" s="94"/>
      <c r="EH315" s="94"/>
      <c r="EI315" s="94"/>
      <c r="EJ315" s="94"/>
      <c r="EK315" s="94"/>
      <c r="EL315" s="94"/>
      <c r="EM315" s="94"/>
      <c r="EN315" s="94"/>
      <c r="EO315" s="94"/>
      <c r="EP315" s="94"/>
      <c r="EQ315" s="94"/>
      <c r="ER315" s="94"/>
      <c r="ES315" s="94"/>
      <c r="ET315" s="94"/>
      <c r="EU315" s="94"/>
      <c r="EV315" s="94"/>
      <c r="EW315" s="94"/>
      <c r="EX315" s="94"/>
      <c r="EY315" s="94"/>
      <c r="EZ315" s="94"/>
      <c r="FA315" s="94"/>
      <c r="FB315" s="94"/>
      <c r="FC315" s="94"/>
      <c r="FD315" s="94"/>
      <c r="FE315" s="94"/>
      <c r="FF315" s="94"/>
      <c r="FG315" s="94"/>
      <c r="FH315" s="94"/>
      <c r="FI315" s="94"/>
      <c r="FJ315" s="94"/>
      <c r="FK315" s="94"/>
      <c r="FL315" s="94"/>
      <c r="FM315" s="94"/>
      <c r="FN315" s="94"/>
      <c r="FO315" s="94"/>
      <c r="FP315" s="94"/>
      <c r="FQ315" s="94"/>
      <c r="FR315" s="94"/>
      <c r="FS315" s="94"/>
      <c r="FT315" s="94"/>
      <c r="FU315" s="94"/>
      <c r="FV315" s="94"/>
      <c r="FW315" s="94"/>
      <c r="FX315" s="94"/>
      <c r="FY315" s="94"/>
      <c r="FZ315" s="94"/>
      <c r="GA315" s="94"/>
      <c r="GB315" s="94"/>
      <c r="GC315" s="94"/>
      <c r="GD315" s="94"/>
      <c r="GE315" s="94"/>
      <c r="GF315" s="94"/>
      <c r="GG315" s="94"/>
      <c r="GH315" s="94"/>
      <c r="GI315" s="94"/>
      <c r="GJ315" s="94"/>
      <c r="GK315" s="94"/>
      <c r="GL315" s="94"/>
      <c r="GM315" s="94"/>
      <c r="GN315" s="94"/>
      <c r="GO315" s="94"/>
      <c r="GP315" s="94"/>
      <c r="GQ315" s="94"/>
      <c r="GR315" s="94"/>
      <c r="GS315" s="94"/>
      <c r="GT315" s="94"/>
      <c r="GU315" s="94"/>
      <c r="GV315" s="94"/>
      <c r="GW315" s="94"/>
      <c r="GX315" s="94"/>
      <c r="GY315" s="94"/>
      <c r="GZ315" s="94"/>
      <c r="HA315" s="94"/>
      <c r="HB315" s="94"/>
      <c r="HC315" s="94"/>
      <c r="HD315" s="94"/>
      <c r="HE315" s="94"/>
      <c r="HF315" s="94"/>
      <c r="HG315" s="94"/>
      <c r="HH315" s="94"/>
      <c r="HI315" s="94"/>
      <c r="HJ315" s="94"/>
      <c r="HK315" s="94"/>
      <c r="HL315" s="94"/>
      <c r="HM315" s="94"/>
      <c r="HN315" s="94"/>
      <c r="HO315" s="94"/>
      <c r="HP315" s="94"/>
      <c r="HQ315" s="94"/>
      <c r="HR315" s="94"/>
      <c r="HS315" s="94"/>
      <c r="HT315" s="94"/>
      <c r="HU315" s="94"/>
      <c r="HV315" s="94"/>
      <c r="HW315" s="94"/>
      <c r="HX315" s="94"/>
      <c r="HY315" s="94"/>
      <c r="HZ315" s="94"/>
      <c r="IA315" s="94"/>
      <c r="IB315" s="94"/>
      <c r="IC315" s="94"/>
      <c r="ID315" s="94"/>
      <c r="IE315" s="94"/>
      <c r="IF315" s="94"/>
      <c r="IG315" s="94"/>
      <c r="IH315" s="94"/>
      <c r="II315" s="94"/>
      <c r="IJ315" s="94"/>
      <c r="IK315" s="94"/>
      <c r="IL315" s="94"/>
      <c r="IM315" s="94"/>
      <c r="IN315" s="94"/>
      <c r="IO315" s="94"/>
      <c r="IP315" s="94"/>
      <c r="IQ315" s="94"/>
      <c r="IR315" s="94"/>
      <c r="IS315" s="94"/>
      <c r="IT315" s="94"/>
      <c r="IU315" s="94"/>
      <c r="IV315" s="94"/>
      <c r="IW315" s="94"/>
      <c r="IX315" s="94"/>
      <c r="IY315" s="94"/>
      <c r="IZ315" s="94"/>
      <c r="JA315" s="94"/>
      <c r="JB315" s="94"/>
    </row>
    <row r="316" spans="1:262" s="19" customFormat="1" x14ac:dyDescent="0.2">
      <c r="A316" s="180">
        <v>40388</v>
      </c>
      <c r="B316" s="193" t="s">
        <v>561</v>
      </c>
      <c r="C316" s="193" t="s">
        <v>225</v>
      </c>
      <c r="D316" s="193" t="s">
        <v>141</v>
      </c>
      <c r="E316" s="193" t="s">
        <v>144</v>
      </c>
      <c r="F316" s="194">
        <v>40477</v>
      </c>
      <c r="G316" s="195">
        <v>2010</v>
      </c>
      <c r="H316" s="180" t="s">
        <v>487</v>
      </c>
      <c r="I316" s="180" t="str">
        <f>LEFT($H316,2)</f>
        <v>PA</v>
      </c>
      <c r="J316" s="180" t="str">
        <f>RIGHT($H316,2)</f>
        <v>WV</v>
      </c>
      <c r="K316" s="180" t="str">
        <f>IF($L316=$M316,L316,CONCATENATE($L316,", ",IF(ISBLANK(N316),"",CONCATENATE(N316,", ")),$M316))</f>
        <v>Northeast</v>
      </c>
      <c r="L316" s="180" t="str">
        <f>INDEX('State '!$A$1:$C$62,MATCH($I316,'State '!$B:$B,0),3)</f>
        <v>Northeast</v>
      </c>
      <c r="M316" s="180" t="str">
        <f>INDEX('State '!$A$1:$C$62,MATCH($J316,'State '!$B:$B,0),3)</f>
        <v>Northeast</v>
      </c>
      <c r="N316" s="180"/>
      <c r="O316" s="187">
        <v>34.700000000000003</v>
      </c>
      <c r="P316" s="187">
        <v>9.42</v>
      </c>
      <c r="Q316" s="187">
        <v>224</v>
      </c>
      <c r="R316" s="186">
        <v>24</v>
      </c>
      <c r="S316" s="180" t="s">
        <v>135</v>
      </c>
      <c r="T316" s="180" t="s">
        <v>390</v>
      </c>
      <c r="U316" s="180" t="s">
        <v>562</v>
      </c>
      <c r="V316" s="180"/>
      <c r="W316" s="179"/>
      <c r="X316" s="179"/>
      <c r="Y316" s="179"/>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A316" s="94"/>
      <c r="CB316" s="94"/>
      <c r="CC316" s="94"/>
      <c r="CD316" s="94"/>
      <c r="CE316" s="94"/>
      <c r="CF316" s="94"/>
      <c r="CG316" s="94"/>
      <c r="CH316" s="94"/>
      <c r="CI316" s="94"/>
      <c r="CJ316" s="94"/>
      <c r="CK316" s="94"/>
      <c r="CL316" s="94"/>
      <c r="CM316" s="94"/>
      <c r="CN316" s="94"/>
      <c r="CO316" s="94"/>
      <c r="CP316" s="94"/>
      <c r="CQ316" s="94"/>
      <c r="CR316" s="94"/>
      <c r="CS316" s="94"/>
      <c r="CT316" s="94"/>
      <c r="CU316" s="94"/>
      <c r="CV316" s="94"/>
      <c r="CW316" s="94"/>
      <c r="CX316" s="94"/>
      <c r="CY316" s="94"/>
      <c r="CZ316" s="94"/>
      <c r="DA316" s="94"/>
      <c r="DB316" s="94"/>
      <c r="DC316" s="94"/>
      <c r="DD316" s="94"/>
      <c r="DE316" s="94"/>
      <c r="DF316" s="94"/>
      <c r="DG316" s="94"/>
      <c r="DH316" s="94"/>
      <c r="DI316" s="94"/>
      <c r="DJ316" s="94"/>
      <c r="DK316" s="94"/>
      <c r="DL316" s="94"/>
      <c r="DM316" s="94"/>
      <c r="DN316" s="94"/>
      <c r="DO316" s="94"/>
      <c r="DP316" s="94"/>
      <c r="DQ316" s="94"/>
      <c r="DR316" s="94"/>
      <c r="DS316" s="94"/>
      <c r="DT316" s="94"/>
      <c r="DU316" s="94"/>
      <c r="DV316" s="94"/>
      <c r="DW316" s="94"/>
      <c r="DX316" s="94"/>
      <c r="DY316" s="94"/>
      <c r="DZ316" s="94"/>
      <c r="EA316" s="94"/>
      <c r="EB316" s="94"/>
      <c r="EC316" s="94"/>
      <c r="ED316" s="94"/>
      <c r="EE316" s="94"/>
      <c r="EF316" s="94"/>
      <c r="EG316" s="94"/>
      <c r="EH316" s="94"/>
      <c r="EI316" s="94"/>
      <c r="EJ316" s="94"/>
      <c r="EK316" s="94"/>
      <c r="EL316" s="94"/>
      <c r="EM316" s="94"/>
      <c r="EN316" s="94"/>
      <c r="EO316" s="94"/>
      <c r="EP316" s="94"/>
      <c r="EQ316" s="94"/>
      <c r="ER316" s="94"/>
      <c r="ES316" s="94"/>
      <c r="ET316" s="94"/>
      <c r="EU316" s="94"/>
      <c r="EV316" s="94"/>
      <c r="EW316" s="94"/>
      <c r="EX316" s="94"/>
      <c r="EY316" s="94"/>
      <c r="EZ316" s="94"/>
      <c r="FA316" s="94"/>
      <c r="FB316" s="94"/>
      <c r="FC316" s="94"/>
      <c r="FD316" s="94"/>
      <c r="FE316" s="94"/>
      <c r="FF316" s="94"/>
      <c r="FG316" s="94"/>
      <c r="FH316" s="94"/>
      <c r="FI316" s="94"/>
      <c r="FJ316" s="94"/>
      <c r="FK316" s="94"/>
      <c r="FL316" s="94"/>
      <c r="FM316" s="94"/>
      <c r="FN316" s="94"/>
      <c r="FO316" s="94"/>
      <c r="FP316" s="94"/>
      <c r="FQ316" s="94"/>
      <c r="FR316" s="94"/>
      <c r="FS316" s="94"/>
      <c r="FT316" s="94"/>
      <c r="FU316" s="94"/>
      <c r="FV316" s="94"/>
      <c r="FW316" s="94"/>
      <c r="FX316" s="94"/>
      <c r="FY316" s="94"/>
      <c r="FZ316" s="94"/>
      <c r="GA316" s="94"/>
      <c r="GB316" s="94"/>
      <c r="GC316" s="94"/>
      <c r="GD316" s="94"/>
      <c r="GE316" s="94"/>
      <c r="GF316" s="94"/>
      <c r="GG316" s="94"/>
      <c r="GH316" s="94"/>
      <c r="GI316" s="94"/>
      <c r="GJ316" s="94"/>
      <c r="GK316" s="94"/>
      <c r="GL316" s="94"/>
      <c r="GM316" s="94"/>
      <c r="GN316" s="94"/>
      <c r="GO316" s="94"/>
      <c r="GP316" s="94"/>
      <c r="GQ316" s="94"/>
      <c r="GR316" s="94"/>
      <c r="GS316" s="94"/>
      <c r="GT316" s="94"/>
      <c r="GU316" s="94"/>
      <c r="GV316" s="94"/>
      <c r="GW316" s="94"/>
      <c r="GX316" s="94"/>
      <c r="GY316" s="94"/>
      <c r="GZ316" s="94"/>
      <c r="HA316" s="94"/>
      <c r="HB316" s="94"/>
      <c r="HC316" s="94"/>
      <c r="HD316" s="94"/>
      <c r="HE316" s="94"/>
      <c r="HF316" s="94"/>
      <c r="HG316" s="94"/>
      <c r="HH316" s="94"/>
      <c r="HI316" s="94"/>
      <c r="HJ316" s="94"/>
      <c r="HK316" s="94"/>
      <c r="HL316" s="94"/>
      <c r="HM316" s="94"/>
      <c r="HN316" s="94"/>
      <c r="HO316" s="94"/>
      <c r="HP316" s="94"/>
      <c r="HQ316" s="94"/>
      <c r="HR316" s="94"/>
      <c r="HS316" s="94"/>
      <c r="HT316" s="94"/>
      <c r="HU316" s="94"/>
      <c r="HV316" s="94"/>
      <c r="HW316" s="94"/>
      <c r="HX316" s="94"/>
      <c r="HY316" s="94"/>
      <c r="HZ316" s="94"/>
      <c r="IA316" s="94"/>
      <c r="IB316" s="94"/>
      <c r="IC316" s="94"/>
      <c r="ID316" s="94"/>
      <c r="IE316" s="94"/>
      <c r="IF316" s="94"/>
      <c r="IG316" s="94"/>
      <c r="IH316" s="94"/>
      <c r="II316" s="94"/>
      <c r="IJ316" s="94"/>
      <c r="IK316" s="94"/>
      <c r="IL316" s="94"/>
      <c r="IM316" s="94"/>
      <c r="IN316" s="94"/>
      <c r="IO316" s="94"/>
      <c r="IP316" s="94"/>
      <c r="IQ316" s="94"/>
      <c r="IR316" s="94"/>
      <c r="IS316" s="94"/>
      <c r="IT316" s="94"/>
      <c r="IU316" s="94"/>
      <c r="IV316" s="94"/>
      <c r="IW316" s="94"/>
      <c r="IX316" s="94"/>
      <c r="IY316" s="94"/>
      <c r="IZ316" s="94"/>
      <c r="JA316" s="94"/>
      <c r="JB316" s="94"/>
    </row>
    <row r="317" spans="1:262" s="19" customFormat="1" x14ac:dyDescent="0.2">
      <c r="A317" s="180">
        <v>40367</v>
      </c>
      <c r="B317" s="181" t="s">
        <v>575</v>
      </c>
      <c r="C317" s="181" t="s">
        <v>225</v>
      </c>
      <c r="D317" s="181" t="s">
        <v>141</v>
      </c>
      <c r="E317" s="182" t="s">
        <v>144</v>
      </c>
      <c r="F317" s="183">
        <v>40269</v>
      </c>
      <c r="G317" s="184">
        <v>2010</v>
      </c>
      <c r="H317" s="180" t="s">
        <v>7</v>
      </c>
      <c r="I317" s="180" t="str">
        <f>LEFT($H317,2)</f>
        <v>PA</v>
      </c>
      <c r="J317" s="180" t="str">
        <f>RIGHT($H317,2)</f>
        <v>PA</v>
      </c>
      <c r="K317" s="180" t="str">
        <f>IF($L317=$M317,L317,CONCATENATE($L317,", ",IF(ISBLANK(N317),"",CONCATENATE(N317,", ")),$M317))</f>
        <v>Northeast</v>
      </c>
      <c r="L317" s="180" t="str">
        <f>INDEX('State '!$A$1:$C$62,MATCH($I317,'State '!$B:$B,0),3)</f>
        <v>Northeast</v>
      </c>
      <c r="M317" s="180" t="str">
        <f>INDEX('State '!$A$1:$C$62,MATCH($J317,'State '!$B:$B,0),3)</f>
        <v>Northeast</v>
      </c>
      <c r="N317" s="180"/>
      <c r="O317" s="186">
        <v>40.6</v>
      </c>
      <c r="P317" s="186">
        <v>1.4</v>
      </c>
      <c r="Q317" s="186">
        <v>57</v>
      </c>
      <c r="R317" s="187">
        <v>10</v>
      </c>
      <c r="S317" s="188" t="s">
        <v>135</v>
      </c>
      <c r="T317" s="185" t="s">
        <v>390</v>
      </c>
      <c r="U317" s="189" t="s">
        <v>576</v>
      </c>
      <c r="V317" s="180"/>
      <c r="W317" s="179"/>
      <c r="X317" s="179"/>
      <c r="Y317" s="179"/>
    </row>
    <row r="318" spans="1:262" s="19" customFormat="1" x14ac:dyDescent="0.2">
      <c r="A318" s="180">
        <v>40380</v>
      </c>
      <c r="B318" s="193" t="s">
        <v>595</v>
      </c>
      <c r="C318" s="193" t="s">
        <v>197</v>
      </c>
      <c r="D318" s="193" t="s">
        <v>134</v>
      </c>
      <c r="E318" s="193" t="s">
        <v>144</v>
      </c>
      <c r="F318" s="194">
        <v>40422</v>
      </c>
      <c r="G318" s="195">
        <v>2010</v>
      </c>
      <c r="H318" s="180" t="s">
        <v>0</v>
      </c>
      <c r="I318" s="180" t="str">
        <f>LEFT($H318,2)</f>
        <v>LA</v>
      </c>
      <c r="J318" s="180" t="str">
        <f>RIGHT($H318,2)</f>
        <v>LA</v>
      </c>
      <c r="K318" s="180" t="str">
        <f>IF($L318=$M318,L318,CONCATENATE($L318,", ",IF(ISBLANK(N318),"",CONCATENATE(N318,", ")),$M318))</f>
        <v>South Central</v>
      </c>
      <c r="L318" s="180" t="str">
        <f>INDEX('State '!$A$1:$C$62,MATCH($I318,'State '!$B:$B,0),3)</f>
        <v>South Central</v>
      </c>
      <c r="M318" s="180" t="str">
        <f>INDEX('State '!$A$1:$C$62,MATCH($J318,'State '!$B:$B,0),3)</f>
        <v>South Central</v>
      </c>
      <c r="N318" s="180"/>
      <c r="O318" s="187">
        <v>25</v>
      </c>
      <c r="P318" s="187">
        <v>16.52</v>
      </c>
      <c r="Q318" s="187">
        <v>200</v>
      </c>
      <c r="R318" s="186">
        <v>24</v>
      </c>
      <c r="S318" s="180" t="s">
        <v>135</v>
      </c>
      <c r="T318" s="180" t="s">
        <v>390</v>
      </c>
      <c r="U318" s="180" t="s">
        <v>596</v>
      </c>
      <c r="V318" s="180"/>
      <c r="W318" s="179"/>
      <c r="X318" s="179"/>
      <c r="Y318" s="179"/>
    </row>
    <row r="319" spans="1:262" s="19" customFormat="1" x14ac:dyDescent="0.2">
      <c r="A319" s="180">
        <v>40655</v>
      </c>
      <c r="B319" s="193" t="s">
        <v>597</v>
      </c>
      <c r="C319" s="193" t="s">
        <v>235</v>
      </c>
      <c r="D319" s="193" t="s">
        <v>141</v>
      </c>
      <c r="E319" s="193" t="s">
        <v>144</v>
      </c>
      <c r="F319" s="194">
        <v>40441</v>
      </c>
      <c r="G319" s="195">
        <v>2010</v>
      </c>
      <c r="H319" s="180" t="s">
        <v>6</v>
      </c>
      <c r="I319" s="180" t="str">
        <f>LEFT($H319,2)</f>
        <v>TX</v>
      </c>
      <c r="J319" s="180" t="str">
        <f>RIGHT($H319,2)</f>
        <v>TX</v>
      </c>
      <c r="K319" s="180" t="str">
        <f>IF($L319=$M319,L319,CONCATENATE($L319,", ",IF(ISBLANK(N319),"",CONCATENATE(N319,", ")),$M319))</f>
        <v>South Central</v>
      </c>
      <c r="L319" s="180" t="str">
        <f>INDEX('State '!$A$1:$C$62,MATCH($I319,'State '!$B:$B,0),3)</f>
        <v>South Central</v>
      </c>
      <c r="M319" s="180" t="str">
        <f>INDEX('State '!$A$1:$C$62,MATCH($J319,'State '!$B:$B,0),3)</f>
        <v>South Central</v>
      </c>
      <c r="N319" s="180"/>
      <c r="O319" s="187"/>
      <c r="P319" s="187">
        <v>69</v>
      </c>
      <c r="Q319" s="187"/>
      <c r="R319" s="186" t="s">
        <v>598</v>
      </c>
      <c r="S319" s="180" t="s">
        <v>139</v>
      </c>
      <c r="T319" s="180" t="s">
        <v>188</v>
      </c>
      <c r="U319" s="180" t="s">
        <v>391</v>
      </c>
      <c r="V319" s="180"/>
      <c r="W319" s="179"/>
      <c r="X319" s="179"/>
      <c r="Y319" s="179"/>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A319" s="94"/>
      <c r="CB319" s="94"/>
      <c r="CC319" s="94"/>
      <c r="CD319" s="94"/>
      <c r="CE319" s="94"/>
      <c r="CF319" s="94"/>
      <c r="CG319" s="94"/>
      <c r="CH319" s="94"/>
      <c r="CI319" s="94"/>
      <c r="CJ319" s="94"/>
      <c r="CK319" s="94"/>
      <c r="CL319" s="94"/>
      <c r="CM319" s="94"/>
      <c r="CN319" s="94"/>
      <c r="CO319" s="94"/>
      <c r="CP319" s="94"/>
      <c r="CQ319" s="94"/>
      <c r="CR319" s="94"/>
      <c r="CS319" s="94"/>
      <c r="CT319" s="94"/>
      <c r="CU319" s="94"/>
      <c r="CV319" s="94"/>
      <c r="CW319" s="94"/>
      <c r="CX319" s="94"/>
      <c r="CY319" s="94"/>
      <c r="CZ319" s="94"/>
      <c r="DA319" s="94"/>
      <c r="DB319" s="94"/>
      <c r="DC319" s="94"/>
      <c r="DD319" s="94"/>
      <c r="DE319" s="94"/>
      <c r="DF319" s="94"/>
      <c r="DG319" s="94"/>
      <c r="DH319" s="94"/>
      <c r="DI319" s="94"/>
      <c r="DJ319" s="94"/>
      <c r="DK319" s="94"/>
      <c r="DL319" s="94"/>
      <c r="DM319" s="94"/>
      <c r="DN319" s="94"/>
      <c r="DO319" s="94"/>
      <c r="DP319" s="94"/>
      <c r="DQ319" s="94"/>
      <c r="DR319" s="94"/>
      <c r="DS319" s="94"/>
      <c r="DT319" s="94"/>
      <c r="DU319" s="94"/>
      <c r="DV319" s="94"/>
      <c r="DW319" s="94"/>
      <c r="DX319" s="94"/>
      <c r="DY319" s="94"/>
      <c r="DZ319" s="94"/>
      <c r="EA319" s="94"/>
      <c r="EB319" s="94"/>
      <c r="EC319" s="94"/>
      <c r="ED319" s="94"/>
      <c r="EE319" s="94"/>
      <c r="EF319" s="94"/>
      <c r="EG319" s="94"/>
      <c r="EH319" s="94"/>
      <c r="EI319" s="94"/>
      <c r="EJ319" s="94"/>
      <c r="EK319" s="94"/>
      <c r="EL319" s="94"/>
      <c r="EM319" s="94"/>
      <c r="EN319" s="94"/>
      <c r="EO319" s="94"/>
      <c r="EP319" s="94"/>
      <c r="EQ319" s="94"/>
      <c r="ER319" s="94"/>
      <c r="ES319" s="94"/>
      <c r="ET319" s="94"/>
      <c r="EU319" s="94"/>
      <c r="EV319" s="94"/>
      <c r="EW319" s="94"/>
      <c r="EX319" s="94"/>
      <c r="EY319" s="94"/>
      <c r="EZ319" s="94"/>
      <c r="FA319" s="94"/>
      <c r="FB319" s="94"/>
      <c r="FC319" s="94"/>
      <c r="FD319" s="94"/>
      <c r="FE319" s="94"/>
      <c r="FF319" s="94"/>
      <c r="FG319" s="94"/>
      <c r="FH319" s="94"/>
      <c r="FI319" s="94"/>
      <c r="FJ319" s="94"/>
      <c r="FK319" s="94"/>
      <c r="FL319" s="94"/>
      <c r="FM319" s="94"/>
      <c r="FN319" s="94"/>
      <c r="FO319" s="94"/>
      <c r="FP319" s="94"/>
      <c r="FQ319" s="94"/>
      <c r="FR319" s="94"/>
      <c r="FS319" s="94"/>
      <c r="FT319" s="94"/>
      <c r="FU319" s="94"/>
      <c r="FV319" s="94"/>
      <c r="FW319" s="94"/>
      <c r="FX319" s="94"/>
      <c r="FY319" s="94"/>
      <c r="FZ319" s="94"/>
      <c r="GA319" s="94"/>
      <c r="GB319" s="94"/>
      <c r="GC319" s="94"/>
      <c r="GD319" s="94"/>
      <c r="GE319" s="94"/>
      <c r="GF319" s="94"/>
      <c r="GG319" s="94"/>
      <c r="GH319" s="94"/>
      <c r="GI319" s="94"/>
      <c r="GJ319" s="94"/>
      <c r="GK319" s="94"/>
      <c r="GL319" s="94"/>
      <c r="GM319" s="94"/>
      <c r="GN319" s="94"/>
      <c r="GO319" s="94"/>
      <c r="GP319" s="94"/>
      <c r="GQ319" s="94"/>
      <c r="GR319" s="94"/>
      <c r="GS319" s="94"/>
      <c r="GT319" s="94"/>
      <c r="GU319" s="94"/>
      <c r="GV319" s="94"/>
      <c r="GW319" s="94"/>
      <c r="GX319" s="94"/>
      <c r="GY319" s="94"/>
      <c r="GZ319" s="94"/>
      <c r="HA319" s="94"/>
      <c r="HB319" s="94"/>
      <c r="HC319" s="94"/>
      <c r="HD319" s="94"/>
      <c r="HE319" s="94"/>
      <c r="HF319" s="94"/>
      <c r="HG319" s="94"/>
      <c r="HH319" s="94"/>
      <c r="HI319" s="94"/>
      <c r="HJ319" s="94"/>
      <c r="HK319" s="94"/>
      <c r="HL319" s="94"/>
      <c r="HM319" s="94"/>
      <c r="HN319" s="94"/>
      <c r="HO319" s="94"/>
      <c r="HP319" s="94"/>
      <c r="HQ319" s="94"/>
      <c r="HR319" s="94"/>
      <c r="HS319" s="94"/>
      <c r="HT319" s="94"/>
      <c r="HU319" s="94"/>
      <c r="HV319" s="94"/>
      <c r="HW319" s="94"/>
      <c r="HX319" s="94"/>
      <c r="HY319" s="94"/>
      <c r="HZ319" s="94"/>
      <c r="IA319" s="94"/>
      <c r="IB319" s="94"/>
      <c r="IC319" s="94"/>
      <c r="ID319" s="94"/>
      <c r="IE319" s="94"/>
      <c r="IF319" s="94"/>
      <c r="IG319" s="94"/>
      <c r="IH319" s="94"/>
      <c r="II319" s="94"/>
      <c r="IJ319" s="94"/>
      <c r="IK319" s="94"/>
      <c r="IL319" s="94"/>
      <c r="IM319" s="94"/>
      <c r="IN319" s="94"/>
      <c r="IO319" s="94"/>
      <c r="IP319" s="94"/>
      <c r="IQ319" s="94"/>
      <c r="IR319" s="94"/>
      <c r="IS319" s="94"/>
      <c r="IT319" s="94"/>
      <c r="IU319" s="94"/>
      <c r="IV319" s="94"/>
      <c r="IW319" s="94"/>
      <c r="IX319" s="94"/>
      <c r="IY319" s="94"/>
      <c r="IZ319" s="94"/>
      <c r="JA319" s="94"/>
      <c r="JB319" s="94"/>
    </row>
    <row r="320" spans="1:262" s="19" customFormat="1" x14ac:dyDescent="0.2">
      <c r="A320" s="180">
        <v>40389</v>
      </c>
      <c r="B320" s="193" t="s">
        <v>612</v>
      </c>
      <c r="C320" s="193" t="s">
        <v>235</v>
      </c>
      <c r="D320" s="193" t="s">
        <v>134</v>
      </c>
      <c r="E320" s="193" t="s">
        <v>144</v>
      </c>
      <c r="F320" s="194">
        <v>40387</v>
      </c>
      <c r="G320" s="195">
        <v>2010</v>
      </c>
      <c r="H320" s="180" t="s">
        <v>6</v>
      </c>
      <c r="I320" s="180" t="str">
        <f>LEFT($H320,2)</f>
        <v>TX</v>
      </c>
      <c r="J320" s="180" t="str">
        <f>RIGHT($H320,2)</f>
        <v>TX</v>
      </c>
      <c r="K320" s="180" t="str">
        <f>IF($L320=$M320,L320,CONCATENATE($L320,", ",IF(ISBLANK(N320),"",CONCATENATE(N320,", ")),$M320))</f>
        <v>South Central</v>
      </c>
      <c r="L320" s="180" t="str">
        <f>INDEX('State '!$A$1:$C$62,MATCH($I320,'State '!$B:$B,0),3)</f>
        <v>South Central</v>
      </c>
      <c r="M320" s="180" t="str">
        <f>INDEX('State '!$A$1:$C$62,MATCH($J320,'State '!$B:$B,0),3)</f>
        <v>South Central</v>
      </c>
      <c r="N320" s="180"/>
      <c r="O320" s="187">
        <v>55</v>
      </c>
      <c r="P320" s="187">
        <v>40</v>
      </c>
      <c r="Q320" s="187">
        <v>1000</v>
      </c>
      <c r="R320" s="186" t="s">
        <v>399</v>
      </c>
      <c r="S320" s="180" t="s">
        <v>139</v>
      </c>
      <c r="T320" s="180" t="s">
        <v>188</v>
      </c>
      <c r="U320" s="180" t="s">
        <v>391</v>
      </c>
      <c r="V320" s="180"/>
      <c r="W320" s="179"/>
      <c r="X320" s="179"/>
      <c r="Y320" s="179"/>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A320" s="94"/>
      <c r="CB320" s="94"/>
      <c r="CC320" s="94"/>
      <c r="CD320" s="94"/>
      <c r="CE320" s="94"/>
      <c r="CF320" s="94"/>
      <c r="CG320" s="94"/>
      <c r="CH320" s="94"/>
      <c r="CI320" s="94"/>
      <c r="CJ320" s="94"/>
      <c r="CK320" s="94"/>
      <c r="CL320" s="94"/>
      <c r="CM320" s="94"/>
      <c r="CN320" s="94"/>
      <c r="CO320" s="94"/>
      <c r="CP320" s="94"/>
      <c r="CQ320" s="94"/>
      <c r="CR320" s="94"/>
      <c r="CS320" s="94"/>
      <c r="CT320" s="94"/>
      <c r="CU320" s="94"/>
      <c r="CV320" s="94"/>
      <c r="CW320" s="94"/>
      <c r="CX320" s="94"/>
      <c r="CY320" s="94"/>
      <c r="CZ320" s="94"/>
      <c r="DA320" s="94"/>
      <c r="DB320" s="94"/>
      <c r="DC320" s="94"/>
      <c r="DD320" s="94"/>
      <c r="DE320" s="94"/>
      <c r="DF320" s="94"/>
      <c r="DG320" s="94"/>
      <c r="DH320" s="94"/>
      <c r="DI320" s="94"/>
      <c r="DJ320" s="94"/>
      <c r="DK320" s="94"/>
      <c r="DL320" s="94"/>
      <c r="DM320" s="94"/>
      <c r="DN320" s="94"/>
      <c r="DO320" s="94"/>
      <c r="DP320" s="94"/>
      <c r="DQ320" s="94"/>
      <c r="DR320" s="94"/>
      <c r="DS320" s="94"/>
      <c r="DT320" s="94"/>
      <c r="DU320" s="94"/>
      <c r="DV320" s="94"/>
      <c r="DW320" s="94"/>
      <c r="DX320" s="94"/>
      <c r="DY320" s="94"/>
      <c r="DZ320" s="94"/>
      <c r="EA320" s="94"/>
      <c r="EB320" s="94"/>
      <c r="EC320" s="94"/>
      <c r="ED320" s="94"/>
      <c r="EE320" s="94"/>
      <c r="EF320" s="94"/>
      <c r="EG320" s="94"/>
      <c r="EH320" s="94"/>
      <c r="EI320" s="94"/>
      <c r="EJ320" s="94"/>
      <c r="EK320" s="94"/>
      <c r="EL320" s="94"/>
      <c r="EM320" s="94"/>
      <c r="EN320" s="94"/>
      <c r="EO320" s="94"/>
      <c r="EP320" s="94"/>
      <c r="EQ320" s="94"/>
      <c r="ER320" s="94"/>
      <c r="ES320" s="94"/>
      <c r="ET320" s="94"/>
      <c r="EU320" s="94"/>
      <c r="EV320" s="94"/>
      <c r="EW320" s="94"/>
      <c r="EX320" s="94"/>
      <c r="EY320" s="94"/>
      <c r="EZ320" s="94"/>
      <c r="FA320" s="94"/>
      <c r="FB320" s="94"/>
      <c r="FC320" s="94"/>
      <c r="FD320" s="94"/>
      <c r="FE320" s="94"/>
      <c r="FF320" s="94"/>
      <c r="FG320" s="94"/>
      <c r="FH320" s="94"/>
      <c r="FI320" s="94"/>
      <c r="FJ320" s="94"/>
      <c r="FK320" s="94"/>
      <c r="FL320" s="94"/>
      <c r="FM320" s="94"/>
      <c r="FN320" s="94"/>
      <c r="FO320" s="94"/>
      <c r="FP320" s="94"/>
      <c r="FQ320" s="94"/>
      <c r="FR320" s="94"/>
      <c r="FS320" s="94"/>
      <c r="FT320" s="94"/>
      <c r="FU320" s="94"/>
      <c r="FV320" s="94"/>
      <c r="FW320" s="94"/>
      <c r="FX320" s="94"/>
      <c r="FY320" s="94"/>
      <c r="FZ320" s="94"/>
      <c r="GA320" s="94"/>
      <c r="GB320" s="94"/>
      <c r="GC320" s="94"/>
      <c r="GD320" s="94"/>
      <c r="GE320" s="94"/>
      <c r="GF320" s="94"/>
      <c r="GG320" s="94"/>
      <c r="GH320" s="94"/>
      <c r="GI320" s="94"/>
      <c r="GJ320" s="94"/>
      <c r="GK320" s="94"/>
      <c r="GL320" s="94"/>
      <c r="GM320" s="94"/>
      <c r="GN320" s="94"/>
      <c r="GO320" s="94"/>
      <c r="GP320" s="94"/>
      <c r="GQ320" s="94"/>
      <c r="GR320" s="94"/>
      <c r="GS320" s="94"/>
      <c r="GT320" s="94"/>
      <c r="GU320" s="94"/>
      <c r="GV320" s="94"/>
      <c r="GW320" s="94"/>
      <c r="GX320" s="94"/>
      <c r="GY320" s="94"/>
      <c r="GZ320" s="94"/>
      <c r="HA320" s="94"/>
      <c r="HB320" s="94"/>
      <c r="HC320" s="94"/>
      <c r="HD320" s="94"/>
      <c r="HE320" s="94"/>
      <c r="HF320" s="94"/>
      <c r="HG320" s="94"/>
      <c r="HH320" s="94"/>
      <c r="HI320" s="94"/>
      <c r="HJ320" s="94"/>
      <c r="HK320" s="94"/>
      <c r="HL320" s="94"/>
      <c r="HM320" s="94"/>
      <c r="HN320" s="94"/>
      <c r="HO320" s="94"/>
      <c r="HP320" s="94"/>
      <c r="HQ320" s="94"/>
      <c r="HR320" s="94"/>
      <c r="HS320" s="94"/>
      <c r="HT320" s="94"/>
      <c r="HU320" s="94"/>
      <c r="HV320" s="94"/>
      <c r="HW320" s="94"/>
      <c r="HX320" s="94"/>
      <c r="HY320" s="94"/>
      <c r="HZ320" s="94"/>
      <c r="IA320" s="94"/>
      <c r="IB320" s="94"/>
      <c r="IC320" s="94"/>
      <c r="ID320" s="94"/>
      <c r="IE320" s="94"/>
      <c r="IF320" s="94"/>
      <c r="IG320" s="94"/>
      <c r="IH320" s="94"/>
      <c r="II320" s="94"/>
      <c r="IJ320" s="94"/>
      <c r="IK320" s="94"/>
      <c r="IL320" s="94"/>
      <c r="IM320" s="94"/>
      <c r="IN320" s="94"/>
      <c r="IO320" s="94"/>
      <c r="IP320" s="94"/>
      <c r="IQ320" s="94"/>
      <c r="IR320" s="94"/>
      <c r="IS320" s="94"/>
      <c r="IT320" s="94"/>
      <c r="IU320" s="94"/>
      <c r="IV320" s="94"/>
      <c r="IW320" s="94"/>
      <c r="IX320" s="94"/>
      <c r="IY320" s="94"/>
      <c r="IZ320" s="94"/>
      <c r="JA320" s="94"/>
      <c r="JB320" s="94"/>
    </row>
    <row r="321" spans="1:262" s="19" customFormat="1" x14ac:dyDescent="0.2">
      <c r="A321" s="180">
        <v>40359</v>
      </c>
      <c r="B321" s="181" t="s">
        <v>584</v>
      </c>
      <c r="C321" s="181" t="s">
        <v>247</v>
      </c>
      <c r="D321" s="181" t="s">
        <v>137</v>
      </c>
      <c r="E321" s="182" t="s">
        <v>144</v>
      </c>
      <c r="F321" s="183">
        <v>40358</v>
      </c>
      <c r="G321" s="184">
        <v>2010</v>
      </c>
      <c r="H321" s="180" t="s">
        <v>6</v>
      </c>
      <c r="I321" s="180" t="str">
        <f>LEFT($H321,2)</f>
        <v>TX</v>
      </c>
      <c r="J321" s="180" t="str">
        <f>RIGHT($H321,2)</f>
        <v>TX</v>
      </c>
      <c r="K321" s="180" t="str">
        <f>IF($L321=$M321,L321,CONCATENATE($L321,", ",IF(ISBLANK(N321),"",CONCATENATE(N321,", ")),$M321))</f>
        <v>South Central</v>
      </c>
      <c r="L321" s="180" t="str">
        <f>INDEX('State '!$A$1:$C$62,MATCH($I321,'State '!$B:$B,0),3)</f>
        <v>South Central</v>
      </c>
      <c r="M321" s="180" t="str">
        <f>INDEX('State '!$A$1:$C$62,MATCH($J321,'State '!$B:$B,0),3)</f>
        <v>South Central</v>
      </c>
      <c r="N321" s="180"/>
      <c r="O321" s="186"/>
      <c r="P321" s="186">
        <v>62</v>
      </c>
      <c r="Q321" s="186">
        <v>600</v>
      </c>
      <c r="R321" s="187">
        <v>30</v>
      </c>
      <c r="S321" s="188" t="s">
        <v>139</v>
      </c>
      <c r="T321" s="185" t="s">
        <v>188</v>
      </c>
      <c r="U321" s="189" t="s">
        <v>391</v>
      </c>
      <c r="V321" s="180"/>
      <c r="W321" s="179"/>
      <c r="X321" s="179"/>
      <c r="Y321" s="179"/>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94"/>
      <c r="CD321" s="94"/>
      <c r="CE321" s="94"/>
      <c r="CF321" s="94"/>
      <c r="CG321" s="94"/>
      <c r="CH321" s="94"/>
      <c r="CI321" s="94"/>
      <c r="CJ321" s="94"/>
      <c r="CK321" s="94"/>
      <c r="CL321" s="94"/>
      <c r="CM321" s="94"/>
      <c r="CN321" s="94"/>
      <c r="CO321" s="94"/>
      <c r="CP321" s="94"/>
      <c r="CQ321" s="94"/>
      <c r="CR321" s="94"/>
      <c r="CS321" s="94"/>
      <c r="CT321" s="94"/>
      <c r="CU321" s="94"/>
      <c r="CV321" s="94"/>
      <c r="CW321" s="94"/>
      <c r="CX321" s="94"/>
      <c r="CY321" s="94"/>
      <c r="CZ321" s="94"/>
      <c r="DA321" s="94"/>
      <c r="DB321" s="94"/>
      <c r="DC321" s="94"/>
      <c r="DD321" s="94"/>
      <c r="DE321" s="94"/>
      <c r="DF321" s="94"/>
      <c r="DG321" s="94"/>
      <c r="DH321" s="94"/>
      <c r="DI321" s="94"/>
      <c r="DJ321" s="94"/>
      <c r="DK321" s="94"/>
      <c r="DL321" s="94"/>
      <c r="DM321" s="94"/>
      <c r="DN321" s="94"/>
      <c r="DO321" s="94"/>
      <c r="DP321" s="94"/>
      <c r="DQ321" s="94"/>
      <c r="DR321" s="94"/>
      <c r="DS321" s="94"/>
      <c r="DT321" s="94"/>
      <c r="DU321" s="94"/>
      <c r="DV321" s="94"/>
      <c r="DW321" s="94"/>
      <c r="DX321" s="94"/>
      <c r="DY321" s="94"/>
      <c r="DZ321" s="94"/>
      <c r="EA321" s="94"/>
      <c r="EB321" s="94"/>
      <c r="EC321" s="94"/>
      <c r="ED321" s="94"/>
      <c r="EE321" s="94"/>
      <c r="EF321" s="94"/>
      <c r="EG321" s="94"/>
      <c r="EH321" s="94"/>
      <c r="EI321" s="94"/>
      <c r="EJ321" s="94"/>
      <c r="EK321" s="94"/>
      <c r="EL321" s="94"/>
      <c r="EM321" s="94"/>
      <c r="EN321" s="94"/>
      <c r="EO321" s="94"/>
      <c r="EP321" s="94"/>
      <c r="EQ321" s="94"/>
      <c r="ER321" s="94"/>
      <c r="ES321" s="94"/>
      <c r="ET321" s="94"/>
      <c r="EU321" s="94"/>
      <c r="EV321" s="94"/>
      <c r="EW321" s="94"/>
      <c r="EX321" s="94"/>
      <c r="EY321" s="94"/>
      <c r="EZ321" s="94"/>
      <c r="FA321" s="94"/>
      <c r="FB321" s="94"/>
      <c r="FC321" s="94"/>
      <c r="FD321" s="94"/>
      <c r="FE321" s="94"/>
      <c r="FF321" s="94"/>
      <c r="FG321" s="94"/>
      <c r="FH321" s="94"/>
      <c r="FI321" s="94"/>
      <c r="FJ321" s="94"/>
      <c r="FK321" s="94"/>
      <c r="FL321" s="94"/>
      <c r="FM321" s="94"/>
      <c r="FN321" s="94"/>
      <c r="FO321" s="94"/>
      <c r="FP321" s="94"/>
      <c r="FQ321" s="94"/>
      <c r="FR321" s="94"/>
      <c r="FS321" s="94"/>
      <c r="FT321" s="94"/>
      <c r="FU321" s="94"/>
      <c r="FV321" s="94"/>
      <c r="FW321" s="94"/>
      <c r="FX321" s="94"/>
      <c r="FY321" s="94"/>
      <c r="FZ321" s="94"/>
      <c r="GA321" s="94"/>
      <c r="GB321" s="94"/>
      <c r="GC321" s="94"/>
      <c r="GD321" s="94"/>
      <c r="GE321" s="94"/>
      <c r="GF321" s="94"/>
      <c r="GG321" s="94"/>
      <c r="GH321" s="94"/>
      <c r="GI321" s="94"/>
      <c r="GJ321" s="94"/>
      <c r="GK321" s="94"/>
      <c r="GL321" s="94"/>
      <c r="GM321" s="94"/>
      <c r="GN321" s="94"/>
      <c r="GO321" s="94"/>
      <c r="GP321" s="94"/>
      <c r="GQ321" s="94"/>
      <c r="GR321" s="94"/>
      <c r="GS321" s="94"/>
      <c r="GT321" s="94"/>
      <c r="GU321" s="94"/>
      <c r="GV321" s="94"/>
      <c r="GW321" s="94"/>
      <c r="GX321" s="94"/>
      <c r="GY321" s="94"/>
      <c r="GZ321" s="94"/>
      <c r="HA321" s="94"/>
      <c r="HB321" s="94"/>
      <c r="HC321" s="94"/>
      <c r="HD321" s="94"/>
      <c r="HE321" s="94"/>
      <c r="HF321" s="94"/>
      <c r="HG321" s="94"/>
      <c r="HH321" s="94"/>
      <c r="HI321" s="94"/>
      <c r="HJ321" s="94"/>
      <c r="HK321" s="94"/>
      <c r="HL321" s="94"/>
      <c r="HM321" s="94"/>
      <c r="HN321" s="94"/>
      <c r="HO321" s="94"/>
      <c r="HP321" s="94"/>
      <c r="HQ321" s="94"/>
      <c r="HR321" s="94"/>
      <c r="HS321" s="94"/>
      <c r="HT321" s="94"/>
      <c r="HU321" s="94"/>
      <c r="HV321" s="94"/>
      <c r="HW321" s="94"/>
      <c r="HX321" s="94"/>
      <c r="HY321" s="94"/>
      <c r="HZ321" s="94"/>
      <c r="IA321" s="94"/>
      <c r="IB321" s="94"/>
      <c r="IC321" s="94"/>
      <c r="ID321" s="94"/>
      <c r="IE321" s="94"/>
      <c r="IF321" s="94"/>
      <c r="IG321" s="94"/>
      <c r="IH321" s="94"/>
      <c r="II321" s="94"/>
      <c r="IJ321" s="94"/>
      <c r="IK321" s="94"/>
      <c r="IL321" s="94"/>
      <c r="IM321" s="94"/>
      <c r="IN321" s="94"/>
      <c r="IO321" s="94"/>
      <c r="IP321" s="94"/>
      <c r="IQ321" s="94"/>
      <c r="IR321" s="94"/>
      <c r="IS321" s="94"/>
      <c r="IT321" s="94"/>
      <c r="IU321" s="94"/>
      <c r="IV321" s="94"/>
      <c r="IW321" s="94"/>
      <c r="IX321" s="94"/>
      <c r="IY321" s="94"/>
      <c r="IZ321" s="94"/>
      <c r="JA321" s="94"/>
      <c r="JB321" s="94"/>
    </row>
    <row r="322" spans="1:262" s="19" customFormat="1" x14ac:dyDescent="0.2">
      <c r="A322" s="180">
        <v>40308</v>
      </c>
      <c r="B322" s="193" t="s">
        <v>590</v>
      </c>
      <c r="C322" s="193" t="s">
        <v>250</v>
      </c>
      <c r="D322" s="193" t="s">
        <v>141</v>
      </c>
      <c r="E322" s="193" t="s">
        <v>144</v>
      </c>
      <c r="F322" s="194">
        <v>40467</v>
      </c>
      <c r="G322" s="195">
        <v>2010</v>
      </c>
      <c r="H322" s="180" t="s">
        <v>7</v>
      </c>
      <c r="I322" s="180" t="str">
        <f>LEFT($H322,2)</f>
        <v>PA</v>
      </c>
      <c r="J322" s="180" t="str">
        <f>RIGHT($H322,2)</f>
        <v>PA</v>
      </c>
      <c r="K322" s="180" t="str">
        <f>IF($L322=$M322,L322,CONCATENATE($L322,", ",IF(ISBLANK(N322),"",CONCATENATE(N322,", ")),$M322))</f>
        <v>Northeast</v>
      </c>
      <c r="L322" s="180" t="str">
        <f>INDEX('State '!$A$1:$C$62,MATCH($I322,'State '!$B:$B,0),3)</f>
        <v>Northeast</v>
      </c>
      <c r="M322" s="180" t="str">
        <f>INDEX('State '!$A$1:$C$62,MATCH($J322,'State '!$B:$B,0),3)</f>
        <v>Northeast</v>
      </c>
      <c r="N322" s="180"/>
      <c r="O322" s="187">
        <v>19.399999999999999</v>
      </c>
      <c r="P322" s="187">
        <v>8</v>
      </c>
      <c r="Q322" s="187">
        <v>40</v>
      </c>
      <c r="R322" s="186">
        <v>16</v>
      </c>
      <c r="S322" s="180" t="s">
        <v>135</v>
      </c>
      <c r="T322" s="180" t="s">
        <v>390</v>
      </c>
      <c r="U322" s="180" t="s">
        <v>591</v>
      </c>
      <c r="V322" s="180"/>
      <c r="W322" s="179"/>
      <c r="X322" s="179"/>
      <c r="Y322" s="179"/>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94"/>
      <c r="HB322" s="94"/>
      <c r="HC322" s="94"/>
      <c r="HD322" s="94"/>
      <c r="HE322" s="94"/>
      <c r="HF322" s="94"/>
      <c r="HG322" s="94"/>
      <c r="HH322" s="94"/>
      <c r="HI322" s="94"/>
      <c r="HJ322" s="94"/>
      <c r="HK322" s="94"/>
      <c r="HL322" s="94"/>
      <c r="HM322" s="94"/>
      <c r="HN322" s="94"/>
      <c r="HO322" s="94"/>
      <c r="HP322" s="94"/>
      <c r="HQ322" s="94"/>
      <c r="HR322" s="94"/>
      <c r="HS322" s="94"/>
      <c r="HT322" s="94"/>
      <c r="HU322" s="94"/>
      <c r="HV322" s="94"/>
      <c r="HW322" s="94"/>
      <c r="HX322" s="94"/>
      <c r="HY322" s="94"/>
      <c r="HZ322" s="94"/>
      <c r="IA322" s="94"/>
      <c r="IB322" s="94"/>
      <c r="IC322" s="94"/>
      <c r="ID322" s="94"/>
      <c r="IE322" s="94"/>
      <c r="IF322" s="94"/>
      <c r="IG322" s="94"/>
      <c r="IH322" s="94"/>
      <c r="II322" s="94"/>
      <c r="IJ322" s="94"/>
      <c r="IK322" s="94"/>
      <c r="IL322" s="94"/>
      <c r="IM322" s="94"/>
      <c r="IN322" s="94"/>
      <c r="IO322" s="94"/>
      <c r="IP322" s="94"/>
      <c r="IQ322" s="94"/>
      <c r="IR322" s="94"/>
      <c r="IS322" s="94"/>
      <c r="IT322" s="94"/>
      <c r="IU322" s="94"/>
      <c r="IV322" s="94"/>
      <c r="IW322" s="94"/>
      <c r="IX322" s="94"/>
      <c r="IY322" s="94"/>
      <c r="IZ322" s="94"/>
      <c r="JA322" s="94"/>
      <c r="JB322" s="94"/>
    </row>
    <row r="323" spans="1:262" s="19" customFormat="1" x14ac:dyDescent="0.2">
      <c r="A323" s="180">
        <v>40350</v>
      </c>
      <c r="B323" s="193" t="s">
        <v>615</v>
      </c>
      <c r="C323" s="193" t="s">
        <v>2236</v>
      </c>
      <c r="D323" s="193" t="s">
        <v>137</v>
      </c>
      <c r="E323" s="193" t="s">
        <v>144</v>
      </c>
      <c r="F323" s="194">
        <v>40513</v>
      </c>
      <c r="G323" s="195">
        <v>2010</v>
      </c>
      <c r="H323" s="180" t="s">
        <v>442</v>
      </c>
      <c r="I323" s="180" t="str">
        <f>LEFT($H323,2)</f>
        <v>TX</v>
      </c>
      <c r="J323" s="180" t="str">
        <f>RIGHT($H323,2)</f>
        <v>LA</v>
      </c>
      <c r="K323" s="180" t="str">
        <f>IF($L323=$M323,L323,CONCATENATE($L323,", ",IF(ISBLANK(N323),"",CONCATENATE(N323,", ")),$M323))</f>
        <v>South Central</v>
      </c>
      <c r="L323" s="180" t="str">
        <f>INDEX('State '!$A$1:$C$62,MATCH($I323,'State '!$B:$B,0),3)</f>
        <v>South Central</v>
      </c>
      <c r="M323" s="180" t="str">
        <f>INDEX('State '!$A$1:$C$62,MATCH($J323,'State '!$B:$B,0),3)</f>
        <v>South Central</v>
      </c>
      <c r="N323" s="180"/>
      <c r="O323" s="187">
        <v>1200</v>
      </c>
      <c r="P323" s="187">
        <v>175</v>
      </c>
      <c r="Q323" s="187">
        <v>2000</v>
      </c>
      <c r="R323" s="186">
        <v>42</v>
      </c>
      <c r="S323" s="180" t="s">
        <v>135</v>
      </c>
      <c r="T323" s="180" t="s">
        <v>390</v>
      </c>
      <c r="U323" s="180" t="s">
        <v>616</v>
      </c>
      <c r="V323" s="180"/>
      <c r="W323" s="179"/>
      <c r="X323" s="179"/>
      <c r="Y323" s="179"/>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c r="DA323" s="94"/>
      <c r="DB323" s="94"/>
      <c r="DC323" s="94"/>
      <c r="DD323" s="94"/>
      <c r="DE323" s="94"/>
      <c r="DF323" s="94"/>
      <c r="DG323" s="94"/>
      <c r="DH323" s="94"/>
      <c r="DI323" s="94"/>
      <c r="DJ323" s="94"/>
      <c r="DK323" s="94"/>
      <c r="DL323" s="94"/>
      <c r="DM323" s="94"/>
      <c r="DN323" s="94"/>
      <c r="DO323" s="94"/>
      <c r="DP323" s="94"/>
      <c r="DQ323" s="94"/>
      <c r="DR323" s="94"/>
      <c r="DS323" s="94"/>
      <c r="DT323" s="94"/>
      <c r="DU323" s="94"/>
      <c r="DV323" s="94"/>
      <c r="DW323" s="94"/>
      <c r="DX323" s="94"/>
      <c r="DY323" s="94"/>
      <c r="DZ323" s="94"/>
      <c r="EA323" s="94"/>
      <c r="EB323" s="94"/>
      <c r="EC323" s="94"/>
      <c r="ED323" s="94"/>
      <c r="EE323" s="94"/>
      <c r="EF323" s="94"/>
      <c r="EG323" s="94"/>
      <c r="EH323" s="94"/>
      <c r="EI323" s="94"/>
      <c r="EJ323" s="94"/>
      <c r="EK323" s="94"/>
      <c r="EL323" s="94"/>
      <c r="EM323" s="94"/>
      <c r="EN323" s="94"/>
      <c r="EO323" s="94"/>
      <c r="EP323" s="94"/>
      <c r="EQ323" s="94"/>
      <c r="ER323" s="94"/>
      <c r="ES323" s="94"/>
      <c r="ET323" s="94"/>
      <c r="EU323" s="94"/>
      <c r="EV323" s="94"/>
      <c r="EW323" s="94"/>
      <c r="EX323" s="94"/>
      <c r="EY323" s="94"/>
      <c r="EZ323" s="94"/>
      <c r="FA323" s="94"/>
      <c r="FB323" s="94"/>
      <c r="FC323" s="94"/>
      <c r="FD323" s="94"/>
      <c r="FE323" s="94"/>
      <c r="FF323" s="94"/>
      <c r="FG323" s="94"/>
      <c r="FH323" s="94"/>
      <c r="FI323" s="94"/>
      <c r="FJ323" s="94"/>
      <c r="FK323" s="94"/>
      <c r="FL323" s="94"/>
      <c r="FM323" s="94"/>
      <c r="FN323" s="94"/>
      <c r="FO323" s="94"/>
      <c r="FP323" s="94"/>
      <c r="FQ323" s="94"/>
      <c r="FR323" s="94"/>
      <c r="FS323" s="94"/>
      <c r="FT323" s="94"/>
      <c r="FU323" s="94"/>
      <c r="FV323" s="94"/>
      <c r="FW323" s="94"/>
      <c r="FX323" s="94"/>
      <c r="FY323" s="94"/>
      <c r="FZ323" s="94"/>
      <c r="GA323" s="94"/>
      <c r="GB323" s="94"/>
      <c r="GC323" s="94"/>
      <c r="GD323" s="94"/>
      <c r="GE323" s="94"/>
      <c r="GF323" s="94"/>
      <c r="GG323" s="94"/>
      <c r="GH323" s="94"/>
      <c r="GI323" s="94"/>
      <c r="GJ323" s="94"/>
      <c r="GK323" s="94"/>
      <c r="GL323" s="94"/>
      <c r="GM323" s="94"/>
      <c r="GN323" s="94"/>
      <c r="GO323" s="94"/>
      <c r="GP323" s="94"/>
      <c r="GQ323" s="94"/>
      <c r="GR323" s="94"/>
      <c r="GS323" s="94"/>
      <c r="GT323" s="94"/>
      <c r="GU323" s="94"/>
      <c r="GV323" s="94"/>
      <c r="GW323" s="94"/>
      <c r="GX323" s="94"/>
      <c r="GY323" s="94"/>
      <c r="GZ323" s="94"/>
      <c r="HA323" s="94"/>
      <c r="HB323" s="94"/>
      <c r="HC323" s="94"/>
      <c r="HD323" s="94"/>
      <c r="HE323" s="94"/>
      <c r="HF323" s="94"/>
      <c r="HG323" s="94"/>
      <c r="HH323" s="94"/>
      <c r="HI323" s="94"/>
      <c r="HJ323" s="94"/>
      <c r="HK323" s="94"/>
      <c r="HL323" s="94"/>
      <c r="HM323" s="94"/>
      <c r="HN323" s="94"/>
      <c r="HO323" s="94"/>
      <c r="HP323" s="94"/>
      <c r="HQ323" s="94"/>
      <c r="HR323" s="94"/>
      <c r="HS323" s="94"/>
      <c r="HT323" s="94"/>
      <c r="HU323" s="94"/>
      <c r="HV323" s="94"/>
      <c r="HW323" s="94"/>
      <c r="HX323" s="94"/>
      <c r="HY323" s="94"/>
      <c r="HZ323" s="94"/>
      <c r="IA323" s="94"/>
      <c r="IB323" s="94"/>
      <c r="IC323" s="94"/>
      <c r="ID323" s="94"/>
      <c r="IE323" s="94"/>
      <c r="IF323" s="94"/>
      <c r="IG323" s="94"/>
      <c r="IH323" s="94"/>
      <c r="II323" s="94"/>
      <c r="IJ323" s="94"/>
      <c r="IK323" s="94"/>
      <c r="IL323" s="94"/>
      <c r="IM323" s="94"/>
      <c r="IN323" s="94"/>
      <c r="IO323" s="94"/>
      <c r="IP323" s="94"/>
      <c r="IQ323" s="94"/>
      <c r="IR323" s="94"/>
      <c r="IS323" s="94"/>
      <c r="IT323" s="94"/>
      <c r="IU323" s="94"/>
      <c r="IV323" s="94"/>
      <c r="IW323" s="94"/>
      <c r="IX323" s="94"/>
      <c r="IY323" s="94"/>
      <c r="IZ323" s="94"/>
      <c r="JA323" s="94"/>
      <c r="JB323" s="94"/>
    </row>
    <row r="324" spans="1:262" s="59" customFormat="1" x14ac:dyDescent="0.2">
      <c r="A324" s="180">
        <v>40589</v>
      </c>
      <c r="B324" s="193" t="s">
        <v>256</v>
      </c>
      <c r="C324" s="193" t="s">
        <v>256</v>
      </c>
      <c r="D324" s="193" t="s">
        <v>137</v>
      </c>
      <c r="E324" s="193" t="s">
        <v>144</v>
      </c>
      <c r="F324" s="194">
        <v>40515</v>
      </c>
      <c r="G324" s="195">
        <v>2010</v>
      </c>
      <c r="H324" s="180" t="s">
        <v>607</v>
      </c>
      <c r="I324" s="180" t="str">
        <f>LEFT($H324,2)</f>
        <v>AR</v>
      </c>
      <c r="J324" s="180" t="str">
        <f>RIGHT($H324,2)</f>
        <v>MS</v>
      </c>
      <c r="K324" s="180" t="str">
        <f>IF($L324=$M324,L324,CONCATENATE($L324,", ",IF(ISBLANK(N324),"",CONCATENATE(N324,", ")),$M324))</f>
        <v>South Central</v>
      </c>
      <c r="L324" s="180" t="str">
        <f>INDEX('State '!$A$1:$C$62,MATCH($I324,'State '!$B:$B,0),3)</f>
        <v>South Central</v>
      </c>
      <c r="M324" s="180" t="str">
        <f>INDEX('State '!$A$1:$C$62,MATCH($J324,'State '!$B:$B,0),3)</f>
        <v>South Central</v>
      </c>
      <c r="N324" s="180"/>
      <c r="O324" s="187">
        <v>1010</v>
      </c>
      <c r="P324" s="187">
        <v>185</v>
      </c>
      <c r="Q324" s="187">
        <v>2000</v>
      </c>
      <c r="R324" s="186">
        <v>42</v>
      </c>
      <c r="S324" s="180" t="s">
        <v>135</v>
      </c>
      <c r="T324" s="180" t="s">
        <v>390</v>
      </c>
      <c r="U324" s="180" t="s">
        <v>608</v>
      </c>
      <c r="V324" s="180"/>
      <c r="W324" s="179"/>
      <c r="X324" s="179"/>
      <c r="Y324" s="179"/>
      <c r="AC324" s="111"/>
      <c r="AD324" s="111"/>
      <c r="AE324" s="111"/>
      <c r="AF324" s="111"/>
      <c r="AG324" s="111"/>
      <c r="AH324" s="111"/>
      <c r="AI324" s="111"/>
      <c r="AJ324" s="111"/>
      <c r="AK324" s="111"/>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c r="BR324" s="111"/>
      <c r="BS324" s="111"/>
      <c r="BT324" s="111"/>
      <c r="BU324" s="111"/>
      <c r="BV324" s="111"/>
      <c r="BW324" s="111"/>
      <c r="BX324" s="111"/>
      <c r="BY324" s="111"/>
      <c r="BZ324" s="111"/>
      <c r="CA324" s="111"/>
      <c r="CB324" s="111"/>
      <c r="CC324" s="111"/>
      <c r="CD324" s="111"/>
      <c r="CE324" s="111"/>
      <c r="CF324" s="111"/>
      <c r="CG324" s="111"/>
      <c r="CH324" s="111"/>
      <c r="CI324" s="111"/>
      <c r="CJ324" s="111"/>
      <c r="CK324" s="111"/>
      <c r="CL324" s="111"/>
      <c r="CM324" s="111"/>
      <c r="CN324" s="111"/>
      <c r="CO324" s="111"/>
      <c r="CP324" s="111"/>
      <c r="CQ324" s="111"/>
      <c r="CR324" s="111"/>
      <c r="CS324" s="111"/>
      <c r="CT324" s="111"/>
      <c r="CU324" s="111"/>
      <c r="CV324" s="111"/>
      <c r="CW324" s="111"/>
      <c r="CX324" s="111"/>
      <c r="CY324" s="111"/>
      <c r="CZ324" s="111"/>
      <c r="DA324" s="111"/>
      <c r="DB324" s="111"/>
      <c r="DC324" s="111"/>
      <c r="DD324" s="111"/>
      <c r="DE324" s="111"/>
      <c r="DF324" s="111"/>
      <c r="DG324" s="111"/>
      <c r="DH324" s="111"/>
      <c r="DI324" s="111"/>
      <c r="DJ324" s="111"/>
      <c r="DK324" s="111"/>
      <c r="DL324" s="111"/>
      <c r="DM324" s="111"/>
      <c r="DN324" s="111"/>
      <c r="DO324" s="111"/>
      <c r="DP324" s="111"/>
      <c r="DQ324" s="111"/>
      <c r="DR324" s="111"/>
      <c r="DS324" s="111"/>
      <c r="DT324" s="111"/>
      <c r="DU324" s="111"/>
      <c r="DV324" s="111"/>
      <c r="DW324" s="111"/>
      <c r="DX324" s="111"/>
      <c r="DY324" s="111"/>
      <c r="DZ324" s="111"/>
      <c r="EA324" s="111"/>
      <c r="EB324" s="111"/>
      <c r="EC324" s="111"/>
      <c r="ED324" s="111"/>
      <c r="EE324" s="111"/>
      <c r="EF324" s="111"/>
      <c r="EG324" s="111"/>
      <c r="EH324" s="111"/>
      <c r="EI324" s="111"/>
      <c r="EJ324" s="111"/>
      <c r="EK324" s="111"/>
      <c r="EL324" s="111"/>
      <c r="EM324" s="111"/>
      <c r="EN324" s="111"/>
      <c r="EO324" s="111"/>
      <c r="EP324" s="111"/>
      <c r="EQ324" s="111"/>
      <c r="ER324" s="111"/>
      <c r="ES324" s="111"/>
      <c r="ET324" s="111"/>
      <c r="EU324" s="111"/>
      <c r="EV324" s="111"/>
      <c r="EW324" s="111"/>
      <c r="EX324" s="111"/>
      <c r="EY324" s="111"/>
      <c r="EZ324" s="111"/>
      <c r="FA324" s="111"/>
      <c r="FB324" s="111"/>
      <c r="FC324" s="111"/>
      <c r="FD324" s="111"/>
      <c r="FE324" s="111"/>
      <c r="FF324" s="111"/>
      <c r="FG324" s="111"/>
      <c r="FH324" s="111"/>
      <c r="FI324" s="111"/>
      <c r="FJ324" s="111"/>
      <c r="FK324" s="111"/>
      <c r="FL324" s="111"/>
      <c r="FM324" s="111"/>
      <c r="FN324" s="111"/>
      <c r="FO324" s="111"/>
      <c r="FP324" s="111"/>
      <c r="FQ324" s="111"/>
      <c r="FR324" s="111"/>
      <c r="FS324" s="111"/>
      <c r="FT324" s="111"/>
      <c r="FU324" s="111"/>
      <c r="FV324" s="111"/>
      <c r="FW324" s="111"/>
      <c r="FX324" s="111"/>
      <c r="FY324" s="111"/>
      <c r="FZ324" s="111"/>
      <c r="GA324" s="111"/>
      <c r="GB324" s="111"/>
      <c r="GC324" s="111"/>
      <c r="GD324" s="111"/>
      <c r="GE324" s="111"/>
      <c r="GF324" s="111"/>
      <c r="GG324" s="111"/>
      <c r="GH324" s="111"/>
      <c r="GI324" s="111"/>
      <c r="GJ324" s="111"/>
      <c r="GK324" s="111"/>
      <c r="GL324" s="111"/>
      <c r="GM324" s="111"/>
      <c r="GN324" s="111"/>
      <c r="GO324" s="111"/>
      <c r="GP324" s="111"/>
      <c r="GQ324" s="111"/>
      <c r="GR324" s="111"/>
      <c r="GS324" s="111"/>
      <c r="GT324" s="111"/>
      <c r="GU324" s="111"/>
      <c r="GV324" s="111"/>
      <c r="GW324" s="111"/>
      <c r="GX324" s="111"/>
      <c r="GY324" s="111"/>
      <c r="GZ324" s="111"/>
      <c r="HA324" s="111"/>
      <c r="HB324" s="111"/>
      <c r="HC324" s="111"/>
      <c r="HD324" s="111"/>
      <c r="HE324" s="111"/>
      <c r="HF324" s="111"/>
      <c r="HG324" s="111"/>
      <c r="HH324" s="111"/>
      <c r="HI324" s="111"/>
      <c r="HJ324" s="111"/>
      <c r="HK324" s="111"/>
      <c r="HL324" s="111"/>
      <c r="HM324" s="111"/>
      <c r="HN324" s="111"/>
      <c r="HO324" s="111"/>
      <c r="HP324" s="111"/>
      <c r="HQ324" s="111"/>
      <c r="HR324" s="111"/>
      <c r="HS324" s="111"/>
      <c r="HT324" s="111"/>
      <c r="HU324" s="111"/>
      <c r="HV324" s="111"/>
      <c r="HW324" s="111"/>
      <c r="HX324" s="111"/>
      <c r="HY324" s="111"/>
      <c r="HZ324" s="111"/>
      <c r="IA324" s="111"/>
      <c r="IB324" s="111"/>
      <c r="IC324" s="111"/>
      <c r="ID324" s="111"/>
      <c r="IE324" s="111"/>
      <c r="IF324" s="111"/>
      <c r="IG324" s="111"/>
      <c r="IH324" s="111"/>
      <c r="II324" s="111"/>
      <c r="IJ324" s="111"/>
      <c r="IK324" s="111"/>
      <c r="IL324" s="111"/>
      <c r="IM324" s="111"/>
      <c r="IN324" s="111"/>
      <c r="IO324" s="111"/>
      <c r="IP324" s="111"/>
      <c r="IQ324" s="111"/>
      <c r="IR324" s="111"/>
      <c r="IS324" s="111"/>
      <c r="IT324" s="111"/>
      <c r="IU324" s="111"/>
      <c r="IV324" s="111"/>
      <c r="IW324" s="111"/>
      <c r="IX324" s="111"/>
      <c r="IY324" s="111"/>
      <c r="IZ324" s="111"/>
      <c r="JA324" s="111"/>
      <c r="JB324" s="111"/>
    </row>
    <row r="325" spans="1:262" x14ac:dyDescent="0.2">
      <c r="A325" s="180">
        <v>40388</v>
      </c>
      <c r="B325" s="193" t="s">
        <v>599</v>
      </c>
      <c r="C325" s="193" t="s">
        <v>253</v>
      </c>
      <c r="D325" s="193" t="s">
        <v>134</v>
      </c>
      <c r="E325" s="193" t="s">
        <v>144</v>
      </c>
      <c r="F325" s="194">
        <v>40483</v>
      </c>
      <c r="G325" s="195">
        <v>2010</v>
      </c>
      <c r="H325" s="180" t="s">
        <v>13</v>
      </c>
      <c r="I325" s="180" t="str">
        <f>LEFT($H325,2)</f>
        <v>CA</v>
      </c>
      <c r="J325" s="180" t="str">
        <f>RIGHT($H325,2)</f>
        <v>CA</v>
      </c>
      <c r="K325" s="180" t="str">
        <f>IF($L325=$M325,L325,CONCATENATE($L325,", ",IF(ISBLANK(N325),"",CONCATENATE(N325,", ")),$M325))</f>
        <v>Pacific</v>
      </c>
      <c r="L325" s="180" t="str">
        <f>INDEX('State '!$A$1:$C$62,MATCH($I325,'State '!$B:$B,0),3)</f>
        <v>Pacific</v>
      </c>
      <c r="M325" s="180" t="str">
        <f>INDEX('State '!$A$1:$C$62,MATCH($J325,'State '!$B:$B,0),3)</f>
        <v>Pacific</v>
      </c>
      <c r="N325" s="180"/>
      <c r="O325" s="187">
        <v>45</v>
      </c>
      <c r="P325" s="187">
        <v>27</v>
      </c>
      <c r="Q325" s="187">
        <v>200</v>
      </c>
      <c r="R325" s="186">
        <v>30</v>
      </c>
      <c r="S325" s="180" t="s">
        <v>139</v>
      </c>
      <c r="T325" s="180" t="s">
        <v>188</v>
      </c>
      <c r="U325" s="180" t="s">
        <v>391</v>
      </c>
      <c r="V325" s="180"/>
      <c r="W325" s="179"/>
      <c r="X325" s="179"/>
      <c r="Y325" s="179"/>
      <c r="Z325" s="94"/>
      <c r="AA325" s="94"/>
      <c r="AB325" s="94"/>
    </row>
    <row r="326" spans="1:262" x14ac:dyDescent="0.2">
      <c r="A326" s="180">
        <v>40589</v>
      </c>
      <c r="B326" s="193" t="s">
        <v>569</v>
      </c>
      <c r="C326" s="193" t="s">
        <v>245</v>
      </c>
      <c r="D326" s="193" t="s">
        <v>141</v>
      </c>
      <c r="E326" s="193" t="s">
        <v>144</v>
      </c>
      <c r="F326" s="194">
        <v>40193</v>
      </c>
      <c r="G326" s="195">
        <v>2010</v>
      </c>
      <c r="H326" s="180" t="s">
        <v>0</v>
      </c>
      <c r="I326" s="180" t="str">
        <f>LEFT($H326,2)</f>
        <v>LA</v>
      </c>
      <c r="J326" s="180" t="str">
        <f>RIGHT($H326,2)</f>
        <v>LA</v>
      </c>
      <c r="K326" s="180" t="str">
        <f>IF($L326=$M326,L326,CONCATENATE($L326,", ",IF(ISBLANK(N326),"",CONCATENATE(N326,", ")),$M326))</f>
        <v>South Central</v>
      </c>
      <c r="L326" s="180" t="str">
        <f>INDEX('State '!$A$1:$C$62,MATCH($I326,'State '!$B:$B,0),3)</f>
        <v>South Central</v>
      </c>
      <c r="M326" s="180" t="str">
        <f>INDEX('State '!$A$1:$C$62,MATCH($J326,'State '!$B:$B,0),3)</f>
        <v>South Central</v>
      </c>
      <c r="N326" s="180"/>
      <c r="O326" s="187">
        <v>1053</v>
      </c>
      <c r="P326" s="187">
        <v>121</v>
      </c>
      <c r="Q326" s="187">
        <v>1100</v>
      </c>
      <c r="R326" s="186" t="s">
        <v>570</v>
      </c>
      <c r="S326" s="180" t="s">
        <v>139</v>
      </c>
      <c r="T326" s="180" t="s">
        <v>188</v>
      </c>
      <c r="U326" s="180" t="s">
        <v>391</v>
      </c>
      <c r="V326" s="180"/>
      <c r="W326" s="179"/>
      <c r="X326" s="179"/>
      <c r="Y326" s="179"/>
      <c r="Z326" s="94"/>
      <c r="AA326" s="94"/>
      <c r="AB326" s="94"/>
    </row>
    <row r="327" spans="1:262" x14ac:dyDescent="0.2">
      <c r="A327" s="180">
        <v>40388</v>
      </c>
      <c r="B327" s="193" t="s">
        <v>633</v>
      </c>
      <c r="C327" s="193" t="s">
        <v>241</v>
      </c>
      <c r="D327" s="193" t="s">
        <v>141</v>
      </c>
      <c r="E327" s="193" t="s">
        <v>144</v>
      </c>
      <c r="F327" s="194">
        <v>40476</v>
      </c>
      <c r="G327" s="195">
        <v>2010</v>
      </c>
      <c r="H327" s="180" t="s">
        <v>478</v>
      </c>
      <c r="I327" s="180" t="str">
        <f>LEFT($H327,2)</f>
        <v>TX</v>
      </c>
      <c r="J327" s="180" t="str">
        <f>RIGHT($H327,2)</f>
        <v>MS</v>
      </c>
      <c r="K327" s="180" t="str">
        <f>IF($L327=$M327,L327,CONCATENATE($L327,", ",IF(ISBLANK(N327),"",CONCATENATE(N327,", ")),$M327))</f>
        <v>South Central</v>
      </c>
      <c r="L327" s="180" t="str">
        <f>INDEX('State '!$A$1:$C$62,MATCH($I327,'State '!$B:$B,0),3)</f>
        <v>South Central</v>
      </c>
      <c r="M327" s="180" t="str">
        <f>INDEX('State '!$A$1:$C$62,MATCH($J327,'State '!$B:$B,0),3)</f>
        <v>South Central</v>
      </c>
      <c r="N327" s="180"/>
      <c r="O327" s="187">
        <v>161</v>
      </c>
      <c r="P327" s="187"/>
      <c r="Q327" s="187">
        <v>556</v>
      </c>
      <c r="R327" s="186"/>
      <c r="S327" s="180" t="s">
        <v>135</v>
      </c>
      <c r="T327" s="180" t="s">
        <v>390</v>
      </c>
      <c r="U327" s="180" t="s">
        <v>634</v>
      </c>
      <c r="V327" s="180"/>
      <c r="W327" s="179"/>
      <c r="X327" s="179"/>
      <c r="Y327" s="179"/>
      <c r="Z327" s="94"/>
      <c r="AA327" s="94"/>
      <c r="AB327" s="94"/>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c r="DV327" s="19"/>
      <c r="DW327" s="19"/>
      <c r="DX327" s="19"/>
      <c r="DY327" s="19"/>
      <c r="DZ327" s="19"/>
      <c r="EA327" s="19"/>
      <c r="EB327" s="19"/>
      <c r="EC327" s="19"/>
      <c r="ED327" s="19"/>
      <c r="EE327" s="19"/>
      <c r="EF327" s="19"/>
      <c r="EG327" s="19"/>
      <c r="EH327" s="19"/>
      <c r="EI327" s="19"/>
      <c r="EJ327" s="19"/>
      <c r="EK327" s="19"/>
      <c r="EL327" s="19"/>
      <c r="EM327" s="19"/>
      <c r="EN327" s="19"/>
      <c r="EO327" s="19"/>
      <c r="EP327" s="19"/>
      <c r="EQ327" s="19"/>
      <c r="ER327" s="19"/>
      <c r="ES327" s="19"/>
      <c r="ET327" s="19"/>
      <c r="EU327" s="19"/>
      <c r="EV327" s="19"/>
      <c r="EW327" s="19"/>
      <c r="EX327" s="19"/>
      <c r="EY327" s="19"/>
      <c r="EZ327" s="19"/>
      <c r="FA327" s="19"/>
      <c r="FB327" s="19"/>
      <c r="FC327" s="19"/>
      <c r="FD327" s="19"/>
      <c r="FE327" s="19"/>
      <c r="FF327" s="19"/>
      <c r="FG327" s="19"/>
      <c r="FH327" s="19"/>
      <c r="FI327" s="19"/>
      <c r="FJ327" s="19"/>
      <c r="FK327" s="19"/>
      <c r="FL327" s="19"/>
      <c r="FM327" s="19"/>
      <c r="FN327" s="19"/>
      <c r="FO327" s="19"/>
      <c r="FP327" s="19"/>
      <c r="FQ327" s="19"/>
      <c r="FR327" s="19"/>
      <c r="FS327" s="19"/>
      <c r="FT327" s="19"/>
      <c r="FU327" s="19"/>
      <c r="FV327" s="19"/>
      <c r="FW327" s="19"/>
      <c r="FX327" s="19"/>
      <c r="FY327" s="19"/>
      <c r="FZ327" s="19"/>
      <c r="GA327" s="19"/>
      <c r="GB327" s="19"/>
      <c r="GC327" s="19"/>
      <c r="GD327" s="19"/>
      <c r="GE327" s="19"/>
      <c r="GF327" s="19"/>
      <c r="GG327" s="19"/>
      <c r="GH327" s="19"/>
      <c r="GI327" s="19"/>
      <c r="GJ327" s="19"/>
      <c r="GK327" s="19"/>
      <c r="GL327" s="19"/>
      <c r="GM327" s="19"/>
      <c r="GN327" s="19"/>
      <c r="GO327" s="19"/>
      <c r="GP327" s="19"/>
      <c r="GQ327" s="19"/>
      <c r="GR327" s="19"/>
      <c r="GS327" s="19"/>
      <c r="GT327" s="19"/>
      <c r="GU327" s="19"/>
      <c r="GV327" s="19"/>
      <c r="GW327" s="19"/>
      <c r="GX327" s="19"/>
      <c r="GY327" s="19"/>
      <c r="GZ327" s="19"/>
      <c r="HA327" s="19"/>
      <c r="HB327" s="19"/>
      <c r="HC327" s="19"/>
      <c r="HD327" s="19"/>
      <c r="HE327" s="19"/>
      <c r="HF327" s="19"/>
      <c r="HG327" s="19"/>
      <c r="HH327" s="19"/>
      <c r="HI327" s="19"/>
      <c r="HJ327" s="19"/>
      <c r="HK327" s="19"/>
      <c r="HL327" s="19"/>
      <c r="HM327" s="19"/>
      <c r="HN327" s="19"/>
      <c r="HO327" s="19"/>
      <c r="HP327" s="19"/>
      <c r="HQ327" s="19"/>
      <c r="HR327" s="19"/>
      <c r="HS327" s="19"/>
      <c r="HT327" s="19"/>
      <c r="HU327" s="19"/>
      <c r="HV327" s="19"/>
      <c r="HW327" s="19"/>
      <c r="HX327" s="19"/>
      <c r="HY327" s="19"/>
      <c r="HZ327" s="19"/>
      <c r="IA327" s="19"/>
      <c r="IB327" s="19"/>
      <c r="IC327" s="19"/>
      <c r="ID327" s="19"/>
      <c r="IE327" s="19"/>
      <c r="IF327" s="19"/>
      <c r="IG327" s="19"/>
      <c r="IH327" s="19"/>
      <c r="II327" s="19"/>
      <c r="IJ327" s="19"/>
      <c r="IK327" s="19"/>
      <c r="IL327" s="19"/>
      <c r="IM327" s="19"/>
      <c r="IN327" s="19"/>
      <c r="IO327" s="19"/>
      <c r="IP327" s="19"/>
      <c r="IQ327" s="19"/>
      <c r="IR327" s="19"/>
      <c r="IS327" s="19"/>
      <c r="IT327" s="19"/>
      <c r="IU327" s="19"/>
      <c r="IV327" s="19"/>
      <c r="IW327" s="19"/>
      <c r="IX327" s="19"/>
      <c r="IY327" s="19"/>
      <c r="IZ327" s="19"/>
      <c r="JA327" s="19"/>
      <c r="JB327" s="19"/>
    </row>
    <row r="328" spans="1:262" x14ac:dyDescent="0.2">
      <c r="A328" s="180">
        <v>40283</v>
      </c>
      <c r="B328" s="181" t="s">
        <v>565</v>
      </c>
      <c r="C328" s="181" t="s">
        <v>226</v>
      </c>
      <c r="D328" s="181" t="s">
        <v>141</v>
      </c>
      <c r="E328" s="182" t="s">
        <v>144</v>
      </c>
      <c r="F328" s="183">
        <v>40277</v>
      </c>
      <c r="G328" s="184">
        <v>2010</v>
      </c>
      <c r="H328" s="180" t="s">
        <v>566</v>
      </c>
      <c r="I328" s="180" t="str">
        <f>LEFT($H328,2)</f>
        <v>WY</v>
      </c>
      <c r="J328" s="180" t="str">
        <f>RIGHT($H328,2)</f>
        <v>NV</v>
      </c>
      <c r="K328" s="180" t="str">
        <f>IF($L328=$M328,L328,CONCATENATE($L328,", ",IF(ISBLANK(N328),"",CONCATENATE(N328,", ")),$M328))</f>
        <v>Mountain</v>
      </c>
      <c r="L328" s="180" t="str">
        <f>INDEX('State '!$A$1:$C$62,MATCH($I328,'State '!$B:$B,0),3)</f>
        <v>Mountain</v>
      </c>
      <c r="M328" s="180" t="str">
        <f>INDEX('State '!$A$1:$C$62,MATCH($J328,'State '!$B:$B,0),3)</f>
        <v>Mountain</v>
      </c>
      <c r="N328" s="180"/>
      <c r="O328" s="186">
        <v>62.1</v>
      </c>
      <c r="P328" s="186"/>
      <c r="Q328" s="186">
        <v>145</v>
      </c>
      <c r="R328" s="187">
        <v>36</v>
      </c>
      <c r="S328" s="188" t="s">
        <v>135</v>
      </c>
      <c r="T328" s="185" t="s">
        <v>390</v>
      </c>
      <c r="U328" s="189" t="s">
        <v>567</v>
      </c>
      <c r="V328" s="180"/>
      <c r="W328" s="179"/>
      <c r="X328" s="179"/>
      <c r="Y328" s="179"/>
      <c r="Z328" s="94"/>
      <c r="AA328" s="94"/>
      <c r="AB328" s="94"/>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19"/>
      <c r="IU328" s="19"/>
      <c r="IV328" s="19"/>
      <c r="IW328" s="19"/>
      <c r="IX328" s="19"/>
      <c r="IY328" s="19"/>
      <c r="IZ328" s="19"/>
      <c r="JA328" s="19"/>
      <c r="JB328" s="19"/>
    </row>
    <row r="329" spans="1:262" x14ac:dyDescent="0.2">
      <c r="A329" s="180">
        <v>40367</v>
      </c>
      <c r="B329" s="193" t="s">
        <v>600</v>
      </c>
      <c r="C329" s="193" t="s">
        <v>254</v>
      </c>
      <c r="D329" s="193" t="s">
        <v>141</v>
      </c>
      <c r="E329" s="193" t="s">
        <v>144</v>
      </c>
      <c r="F329" s="194">
        <v>40329</v>
      </c>
      <c r="G329" s="195">
        <v>2010</v>
      </c>
      <c r="H329" s="180" t="s">
        <v>601</v>
      </c>
      <c r="I329" s="180" t="str">
        <f>LEFT($H329,2)</f>
        <v>OK</v>
      </c>
      <c r="J329" s="180" t="str">
        <f>RIGHT($H329,2)</f>
        <v>LA</v>
      </c>
      <c r="K329" s="180" t="str">
        <f>IF($L329=$M329,L329,CONCATENATE($L329,", ",IF(ISBLANK(N329),"",CONCATENATE(N329,", ")),$M329))</f>
        <v>South Central</v>
      </c>
      <c r="L329" s="180" t="str">
        <f>INDEX('State '!$A$1:$C$62,MATCH($I329,'State '!$B:$B,0),3)</f>
        <v>South Central</v>
      </c>
      <c r="M329" s="180" t="str">
        <f>INDEX('State '!$A$1:$C$62,MATCH($J329,'State '!$B:$B,0),3)</f>
        <v>South Central</v>
      </c>
      <c r="N329" s="180"/>
      <c r="O329" s="187">
        <v>1340</v>
      </c>
      <c r="P329" s="187"/>
      <c r="Q329" s="187">
        <v>1500</v>
      </c>
      <c r="R329" s="186"/>
      <c r="S329" s="180" t="s">
        <v>135</v>
      </c>
      <c r="T329" s="180" t="s">
        <v>390</v>
      </c>
      <c r="U329" s="180" t="s">
        <v>602</v>
      </c>
      <c r="V329" s="180"/>
      <c r="W329" s="179"/>
      <c r="X329" s="179"/>
      <c r="Y329" s="179"/>
      <c r="Z329" s="94"/>
      <c r="AA329" s="94"/>
      <c r="AB329" s="94"/>
    </row>
    <row r="330" spans="1:262" x14ac:dyDescent="0.2">
      <c r="A330" s="180">
        <v>40633</v>
      </c>
      <c r="B330" s="193" t="s">
        <v>592</v>
      </c>
      <c r="C330" s="193" t="s">
        <v>251</v>
      </c>
      <c r="D330" s="193" t="s">
        <v>137</v>
      </c>
      <c r="E330" s="193" t="s">
        <v>144</v>
      </c>
      <c r="F330" s="194">
        <v>40483</v>
      </c>
      <c r="G330" s="195">
        <v>2010</v>
      </c>
      <c r="H330" s="180" t="s">
        <v>16</v>
      </c>
      <c r="I330" s="180" t="str">
        <f>LEFT($H330,2)</f>
        <v>NC</v>
      </c>
      <c r="J330" s="180" t="str">
        <f>RIGHT($H330,2)</f>
        <v>NC</v>
      </c>
      <c r="K330" s="180" t="str">
        <f>IF($L330=$M330,L330,CONCATENATE($L330,", ",IF(ISBLANK(N330),"",CONCATENATE(N330,", ")),$M330))</f>
        <v>Southeast</v>
      </c>
      <c r="L330" s="180" t="str">
        <f>INDEX('State '!$A$1:$C$62,MATCH($I330,'State '!$B:$B,0),3)</f>
        <v>Southeast</v>
      </c>
      <c r="M330" s="180" t="str">
        <f>INDEX('State '!$A$1:$C$62,MATCH($J330,'State '!$B:$B,0),3)</f>
        <v>Southeast</v>
      </c>
      <c r="N330" s="180"/>
      <c r="O330" s="187">
        <v>42</v>
      </c>
      <c r="P330" s="187">
        <v>43</v>
      </c>
      <c r="Q330" s="187">
        <v>70</v>
      </c>
      <c r="R330" s="186">
        <v>12</v>
      </c>
      <c r="S330" s="180" t="s">
        <v>139</v>
      </c>
      <c r="T330" s="180" t="s">
        <v>188</v>
      </c>
      <c r="U330" s="180" t="s">
        <v>391</v>
      </c>
      <c r="V330" s="180"/>
      <c r="W330" s="179"/>
      <c r="X330" s="179"/>
      <c r="Y330" s="179"/>
      <c r="Z330" s="94"/>
      <c r="AA330" s="94"/>
      <c r="AB330" s="94"/>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c r="DY330" s="19"/>
      <c r="DZ330" s="19"/>
      <c r="EA330" s="19"/>
      <c r="EB330" s="19"/>
      <c r="EC330" s="19"/>
      <c r="ED330" s="19"/>
      <c r="EE330" s="19"/>
      <c r="EF330" s="19"/>
      <c r="EG330" s="19"/>
      <c r="EH330" s="19"/>
      <c r="EI330" s="19"/>
      <c r="EJ330" s="19"/>
      <c r="EK330" s="19"/>
      <c r="EL330" s="19"/>
      <c r="EM330" s="19"/>
      <c r="EN330" s="19"/>
      <c r="EO330" s="19"/>
      <c r="EP330" s="19"/>
      <c r="EQ330" s="19"/>
      <c r="ER330" s="19"/>
      <c r="ES330" s="19"/>
      <c r="ET330" s="19"/>
      <c r="EU330" s="19"/>
      <c r="EV330" s="19"/>
      <c r="EW330" s="19"/>
      <c r="EX330" s="19"/>
      <c r="EY330" s="19"/>
      <c r="EZ330" s="19"/>
      <c r="FA330" s="19"/>
      <c r="FB330" s="19"/>
      <c r="FC330" s="19"/>
      <c r="FD330" s="19"/>
      <c r="FE330" s="19"/>
      <c r="FF330" s="19"/>
      <c r="FG330" s="19"/>
      <c r="FH330" s="19"/>
      <c r="FI330" s="19"/>
      <c r="FJ330" s="19"/>
      <c r="FK330" s="19"/>
      <c r="FL330" s="19"/>
      <c r="FM330" s="19"/>
      <c r="FN330" s="19"/>
      <c r="FO330" s="19"/>
      <c r="FP330" s="19"/>
      <c r="FQ330" s="19"/>
      <c r="FR330" s="19"/>
      <c r="FS330" s="19"/>
      <c r="FT330" s="19"/>
      <c r="FU330" s="19"/>
      <c r="FV330" s="19"/>
      <c r="FW330" s="19"/>
      <c r="FX330" s="19"/>
      <c r="FY330" s="19"/>
      <c r="FZ330" s="19"/>
      <c r="GA330" s="19"/>
      <c r="GB330" s="19"/>
      <c r="GC330" s="19"/>
      <c r="GD330" s="19"/>
      <c r="GE330" s="19"/>
      <c r="GF330" s="19"/>
      <c r="GG330" s="19"/>
      <c r="GH330" s="19"/>
      <c r="GI330" s="19"/>
      <c r="GJ330" s="19"/>
      <c r="GK330" s="19"/>
      <c r="GL330" s="19"/>
      <c r="GM330" s="19"/>
      <c r="GN330" s="19"/>
      <c r="GO330" s="19"/>
      <c r="GP330" s="19"/>
      <c r="GQ330" s="19"/>
      <c r="GR330" s="19"/>
      <c r="GS330" s="19"/>
      <c r="GT330" s="19"/>
      <c r="GU330" s="19"/>
      <c r="GV330" s="19"/>
      <c r="GW330" s="19"/>
      <c r="GX330" s="19"/>
      <c r="GY330" s="19"/>
      <c r="GZ330" s="19"/>
      <c r="HA330" s="19"/>
      <c r="HB330" s="19"/>
      <c r="HC330" s="19"/>
      <c r="HD330" s="19"/>
      <c r="HE330" s="19"/>
      <c r="HF330" s="19"/>
      <c r="HG330" s="19"/>
      <c r="HH330" s="19"/>
      <c r="HI330" s="19"/>
      <c r="HJ330" s="19"/>
      <c r="HK330" s="19"/>
      <c r="HL330" s="19"/>
      <c r="HM330" s="19"/>
      <c r="HN330" s="19"/>
      <c r="HO330" s="19"/>
      <c r="HP330" s="19"/>
      <c r="HQ330" s="19"/>
      <c r="HR330" s="19"/>
      <c r="HS330" s="19"/>
      <c r="HT330" s="19"/>
      <c r="HU330" s="19"/>
      <c r="HV330" s="19"/>
      <c r="HW330" s="19"/>
      <c r="HX330" s="19"/>
      <c r="HY330" s="19"/>
      <c r="HZ330" s="19"/>
      <c r="IA330" s="19"/>
      <c r="IB330" s="19"/>
      <c r="IC330" s="19"/>
      <c r="ID330" s="19"/>
      <c r="IE330" s="19"/>
      <c r="IF330" s="19"/>
      <c r="IG330" s="19"/>
      <c r="IH330" s="19"/>
      <c r="II330" s="19"/>
      <c r="IJ330" s="19"/>
      <c r="IK330" s="19"/>
      <c r="IL330" s="19"/>
      <c r="IM330" s="19"/>
      <c r="IN330" s="19"/>
      <c r="IO330" s="19"/>
      <c r="IP330" s="19"/>
      <c r="IQ330" s="19"/>
      <c r="IR330" s="19"/>
      <c r="IS330" s="19"/>
      <c r="IT330" s="19"/>
      <c r="IU330" s="19"/>
      <c r="IV330" s="19"/>
      <c r="IW330" s="19"/>
      <c r="IX330" s="19"/>
      <c r="IY330" s="19"/>
      <c r="IZ330" s="19"/>
      <c r="JA330" s="19"/>
      <c r="JB330" s="19"/>
    </row>
    <row r="331" spans="1:262" ht="25.5" x14ac:dyDescent="0.2">
      <c r="A331" s="180">
        <v>40589</v>
      </c>
      <c r="B331" s="193" t="s">
        <v>631</v>
      </c>
      <c r="C331" s="193" t="s">
        <v>262</v>
      </c>
      <c r="D331" s="193" t="s">
        <v>141</v>
      </c>
      <c r="E331" s="193" t="s">
        <v>144</v>
      </c>
      <c r="F331" s="194">
        <v>40483</v>
      </c>
      <c r="G331" s="195">
        <v>2010</v>
      </c>
      <c r="H331" s="180" t="s">
        <v>30</v>
      </c>
      <c r="I331" s="180" t="str">
        <f>LEFT($H331,2)</f>
        <v>MN</v>
      </c>
      <c r="J331" s="180" t="str">
        <f>RIGHT($H331,2)</f>
        <v>MN</v>
      </c>
      <c r="K331" s="180" t="str">
        <f>IF($L331=$M331,L331,CONCATENATE($L331,", ",IF(ISBLANK(N331),"",CONCATENATE(N331,", ")),$M331))</f>
        <v>Midwest</v>
      </c>
      <c r="L331" s="180" t="str">
        <f>INDEX('State '!$A$1:$C$62,MATCH($I331,'State '!$B:$B,0),3)</f>
        <v>Midwest</v>
      </c>
      <c r="M331" s="180" t="str">
        <f>INDEX('State '!$A$1:$C$62,MATCH($J331,'State '!$B:$B,0),3)</f>
        <v>Midwest</v>
      </c>
      <c r="N331" s="180"/>
      <c r="O331" s="187">
        <v>43</v>
      </c>
      <c r="P331" s="187">
        <v>10</v>
      </c>
      <c r="Q331" s="187">
        <v>135</v>
      </c>
      <c r="R331" s="186">
        <v>16</v>
      </c>
      <c r="S331" s="180" t="s">
        <v>135</v>
      </c>
      <c r="T331" s="180" t="s">
        <v>390</v>
      </c>
      <c r="U331" s="180" t="s">
        <v>632</v>
      </c>
      <c r="V331" s="180"/>
      <c r="W331" s="179"/>
      <c r="X331" s="179"/>
      <c r="Y331" s="179"/>
      <c r="Z331" s="94"/>
      <c r="AA331" s="94"/>
      <c r="AB331" s="94"/>
    </row>
    <row r="332" spans="1:262" ht="25.5" x14ac:dyDescent="0.2">
      <c r="A332" s="180">
        <v>40367</v>
      </c>
      <c r="B332" s="181" t="s">
        <v>580</v>
      </c>
      <c r="C332" s="181" t="s">
        <v>246</v>
      </c>
      <c r="D332" s="181" t="s">
        <v>134</v>
      </c>
      <c r="E332" s="182" t="s">
        <v>144</v>
      </c>
      <c r="F332" s="183">
        <v>40250</v>
      </c>
      <c r="G332" s="184">
        <v>2010</v>
      </c>
      <c r="H332" s="180" t="s">
        <v>581</v>
      </c>
      <c r="I332" s="180" t="str">
        <f>LEFT($H332,2)</f>
        <v>MX</v>
      </c>
      <c r="J332" s="180" t="str">
        <f>RIGHT($H332,2)</f>
        <v>AZ</v>
      </c>
      <c r="K332" s="180" t="str">
        <f>IF($L332=$M332,L332,CONCATENATE($L332,", ",IF(ISBLANK(N332),"",CONCATENATE(N332,", ")),$M332))</f>
        <v>Mexico, Mountain</v>
      </c>
      <c r="L332" s="180" t="str">
        <f>INDEX('State '!$A$1:$C$62,MATCH($I332,'State '!$B:$B,0),3)</f>
        <v>Mexico</v>
      </c>
      <c r="M332" s="180" t="str">
        <f>INDEX('State '!$A$1:$C$62,MATCH($J332,'State '!$B:$B,0),3)</f>
        <v>Mountain</v>
      </c>
      <c r="N332" s="180"/>
      <c r="O332" s="186">
        <v>14.8</v>
      </c>
      <c r="P332" s="186">
        <v>3.27</v>
      </c>
      <c r="Q332" s="186">
        <v>81.25</v>
      </c>
      <c r="R332" s="187">
        <v>12</v>
      </c>
      <c r="S332" s="188" t="s">
        <v>135</v>
      </c>
      <c r="T332" s="185" t="s">
        <v>390</v>
      </c>
      <c r="U332" s="189" t="s">
        <v>582</v>
      </c>
      <c r="V332" s="180"/>
      <c r="W332" s="179"/>
      <c r="X332" s="179"/>
      <c r="Y332" s="179"/>
      <c r="Z332" s="94"/>
      <c r="AA332" s="94"/>
      <c r="AB332" s="94"/>
    </row>
    <row r="333" spans="1:262" s="19" customFormat="1" x14ac:dyDescent="0.2">
      <c r="A333" s="180">
        <v>40388</v>
      </c>
      <c r="B333" s="181" t="s">
        <v>619</v>
      </c>
      <c r="C333" s="181" t="s">
        <v>258</v>
      </c>
      <c r="D333" s="181" t="s">
        <v>141</v>
      </c>
      <c r="E333" s="182" t="s">
        <v>144</v>
      </c>
      <c r="F333" s="183">
        <v>40483</v>
      </c>
      <c r="G333" s="190">
        <v>2010</v>
      </c>
      <c r="H333" s="180" t="s">
        <v>620</v>
      </c>
      <c r="I333" s="180" t="str">
        <f>LEFT($H333,2)</f>
        <v>CO</v>
      </c>
      <c r="J333" s="180" t="str">
        <f>RIGHT($H333,2)</f>
        <v>WY</v>
      </c>
      <c r="K333" s="180" t="str">
        <f>IF($L333=$M333,L333,CONCATENATE($L333,", ",IF(ISBLANK(N333),"",CONCATENATE(N333,", ")),$M333))</f>
        <v>Mountain</v>
      </c>
      <c r="L333" s="180" t="str">
        <f>INDEX('State '!$A$1:$C$62,MATCH($I333,'State '!$B:$B,0),3)</f>
        <v>Mountain</v>
      </c>
      <c r="M333" s="180" t="str">
        <f>INDEX('State '!$A$1:$C$62,MATCH($J333,'State '!$B:$B,0),3)</f>
        <v>Mountain</v>
      </c>
      <c r="N333" s="180"/>
      <c r="O333" s="186">
        <v>59.4</v>
      </c>
      <c r="P333" s="186">
        <v>16</v>
      </c>
      <c r="Q333" s="186">
        <v>150</v>
      </c>
      <c r="R333" s="187">
        <v>30</v>
      </c>
      <c r="S333" s="188" t="s">
        <v>135</v>
      </c>
      <c r="T333" s="185" t="s">
        <v>390</v>
      </c>
      <c r="U333" s="189" t="s">
        <v>621</v>
      </c>
      <c r="V333" s="180"/>
      <c r="W333" s="179"/>
      <c r="X333" s="179"/>
      <c r="Y333" s="179"/>
    </row>
    <row r="334" spans="1:262" ht="25.5" x14ac:dyDescent="0.2">
      <c r="A334" s="180">
        <v>40388</v>
      </c>
      <c r="B334" s="181" t="s">
        <v>603</v>
      </c>
      <c r="C334" s="181" t="s">
        <v>239</v>
      </c>
      <c r="D334" s="181" t="s">
        <v>141</v>
      </c>
      <c r="E334" s="182" t="s">
        <v>144</v>
      </c>
      <c r="F334" s="183">
        <v>40179</v>
      </c>
      <c r="G334" s="190">
        <v>2010</v>
      </c>
      <c r="H334" s="180" t="s">
        <v>29</v>
      </c>
      <c r="I334" s="180" t="str">
        <f>LEFT($H334,2)</f>
        <v>WY</v>
      </c>
      <c r="J334" s="180" t="str">
        <f>RIGHT($H334,2)</f>
        <v>WY</v>
      </c>
      <c r="K334" s="180" t="str">
        <f>IF($L334=$M334,L334,CONCATENATE($L334,", ",IF(ISBLANK(N334),"",CONCATENATE(N334,", ")),$M334))</f>
        <v>Mountain</v>
      </c>
      <c r="L334" s="180" t="str">
        <f>INDEX('State '!$A$1:$C$62,MATCH($I334,'State '!$B:$B,0),3)</f>
        <v>Mountain</v>
      </c>
      <c r="M334" s="180" t="str">
        <f>INDEX('State '!$A$1:$C$62,MATCH($J334,'State '!$B:$B,0),3)</f>
        <v>Mountain</v>
      </c>
      <c r="N334" s="180"/>
      <c r="O334" s="186">
        <v>39</v>
      </c>
      <c r="P334" s="186"/>
      <c r="Q334" s="186">
        <v>300</v>
      </c>
      <c r="R334" s="187"/>
      <c r="S334" s="188" t="s">
        <v>135</v>
      </c>
      <c r="T334" s="185" t="s">
        <v>390</v>
      </c>
      <c r="U334" s="189" t="s">
        <v>604</v>
      </c>
      <c r="V334" s="180"/>
      <c r="W334" s="179"/>
      <c r="X334" s="179"/>
      <c r="Y334" s="179"/>
      <c r="Z334" s="94"/>
      <c r="AA334" s="94"/>
      <c r="AB334" s="94"/>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row>
    <row r="335" spans="1:262" s="19" customFormat="1" x14ac:dyDescent="0.2">
      <c r="A335" s="180">
        <v>40367</v>
      </c>
      <c r="B335" s="181" t="s">
        <v>593</v>
      </c>
      <c r="C335" s="181" t="s">
        <v>252</v>
      </c>
      <c r="D335" s="181" t="s">
        <v>137</v>
      </c>
      <c r="E335" s="182" t="s">
        <v>144</v>
      </c>
      <c r="F335" s="183">
        <v>40210</v>
      </c>
      <c r="G335" s="190">
        <v>2010</v>
      </c>
      <c r="H335" s="180" t="s">
        <v>11</v>
      </c>
      <c r="I335" s="180" t="str">
        <f>LEFT($H335,2)</f>
        <v>ND</v>
      </c>
      <c r="J335" s="180" t="str">
        <f>RIGHT($H335,2)</f>
        <v>ND</v>
      </c>
      <c r="K335" s="180" t="str">
        <f>IF($L335=$M335,L335,CONCATENATE($L335,", ",IF(ISBLANK(N335),"",CONCATENATE(N335,", ")),$M335))</f>
        <v>Mountain</v>
      </c>
      <c r="L335" s="180" t="str">
        <f>INDEX('State '!$A$1:$C$62,MATCH($I335,'State '!$B:$B,0),3)</f>
        <v>Mountain</v>
      </c>
      <c r="M335" s="180" t="str">
        <f>INDEX('State '!$A$1:$C$62,MATCH($J335,'State '!$B:$B,0),3)</f>
        <v>Mountain</v>
      </c>
      <c r="N335" s="180"/>
      <c r="O335" s="186">
        <v>60</v>
      </c>
      <c r="P335" s="186">
        <v>75</v>
      </c>
      <c r="Q335" s="186">
        <v>40</v>
      </c>
      <c r="R335" s="187">
        <v>12</v>
      </c>
      <c r="S335" s="188" t="s">
        <v>139</v>
      </c>
      <c r="T335" s="185" t="s">
        <v>188</v>
      </c>
      <c r="U335" s="189" t="s">
        <v>391</v>
      </c>
      <c r="V335" s="180"/>
      <c r="W335" s="179"/>
      <c r="X335" s="179"/>
      <c r="Y335" s="179"/>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94"/>
      <c r="CD335" s="94"/>
      <c r="CE335" s="94"/>
      <c r="CF335" s="94"/>
      <c r="CG335" s="94"/>
      <c r="CH335" s="94"/>
      <c r="CI335" s="94"/>
      <c r="CJ335" s="94"/>
      <c r="CK335" s="94"/>
      <c r="CL335" s="94"/>
      <c r="CM335" s="94"/>
      <c r="CN335" s="94"/>
      <c r="CO335" s="94"/>
      <c r="CP335" s="94"/>
      <c r="CQ335" s="94"/>
      <c r="CR335" s="94"/>
      <c r="CS335" s="94"/>
      <c r="CT335" s="94"/>
      <c r="CU335" s="94"/>
      <c r="CV335" s="94"/>
      <c r="CW335" s="94"/>
      <c r="CX335" s="94"/>
      <c r="CY335" s="94"/>
      <c r="CZ335" s="94"/>
      <c r="DA335" s="94"/>
      <c r="DB335" s="94"/>
      <c r="DC335" s="94"/>
      <c r="DD335" s="94"/>
      <c r="DE335" s="94"/>
      <c r="DF335" s="94"/>
      <c r="DG335" s="94"/>
      <c r="DH335" s="94"/>
      <c r="DI335" s="94"/>
      <c r="DJ335" s="94"/>
      <c r="DK335" s="94"/>
      <c r="DL335" s="94"/>
      <c r="DM335" s="94"/>
      <c r="DN335" s="94"/>
      <c r="DO335" s="94"/>
      <c r="DP335" s="94"/>
      <c r="DQ335" s="94"/>
      <c r="DR335" s="94"/>
      <c r="DS335" s="94"/>
      <c r="DT335" s="94"/>
      <c r="DU335" s="94"/>
      <c r="DV335" s="94"/>
      <c r="DW335" s="94"/>
      <c r="DX335" s="94"/>
      <c r="DY335" s="94"/>
      <c r="DZ335" s="94"/>
      <c r="EA335" s="94"/>
      <c r="EB335" s="94"/>
      <c r="EC335" s="94"/>
      <c r="ED335" s="94"/>
      <c r="EE335" s="94"/>
      <c r="EF335" s="94"/>
      <c r="EG335" s="94"/>
      <c r="EH335" s="94"/>
      <c r="EI335" s="94"/>
      <c r="EJ335" s="94"/>
      <c r="EK335" s="94"/>
      <c r="EL335" s="94"/>
      <c r="EM335" s="94"/>
      <c r="EN335" s="94"/>
      <c r="EO335" s="94"/>
      <c r="EP335" s="94"/>
      <c r="EQ335" s="94"/>
      <c r="ER335" s="94"/>
      <c r="ES335" s="94"/>
      <c r="ET335" s="94"/>
      <c r="EU335" s="94"/>
      <c r="EV335" s="94"/>
      <c r="EW335" s="94"/>
      <c r="EX335" s="94"/>
      <c r="EY335" s="94"/>
      <c r="EZ335" s="94"/>
      <c r="FA335" s="94"/>
      <c r="FB335" s="94"/>
      <c r="FC335" s="94"/>
      <c r="FD335" s="94"/>
      <c r="FE335" s="94"/>
      <c r="FF335" s="94"/>
      <c r="FG335" s="94"/>
      <c r="FH335" s="94"/>
      <c r="FI335" s="94"/>
      <c r="FJ335" s="94"/>
      <c r="FK335" s="94"/>
      <c r="FL335" s="94"/>
      <c r="FM335" s="94"/>
      <c r="FN335" s="94"/>
      <c r="FO335" s="94"/>
      <c r="FP335" s="94"/>
      <c r="FQ335" s="94"/>
      <c r="FR335" s="94"/>
      <c r="FS335" s="94"/>
      <c r="FT335" s="94"/>
      <c r="FU335" s="94"/>
      <c r="FV335" s="94"/>
      <c r="FW335" s="94"/>
      <c r="FX335" s="94"/>
      <c r="FY335" s="94"/>
      <c r="FZ335" s="94"/>
      <c r="GA335" s="94"/>
      <c r="GB335" s="94"/>
      <c r="GC335" s="94"/>
      <c r="GD335" s="94"/>
      <c r="GE335" s="94"/>
      <c r="GF335" s="94"/>
      <c r="GG335" s="94"/>
      <c r="GH335" s="94"/>
      <c r="GI335" s="94"/>
      <c r="GJ335" s="94"/>
      <c r="GK335" s="94"/>
      <c r="GL335" s="94"/>
      <c r="GM335" s="94"/>
      <c r="GN335" s="94"/>
      <c r="GO335" s="94"/>
      <c r="GP335" s="94"/>
      <c r="GQ335" s="94"/>
      <c r="GR335" s="94"/>
      <c r="GS335" s="94"/>
      <c r="GT335" s="94"/>
      <c r="GU335" s="94"/>
      <c r="GV335" s="94"/>
      <c r="GW335" s="94"/>
      <c r="GX335" s="94"/>
      <c r="GY335" s="94"/>
      <c r="GZ335" s="94"/>
      <c r="HA335" s="94"/>
      <c r="HB335" s="94"/>
      <c r="HC335" s="94"/>
      <c r="HD335" s="94"/>
      <c r="HE335" s="94"/>
      <c r="HF335" s="94"/>
      <c r="HG335" s="94"/>
      <c r="HH335" s="94"/>
      <c r="HI335" s="94"/>
      <c r="HJ335" s="94"/>
      <c r="HK335" s="94"/>
      <c r="HL335" s="94"/>
      <c r="HM335" s="94"/>
      <c r="HN335" s="94"/>
      <c r="HO335" s="94"/>
      <c r="HP335" s="94"/>
      <c r="HQ335" s="94"/>
      <c r="HR335" s="94"/>
      <c r="HS335" s="94"/>
      <c r="HT335" s="94"/>
      <c r="HU335" s="94"/>
      <c r="HV335" s="94"/>
      <c r="HW335" s="94"/>
      <c r="HX335" s="94"/>
      <c r="HY335" s="94"/>
      <c r="HZ335" s="94"/>
      <c r="IA335" s="94"/>
      <c r="IB335" s="94"/>
      <c r="IC335" s="94"/>
      <c r="ID335" s="94"/>
      <c r="IE335" s="94"/>
      <c r="IF335" s="94"/>
      <c r="IG335" s="94"/>
      <c r="IH335" s="94"/>
      <c r="II335" s="94"/>
      <c r="IJ335" s="94"/>
      <c r="IK335" s="94"/>
      <c r="IL335" s="94"/>
      <c r="IM335" s="94"/>
      <c r="IN335" s="94"/>
      <c r="IO335" s="94"/>
      <c r="IP335" s="94"/>
      <c r="IQ335" s="94"/>
      <c r="IR335" s="94"/>
      <c r="IS335" s="94"/>
      <c r="IT335" s="94"/>
      <c r="IU335" s="94"/>
      <c r="IV335" s="94"/>
      <c r="IW335" s="94"/>
      <c r="IX335" s="94"/>
      <c r="IY335" s="94"/>
      <c r="IZ335" s="94"/>
      <c r="JA335" s="94"/>
      <c r="JB335" s="94"/>
    </row>
    <row r="336" spans="1:262" x14ac:dyDescent="0.2">
      <c r="A336" s="180">
        <v>42606</v>
      </c>
      <c r="B336" s="181" t="s">
        <v>2238</v>
      </c>
      <c r="C336" s="181" t="s">
        <v>1787</v>
      </c>
      <c r="D336" s="181" t="s">
        <v>141</v>
      </c>
      <c r="E336" s="182" t="s">
        <v>144</v>
      </c>
      <c r="F336" s="183">
        <v>40446</v>
      </c>
      <c r="G336" s="190">
        <v>2010</v>
      </c>
      <c r="H336" s="180" t="s">
        <v>452</v>
      </c>
      <c r="I336" s="180" t="str">
        <f>LEFT($H336,2)</f>
        <v>WV</v>
      </c>
      <c r="J336" s="180" t="str">
        <f>RIGHT($H336,2)</f>
        <v>PA</v>
      </c>
      <c r="K336" s="180" t="str">
        <f>IF($L336=$M336,L336,CONCATENATE($L336,", ",IF(ISBLANK(N336),"",CONCATENATE(N336,", ")),$M336))</f>
        <v>Northeast</v>
      </c>
      <c r="L336" s="180" t="str">
        <f>INDEX('State '!$A$1:$C$62,MATCH($I336,'State '!$B:$B,0),3)</f>
        <v>Northeast</v>
      </c>
      <c r="M336" s="180" t="str">
        <f>INDEX('State '!$A$1:$C$62,MATCH($J336,'State '!$B:$B,0),3)</f>
        <v>Northeast</v>
      </c>
      <c r="N336" s="180"/>
      <c r="O336" s="186"/>
      <c r="P336" s="186"/>
      <c r="Q336" s="186">
        <v>77</v>
      </c>
      <c r="R336" s="187"/>
      <c r="S336" s="188" t="s">
        <v>135</v>
      </c>
      <c r="T336" s="185" t="s">
        <v>390</v>
      </c>
      <c r="U336" s="189" t="s">
        <v>2237</v>
      </c>
      <c r="V336" s="180"/>
      <c r="W336" s="179"/>
      <c r="X336" s="179"/>
      <c r="Y336" s="179"/>
      <c r="Z336" s="94"/>
      <c r="AA336" s="94"/>
      <c r="AB336" s="94"/>
    </row>
    <row r="337" spans="1:262" x14ac:dyDescent="0.2">
      <c r="A337" s="180">
        <v>40224</v>
      </c>
      <c r="B337" s="193" t="s">
        <v>611</v>
      </c>
      <c r="C337" s="193" t="s">
        <v>245</v>
      </c>
      <c r="D337" s="193" t="s">
        <v>141</v>
      </c>
      <c r="E337" s="193" t="s">
        <v>144</v>
      </c>
      <c r="F337" s="194">
        <v>40207</v>
      </c>
      <c r="G337" s="186">
        <v>2010</v>
      </c>
      <c r="H337" s="180" t="s">
        <v>0</v>
      </c>
      <c r="I337" s="180" t="str">
        <f>LEFT($H337,2)</f>
        <v>LA</v>
      </c>
      <c r="J337" s="180" t="str">
        <f>RIGHT($H337,2)</f>
        <v>LA</v>
      </c>
      <c r="K337" s="180" t="str">
        <f>IF($L337=$M337,L337,CONCATENATE($L337,", ",IF(ISBLANK(N337),"",CONCATENATE(N337,", ")),$M337))</f>
        <v>South Central</v>
      </c>
      <c r="L337" s="180" t="str">
        <f>INDEX('State '!$A$1:$C$62,MATCH($I337,'State '!$B:$B,0),3)</f>
        <v>South Central</v>
      </c>
      <c r="M337" s="180" t="str">
        <f>INDEX('State '!$A$1:$C$62,MATCH($J337,'State '!$B:$B,0),3)</f>
        <v>South Central</v>
      </c>
      <c r="N337" s="180"/>
      <c r="O337" s="187">
        <v>47</v>
      </c>
      <c r="P337" s="187">
        <v>12.5</v>
      </c>
      <c r="Q337" s="187">
        <v>100</v>
      </c>
      <c r="R337" s="186">
        <v>36</v>
      </c>
      <c r="S337" s="180" t="s">
        <v>139</v>
      </c>
      <c r="T337" s="180" t="s">
        <v>188</v>
      </c>
      <c r="U337" s="180" t="s">
        <v>391</v>
      </c>
      <c r="V337" s="180"/>
      <c r="W337" s="179"/>
      <c r="X337" s="179"/>
      <c r="Y337" s="179"/>
      <c r="Z337" s="94"/>
      <c r="AA337" s="94"/>
      <c r="AB337" s="94"/>
    </row>
    <row r="338" spans="1:262" s="19" customFormat="1" ht="25.5" x14ac:dyDescent="0.2">
      <c r="A338" s="180">
        <v>40379</v>
      </c>
      <c r="B338" s="181" t="s">
        <v>585</v>
      </c>
      <c r="C338" s="181" t="s">
        <v>248</v>
      </c>
      <c r="D338" s="181" t="s">
        <v>141</v>
      </c>
      <c r="E338" s="182" t="s">
        <v>144</v>
      </c>
      <c r="F338" s="183">
        <v>40436</v>
      </c>
      <c r="G338" s="190">
        <v>2010</v>
      </c>
      <c r="H338" s="180" t="s">
        <v>586</v>
      </c>
      <c r="I338" s="180" t="str">
        <f>LEFT($H338,2)</f>
        <v>CO</v>
      </c>
      <c r="J338" s="180" t="str">
        <f>RIGHT($H338,2)</f>
        <v>WY</v>
      </c>
      <c r="K338" s="180" t="str">
        <f>IF($L338=$M338,L338,CONCATENATE($L338,", ",IF(ISBLANK(N338),"",CONCATENATE(N338,", ")),$M338))</f>
        <v>Mountain</v>
      </c>
      <c r="L338" s="180" t="str">
        <f>INDEX('State '!$A$1:$C$62,MATCH($I338,'State '!$B:$B,0),3)</f>
        <v>Mountain</v>
      </c>
      <c r="M338" s="180" t="str">
        <f>INDEX('State '!$A$1:$C$62,MATCH($J338,'State '!$B:$B,0),3)</f>
        <v>Mountain</v>
      </c>
      <c r="N338" s="180"/>
      <c r="O338" s="186">
        <v>78</v>
      </c>
      <c r="P338" s="186"/>
      <c r="Q338" s="186">
        <v>200</v>
      </c>
      <c r="R338" s="187"/>
      <c r="S338" s="188" t="s">
        <v>135</v>
      </c>
      <c r="T338" s="185" t="s">
        <v>390</v>
      </c>
      <c r="U338" s="189" t="s">
        <v>587</v>
      </c>
      <c r="V338" s="180"/>
      <c r="W338" s="179"/>
      <c r="X338" s="179"/>
      <c r="Y338" s="179"/>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94"/>
      <c r="CD338" s="94"/>
      <c r="CE338" s="94"/>
      <c r="CF338" s="94"/>
      <c r="CG338" s="94"/>
      <c r="CH338" s="94"/>
      <c r="CI338" s="94"/>
      <c r="CJ338" s="94"/>
      <c r="CK338" s="94"/>
      <c r="CL338" s="94"/>
      <c r="CM338" s="94"/>
      <c r="CN338" s="94"/>
      <c r="CO338" s="94"/>
      <c r="CP338" s="94"/>
      <c r="CQ338" s="94"/>
      <c r="CR338" s="94"/>
      <c r="CS338" s="94"/>
      <c r="CT338" s="94"/>
      <c r="CU338" s="94"/>
      <c r="CV338" s="94"/>
      <c r="CW338" s="94"/>
      <c r="CX338" s="94"/>
      <c r="CY338" s="94"/>
      <c r="CZ338" s="94"/>
      <c r="DA338" s="94"/>
      <c r="DB338" s="94"/>
      <c r="DC338" s="94"/>
      <c r="DD338" s="94"/>
      <c r="DE338" s="94"/>
      <c r="DF338" s="94"/>
      <c r="DG338" s="94"/>
      <c r="DH338" s="94"/>
      <c r="DI338" s="94"/>
      <c r="DJ338" s="94"/>
      <c r="DK338" s="94"/>
      <c r="DL338" s="94"/>
      <c r="DM338" s="94"/>
      <c r="DN338" s="94"/>
      <c r="DO338" s="94"/>
      <c r="DP338" s="94"/>
      <c r="DQ338" s="94"/>
      <c r="DR338" s="94"/>
      <c r="DS338" s="94"/>
      <c r="DT338" s="94"/>
      <c r="DU338" s="94"/>
      <c r="DV338" s="94"/>
      <c r="DW338" s="94"/>
      <c r="DX338" s="94"/>
      <c r="DY338" s="94"/>
      <c r="DZ338" s="94"/>
      <c r="EA338" s="94"/>
      <c r="EB338" s="94"/>
      <c r="EC338" s="94"/>
      <c r="ED338" s="94"/>
      <c r="EE338" s="94"/>
      <c r="EF338" s="94"/>
      <c r="EG338" s="94"/>
      <c r="EH338" s="94"/>
      <c r="EI338" s="94"/>
      <c r="EJ338" s="94"/>
      <c r="EK338" s="94"/>
      <c r="EL338" s="94"/>
      <c r="EM338" s="94"/>
      <c r="EN338" s="94"/>
      <c r="EO338" s="94"/>
      <c r="EP338" s="94"/>
      <c r="EQ338" s="94"/>
      <c r="ER338" s="94"/>
      <c r="ES338" s="94"/>
      <c r="ET338" s="94"/>
      <c r="EU338" s="94"/>
      <c r="EV338" s="94"/>
      <c r="EW338" s="94"/>
      <c r="EX338" s="94"/>
      <c r="EY338" s="94"/>
      <c r="EZ338" s="94"/>
      <c r="FA338" s="94"/>
      <c r="FB338" s="94"/>
      <c r="FC338" s="94"/>
      <c r="FD338" s="94"/>
      <c r="FE338" s="94"/>
      <c r="FF338" s="94"/>
      <c r="FG338" s="94"/>
      <c r="FH338" s="94"/>
      <c r="FI338" s="94"/>
      <c r="FJ338" s="94"/>
      <c r="FK338" s="94"/>
      <c r="FL338" s="94"/>
      <c r="FM338" s="94"/>
      <c r="FN338" s="94"/>
      <c r="FO338" s="94"/>
      <c r="FP338" s="94"/>
      <c r="FQ338" s="94"/>
      <c r="FR338" s="94"/>
      <c r="FS338" s="94"/>
      <c r="FT338" s="94"/>
      <c r="FU338" s="94"/>
      <c r="FV338" s="94"/>
      <c r="FW338" s="94"/>
      <c r="FX338" s="94"/>
      <c r="FY338" s="94"/>
      <c r="FZ338" s="94"/>
      <c r="GA338" s="94"/>
      <c r="GB338" s="94"/>
      <c r="GC338" s="94"/>
      <c r="GD338" s="94"/>
      <c r="GE338" s="94"/>
      <c r="GF338" s="94"/>
      <c r="GG338" s="94"/>
      <c r="GH338" s="94"/>
      <c r="GI338" s="94"/>
      <c r="GJ338" s="94"/>
      <c r="GK338" s="94"/>
      <c r="GL338" s="94"/>
      <c r="GM338" s="94"/>
      <c r="GN338" s="94"/>
      <c r="GO338" s="94"/>
      <c r="GP338" s="94"/>
      <c r="GQ338" s="94"/>
      <c r="GR338" s="94"/>
      <c r="GS338" s="94"/>
      <c r="GT338" s="94"/>
      <c r="GU338" s="94"/>
      <c r="GV338" s="94"/>
      <c r="GW338" s="94"/>
      <c r="GX338" s="94"/>
      <c r="GY338" s="94"/>
      <c r="GZ338" s="94"/>
      <c r="HA338" s="94"/>
      <c r="HB338" s="94"/>
      <c r="HC338" s="94"/>
      <c r="HD338" s="94"/>
      <c r="HE338" s="94"/>
      <c r="HF338" s="94"/>
      <c r="HG338" s="94"/>
      <c r="HH338" s="94"/>
      <c r="HI338" s="94"/>
      <c r="HJ338" s="94"/>
      <c r="HK338" s="94"/>
      <c r="HL338" s="94"/>
      <c r="HM338" s="94"/>
      <c r="HN338" s="94"/>
      <c r="HO338" s="94"/>
      <c r="HP338" s="94"/>
      <c r="HQ338" s="94"/>
      <c r="HR338" s="94"/>
      <c r="HS338" s="94"/>
      <c r="HT338" s="94"/>
      <c r="HU338" s="94"/>
      <c r="HV338" s="94"/>
      <c r="HW338" s="94"/>
      <c r="HX338" s="94"/>
      <c r="HY338" s="94"/>
      <c r="HZ338" s="94"/>
      <c r="IA338" s="94"/>
      <c r="IB338" s="94"/>
      <c r="IC338" s="94"/>
      <c r="ID338" s="94"/>
      <c r="IE338" s="94"/>
      <c r="IF338" s="94"/>
      <c r="IG338" s="94"/>
      <c r="IH338" s="94"/>
      <c r="II338" s="94"/>
      <c r="IJ338" s="94"/>
      <c r="IK338" s="94"/>
      <c r="IL338" s="94"/>
      <c r="IM338" s="94"/>
      <c r="IN338" s="94"/>
      <c r="IO338" s="94"/>
      <c r="IP338" s="94"/>
      <c r="IQ338" s="94"/>
      <c r="IR338" s="94"/>
      <c r="IS338" s="94"/>
      <c r="IT338" s="94"/>
      <c r="IU338" s="94"/>
      <c r="IV338" s="94"/>
      <c r="IW338" s="94"/>
      <c r="IX338" s="94"/>
      <c r="IY338" s="94"/>
      <c r="IZ338" s="94"/>
      <c r="JA338" s="94"/>
      <c r="JB338" s="94"/>
    </row>
    <row r="339" spans="1:262" x14ac:dyDescent="0.2">
      <c r="A339" s="180">
        <v>40240</v>
      </c>
      <c r="B339" s="181" t="s">
        <v>624</v>
      </c>
      <c r="C339" s="181" t="s">
        <v>199</v>
      </c>
      <c r="D339" s="181" t="s">
        <v>137</v>
      </c>
      <c r="E339" s="182" t="s">
        <v>144</v>
      </c>
      <c r="F339" s="183">
        <v>40238</v>
      </c>
      <c r="G339" s="190">
        <v>2010</v>
      </c>
      <c r="H339" s="180" t="s">
        <v>22</v>
      </c>
      <c r="I339" s="180" t="str">
        <f>LEFT($H339,2)</f>
        <v>GA</v>
      </c>
      <c r="J339" s="180" t="str">
        <f>RIGHT($H339,2)</f>
        <v>GA</v>
      </c>
      <c r="K339" s="180" t="str">
        <f>IF($L339=$M339,L339,CONCATENATE($L339,", ",IF(ISBLANK(N339),"",CONCATENATE(N339,", ")),$M339))</f>
        <v>Southeast</v>
      </c>
      <c r="L339" s="180" t="str">
        <f>INDEX('State '!$A$1:$C$62,MATCH($I339,'State '!$B:$B,0),3)</f>
        <v>Southeast</v>
      </c>
      <c r="M339" s="180" t="str">
        <f>INDEX('State '!$A$1:$C$62,MATCH($J339,'State '!$B:$B,0),3)</f>
        <v>Southeast</v>
      </c>
      <c r="N339" s="180"/>
      <c r="O339" s="186">
        <v>200</v>
      </c>
      <c r="P339" s="186">
        <v>190</v>
      </c>
      <c r="Q339" s="186">
        <v>945</v>
      </c>
      <c r="R339" s="187" t="s">
        <v>479</v>
      </c>
      <c r="S339" s="188" t="s">
        <v>135</v>
      </c>
      <c r="T339" s="185" t="s">
        <v>390</v>
      </c>
      <c r="U339" s="189" t="s">
        <v>625</v>
      </c>
      <c r="V339" s="180"/>
      <c r="W339" s="179"/>
      <c r="X339" s="179"/>
      <c r="Y339" s="179"/>
      <c r="Z339" s="94"/>
      <c r="AA339" s="94"/>
      <c r="AB339" s="94"/>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c r="IE339" s="19"/>
      <c r="IF339" s="19"/>
      <c r="IG339" s="19"/>
      <c r="IH339" s="19"/>
      <c r="II339" s="19"/>
      <c r="IJ339" s="19"/>
      <c r="IK339" s="19"/>
      <c r="IL339" s="19"/>
      <c r="IM339" s="19"/>
      <c r="IN339" s="19"/>
      <c r="IO339" s="19"/>
      <c r="IP339" s="19"/>
      <c r="IQ339" s="19"/>
      <c r="IR339" s="19"/>
      <c r="IS339" s="19"/>
      <c r="IT339" s="19"/>
      <c r="IU339" s="19"/>
      <c r="IV339" s="19"/>
      <c r="IW339" s="19"/>
      <c r="IX339" s="19"/>
      <c r="IY339" s="19"/>
      <c r="IZ339" s="19"/>
      <c r="JA339" s="19"/>
      <c r="JB339" s="19"/>
    </row>
    <row r="340" spans="1:262" s="19" customFormat="1" x14ac:dyDescent="0.2">
      <c r="A340" s="180">
        <v>40589</v>
      </c>
      <c r="B340" s="193" t="s">
        <v>550</v>
      </c>
      <c r="C340" s="193" t="s">
        <v>216</v>
      </c>
      <c r="D340" s="193" t="s">
        <v>141</v>
      </c>
      <c r="E340" s="193" t="s">
        <v>144</v>
      </c>
      <c r="F340" s="194">
        <v>40522</v>
      </c>
      <c r="G340" s="186">
        <v>2010</v>
      </c>
      <c r="H340" s="180" t="s">
        <v>22</v>
      </c>
      <c r="I340" s="180" t="str">
        <f>LEFT($H340,2)</f>
        <v>GA</v>
      </c>
      <c r="J340" s="180" t="str">
        <f>RIGHT($H340,2)</f>
        <v>GA</v>
      </c>
      <c r="K340" s="180" t="str">
        <f>IF($L340=$M340,L340,CONCATENATE($L340,", ",IF(ISBLANK(N340),"",CONCATENATE(N340,", ")),$M340))</f>
        <v>Southeast</v>
      </c>
      <c r="L340" s="180" t="str">
        <f>INDEX('State '!$A$1:$C$62,MATCH($I340,'State '!$B:$B,0),3)</f>
        <v>Southeast</v>
      </c>
      <c r="M340" s="180" t="str">
        <f>INDEX('State '!$A$1:$C$62,MATCH($J340,'State '!$B:$B,0),3)</f>
        <v>Southeast</v>
      </c>
      <c r="N340" s="180"/>
      <c r="O340" s="187">
        <v>121</v>
      </c>
      <c r="P340" s="187">
        <v>41.1</v>
      </c>
      <c r="Q340" s="187">
        <v>125</v>
      </c>
      <c r="R340" s="186">
        <v>36</v>
      </c>
      <c r="S340" s="180" t="s">
        <v>135</v>
      </c>
      <c r="T340" s="180" t="s">
        <v>390</v>
      </c>
      <c r="U340" s="180" t="s">
        <v>448</v>
      </c>
      <c r="V340" s="180"/>
      <c r="W340" s="179"/>
      <c r="X340" s="179"/>
      <c r="Y340" s="179"/>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94"/>
      <c r="CD340" s="94"/>
      <c r="CE340" s="94"/>
      <c r="CF340" s="94"/>
      <c r="CG340" s="94"/>
      <c r="CH340" s="94"/>
      <c r="CI340" s="94"/>
      <c r="CJ340" s="94"/>
      <c r="CK340" s="94"/>
      <c r="CL340" s="94"/>
      <c r="CM340" s="94"/>
      <c r="CN340" s="94"/>
      <c r="CO340" s="94"/>
      <c r="CP340" s="94"/>
      <c r="CQ340" s="94"/>
      <c r="CR340" s="94"/>
      <c r="CS340" s="94"/>
      <c r="CT340" s="94"/>
      <c r="CU340" s="94"/>
      <c r="CV340" s="94"/>
      <c r="CW340" s="94"/>
      <c r="CX340" s="94"/>
      <c r="CY340" s="94"/>
      <c r="CZ340" s="94"/>
      <c r="DA340" s="94"/>
      <c r="DB340" s="94"/>
      <c r="DC340" s="94"/>
      <c r="DD340" s="94"/>
      <c r="DE340" s="94"/>
      <c r="DF340" s="94"/>
      <c r="DG340" s="94"/>
      <c r="DH340" s="94"/>
      <c r="DI340" s="94"/>
      <c r="DJ340" s="94"/>
      <c r="DK340" s="94"/>
      <c r="DL340" s="94"/>
      <c r="DM340" s="94"/>
      <c r="DN340" s="94"/>
      <c r="DO340" s="94"/>
      <c r="DP340" s="94"/>
      <c r="DQ340" s="94"/>
      <c r="DR340" s="94"/>
      <c r="DS340" s="94"/>
      <c r="DT340" s="94"/>
      <c r="DU340" s="94"/>
      <c r="DV340" s="94"/>
      <c r="DW340" s="94"/>
      <c r="DX340" s="94"/>
      <c r="DY340" s="94"/>
      <c r="DZ340" s="94"/>
      <c r="EA340" s="94"/>
      <c r="EB340" s="94"/>
      <c r="EC340" s="94"/>
      <c r="ED340" s="94"/>
      <c r="EE340" s="94"/>
      <c r="EF340" s="94"/>
      <c r="EG340" s="94"/>
      <c r="EH340" s="94"/>
      <c r="EI340" s="94"/>
      <c r="EJ340" s="94"/>
      <c r="EK340" s="94"/>
      <c r="EL340" s="94"/>
      <c r="EM340" s="94"/>
      <c r="EN340" s="94"/>
      <c r="EO340" s="94"/>
      <c r="EP340" s="94"/>
      <c r="EQ340" s="94"/>
      <c r="ER340" s="94"/>
      <c r="ES340" s="94"/>
      <c r="ET340" s="94"/>
      <c r="EU340" s="94"/>
      <c r="EV340" s="94"/>
      <c r="EW340" s="94"/>
      <c r="EX340" s="94"/>
      <c r="EY340" s="94"/>
      <c r="EZ340" s="94"/>
      <c r="FA340" s="94"/>
      <c r="FB340" s="94"/>
      <c r="FC340" s="94"/>
      <c r="FD340" s="94"/>
      <c r="FE340" s="94"/>
      <c r="FF340" s="94"/>
      <c r="FG340" s="94"/>
      <c r="FH340" s="94"/>
      <c r="FI340" s="94"/>
      <c r="FJ340" s="94"/>
      <c r="FK340" s="94"/>
      <c r="FL340" s="94"/>
      <c r="FM340" s="94"/>
      <c r="FN340" s="94"/>
      <c r="FO340" s="94"/>
      <c r="FP340" s="94"/>
      <c r="FQ340" s="94"/>
      <c r="FR340" s="94"/>
      <c r="FS340" s="94"/>
      <c r="FT340" s="94"/>
      <c r="FU340" s="94"/>
      <c r="FV340" s="94"/>
      <c r="FW340" s="94"/>
      <c r="FX340" s="94"/>
      <c r="FY340" s="94"/>
      <c r="FZ340" s="94"/>
      <c r="GA340" s="94"/>
      <c r="GB340" s="94"/>
      <c r="GC340" s="94"/>
      <c r="GD340" s="94"/>
      <c r="GE340" s="94"/>
      <c r="GF340" s="94"/>
      <c r="GG340" s="94"/>
      <c r="GH340" s="94"/>
      <c r="GI340" s="94"/>
      <c r="GJ340" s="94"/>
      <c r="GK340" s="94"/>
      <c r="GL340" s="94"/>
      <c r="GM340" s="94"/>
      <c r="GN340" s="94"/>
      <c r="GO340" s="94"/>
      <c r="GP340" s="94"/>
      <c r="GQ340" s="94"/>
      <c r="GR340" s="94"/>
      <c r="GS340" s="94"/>
      <c r="GT340" s="94"/>
      <c r="GU340" s="94"/>
      <c r="GV340" s="94"/>
      <c r="GW340" s="94"/>
      <c r="GX340" s="94"/>
      <c r="GY340" s="94"/>
      <c r="GZ340" s="94"/>
      <c r="HA340" s="94"/>
      <c r="HB340" s="94"/>
      <c r="HC340" s="94"/>
      <c r="HD340" s="94"/>
      <c r="HE340" s="94"/>
      <c r="HF340" s="94"/>
      <c r="HG340" s="94"/>
      <c r="HH340" s="94"/>
      <c r="HI340" s="94"/>
      <c r="HJ340" s="94"/>
      <c r="HK340" s="94"/>
      <c r="HL340" s="94"/>
      <c r="HM340" s="94"/>
      <c r="HN340" s="94"/>
      <c r="HO340" s="94"/>
      <c r="HP340" s="94"/>
      <c r="HQ340" s="94"/>
      <c r="HR340" s="94"/>
      <c r="HS340" s="94"/>
      <c r="HT340" s="94"/>
      <c r="HU340" s="94"/>
      <c r="HV340" s="94"/>
      <c r="HW340" s="94"/>
      <c r="HX340" s="94"/>
      <c r="HY340" s="94"/>
      <c r="HZ340" s="94"/>
      <c r="IA340" s="94"/>
      <c r="IB340" s="94"/>
      <c r="IC340" s="94"/>
      <c r="ID340" s="94"/>
      <c r="IE340" s="94"/>
      <c r="IF340" s="94"/>
      <c r="IG340" s="94"/>
      <c r="IH340" s="94"/>
      <c r="II340" s="94"/>
      <c r="IJ340" s="94"/>
      <c r="IK340" s="94"/>
      <c r="IL340" s="94"/>
      <c r="IM340" s="94"/>
      <c r="IN340" s="94"/>
      <c r="IO340" s="94"/>
      <c r="IP340" s="94"/>
      <c r="IQ340" s="94"/>
      <c r="IR340" s="94"/>
      <c r="IS340" s="94"/>
      <c r="IT340" s="94"/>
      <c r="IU340" s="94"/>
      <c r="IV340" s="94"/>
      <c r="IW340" s="94"/>
      <c r="IX340" s="94"/>
      <c r="IY340" s="94"/>
      <c r="IZ340" s="94"/>
      <c r="JA340" s="94"/>
      <c r="JB340" s="94"/>
    </row>
    <row r="341" spans="1:262" x14ac:dyDescent="0.2">
      <c r="A341" s="180">
        <v>40367</v>
      </c>
      <c r="B341" s="193" t="s">
        <v>605</v>
      </c>
      <c r="C341" s="193" t="s">
        <v>255</v>
      </c>
      <c r="D341" s="193" t="s">
        <v>137</v>
      </c>
      <c r="E341" s="193" t="s">
        <v>144</v>
      </c>
      <c r="F341" s="194">
        <v>40186</v>
      </c>
      <c r="G341" s="186">
        <v>2010</v>
      </c>
      <c r="H341" s="180" t="s">
        <v>7</v>
      </c>
      <c r="I341" s="180" t="str">
        <f>LEFT($H341,2)</f>
        <v>PA</v>
      </c>
      <c r="J341" s="180" t="str">
        <f>RIGHT($H341,2)</f>
        <v>PA</v>
      </c>
      <c r="K341" s="180" t="str">
        <f>IF($L341=$M341,L341,CONCATENATE($L341,", ",IF(ISBLANK(N341),"",CONCATENATE(N341,", ")),$M341))</f>
        <v>Northeast</v>
      </c>
      <c r="L341" s="180" t="str">
        <f>INDEX('State '!$A$1:$C$62,MATCH($I341,'State '!$B:$B,0),3)</f>
        <v>Northeast</v>
      </c>
      <c r="M341" s="180" t="str">
        <f>INDEX('State '!$A$1:$C$62,MATCH($J341,'State '!$B:$B,0),3)</f>
        <v>Northeast</v>
      </c>
      <c r="N341" s="180"/>
      <c r="O341" s="187">
        <v>7.1</v>
      </c>
      <c r="P341" s="187">
        <v>8</v>
      </c>
      <c r="Q341" s="187">
        <v>11.2</v>
      </c>
      <c r="R341" s="186">
        <v>6</v>
      </c>
      <c r="S341" s="180" t="s">
        <v>135</v>
      </c>
      <c r="T341" s="180" t="s">
        <v>390</v>
      </c>
      <c r="U341" s="180" t="s">
        <v>606</v>
      </c>
      <c r="V341" s="180"/>
      <c r="W341" s="179"/>
      <c r="X341" s="179"/>
      <c r="Y341" s="179"/>
      <c r="Z341" s="94"/>
      <c r="AA341" s="94"/>
      <c r="AB341" s="94"/>
    </row>
    <row r="342" spans="1:262" s="19" customFormat="1" ht="25.5" x14ac:dyDescent="0.2">
      <c r="A342" s="180">
        <v>40633</v>
      </c>
      <c r="B342" s="193" t="s">
        <v>613</v>
      </c>
      <c r="C342" s="193" t="s">
        <v>257</v>
      </c>
      <c r="D342" s="193" t="s">
        <v>137</v>
      </c>
      <c r="E342" s="193" t="s">
        <v>144</v>
      </c>
      <c r="F342" s="194">
        <v>40497</v>
      </c>
      <c r="G342" s="186">
        <v>2010</v>
      </c>
      <c r="H342" s="180" t="s">
        <v>18</v>
      </c>
      <c r="I342" s="180" t="str">
        <f>LEFT($H342,2)</f>
        <v>FL</v>
      </c>
      <c r="J342" s="180" t="str">
        <f>RIGHT($H342,2)</f>
        <v>FL</v>
      </c>
      <c r="K342" s="180" t="str">
        <f>IF($L342=$M342,L342,CONCATENATE($L342,", ",IF(ISBLANK(N342),"",CONCATENATE(N342,", ")),$M342))</f>
        <v>Southeast</v>
      </c>
      <c r="L342" s="180" t="str">
        <f>INDEX('State '!$A$1:$C$62,MATCH($I342,'State '!$B:$B,0),3)</f>
        <v>Southeast</v>
      </c>
      <c r="M342" s="180" t="str">
        <f>INDEX('State '!$A$1:$C$62,MATCH($J342,'State '!$B:$B,0),3)</f>
        <v>Southeast</v>
      </c>
      <c r="N342" s="180"/>
      <c r="O342" s="187">
        <v>75</v>
      </c>
      <c r="P342" s="187">
        <v>50</v>
      </c>
      <c r="Q342" s="187">
        <v>100</v>
      </c>
      <c r="R342" s="186" t="s">
        <v>614</v>
      </c>
      <c r="S342" s="180" t="s">
        <v>139</v>
      </c>
      <c r="T342" s="180" t="s">
        <v>188</v>
      </c>
      <c r="U342" s="180" t="s">
        <v>391</v>
      </c>
      <c r="V342" s="180"/>
      <c r="W342" s="179"/>
      <c r="X342" s="179"/>
      <c r="Y342" s="179"/>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c r="AZ342" s="94"/>
      <c r="BA342" s="94"/>
      <c r="BB342" s="94"/>
      <c r="BC342" s="94"/>
      <c r="BD342" s="94"/>
      <c r="BE342" s="94"/>
      <c r="BF342" s="94"/>
      <c r="BG342" s="94"/>
      <c r="BH342" s="94"/>
      <c r="BI342" s="94"/>
      <c r="BJ342" s="94"/>
      <c r="BK342" s="94"/>
      <c r="BL342" s="94"/>
      <c r="BM342" s="94"/>
      <c r="BN342" s="94"/>
      <c r="BO342" s="94"/>
      <c r="BP342" s="94"/>
      <c r="BQ342" s="94"/>
      <c r="BR342" s="94"/>
      <c r="BS342" s="94"/>
      <c r="BT342" s="94"/>
      <c r="BU342" s="94"/>
      <c r="BV342" s="94"/>
      <c r="BW342" s="94"/>
      <c r="BX342" s="94"/>
      <c r="BY342" s="94"/>
      <c r="BZ342" s="94"/>
      <c r="CA342" s="94"/>
      <c r="CB342" s="94"/>
      <c r="CC342" s="94"/>
      <c r="CD342" s="94"/>
      <c r="CE342" s="94"/>
      <c r="CF342" s="94"/>
      <c r="CG342" s="94"/>
      <c r="CH342" s="94"/>
      <c r="CI342" s="94"/>
      <c r="CJ342" s="94"/>
      <c r="CK342" s="94"/>
      <c r="CL342" s="94"/>
      <c r="CM342" s="94"/>
      <c r="CN342" s="94"/>
      <c r="CO342" s="94"/>
      <c r="CP342" s="94"/>
      <c r="CQ342" s="94"/>
      <c r="CR342" s="94"/>
      <c r="CS342" s="94"/>
      <c r="CT342" s="94"/>
      <c r="CU342" s="94"/>
      <c r="CV342" s="94"/>
      <c r="CW342" s="94"/>
      <c r="CX342" s="94"/>
      <c r="CY342" s="94"/>
      <c r="CZ342" s="94"/>
      <c r="DA342" s="94"/>
      <c r="DB342" s="94"/>
      <c r="DC342" s="94"/>
      <c r="DD342" s="94"/>
      <c r="DE342" s="94"/>
      <c r="DF342" s="94"/>
      <c r="DG342" s="94"/>
      <c r="DH342" s="94"/>
      <c r="DI342" s="94"/>
      <c r="DJ342" s="94"/>
      <c r="DK342" s="94"/>
      <c r="DL342" s="94"/>
      <c r="DM342" s="94"/>
      <c r="DN342" s="94"/>
      <c r="DO342" s="94"/>
      <c r="DP342" s="94"/>
      <c r="DQ342" s="94"/>
      <c r="DR342" s="94"/>
      <c r="DS342" s="94"/>
      <c r="DT342" s="94"/>
      <c r="DU342" s="94"/>
      <c r="DV342" s="94"/>
      <c r="DW342" s="94"/>
      <c r="DX342" s="94"/>
      <c r="DY342" s="94"/>
      <c r="DZ342" s="94"/>
      <c r="EA342" s="94"/>
      <c r="EB342" s="94"/>
      <c r="EC342" s="94"/>
      <c r="ED342" s="94"/>
      <c r="EE342" s="94"/>
      <c r="EF342" s="94"/>
      <c r="EG342" s="94"/>
      <c r="EH342" s="94"/>
      <c r="EI342" s="94"/>
      <c r="EJ342" s="94"/>
      <c r="EK342" s="94"/>
      <c r="EL342" s="94"/>
      <c r="EM342" s="94"/>
      <c r="EN342" s="94"/>
      <c r="EO342" s="94"/>
      <c r="EP342" s="94"/>
      <c r="EQ342" s="94"/>
      <c r="ER342" s="94"/>
      <c r="ES342" s="94"/>
      <c r="ET342" s="94"/>
      <c r="EU342" s="94"/>
      <c r="EV342" s="94"/>
      <c r="EW342" s="94"/>
      <c r="EX342" s="94"/>
      <c r="EY342" s="94"/>
      <c r="EZ342" s="94"/>
      <c r="FA342" s="94"/>
      <c r="FB342" s="94"/>
      <c r="FC342" s="94"/>
      <c r="FD342" s="94"/>
      <c r="FE342" s="94"/>
      <c r="FF342" s="94"/>
      <c r="FG342" s="94"/>
      <c r="FH342" s="94"/>
      <c r="FI342" s="94"/>
      <c r="FJ342" s="94"/>
      <c r="FK342" s="94"/>
      <c r="FL342" s="94"/>
      <c r="FM342" s="94"/>
      <c r="FN342" s="94"/>
      <c r="FO342" s="94"/>
      <c r="FP342" s="94"/>
      <c r="FQ342" s="94"/>
      <c r="FR342" s="94"/>
      <c r="FS342" s="94"/>
      <c r="FT342" s="94"/>
      <c r="FU342" s="94"/>
      <c r="FV342" s="94"/>
      <c r="FW342" s="94"/>
      <c r="FX342" s="94"/>
      <c r="FY342" s="94"/>
      <c r="FZ342" s="94"/>
      <c r="GA342" s="94"/>
      <c r="GB342" s="94"/>
      <c r="GC342" s="94"/>
      <c r="GD342" s="94"/>
      <c r="GE342" s="94"/>
      <c r="GF342" s="94"/>
      <c r="GG342" s="94"/>
      <c r="GH342" s="94"/>
      <c r="GI342" s="94"/>
      <c r="GJ342" s="94"/>
      <c r="GK342" s="94"/>
      <c r="GL342" s="94"/>
      <c r="GM342" s="94"/>
      <c r="GN342" s="94"/>
      <c r="GO342" s="94"/>
      <c r="GP342" s="94"/>
      <c r="GQ342" s="94"/>
      <c r="GR342" s="94"/>
      <c r="GS342" s="94"/>
      <c r="GT342" s="94"/>
      <c r="GU342" s="94"/>
      <c r="GV342" s="94"/>
      <c r="GW342" s="94"/>
      <c r="GX342" s="94"/>
      <c r="GY342" s="94"/>
      <c r="GZ342" s="94"/>
      <c r="HA342" s="94"/>
      <c r="HB342" s="94"/>
      <c r="HC342" s="94"/>
      <c r="HD342" s="94"/>
      <c r="HE342" s="94"/>
      <c r="HF342" s="94"/>
      <c r="HG342" s="94"/>
      <c r="HH342" s="94"/>
      <c r="HI342" s="94"/>
      <c r="HJ342" s="94"/>
      <c r="HK342" s="94"/>
      <c r="HL342" s="94"/>
      <c r="HM342" s="94"/>
      <c r="HN342" s="94"/>
      <c r="HO342" s="94"/>
      <c r="HP342" s="94"/>
      <c r="HQ342" s="94"/>
      <c r="HR342" s="94"/>
      <c r="HS342" s="94"/>
      <c r="HT342" s="94"/>
      <c r="HU342" s="94"/>
      <c r="HV342" s="94"/>
      <c r="HW342" s="94"/>
      <c r="HX342" s="94"/>
      <c r="HY342" s="94"/>
      <c r="HZ342" s="94"/>
      <c r="IA342" s="94"/>
      <c r="IB342" s="94"/>
      <c r="IC342" s="94"/>
      <c r="ID342" s="94"/>
      <c r="IE342" s="94"/>
      <c r="IF342" s="94"/>
      <c r="IG342" s="94"/>
      <c r="IH342" s="94"/>
      <c r="II342" s="94"/>
      <c r="IJ342" s="94"/>
      <c r="IK342" s="94"/>
      <c r="IL342" s="94"/>
      <c r="IM342" s="94"/>
      <c r="IN342" s="94"/>
      <c r="IO342" s="94"/>
      <c r="IP342" s="94"/>
      <c r="IQ342" s="94"/>
      <c r="IR342" s="94"/>
      <c r="IS342" s="94"/>
      <c r="IT342" s="94"/>
      <c r="IU342" s="94"/>
      <c r="IV342" s="94"/>
      <c r="IW342" s="94"/>
      <c r="IX342" s="94"/>
      <c r="IY342" s="94"/>
      <c r="IZ342" s="94"/>
      <c r="JA342" s="94"/>
      <c r="JB342" s="94"/>
    </row>
    <row r="343" spans="1:262" s="19" customFormat="1" x14ac:dyDescent="0.2">
      <c r="A343" s="180">
        <v>40367</v>
      </c>
      <c r="B343" s="181" t="s">
        <v>577</v>
      </c>
      <c r="C343" s="181" t="s">
        <v>2007</v>
      </c>
      <c r="D343" s="181" t="s">
        <v>137</v>
      </c>
      <c r="E343" s="182" t="s">
        <v>144</v>
      </c>
      <c r="F343" s="183">
        <v>40201</v>
      </c>
      <c r="G343" s="190">
        <v>2010</v>
      </c>
      <c r="H343" s="180" t="s">
        <v>32</v>
      </c>
      <c r="I343" s="180" t="str">
        <f>LEFT($H343,2)</f>
        <v>AR</v>
      </c>
      <c r="J343" s="180" t="str">
        <f>RIGHT($H343,2)</f>
        <v>AR</v>
      </c>
      <c r="K343" s="180" t="str">
        <f>IF($L343=$M343,L343,CONCATENATE($L343,", ",IF(ISBLANK(N343),"",CONCATENATE(N343,", ")),$M343))</f>
        <v>South Central</v>
      </c>
      <c r="L343" s="180" t="str">
        <f>INDEX('State '!$A$1:$C$62,MATCH($I343,'State '!$B:$B,0),3)</f>
        <v>South Central</v>
      </c>
      <c r="M343" s="180" t="str">
        <f>INDEX('State '!$A$1:$C$62,MATCH($J343,'State '!$B:$B,0),3)</f>
        <v>South Central</v>
      </c>
      <c r="N343" s="180"/>
      <c r="O343" s="186">
        <v>162</v>
      </c>
      <c r="P343" s="186"/>
      <c r="Q343" s="186">
        <v>333</v>
      </c>
      <c r="R343" s="187"/>
      <c r="S343" s="188" t="s">
        <v>135</v>
      </c>
      <c r="T343" s="185" t="s">
        <v>390</v>
      </c>
      <c r="U343" s="189" t="s">
        <v>568</v>
      </c>
      <c r="V343" s="180"/>
      <c r="W343" s="179"/>
      <c r="X343" s="179"/>
      <c r="Y343" s="179"/>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A343" s="94"/>
      <c r="CB343" s="94"/>
      <c r="CC343" s="94"/>
      <c r="CD343" s="94"/>
      <c r="CE343" s="94"/>
      <c r="CF343" s="94"/>
      <c r="CG343" s="94"/>
      <c r="CH343" s="94"/>
      <c r="CI343" s="94"/>
      <c r="CJ343" s="94"/>
      <c r="CK343" s="94"/>
      <c r="CL343" s="94"/>
      <c r="CM343" s="94"/>
      <c r="CN343" s="94"/>
      <c r="CO343" s="94"/>
      <c r="CP343" s="94"/>
      <c r="CQ343" s="94"/>
      <c r="CR343" s="94"/>
      <c r="CS343" s="94"/>
      <c r="CT343" s="94"/>
      <c r="CU343" s="94"/>
      <c r="CV343" s="94"/>
      <c r="CW343" s="94"/>
      <c r="CX343" s="94"/>
      <c r="CY343" s="94"/>
      <c r="CZ343" s="94"/>
      <c r="DA343" s="94"/>
      <c r="DB343" s="94"/>
      <c r="DC343" s="94"/>
      <c r="DD343" s="94"/>
      <c r="DE343" s="94"/>
      <c r="DF343" s="94"/>
      <c r="DG343" s="94"/>
      <c r="DH343" s="94"/>
      <c r="DI343" s="94"/>
      <c r="DJ343" s="94"/>
      <c r="DK343" s="94"/>
      <c r="DL343" s="94"/>
      <c r="DM343" s="94"/>
      <c r="DN343" s="94"/>
      <c r="DO343" s="94"/>
      <c r="DP343" s="94"/>
      <c r="DQ343" s="94"/>
      <c r="DR343" s="94"/>
      <c r="DS343" s="94"/>
      <c r="DT343" s="94"/>
      <c r="DU343" s="94"/>
      <c r="DV343" s="94"/>
      <c r="DW343" s="94"/>
      <c r="DX343" s="94"/>
      <c r="DY343" s="94"/>
      <c r="DZ343" s="94"/>
      <c r="EA343" s="94"/>
      <c r="EB343" s="94"/>
      <c r="EC343" s="94"/>
      <c r="ED343" s="94"/>
      <c r="EE343" s="94"/>
      <c r="EF343" s="94"/>
      <c r="EG343" s="94"/>
      <c r="EH343" s="94"/>
      <c r="EI343" s="94"/>
      <c r="EJ343" s="94"/>
      <c r="EK343" s="94"/>
      <c r="EL343" s="94"/>
      <c r="EM343" s="94"/>
      <c r="EN343" s="94"/>
      <c r="EO343" s="94"/>
      <c r="EP343" s="94"/>
      <c r="EQ343" s="94"/>
      <c r="ER343" s="94"/>
      <c r="ES343" s="94"/>
      <c r="ET343" s="94"/>
      <c r="EU343" s="94"/>
      <c r="EV343" s="94"/>
      <c r="EW343" s="94"/>
      <c r="EX343" s="94"/>
      <c r="EY343" s="94"/>
      <c r="EZ343" s="94"/>
      <c r="FA343" s="94"/>
      <c r="FB343" s="94"/>
      <c r="FC343" s="94"/>
      <c r="FD343" s="94"/>
      <c r="FE343" s="94"/>
      <c r="FF343" s="94"/>
      <c r="FG343" s="94"/>
      <c r="FH343" s="94"/>
      <c r="FI343" s="94"/>
      <c r="FJ343" s="94"/>
      <c r="FK343" s="94"/>
      <c r="FL343" s="94"/>
      <c r="FM343" s="94"/>
      <c r="FN343" s="94"/>
      <c r="FO343" s="94"/>
      <c r="FP343" s="94"/>
      <c r="FQ343" s="94"/>
      <c r="FR343" s="94"/>
      <c r="FS343" s="94"/>
      <c r="FT343" s="94"/>
      <c r="FU343" s="94"/>
      <c r="FV343" s="94"/>
      <c r="FW343" s="94"/>
      <c r="FX343" s="94"/>
      <c r="FY343" s="94"/>
      <c r="FZ343" s="94"/>
      <c r="GA343" s="94"/>
      <c r="GB343" s="94"/>
      <c r="GC343" s="94"/>
      <c r="GD343" s="94"/>
      <c r="GE343" s="94"/>
      <c r="GF343" s="94"/>
      <c r="GG343" s="94"/>
      <c r="GH343" s="94"/>
      <c r="GI343" s="94"/>
      <c r="GJ343" s="94"/>
      <c r="GK343" s="94"/>
      <c r="GL343" s="94"/>
      <c r="GM343" s="94"/>
      <c r="GN343" s="94"/>
      <c r="GO343" s="94"/>
      <c r="GP343" s="94"/>
      <c r="GQ343" s="94"/>
      <c r="GR343" s="94"/>
      <c r="GS343" s="94"/>
      <c r="GT343" s="94"/>
      <c r="GU343" s="94"/>
      <c r="GV343" s="94"/>
      <c r="GW343" s="94"/>
      <c r="GX343" s="94"/>
      <c r="GY343" s="94"/>
      <c r="GZ343" s="94"/>
      <c r="HA343" s="94"/>
      <c r="HB343" s="94"/>
      <c r="HC343" s="94"/>
      <c r="HD343" s="94"/>
      <c r="HE343" s="94"/>
      <c r="HF343" s="94"/>
      <c r="HG343" s="94"/>
      <c r="HH343" s="94"/>
      <c r="HI343" s="94"/>
      <c r="HJ343" s="94"/>
      <c r="HK343" s="94"/>
      <c r="HL343" s="94"/>
      <c r="HM343" s="94"/>
      <c r="HN343" s="94"/>
      <c r="HO343" s="94"/>
      <c r="HP343" s="94"/>
      <c r="HQ343" s="94"/>
      <c r="HR343" s="94"/>
      <c r="HS343" s="94"/>
      <c r="HT343" s="94"/>
      <c r="HU343" s="94"/>
      <c r="HV343" s="94"/>
      <c r="HW343" s="94"/>
      <c r="HX343" s="94"/>
      <c r="HY343" s="94"/>
      <c r="HZ343" s="94"/>
      <c r="IA343" s="94"/>
      <c r="IB343" s="94"/>
      <c r="IC343" s="94"/>
      <c r="ID343" s="94"/>
      <c r="IE343" s="94"/>
      <c r="IF343" s="94"/>
      <c r="IG343" s="94"/>
      <c r="IH343" s="94"/>
      <c r="II343" s="94"/>
      <c r="IJ343" s="94"/>
      <c r="IK343" s="94"/>
      <c r="IL343" s="94"/>
      <c r="IM343" s="94"/>
      <c r="IN343" s="94"/>
      <c r="IO343" s="94"/>
      <c r="IP343" s="94"/>
      <c r="IQ343" s="94"/>
      <c r="IR343" s="94"/>
      <c r="IS343" s="94"/>
      <c r="IT343" s="94"/>
      <c r="IU343" s="94"/>
      <c r="IV343" s="94"/>
      <c r="IW343" s="94"/>
      <c r="IX343" s="94"/>
      <c r="IY343" s="94"/>
      <c r="IZ343" s="94"/>
      <c r="JA343" s="94"/>
      <c r="JB343" s="94"/>
    </row>
    <row r="344" spans="1:262" x14ac:dyDescent="0.2">
      <c r="A344" s="180">
        <v>40367</v>
      </c>
      <c r="B344" s="181" t="s">
        <v>1915</v>
      </c>
      <c r="C344" s="181" t="s">
        <v>2007</v>
      </c>
      <c r="D344" s="181" t="s">
        <v>141</v>
      </c>
      <c r="E344" s="182" t="s">
        <v>144</v>
      </c>
      <c r="F344" s="183">
        <v>40181</v>
      </c>
      <c r="G344" s="190">
        <v>2010</v>
      </c>
      <c r="H344" s="180" t="s">
        <v>14</v>
      </c>
      <c r="I344" s="180" t="str">
        <f>LEFT($H344,2)</f>
        <v>MS</v>
      </c>
      <c r="J344" s="180" t="str">
        <f>RIGHT($H344,2)</f>
        <v>MS</v>
      </c>
      <c r="K344" s="180" t="str">
        <f>IF($L344=$M344,L344,CONCATENATE($L344,", ",IF(ISBLANK(N344),"",CONCATENATE(N344,", ")),$M344))</f>
        <v>South Central</v>
      </c>
      <c r="L344" s="180" t="str">
        <f>INDEX('State '!$A$1:$C$62,MATCH($I344,'State '!$B:$B,0),3)</f>
        <v>South Central</v>
      </c>
      <c r="M344" s="180" t="str">
        <f>INDEX('State '!$A$1:$C$62,MATCH($J344,'State '!$B:$B,0),3)</f>
        <v>South Central</v>
      </c>
      <c r="N344" s="180"/>
      <c r="O344" s="186">
        <v>162</v>
      </c>
      <c r="P344" s="186"/>
      <c r="Q344" s="186">
        <v>232</v>
      </c>
      <c r="R344" s="187"/>
      <c r="S344" s="188" t="s">
        <v>135</v>
      </c>
      <c r="T344" s="185" t="s">
        <v>390</v>
      </c>
      <c r="U344" s="189" t="s">
        <v>568</v>
      </c>
      <c r="V344" s="180"/>
      <c r="W344" s="179"/>
      <c r="X344" s="179"/>
      <c r="Y344" s="179"/>
      <c r="Z344" s="94"/>
      <c r="AA344" s="94"/>
      <c r="AB344" s="94"/>
    </row>
    <row r="345" spans="1:262" x14ac:dyDescent="0.2">
      <c r="A345" s="180">
        <v>40373</v>
      </c>
      <c r="B345" s="193" t="s">
        <v>583</v>
      </c>
      <c r="C345" s="193" t="s">
        <v>1941</v>
      </c>
      <c r="D345" s="193" t="s">
        <v>141</v>
      </c>
      <c r="E345" s="193" t="s">
        <v>144</v>
      </c>
      <c r="F345" s="194">
        <v>40372</v>
      </c>
      <c r="G345" s="186">
        <v>2010</v>
      </c>
      <c r="H345" s="180" t="s">
        <v>16</v>
      </c>
      <c r="I345" s="180" t="str">
        <f>LEFT($H345,2)</f>
        <v>NC</v>
      </c>
      <c r="J345" s="180" t="str">
        <f>RIGHT($H345,2)</f>
        <v>NC</v>
      </c>
      <c r="K345" s="180" t="str">
        <f>IF($L345=$M345,L345,CONCATENATE($L345,", ",IF(ISBLANK(N345),"",CONCATENATE(N345,", ")),$M345))</f>
        <v>Southeast</v>
      </c>
      <c r="L345" s="180" t="str">
        <f>INDEX('State '!$A$1:$C$62,MATCH($I345,'State '!$B:$B,0),3)</f>
        <v>Southeast</v>
      </c>
      <c r="M345" s="180" t="str">
        <f>INDEX('State '!$A$1:$C$62,MATCH($J345,'State '!$B:$B,0),3)</f>
        <v>Southeast</v>
      </c>
      <c r="N345" s="180"/>
      <c r="O345" s="187">
        <v>100</v>
      </c>
      <c r="P345" s="187"/>
      <c r="Q345" s="187">
        <v>90</v>
      </c>
      <c r="R345" s="186"/>
      <c r="S345" s="180" t="s">
        <v>135</v>
      </c>
      <c r="T345" s="180" t="s">
        <v>390</v>
      </c>
      <c r="U345" s="180" t="s">
        <v>538</v>
      </c>
      <c r="V345" s="180"/>
      <c r="W345" s="179"/>
      <c r="X345" s="179"/>
      <c r="Y345" s="179"/>
      <c r="Z345" s="94"/>
      <c r="AA345" s="94"/>
      <c r="AB345" s="94"/>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row>
    <row r="346" spans="1:262" s="19" customFormat="1" ht="25.5" x14ac:dyDescent="0.2">
      <c r="A346" s="180">
        <v>41106</v>
      </c>
      <c r="B346" s="181" t="s">
        <v>1845</v>
      </c>
      <c r="C346" s="181" t="s">
        <v>1941</v>
      </c>
      <c r="D346" s="181" t="s">
        <v>134</v>
      </c>
      <c r="E346" s="182" t="s">
        <v>144</v>
      </c>
      <c r="F346" s="183">
        <v>40238</v>
      </c>
      <c r="G346" s="190">
        <v>2010</v>
      </c>
      <c r="H346" s="180" t="s">
        <v>22</v>
      </c>
      <c r="I346" s="180" t="str">
        <f>LEFT($H346,2)</f>
        <v>GA</v>
      </c>
      <c r="J346" s="180" t="str">
        <f>RIGHT($H346,2)</f>
        <v>GA</v>
      </c>
      <c r="K346" s="180" t="str">
        <f>IF($L346=$M346,L346,CONCATENATE($L346,", ",IF(ISBLANK(N346),"",CONCATENATE(N346,", ")),$M346))</f>
        <v>Southeast</v>
      </c>
      <c r="L346" s="180" t="str">
        <f>INDEX('State '!$A$1:$C$62,MATCH($I346,'State '!$B:$B,0),3)</f>
        <v>Southeast</v>
      </c>
      <c r="M346" s="180" t="str">
        <f>INDEX('State '!$A$1:$C$62,MATCH($J346,'State '!$B:$B,0),3)</f>
        <v>Southeast</v>
      </c>
      <c r="N346" s="180"/>
      <c r="O346" s="186">
        <v>25.3</v>
      </c>
      <c r="P346" s="186"/>
      <c r="Q346" s="186">
        <v>1175</v>
      </c>
      <c r="R346" s="187"/>
      <c r="S346" s="188" t="s">
        <v>135</v>
      </c>
      <c r="T346" s="185" t="s">
        <v>390</v>
      </c>
      <c r="U346" s="189" t="s">
        <v>471</v>
      </c>
      <c r="V346" s="180"/>
      <c r="W346" s="179"/>
      <c r="X346" s="179"/>
      <c r="Y346" s="179"/>
    </row>
    <row r="347" spans="1:262" s="19" customFormat="1" x14ac:dyDescent="0.2">
      <c r="A347" s="180">
        <v>41106</v>
      </c>
      <c r="B347" s="193" t="s">
        <v>1798</v>
      </c>
      <c r="C347" s="193" t="s">
        <v>1941</v>
      </c>
      <c r="D347" s="193" t="s">
        <v>134</v>
      </c>
      <c r="E347" s="193" t="s">
        <v>144</v>
      </c>
      <c r="F347" s="194">
        <v>40238</v>
      </c>
      <c r="G347" s="186">
        <v>2010</v>
      </c>
      <c r="H347" s="180" t="s">
        <v>53</v>
      </c>
      <c r="I347" s="180" t="str">
        <f>LEFT($H347,2)</f>
        <v>SC</v>
      </c>
      <c r="J347" s="180" t="str">
        <f>RIGHT($H347,2)</f>
        <v>SC</v>
      </c>
      <c r="K347" s="180" t="str">
        <f>IF($L347=$M347,L347,CONCATENATE($L347,", ",IF(ISBLANK(N347),"",CONCATENATE(N347,", ")),$M347))</f>
        <v>Southeast</v>
      </c>
      <c r="L347" s="180" t="str">
        <f>INDEX('State '!$A$1:$C$62,MATCH($I347,'State '!$B:$B,0),3)</f>
        <v>Southeast</v>
      </c>
      <c r="M347" s="180" t="str">
        <f>INDEX('State '!$A$1:$C$62,MATCH($J347,'State '!$B:$B,0),3)</f>
        <v>Southeast</v>
      </c>
      <c r="N347" s="180"/>
      <c r="O347" s="187"/>
      <c r="P347" s="187"/>
      <c r="Q347" s="187">
        <v>1175</v>
      </c>
      <c r="R347" s="186"/>
      <c r="S347" s="180" t="s">
        <v>135</v>
      </c>
      <c r="T347" s="180" t="s">
        <v>390</v>
      </c>
      <c r="U347" s="180" t="s">
        <v>471</v>
      </c>
      <c r="V347" s="180"/>
      <c r="W347" s="179"/>
      <c r="X347" s="179"/>
      <c r="Y347" s="179"/>
    </row>
    <row r="348" spans="1:262" s="19" customFormat="1" x14ac:dyDescent="0.2">
      <c r="A348" s="180">
        <v>40388</v>
      </c>
      <c r="B348" s="193" t="s">
        <v>571</v>
      </c>
      <c r="C348" s="193" t="s">
        <v>1941</v>
      </c>
      <c r="D348" s="193" t="s">
        <v>141</v>
      </c>
      <c r="E348" s="193" t="s">
        <v>144</v>
      </c>
      <c r="F348" s="194">
        <v>40299</v>
      </c>
      <c r="G348" s="186">
        <v>2010</v>
      </c>
      <c r="H348" s="180" t="s">
        <v>17</v>
      </c>
      <c r="I348" s="180" t="str">
        <f>LEFT($H348,2)</f>
        <v>AL</v>
      </c>
      <c r="J348" s="180" t="str">
        <f>RIGHT($H348,2)</f>
        <v>AL</v>
      </c>
      <c r="K348" s="180" t="str">
        <f>IF($L348=$M348,L348,CONCATENATE($L348,", ",IF(ISBLANK(N348),"",CONCATENATE(N348,", ")),$M348))</f>
        <v>South Central</v>
      </c>
      <c r="L348" s="180" t="str">
        <f>INDEX('State '!$A$1:$C$62,MATCH($I348,'State '!$B:$B,0),3)</f>
        <v>South Central</v>
      </c>
      <c r="M348" s="180" t="str">
        <f>INDEX('State '!$A$1:$C$62,MATCH($J348,'State '!$B:$B,0),3)</f>
        <v>South Central</v>
      </c>
      <c r="N348" s="180"/>
      <c r="O348" s="187">
        <v>36.902999999999999</v>
      </c>
      <c r="P348" s="187"/>
      <c r="Q348" s="187">
        <v>253.5</v>
      </c>
      <c r="R348" s="186"/>
      <c r="S348" s="180" t="s">
        <v>135</v>
      </c>
      <c r="T348" s="180" t="s">
        <v>390</v>
      </c>
      <c r="U348" s="180" t="s">
        <v>572</v>
      </c>
      <c r="V348" s="180"/>
      <c r="W348" s="179"/>
      <c r="X348" s="179"/>
      <c r="Y348" s="179"/>
    </row>
    <row r="349" spans="1:262" s="19" customFormat="1" x14ac:dyDescent="0.2">
      <c r="A349" s="207">
        <v>40381</v>
      </c>
      <c r="B349" s="181" t="s">
        <v>704</v>
      </c>
      <c r="C349" s="181" t="s">
        <v>201</v>
      </c>
      <c r="D349" s="181" t="s">
        <v>141</v>
      </c>
      <c r="E349" s="182" t="s">
        <v>144</v>
      </c>
      <c r="F349" s="183">
        <v>40058</v>
      </c>
      <c r="G349" s="184">
        <v>2009</v>
      </c>
      <c r="H349" s="180" t="s">
        <v>36</v>
      </c>
      <c r="I349" s="180" t="str">
        <f>LEFT($H349,2)</f>
        <v>MA</v>
      </c>
      <c r="J349" s="180" t="str">
        <f>RIGHT($H349,2)</f>
        <v>MA</v>
      </c>
      <c r="K349" s="180" t="str">
        <f>IF($L349=$M349,L349,CONCATENATE($L349,", ",IF(ISBLANK(N349),"",CONCATENATE(N349,", ")),$M349))</f>
        <v>Northeast</v>
      </c>
      <c r="L349" s="180" t="str">
        <f>INDEX('State '!$A$1:$C$62,MATCH($I349,'State '!$B:$B,0),3)</f>
        <v>Northeast</v>
      </c>
      <c r="M349" s="180" t="str">
        <f>INDEX('State '!$A$1:$C$62,MATCH($J349,'State '!$B:$B,0),3)</f>
        <v>Northeast</v>
      </c>
      <c r="N349" s="180"/>
      <c r="O349" s="186">
        <v>34.5</v>
      </c>
      <c r="P349" s="186">
        <v>2.2999999999999998</v>
      </c>
      <c r="Q349" s="186">
        <v>140</v>
      </c>
      <c r="R349" s="187">
        <v>14</v>
      </c>
      <c r="S349" s="188" t="s">
        <v>135</v>
      </c>
      <c r="T349" s="185" t="s">
        <v>390</v>
      </c>
      <c r="U349" s="189" t="s">
        <v>705</v>
      </c>
      <c r="V349" s="180"/>
      <c r="W349" s="179"/>
      <c r="X349" s="179"/>
      <c r="Y349" s="179"/>
    </row>
    <row r="350" spans="1:262" s="19" customFormat="1" x14ac:dyDescent="0.2">
      <c r="A350" s="207">
        <v>40610</v>
      </c>
      <c r="B350" s="193" t="s">
        <v>706</v>
      </c>
      <c r="C350" s="193" t="s">
        <v>201</v>
      </c>
      <c r="D350" s="193" t="s">
        <v>134</v>
      </c>
      <c r="E350" s="193" t="s">
        <v>144</v>
      </c>
      <c r="F350" s="194">
        <v>39965</v>
      </c>
      <c r="G350" s="195">
        <v>2009</v>
      </c>
      <c r="H350" s="180" t="s">
        <v>35</v>
      </c>
      <c r="I350" s="180" t="str">
        <f>LEFT($H350,2)</f>
        <v>CT</v>
      </c>
      <c r="J350" s="180" t="str">
        <f>RIGHT($H350,2)</f>
        <v>CT</v>
      </c>
      <c r="K350" s="180" t="str">
        <f>IF($L350=$M350,L350,CONCATENATE($L350,", ",IF(ISBLANK(N350),"",CONCATENATE(N350,", ")),$M350))</f>
        <v>Northeast</v>
      </c>
      <c r="L350" s="180" t="str">
        <f>INDEX('State '!$A$1:$C$62,MATCH($I350,'State '!$B:$B,0),3)</f>
        <v>Northeast</v>
      </c>
      <c r="M350" s="180" t="str">
        <f>INDEX('State '!$A$1:$C$62,MATCH($J350,'State '!$B:$B,0),3)</f>
        <v>Northeast</v>
      </c>
      <c r="N350" s="180"/>
      <c r="O350" s="187">
        <v>8.14</v>
      </c>
      <c r="P350" s="187">
        <v>1.1299999999999999</v>
      </c>
      <c r="Q350" s="187">
        <v>131</v>
      </c>
      <c r="R350" s="186">
        <v>20</v>
      </c>
      <c r="S350" s="180" t="s">
        <v>135</v>
      </c>
      <c r="T350" s="180" t="s">
        <v>390</v>
      </c>
      <c r="U350" s="180" t="s">
        <v>707</v>
      </c>
      <c r="V350" s="180"/>
      <c r="W350" s="179"/>
      <c r="X350" s="179"/>
      <c r="Y350" s="179"/>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94"/>
      <c r="HB350" s="94"/>
      <c r="HC350" s="94"/>
      <c r="HD350" s="94"/>
      <c r="HE350" s="94"/>
      <c r="HF350" s="94"/>
      <c r="HG350" s="94"/>
      <c r="HH350" s="94"/>
      <c r="HI350" s="94"/>
      <c r="HJ350" s="94"/>
      <c r="HK350" s="94"/>
      <c r="HL350" s="94"/>
      <c r="HM350" s="94"/>
      <c r="HN350" s="94"/>
      <c r="HO350" s="94"/>
      <c r="HP350" s="94"/>
      <c r="HQ350" s="94"/>
      <c r="HR350" s="94"/>
      <c r="HS350" s="94"/>
      <c r="HT350" s="94"/>
      <c r="HU350" s="94"/>
      <c r="HV350" s="94"/>
      <c r="HW350" s="94"/>
      <c r="HX350" s="94"/>
      <c r="HY350" s="94"/>
      <c r="HZ350" s="94"/>
      <c r="IA350" s="94"/>
      <c r="IB350" s="94"/>
      <c r="IC350" s="94"/>
      <c r="ID350" s="94"/>
      <c r="IE350" s="94"/>
      <c r="IF350" s="94"/>
      <c r="IG350" s="94"/>
      <c r="IH350" s="94"/>
      <c r="II350" s="94"/>
      <c r="IJ350" s="94"/>
      <c r="IK350" s="94"/>
      <c r="IL350" s="94"/>
      <c r="IM350" s="94"/>
      <c r="IN350" s="94"/>
      <c r="IO350" s="94"/>
      <c r="IP350" s="94"/>
      <c r="IQ350" s="94"/>
      <c r="IR350" s="94"/>
      <c r="IS350" s="94"/>
      <c r="IT350" s="94"/>
      <c r="IU350" s="94"/>
      <c r="IV350" s="94"/>
      <c r="IW350" s="94"/>
      <c r="IX350" s="94"/>
      <c r="IY350" s="94"/>
      <c r="IZ350" s="94"/>
      <c r="JA350" s="94"/>
      <c r="JB350" s="94"/>
    </row>
    <row r="351" spans="1:262" s="19" customFormat="1" x14ac:dyDescent="0.2">
      <c r="A351" s="207">
        <v>40380</v>
      </c>
      <c r="B351" s="181" t="s">
        <v>657</v>
      </c>
      <c r="C351" s="181" t="s">
        <v>264</v>
      </c>
      <c r="D351" s="181" t="s">
        <v>134</v>
      </c>
      <c r="E351" s="182" t="s">
        <v>144</v>
      </c>
      <c r="F351" s="183">
        <v>39993</v>
      </c>
      <c r="G351" s="184">
        <v>2009</v>
      </c>
      <c r="H351" s="180" t="s">
        <v>0</v>
      </c>
      <c r="I351" s="180" t="str">
        <f>LEFT($H351,2)</f>
        <v>LA</v>
      </c>
      <c r="J351" s="180" t="str">
        <f>RIGHT($H351,2)</f>
        <v>LA</v>
      </c>
      <c r="K351" s="180" t="str">
        <f>IF($L351=$M351,L351,CONCATENATE($L351,", ",IF(ISBLANK(N351),"",CONCATENATE(N351,", ")),$M351))</f>
        <v>South Central</v>
      </c>
      <c r="L351" s="180" t="str">
        <f>INDEX('State '!$A$1:$C$62,MATCH($I351,'State '!$B:$B,0),3)</f>
        <v>South Central</v>
      </c>
      <c r="M351" s="180" t="str">
        <f>INDEX('State '!$A$1:$C$62,MATCH($J351,'State '!$B:$B,0),3)</f>
        <v>South Central</v>
      </c>
      <c r="N351" s="180"/>
      <c r="O351" s="186">
        <v>15</v>
      </c>
      <c r="P351" s="186">
        <v>13.1</v>
      </c>
      <c r="Q351" s="186">
        <v>300</v>
      </c>
      <c r="R351" s="187" t="s">
        <v>445</v>
      </c>
      <c r="S351" s="188" t="s">
        <v>135</v>
      </c>
      <c r="T351" s="185" t="s">
        <v>390</v>
      </c>
      <c r="U351" s="189" t="s">
        <v>658</v>
      </c>
      <c r="V351" s="180"/>
      <c r="W351" s="179"/>
      <c r="X351" s="179"/>
      <c r="Y351" s="179"/>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c r="DA351" s="94"/>
      <c r="DB351" s="94"/>
      <c r="DC351" s="94"/>
      <c r="DD351" s="94"/>
      <c r="DE351" s="94"/>
      <c r="DF351" s="94"/>
      <c r="DG351" s="94"/>
      <c r="DH351" s="94"/>
      <c r="DI351" s="94"/>
      <c r="DJ351" s="94"/>
      <c r="DK351" s="94"/>
      <c r="DL351" s="94"/>
      <c r="DM351" s="94"/>
      <c r="DN351" s="94"/>
      <c r="DO351" s="94"/>
      <c r="DP351" s="94"/>
      <c r="DQ351" s="94"/>
      <c r="DR351" s="94"/>
      <c r="DS351" s="94"/>
      <c r="DT351" s="94"/>
      <c r="DU351" s="94"/>
      <c r="DV351" s="94"/>
      <c r="DW351" s="94"/>
      <c r="DX351" s="94"/>
      <c r="DY351" s="94"/>
      <c r="DZ351" s="94"/>
      <c r="EA351" s="94"/>
      <c r="EB351" s="94"/>
      <c r="EC351" s="94"/>
      <c r="ED351" s="94"/>
      <c r="EE351" s="94"/>
      <c r="EF351" s="94"/>
      <c r="EG351" s="94"/>
      <c r="EH351" s="94"/>
      <c r="EI351" s="94"/>
      <c r="EJ351" s="94"/>
      <c r="EK351" s="94"/>
      <c r="EL351" s="94"/>
      <c r="EM351" s="94"/>
      <c r="EN351" s="94"/>
      <c r="EO351" s="94"/>
      <c r="EP351" s="94"/>
      <c r="EQ351" s="94"/>
      <c r="ER351" s="94"/>
      <c r="ES351" s="94"/>
      <c r="ET351" s="94"/>
      <c r="EU351" s="94"/>
      <c r="EV351" s="94"/>
      <c r="EW351" s="94"/>
      <c r="EX351" s="94"/>
      <c r="EY351" s="94"/>
      <c r="EZ351" s="94"/>
      <c r="FA351" s="94"/>
      <c r="FB351" s="94"/>
      <c r="FC351" s="94"/>
      <c r="FD351" s="94"/>
      <c r="FE351" s="94"/>
      <c r="FF351" s="94"/>
      <c r="FG351" s="94"/>
      <c r="FH351" s="94"/>
      <c r="FI351" s="94"/>
      <c r="FJ351" s="94"/>
      <c r="FK351" s="94"/>
      <c r="FL351" s="94"/>
      <c r="FM351" s="94"/>
      <c r="FN351" s="94"/>
      <c r="FO351" s="94"/>
      <c r="FP351" s="94"/>
      <c r="FQ351" s="94"/>
      <c r="FR351" s="94"/>
      <c r="FS351" s="94"/>
      <c r="FT351" s="94"/>
      <c r="FU351" s="94"/>
      <c r="FV351" s="94"/>
      <c r="FW351" s="94"/>
      <c r="FX351" s="94"/>
      <c r="FY351" s="94"/>
      <c r="FZ351" s="94"/>
      <c r="GA351" s="94"/>
      <c r="GB351" s="94"/>
      <c r="GC351" s="94"/>
      <c r="GD351" s="94"/>
      <c r="GE351" s="94"/>
      <c r="GF351" s="94"/>
      <c r="GG351" s="94"/>
      <c r="GH351" s="94"/>
      <c r="GI351" s="94"/>
      <c r="GJ351" s="94"/>
      <c r="GK351" s="94"/>
      <c r="GL351" s="94"/>
      <c r="GM351" s="94"/>
      <c r="GN351" s="94"/>
      <c r="GO351" s="94"/>
      <c r="GP351" s="94"/>
      <c r="GQ351" s="94"/>
      <c r="GR351" s="94"/>
      <c r="GS351" s="94"/>
      <c r="GT351" s="94"/>
      <c r="GU351" s="94"/>
      <c r="GV351" s="94"/>
      <c r="GW351" s="94"/>
      <c r="GX351" s="94"/>
      <c r="GY351" s="94"/>
      <c r="GZ351" s="94"/>
      <c r="HA351" s="94"/>
      <c r="HB351" s="94"/>
      <c r="HC351" s="94"/>
      <c r="HD351" s="94"/>
      <c r="HE351" s="94"/>
      <c r="HF351" s="94"/>
      <c r="HG351" s="94"/>
      <c r="HH351" s="94"/>
      <c r="HI351" s="94"/>
      <c r="HJ351" s="94"/>
      <c r="HK351" s="94"/>
      <c r="HL351" s="94"/>
      <c r="HM351" s="94"/>
      <c r="HN351" s="94"/>
      <c r="HO351" s="94"/>
      <c r="HP351" s="94"/>
      <c r="HQ351" s="94"/>
      <c r="HR351" s="94"/>
      <c r="HS351" s="94"/>
      <c r="HT351" s="94"/>
      <c r="HU351" s="94"/>
      <c r="HV351" s="94"/>
      <c r="HW351" s="94"/>
      <c r="HX351" s="94"/>
      <c r="HY351" s="94"/>
      <c r="HZ351" s="94"/>
      <c r="IA351" s="94"/>
      <c r="IB351" s="94"/>
      <c r="IC351" s="94"/>
      <c r="ID351" s="94"/>
      <c r="IE351" s="94"/>
      <c r="IF351" s="94"/>
      <c r="IG351" s="94"/>
      <c r="IH351" s="94"/>
      <c r="II351" s="94"/>
      <c r="IJ351" s="94"/>
      <c r="IK351" s="94"/>
      <c r="IL351" s="94"/>
      <c r="IM351" s="94"/>
      <c r="IN351" s="94"/>
      <c r="IO351" s="94"/>
      <c r="IP351" s="94"/>
      <c r="IQ351" s="94"/>
      <c r="IR351" s="94"/>
      <c r="IS351" s="94"/>
      <c r="IT351" s="94"/>
      <c r="IU351" s="94"/>
      <c r="IV351" s="94"/>
      <c r="IW351" s="94"/>
      <c r="IX351" s="94"/>
      <c r="IY351" s="94"/>
      <c r="IZ351" s="94"/>
      <c r="JA351" s="94"/>
      <c r="JB351" s="94"/>
    </row>
    <row r="352" spans="1:262" s="19" customFormat="1" x14ac:dyDescent="0.2">
      <c r="A352" s="180">
        <v>40367</v>
      </c>
      <c r="B352" s="181" t="s">
        <v>652</v>
      </c>
      <c r="C352" s="181" t="s">
        <v>259</v>
      </c>
      <c r="D352" s="181" t="s">
        <v>141</v>
      </c>
      <c r="E352" s="182" t="s">
        <v>144</v>
      </c>
      <c r="F352" s="183">
        <v>39994</v>
      </c>
      <c r="G352" s="184">
        <v>2009</v>
      </c>
      <c r="H352" s="180" t="s">
        <v>0</v>
      </c>
      <c r="I352" s="180" t="str">
        <f>LEFT($H352,2)</f>
        <v>LA</v>
      </c>
      <c r="J352" s="180" t="str">
        <f>RIGHT($H352,2)</f>
        <v>LA</v>
      </c>
      <c r="K352" s="180" t="str">
        <f>IF($L352=$M352,L352,CONCATENATE($L352,", ",IF(ISBLANK(N352),"",CONCATENATE(N352,", ")),$M352))</f>
        <v>South Central</v>
      </c>
      <c r="L352" s="180" t="str">
        <f>INDEX('State '!$A$1:$C$62,MATCH($I352,'State '!$B:$B,0),3)</f>
        <v>South Central</v>
      </c>
      <c r="M352" s="180" t="str">
        <f>INDEX('State '!$A$1:$C$62,MATCH($J352,'State '!$B:$B,0),3)</f>
        <v>South Central</v>
      </c>
      <c r="N352" s="180"/>
      <c r="O352" s="186">
        <v>10</v>
      </c>
      <c r="P352" s="186">
        <v>0.5</v>
      </c>
      <c r="Q352" s="186">
        <v>90</v>
      </c>
      <c r="R352" s="187"/>
      <c r="S352" s="188" t="s">
        <v>135</v>
      </c>
      <c r="T352" s="185" t="s">
        <v>390</v>
      </c>
      <c r="U352" s="189" t="s">
        <v>653</v>
      </c>
      <c r="V352" s="180"/>
      <c r="W352" s="179"/>
      <c r="X352" s="179"/>
      <c r="Y352" s="179"/>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94"/>
      <c r="HB352" s="94"/>
      <c r="HC352" s="94"/>
      <c r="HD352" s="94"/>
      <c r="HE352" s="94"/>
      <c r="HF352" s="94"/>
      <c r="HG352" s="94"/>
      <c r="HH352" s="94"/>
      <c r="HI352" s="94"/>
      <c r="HJ352" s="94"/>
      <c r="HK352" s="94"/>
      <c r="HL352" s="94"/>
      <c r="HM352" s="94"/>
      <c r="HN352" s="94"/>
      <c r="HO352" s="94"/>
      <c r="HP352" s="94"/>
      <c r="HQ352" s="94"/>
      <c r="HR352" s="94"/>
      <c r="HS352" s="94"/>
      <c r="HT352" s="94"/>
      <c r="HU352" s="94"/>
      <c r="HV352" s="94"/>
      <c r="HW352" s="94"/>
      <c r="HX352" s="94"/>
      <c r="HY352" s="94"/>
      <c r="HZ352" s="94"/>
      <c r="IA352" s="94"/>
      <c r="IB352" s="94"/>
      <c r="IC352" s="94"/>
      <c r="ID352" s="94"/>
      <c r="IE352" s="94"/>
      <c r="IF352" s="94"/>
      <c r="IG352" s="94"/>
      <c r="IH352" s="94"/>
      <c r="II352" s="94"/>
      <c r="IJ352" s="94"/>
      <c r="IK352" s="94"/>
      <c r="IL352" s="94"/>
      <c r="IM352" s="94"/>
      <c r="IN352" s="94"/>
      <c r="IO352" s="94"/>
      <c r="IP352" s="94"/>
      <c r="IQ352" s="94"/>
      <c r="IR352" s="94"/>
      <c r="IS352" s="94"/>
      <c r="IT352" s="94"/>
      <c r="IU352" s="94"/>
      <c r="IV352" s="94"/>
      <c r="IW352" s="94"/>
      <c r="IX352" s="94"/>
      <c r="IY352" s="94"/>
      <c r="IZ352" s="94"/>
      <c r="JA352" s="94"/>
      <c r="JB352" s="94"/>
    </row>
    <row r="353" spans="1:262" s="19" customFormat="1" x14ac:dyDescent="0.2">
      <c r="A353" s="180">
        <v>40023</v>
      </c>
      <c r="B353" s="193" t="s">
        <v>668</v>
      </c>
      <c r="C353" s="193" t="s">
        <v>259</v>
      </c>
      <c r="D353" s="193" t="s">
        <v>134</v>
      </c>
      <c r="E353" s="193" t="s">
        <v>144</v>
      </c>
      <c r="F353" s="194">
        <v>39958</v>
      </c>
      <c r="G353" s="195">
        <v>2009</v>
      </c>
      <c r="H353" s="180" t="s">
        <v>32</v>
      </c>
      <c r="I353" s="180" t="str">
        <f>LEFT($H353,2)</f>
        <v>AR</v>
      </c>
      <c r="J353" s="180" t="str">
        <f>RIGHT($H353,2)</f>
        <v>AR</v>
      </c>
      <c r="K353" s="180" t="str">
        <f>IF($L353=$M353,L353,CONCATENATE($L353,", ",IF(ISBLANK(N353),"",CONCATENATE(N353,", ")),$M353))</f>
        <v>South Central</v>
      </c>
      <c r="L353" s="180" t="str">
        <f>INDEX('State '!$A$1:$C$62,MATCH($I353,'State '!$B:$B,0),3)</f>
        <v>South Central</v>
      </c>
      <c r="M353" s="180" t="str">
        <f>INDEX('State '!$A$1:$C$62,MATCH($J353,'State '!$B:$B,0),3)</f>
        <v>South Central</v>
      </c>
      <c r="N353" s="180"/>
      <c r="O353" s="187">
        <v>10</v>
      </c>
      <c r="P353" s="187"/>
      <c r="Q353" s="187">
        <v>250</v>
      </c>
      <c r="R353" s="186"/>
      <c r="S353" s="180" t="s">
        <v>135</v>
      </c>
      <c r="T353" s="180" t="s">
        <v>390</v>
      </c>
      <c r="U353" s="180" t="s">
        <v>669</v>
      </c>
      <c r="V353" s="180"/>
      <c r="W353" s="179"/>
      <c r="X353" s="179"/>
      <c r="Y353" s="179"/>
    </row>
    <row r="354" spans="1:262" s="19" customFormat="1" ht="25.5" x14ac:dyDescent="0.2">
      <c r="A354" s="180">
        <v>40367</v>
      </c>
      <c r="B354" s="193" t="s">
        <v>670</v>
      </c>
      <c r="C354" s="193" t="s">
        <v>259</v>
      </c>
      <c r="D354" s="193" t="s">
        <v>137</v>
      </c>
      <c r="E354" s="193" t="s">
        <v>144</v>
      </c>
      <c r="F354" s="194">
        <v>39821</v>
      </c>
      <c r="G354" s="195">
        <v>2009</v>
      </c>
      <c r="H354" s="180" t="s">
        <v>671</v>
      </c>
      <c r="I354" s="180" t="str">
        <f>LEFT($H354,2)</f>
        <v>OK</v>
      </c>
      <c r="J354" s="180" t="str">
        <f>RIGHT($H354,2)</f>
        <v>AR</v>
      </c>
      <c r="K354" s="180" t="str">
        <f>IF($L354=$M354,L354,CONCATENATE($L354,", ",IF(ISBLANK(N354),"",CONCATENATE(N354,", ")),$M354))</f>
        <v>South Central</v>
      </c>
      <c r="L354" s="180" t="str">
        <f>INDEX('State '!$A$1:$C$62,MATCH($I354,'State '!$B:$B,0),3)</f>
        <v>South Central</v>
      </c>
      <c r="M354" s="180" t="str">
        <f>INDEX('State '!$A$1:$C$62,MATCH($J354,'State '!$B:$B,0),3)</f>
        <v>South Central</v>
      </c>
      <c r="N354" s="180"/>
      <c r="O354" s="187">
        <v>52.3</v>
      </c>
      <c r="P354" s="187">
        <v>16</v>
      </c>
      <c r="Q354" s="187">
        <v>132</v>
      </c>
      <c r="R354" s="186">
        <v>24</v>
      </c>
      <c r="S354" s="180" t="s">
        <v>135</v>
      </c>
      <c r="T354" s="180" t="s">
        <v>390</v>
      </c>
      <c r="U354" s="180" t="s">
        <v>672</v>
      </c>
      <c r="V354" s="180"/>
      <c r="W354" s="179"/>
      <c r="X354" s="179"/>
      <c r="Y354" s="179"/>
    </row>
    <row r="355" spans="1:262" s="19" customFormat="1" x14ac:dyDescent="0.2">
      <c r="A355" s="180">
        <v>40367</v>
      </c>
      <c r="B355" s="193" t="s">
        <v>641</v>
      </c>
      <c r="C355" s="193" t="s">
        <v>263</v>
      </c>
      <c r="D355" s="193" t="s">
        <v>141</v>
      </c>
      <c r="E355" s="193" t="s">
        <v>144</v>
      </c>
      <c r="F355" s="194">
        <v>39995</v>
      </c>
      <c r="G355" s="195">
        <v>2009</v>
      </c>
      <c r="H355" s="180" t="s">
        <v>33</v>
      </c>
      <c r="I355" s="180" t="str">
        <f>LEFT($H355,2)</f>
        <v>WV</v>
      </c>
      <c r="J355" s="180" t="str">
        <f>RIGHT($H355,2)</f>
        <v>WV</v>
      </c>
      <c r="K355" s="180" t="str">
        <f>IF($L355=$M355,L355,CONCATENATE($L355,", ",IF(ISBLANK(N355),"",CONCATENATE(N355,", ")),$M355))</f>
        <v>Northeast</v>
      </c>
      <c r="L355" s="180" t="str">
        <f>INDEX('State '!$A$1:$C$62,MATCH($I355,'State '!$B:$B,0),3)</f>
        <v>Northeast</v>
      </c>
      <c r="M355" s="180" t="str">
        <f>INDEX('State '!$A$1:$C$62,MATCH($J355,'State '!$B:$B,0),3)</f>
        <v>Northeast</v>
      </c>
      <c r="N355" s="180"/>
      <c r="O355" s="187">
        <v>40</v>
      </c>
      <c r="P355" s="187"/>
      <c r="Q355" s="187">
        <v>100</v>
      </c>
      <c r="R355" s="186"/>
      <c r="S355" s="180" t="s">
        <v>135</v>
      </c>
      <c r="T355" s="180" t="s">
        <v>390</v>
      </c>
      <c r="U355" s="180" t="s">
        <v>642</v>
      </c>
      <c r="V355" s="180"/>
      <c r="W355" s="179"/>
      <c r="X355" s="179"/>
      <c r="Y355" s="179"/>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c r="DA355" s="94"/>
      <c r="DB355" s="94"/>
      <c r="DC355" s="94"/>
      <c r="DD355" s="94"/>
      <c r="DE355" s="94"/>
      <c r="DF355" s="94"/>
      <c r="DG355" s="94"/>
      <c r="DH355" s="94"/>
      <c r="DI355" s="94"/>
      <c r="DJ355" s="94"/>
      <c r="DK355" s="94"/>
      <c r="DL355" s="94"/>
      <c r="DM355" s="94"/>
      <c r="DN355" s="94"/>
      <c r="DO355" s="94"/>
      <c r="DP355" s="94"/>
      <c r="DQ355" s="94"/>
      <c r="DR355" s="94"/>
      <c r="DS355" s="94"/>
      <c r="DT355" s="94"/>
      <c r="DU355" s="94"/>
      <c r="DV355" s="94"/>
      <c r="DW355" s="94"/>
      <c r="DX355" s="94"/>
      <c r="DY355" s="94"/>
      <c r="DZ355" s="94"/>
      <c r="EA355" s="94"/>
      <c r="EB355" s="94"/>
      <c r="EC355" s="94"/>
      <c r="ED355" s="94"/>
      <c r="EE355" s="94"/>
      <c r="EF355" s="94"/>
      <c r="EG355" s="94"/>
      <c r="EH355" s="94"/>
      <c r="EI355" s="94"/>
      <c r="EJ355" s="94"/>
      <c r="EK355" s="94"/>
      <c r="EL355" s="94"/>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4"/>
      <c r="FL355" s="94"/>
      <c r="FM355" s="94"/>
      <c r="FN355" s="94"/>
      <c r="FO355" s="94"/>
      <c r="FP355" s="94"/>
      <c r="FQ355" s="94"/>
      <c r="FR355" s="94"/>
      <c r="FS355" s="94"/>
      <c r="FT355" s="94"/>
      <c r="FU355" s="94"/>
      <c r="FV355" s="94"/>
      <c r="FW355" s="94"/>
      <c r="FX355" s="94"/>
      <c r="FY355" s="94"/>
      <c r="FZ355" s="94"/>
      <c r="GA355" s="94"/>
      <c r="GB355" s="94"/>
      <c r="GC355" s="94"/>
      <c r="GD355" s="94"/>
      <c r="GE355" s="94"/>
      <c r="GF355" s="94"/>
      <c r="GG355" s="94"/>
      <c r="GH355" s="94"/>
      <c r="GI355" s="94"/>
      <c r="GJ355" s="94"/>
      <c r="GK355" s="94"/>
      <c r="GL355" s="94"/>
      <c r="GM355" s="94"/>
      <c r="GN355" s="94"/>
      <c r="GO355" s="94"/>
      <c r="GP355" s="94"/>
      <c r="GQ355" s="94"/>
      <c r="GR355" s="94"/>
      <c r="GS355" s="94"/>
      <c r="GT355" s="94"/>
      <c r="GU355" s="94"/>
      <c r="GV355" s="94"/>
      <c r="GW355" s="94"/>
      <c r="GX355" s="94"/>
      <c r="GY355" s="94"/>
      <c r="GZ355" s="94"/>
      <c r="HA355" s="94"/>
      <c r="HB355" s="94"/>
      <c r="HC355" s="94"/>
      <c r="HD355" s="94"/>
      <c r="HE355" s="94"/>
      <c r="HF355" s="94"/>
      <c r="HG355" s="94"/>
      <c r="HH355" s="94"/>
      <c r="HI355" s="94"/>
      <c r="HJ355" s="94"/>
      <c r="HK355" s="94"/>
      <c r="HL355" s="94"/>
      <c r="HM355" s="94"/>
      <c r="HN355" s="94"/>
      <c r="HO355" s="94"/>
      <c r="HP355" s="94"/>
      <c r="HQ355" s="94"/>
      <c r="HR355" s="94"/>
      <c r="HS355" s="94"/>
      <c r="HT355" s="94"/>
      <c r="HU355" s="94"/>
      <c r="HV355" s="94"/>
      <c r="HW355" s="94"/>
      <c r="HX355" s="94"/>
      <c r="HY355" s="94"/>
      <c r="HZ355" s="94"/>
      <c r="IA355" s="94"/>
      <c r="IB355" s="94"/>
      <c r="IC355" s="94"/>
      <c r="ID355" s="94"/>
      <c r="IE355" s="94"/>
      <c r="IF355" s="94"/>
      <c r="IG355" s="94"/>
      <c r="IH355" s="94"/>
      <c r="II355" s="94"/>
      <c r="IJ355" s="94"/>
      <c r="IK355" s="94"/>
      <c r="IL355" s="94"/>
      <c r="IM355" s="94"/>
      <c r="IN355" s="94"/>
      <c r="IO355" s="94"/>
      <c r="IP355" s="94"/>
      <c r="IQ355" s="94"/>
      <c r="IR355" s="94"/>
      <c r="IS355" s="94"/>
      <c r="IT355" s="94"/>
      <c r="IU355" s="94"/>
      <c r="IV355" s="94"/>
      <c r="IW355" s="94"/>
      <c r="IX355" s="94"/>
      <c r="IY355" s="94"/>
      <c r="IZ355" s="94"/>
      <c r="JA355" s="94"/>
      <c r="JB355" s="94"/>
    </row>
    <row r="356" spans="1:262" x14ac:dyDescent="0.2">
      <c r="A356" s="180">
        <v>40367</v>
      </c>
      <c r="B356" s="193" t="s">
        <v>649</v>
      </c>
      <c r="C356" s="193" t="s">
        <v>263</v>
      </c>
      <c r="D356" s="193" t="s">
        <v>141</v>
      </c>
      <c r="E356" s="193" t="s">
        <v>144</v>
      </c>
      <c r="F356" s="194">
        <v>40095</v>
      </c>
      <c r="G356" s="195">
        <v>2009</v>
      </c>
      <c r="H356" s="180" t="s">
        <v>19</v>
      </c>
      <c r="I356" s="180" t="str">
        <f>LEFT($H356,2)</f>
        <v>VA</v>
      </c>
      <c r="J356" s="180" t="str">
        <f>RIGHT($H356,2)</f>
        <v>VA</v>
      </c>
      <c r="K356" s="180" t="str">
        <f>IF($L356=$M356,L356,CONCATENATE($L356,", ",IF(ISBLANK(N356),"",CONCATENATE(N356,", ")),$M356))</f>
        <v>Northeast</v>
      </c>
      <c r="L356" s="180" t="str">
        <f>INDEX('State '!$A$1:$C$62,MATCH($I356,'State '!$B:$B,0),3)</f>
        <v>Northeast</v>
      </c>
      <c r="M356" s="180" t="str">
        <f>INDEX('State '!$A$1:$C$62,MATCH($J356,'State '!$B:$B,0),3)</f>
        <v>Northeast</v>
      </c>
      <c r="N356" s="180"/>
      <c r="O356" s="187">
        <v>142.30000000000001</v>
      </c>
      <c r="P356" s="187">
        <v>15.3</v>
      </c>
      <c r="Q356" s="187">
        <v>94</v>
      </c>
      <c r="R356" s="186" t="s">
        <v>650</v>
      </c>
      <c r="S356" s="180" t="s">
        <v>135</v>
      </c>
      <c r="T356" s="180" t="s">
        <v>390</v>
      </c>
      <c r="U356" s="180" t="s">
        <v>651</v>
      </c>
      <c r="V356" s="180"/>
      <c r="W356" s="179"/>
      <c r="X356" s="179"/>
      <c r="Y356" s="179"/>
      <c r="Z356" s="94"/>
      <c r="AA356" s="94"/>
      <c r="AB356" s="94"/>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19"/>
      <c r="EV356" s="19"/>
      <c r="EW356" s="19"/>
      <c r="EX356" s="19"/>
      <c r="EY356" s="19"/>
      <c r="EZ356" s="19"/>
      <c r="FA356" s="19"/>
      <c r="FB356" s="19"/>
      <c r="FC356" s="19"/>
      <c r="FD356" s="19"/>
      <c r="FE356" s="19"/>
      <c r="FF356" s="19"/>
      <c r="FG356" s="19"/>
      <c r="FH356" s="19"/>
      <c r="FI356" s="19"/>
      <c r="FJ356" s="19"/>
      <c r="FK356" s="19"/>
      <c r="FL356" s="19"/>
      <c r="FM356" s="19"/>
      <c r="FN356" s="19"/>
      <c r="FO356" s="19"/>
      <c r="FP356" s="19"/>
      <c r="FQ356" s="19"/>
      <c r="FR356" s="19"/>
      <c r="FS356" s="19"/>
      <c r="FT356" s="19"/>
      <c r="FU356" s="19"/>
      <c r="FV356" s="19"/>
      <c r="FW356" s="19"/>
      <c r="FX356" s="19"/>
      <c r="FY356" s="19"/>
      <c r="FZ356" s="19"/>
      <c r="GA356" s="19"/>
      <c r="GB356" s="19"/>
      <c r="GC356" s="19"/>
      <c r="GD356" s="19"/>
      <c r="GE356" s="19"/>
      <c r="GF356" s="19"/>
      <c r="GG356" s="19"/>
      <c r="GH356" s="19"/>
      <c r="GI356" s="19"/>
      <c r="GJ356" s="19"/>
      <c r="GK356" s="19"/>
      <c r="GL356" s="19"/>
      <c r="GM356" s="19"/>
      <c r="GN356" s="19"/>
      <c r="GO356" s="19"/>
      <c r="GP356" s="19"/>
      <c r="GQ356" s="19"/>
      <c r="GR356" s="19"/>
      <c r="GS356" s="19"/>
      <c r="GT356" s="19"/>
      <c r="GU356" s="19"/>
      <c r="GV356" s="19"/>
      <c r="GW356" s="19"/>
      <c r="GX356" s="19"/>
      <c r="GY356" s="19"/>
      <c r="GZ356" s="19"/>
      <c r="HA356" s="19"/>
      <c r="HB356" s="19"/>
      <c r="HC356" s="19"/>
      <c r="HD356" s="19"/>
      <c r="HE356" s="19"/>
      <c r="HF356" s="19"/>
      <c r="HG356" s="19"/>
      <c r="HH356" s="19"/>
      <c r="HI356" s="19"/>
      <c r="HJ356" s="19"/>
      <c r="HK356" s="19"/>
      <c r="HL356" s="19"/>
      <c r="HM356" s="19"/>
      <c r="HN356" s="19"/>
      <c r="HO356" s="19"/>
      <c r="HP356" s="19"/>
      <c r="HQ356" s="19"/>
      <c r="HR356" s="19"/>
      <c r="HS356" s="19"/>
      <c r="HT356" s="19"/>
      <c r="HU356" s="19"/>
      <c r="HV356" s="19"/>
      <c r="HW356" s="19"/>
      <c r="HX356" s="19"/>
      <c r="HY356" s="19"/>
      <c r="HZ356" s="19"/>
      <c r="IA356" s="19"/>
      <c r="IB356" s="19"/>
      <c r="IC356" s="19"/>
      <c r="ID356" s="19"/>
      <c r="IE356" s="19"/>
      <c r="IF356" s="19"/>
      <c r="IG356" s="19"/>
      <c r="IH356" s="19"/>
      <c r="II356" s="19"/>
      <c r="IJ356" s="19"/>
      <c r="IK356" s="19"/>
      <c r="IL356" s="19"/>
      <c r="IM356" s="19"/>
      <c r="IN356" s="19"/>
      <c r="IO356" s="19"/>
      <c r="IP356" s="19"/>
      <c r="IQ356" s="19"/>
      <c r="IR356" s="19"/>
      <c r="IS356" s="19"/>
      <c r="IT356" s="19"/>
      <c r="IU356" s="19"/>
      <c r="IV356" s="19"/>
      <c r="IW356" s="19"/>
      <c r="IX356" s="19"/>
      <c r="IY356" s="19"/>
      <c r="IZ356" s="19"/>
      <c r="JA356" s="19"/>
      <c r="JB356" s="19"/>
    </row>
    <row r="357" spans="1:262" x14ac:dyDescent="0.2">
      <c r="A357" s="180">
        <v>40248</v>
      </c>
      <c r="B357" s="181" t="s">
        <v>736</v>
      </c>
      <c r="C357" s="181" t="s">
        <v>279</v>
      </c>
      <c r="D357" s="181" t="s">
        <v>141</v>
      </c>
      <c r="E357" s="182" t="s">
        <v>144</v>
      </c>
      <c r="F357" s="183">
        <v>39892</v>
      </c>
      <c r="G357" s="184">
        <v>2009</v>
      </c>
      <c r="H357" s="180" t="s">
        <v>39</v>
      </c>
      <c r="I357" s="180" t="str">
        <f>LEFT($H357,2)</f>
        <v>MO</v>
      </c>
      <c r="J357" s="180" t="str">
        <f>RIGHT($H357,2)</f>
        <v>MO</v>
      </c>
      <c r="K357" s="180" t="str">
        <f>IF($L357=$M357,L357,CONCATENATE($L357,", ",IF(ISBLANK(N357),"",CONCATENATE(N357,", ")),$M357))</f>
        <v>Midwest</v>
      </c>
      <c r="L357" s="180" t="str">
        <f>INDEX('State '!$A$1:$C$62,MATCH($I357,'State '!$B:$B,0),3)</f>
        <v>Midwest</v>
      </c>
      <c r="M357" s="180" t="str">
        <f>INDEX('State '!$A$1:$C$62,MATCH($J357,'State '!$B:$B,0),3)</f>
        <v>Midwest</v>
      </c>
      <c r="N357" s="180"/>
      <c r="O357" s="186">
        <v>16.100000000000001</v>
      </c>
      <c r="P357" s="186"/>
      <c r="Q357" s="186"/>
      <c r="R357" s="187"/>
      <c r="S357" s="188" t="s">
        <v>135</v>
      </c>
      <c r="T357" s="185" t="s">
        <v>390</v>
      </c>
      <c r="U357" s="189" t="s">
        <v>737</v>
      </c>
      <c r="V357" s="180"/>
      <c r="W357" s="179"/>
      <c r="X357" s="179"/>
      <c r="Y357" s="179"/>
      <c r="Z357" s="94"/>
      <c r="AA357" s="94"/>
      <c r="AB357" s="94"/>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c r="DV357" s="19"/>
      <c r="DW357" s="19"/>
      <c r="DX357" s="19"/>
      <c r="DY357" s="19"/>
      <c r="DZ357" s="19"/>
      <c r="EA357" s="19"/>
      <c r="EB357" s="19"/>
      <c r="EC357" s="19"/>
      <c r="ED357" s="19"/>
      <c r="EE357" s="19"/>
      <c r="EF357" s="19"/>
      <c r="EG357" s="19"/>
      <c r="EH357" s="19"/>
      <c r="EI357" s="19"/>
      <c r="EJ357" s="19"/>
      <c r="EK357" s="19"/>
      <c r="EL357" s="19"/>
      <c r="EM357" s="19"/>
      <c r="EN357" s="19"/>
      <c r="EO357" s="19"/>
      <c r="EP357" s="19"/>
      <c r="EQ357" s="19"/>
      <c r="ER357" s="19"/>
      <c r="ES357" s="19"/>
      <c r="ET357" s="19"/>
      <c r="EU357" s="19"/>
      <c r="EV357" s="19"/>
      <c r="EW357" s="19"/>
      <c r="EX357" s="19"/>
      <c r="EY357" s="19"/>
      <c r="EZ357" s="19"/>
      <c r="FA357" s="19"/>
      <c r="FB357" s="19"/>
      <c r="FC357" s="19"/>
      <c r="FD357" s="19"/>
      <c r="FE357" s="19"/>
      <c r="FF357" s="19"/>
      <c r="FG357" s="19"/>
      <c r="FH357" s="19"/>
      <c r="FI357" s="19"/>
      <c r="FJ357" s="19"/>
      <c r="FK357" s="19"/>
      <c r="FL357" s="19"/>
      <c r="FM357" s="19"/>
      <c r="FN357" s="19"/>
      <c r="FO357" s="19"/>
      <c r="FP357" s="19"/>
      <c r="FQ357" s="19"/>
      <c r="FR357" s="19"/>
      <c r="FS357" s="19"/>
      <c r="FT357" s="19"/>
      <c r="FU357" s="19"/>
      <c r="FV357" s="19"/>
      <c r="FW357" s="19"/>
      <c r="FX357" s="19"/>
      <c r="FY357" s="19"/>
      <c r="FZ357" s="19"/>
      <c r="GA357" s="19"/>
      <c r="GB357" s="19"/>
      <c r="GC357" s="19"/>
      <c r="GD357" s="19"/>
      <c r="GE357" s="19"/>
      <c r="GF357" s="19"/>
      <c r="GG357" s="19"/>
      <c r="GH357" s="19"/>
      <c r="GI357" s="19"/>
      <c r="GJ357" s="19"/>
      <c r="GK357" s="19"/>
      <c r="GL357" s="19"/>
      <c r="GM357" s="19"/>
      <c r="GN357" s="19"/>
      <c r="GO357" s="19"/>
      <c r="GP357" s="19"/>
      <c r="GQ357" s="19"/>
      <c r="GR357" s="19"/>
      <c r="GS357" s="19"/>
      <c r="GT357" s="19"/>
      <c r="GU357" s="19"/>
      <c r="GV357" s="19"/>
      <c r="GW357" s="19"/>
      <c r="GX357" s="19"/>
      <c r="GY357" s="19"/>
      <c r="GZ357" s="19"/>
      <c r="HA357" s="19"/>
      <c r="HB357" s="19"/>
      <c r="HC357" s="19"/>
      <c r="HD357" s="19"/>
      <c r="HE357" s="19"/>
      <c r="HF357" s="19"/>
      <c r="HG357" s="19"/>
      <c r="HH357" s="19"/>
      <c r="HI357" s="19"/>
      <c r="HJ357" s="19"/>
      <c r="HK357" s="19"/>
      <c r="HL357" s="19"/>
      <c r="HM357" s="19"/>
      <c r="HN357" s="19"/>
      <c r="HO357" s="19"/>
      <c r="HP357" s="19"/>
      <c r="HQ357" s="19"/>
      <c r="HR357" s="19"/>
      <c r="HS357" s="19"/>
      <c r="HT357" s="19"/>
      <c r="HU357" s="19"/>
      <c r="HV357" s="19"/>
      <c r="HW357" s="19"/>
      <c r="HX357" s="19"/>
      <c r="HY357" s="19"/>
      <c r="HZ357" s="19"/>
      <c r="IA357" s="19"/>
      <c r="IB357" s="19"/>
      <c r="IC357" s="19"/>
      <c r="ID357" s="19"/>
      <c r="IE357" s="19"/>
      <c r="IF357" s="19"/>
      <c r="IG357" s="19"/>
      <c r="IH357" s="19"/>
      <c r="II357" s="19"/>
      <c r="IJ357" s="19"/>
      <c r="IK357" s="19"/>
      <c r="IL357" s="19"/>
      <c r="IM357" s="19"/>
      <c r="IN357" s="19"/>
      <c r="IO357" s="19"/>
      <c r="IP357" s="19"/>
      <c r="IQ357" s="19"/>
      <c r="IR357" s="19"/>
      <c r="IS357" s="19"/>
      <c r="IT357" s="19"/>
      <c r="IU357" s="19"/>
      <c r="IV357" s="19"/>
      <c r="IW357" s="19"/>
      <c r="IX357" s="19"/>
      <c r="IY357" s="19"/>
      <c r="IZ357" s="19"/>
      <c r="JA357" s="19"/>
      <c r="JB357" s="19"/>
    </row>
    <row r="358" spans="1:262" ht="25.5" x14ac:dyDescent="0.2">
      <c r="A358" s="180">
        <v>40367</v>
      </c>
      <c r="B358" s="193" t="s">
        <v>639</v>
      </c>
      <c r="C358" s="193" t="s">
        <v>225</v>
      </c>
      <c r="D358" s="193" t="s">
        <v>141</v>
      </c>
      <c r="E358" s="193" t="s">
        <v>144</v>
      </c>
      <c r="F358" s="194">
        <v>40118</v>
      </c>
      <c r="G358" s="195">
        <v>2009</v>
      </c>
      <c r="H358" s="180" t="s">
        <v>19</v>
      </c>
      <c r="I358" s="180" t="str">
        <f>LEFT($H358,2)</f>
        <v>VA</v>
      </c>
      <c r="J358" s="180" t="str">
        <f>RIGHT($H358,2)</f>
        <v>VA</v>
      </c>
      <c r="K358" s="180" t="str">
        <f>IF($L358=$M358,L358,CONCATENATE($L358,", ",IF(ISBLANK(N358),"",CONCATENATE(N358,", ")),$M358))</f>
        <v>Northeast</v>
      </c>
      <c r="L358" s="180" t="str">
        <f>INDEX('State '!$A$1:$C$62,MATCH($I358,'State '!$B:$B,0),3)</f>
        <v>Northeast</v>
      </c>
      <c r="M358" s="180" t="str">
        <f>INDEX('State '!$A$1:$C$62,MATCH($J358,'State '!$B:$B,0),3)</f>
        <v>Northeast</v>
      </c>
      <c r="N358" s="180"/>
      <c r="O358" s="187">
        <v>21.1</v>
      </c>
      <c r="P358" s="187"/>
      <c r="Q358" s="187">
        <v>180</v>
      </c>
      <c r="R358" s="186"/>
      <c r="S358" s="180" t="s">
        <v>135</v>
      </c>
      <c r="T358" s="180" t="s">
        <v>390</v>
      </c>
      <c r="U358" s="180" t="s">
        <v>640</v>
      </c>
      <c r="V358" s="180"/>
      <c r="W358" s="179"/>
      <c r="X358" s="179"/>
      <c r="Y358" s="179"/>
      <c r="Z358" s="94"/>
      <c r="AA358" s="94"/>
      <c r="AB358" s="94"/>
    </row>
    <row r="359" spans="1:262" s="111" customFormat="1" x14ac:dyDescent="0.2">
      <c r="A359" s="180">
        <v>40367</v>
      </c>
      <c r="B359" s="193" t="s">
        <v>637</v>
      </c>
      <c r="C359" s="193" t="s">
        <v>225</v>
      </c>
      <c r="D359" s="193" t="s">
        <v>141</v>
      </c>
      <c r="E359" s="193" t="s">
        <v>144</v>
      </c>
      <c r="F359" s="194">
        <v>40118</v>
      </c>
      <c r="G359" s="195">
        <v>2009</v>
      </c>
      <c r="H359" s="180" t="s">
        <v>10</v>
      </c>
      <c r="I359" s="180" t="str">
        <f>LEFT($H359,2)</f>
        <v>NY</v>
      </c>
      <c r="J359" s="180" t="str">
        <f>RIGHT($H359,2)</f>
        <v>NY</v>
      </c>
      <c r="K359" s="180" t="str">
        <f>IF($L359=$M359,L359,CONCATENATE($L359,", ",IF(ISBLANK(N359),"",CONCATENATE(N359,", ")),$M359))</f>
        <v>Northeast</v>
      </c>
      <c r="L359" s="180" t="str">
        <f>INDEX('State '!$A$1:$C$62,MATCH($I359,'State '!$B:$B,0),3)</f>
        <v>Northeast</v>
      </c>
      <c r="M359" s="180" t="str">
        <f>INDEX('State '!$A$1:$C$62,MATCH($J359,'State '!$B:$B,0),3)</f>
        <v>Northeast</v>
      </c>
      <c r="N359" s="180"/>
      <c r="O359" s="187">
        <v>6.4</v>
      </c>
      <c r="P359" s="187"/>
      <c r="Q359" s="187">
        <v>15</v>
      </c>
      <c r="R359" s="186"/>
      <c r="S359" s="180" t="s">
        <v>135</v>
      </c>
      <c r="T359" s="180" t="s">
        <v>390</v>
      </c>
      <c r="U359" s="180" t="s">
        <v>638</v>
      </c>
      <c r="V359" s="180"/>
      <c r="W359" s="179"/>
      <c r="X359" s="179"/>
      <c r="Y359" s="179"/>
    </row>
    <row r="360" spans="1:262" ht="25.5" x14ac:dyDescent="0.2">
      <c r="A360" s="180">
        <v>40367</v>
      </c>
      <c r="B360" s="193" t="s">
        <v>711</v>
      </c>
      <c r="C360" s="193" t="s">
        <v>235</v>
      </c>
      <c r="D360" s="193" t="s">
        <v>137</v>
      </c>
      <c r="E360" s="193" t="s">
        <v>144</v>
      </c>
      <c r="F360" s="194">
        <v>39895</v>
      </c>
      <c r="G360" s="195">
        <v>2009</v>
      </c>
      <c r="H360" s="180" t="s">
        <v>6</v>
      </c>
      <c r="I360" s="180" t="str">
        <f>LEFT($H360,2)</f>
        <v>TX</v>
      </c>
      <c r="J360" s="180" t="str">
        <f>RIGHT($H360,2)</f>
        <v>TX</v>
      </c>
      <c r="K360" s="180" t="str">
        <f>IF($L360=$M360,L360,CONCATENATE($L360,", ",IF(ISBLANK(N360),"",CONCATENATE(N360,", ")),$M360))</f>
        <v>South Central</v>
      </c>
      <c r="L360" s="180" t="str">
        <f>INDEX('State '!$A$1:$C$62,MATCH($I360,'State '!$B:$B,0),3)</f>
        <v>South Central</v>
      </c>
      <c r="M360" s="180" t="str">
        <f>INDEX('State '!$A$1:$C$62,MATCH($J360,'State '!$B:$B,0),3)</f>
        <v>South Central</v>
      </c>
      <c r="N360" s="180"/>
      <c r="O360" s="187">
        <v>522</v>
      </c>
      <c r="P360" s="187">
        <v>174</v>
      </c>
      <c r="Q360" s="187">
        <v>950</v>
      </c>
      <c r="R360" s="186" t="s">
        <v>399</v>
      </c>
      <c r="S360" s="180" t="s">
        <v>139</v>
      </c>
      <c r="T360" s="180" t="s">
        <v>188</v>
      </c>
      <c r="U360" s="180" t="s">
        <v>391</v>
      </c>
      <c r="V360" s="180"/>
      <c r="W360" s="179"/>
      <c r="X360" s="179"/>
      <c r="Y360" s="179"/>
      <c r="Z360" s="94"/>
      <c r="AA360" s="94"/>
      <c r="AB360" s="94"/>
    </row>
    <row r="361" spans="1:262" x14ac:dyDescent="0.2">
      <c r="A361" s="180">
        <v>40367</v>
      </c>
      <c r="B361" s="181" t="s">
        <v>688</v>
      </c>
      <c r="C361" s="181" t="s">
        <v>242</v>
      </c>
      <c r="D361" s="181" t="s">
        <v>141</v>
      </c>
      <c r="E361" s="182" t="s">
        <v>144</v>
      </c>
      <c r="F361" s="183">
        <v>39828</v>
      </c>
      <c r="G361" s="184">
        <v>2009</v>
      </c>
      <c r="H361" s="180" t="s">
        <v>6</v>
      </c>
      <c r="I361" s="180" t="str">
        <f>LEFT($H361,2)</f>
        <v>TX</v>
      </c>
      <c r="J361" s="180" t="str">
        <f>RIGHT($H361,2)</f>
        <v>TX</v>
      </c>
      <c r="K361" s="180" t="str">
        <f>IF($L361=$M361,L361,CONCATENATE($L361,", ",IF(ISBLANK(N361),"",CONCATENATE(N361,", ")),$M361))</f>
        <v>South Central</v>
      </c>
      <c r="L361" s="180" t="str">
        <f>INDEX('State '!$A$1:$C$62,MATCH($I361,'State '!$B:$B,0),3)</f>
        <v>South Central</v>
      </c>
      <c r="M361" s="180" t="str">
        <f>INDEX('State '!$A$1:$C$62,MATCH($J361,'State '!$B:$B,0),3)</f>
        <v>South Central</v>
      </c>
      <c r="N361" s="180"/>
      <c r="O361" s="186">
        <v>45</v>
      </c>
      <c r="P361" s="186">
        <v>20</v>
      </c>
      <c r="Q361" s="186">
        <v>400</v>
      </c>
      <c r="R361" s="187">
        <v>30</v>
      </c>
      <c r="S361" s="188" t="s">
        <v>139</v>
      </c>
      <c r="T361" s="185" t="s">
        <v>188</v>
      </c>
      <c r="U361" s="189" t="s">
        <v>391</v>
      </c>
      <c r="V361" s="180"/>
      <c r="W361" s="179"/>
      <c r="X361" s="179"/>
      <c r="Y361" s="179"/>
      <c r="Z361" s="94"/>
      <c r="AA361" s="94"/>
      <c r="AB361" s="94"/>
    </row>
    <row r="362" spans="1:262" x14ac:dyDescent="0.2">
      <c r="A362" s="180">
        <v>40367</v>
      </c>
      <c r="B362" s="193" t="s">
        <v>719</v>
      </c>
      <c r="C362" s="193" t="s">
        <v>242</v>
      </c>
      <c r="D362" s="193" t="s">
        <v>141</v>
      </c>
      <c r="E362" s="193" t="s">
        <v>144</v>
      </c>
      <c r="F362" s="194">
        <v>39850</v>
      </c>
      <c r="G362" s="195">
        <v>2009</v>
      </c>
      <c r="H362" s="180" t="s">
        <v>6</v>
      </c>
      <c r="I362" s="180" t="str">
        <f>LEFT($H362,2)</f>
        <v>TX</v>
      </c>
      <c r="J362" s="180" t="str">
        <f>RIGHT($H362,2)</f>
        <v>TX</v>
      </c>
      <c r="K362" s="180" t="str">
        <f>IF($L362=$M362,L362,CONCATENATE($L362,", ",IF(ISBLANK(N362),"",CONCATENATE(N362,", ")),$M362))</f>
        <v>South Central</v>
      </c>
      <c r="L362" s="180" t="str">
        <f>INDEX('State '!$A$1:$C$62,MATCH($I362,'State '!$B:$B,0),3)</f>
        <v>South Central</v>
      </c>
      <c r="M362" s="180" t="str">
        <f>INDEX('State '!$A$1:$C$62,MATCH($J362,'State '!$B:$B,0),3)</f>
        <v>South Central</v>
      </c>
      <c r="N362" s="180"/>
      <c r="O362" s="187">
        <v>165</v>
      </c>
      <c r="P362" s="187">
        <v>56</v>
      </c>
      <c r="Q362" s="187">
        <v>400</v>
      </c>
      <c r="R362" s="186">
        <v>36</v>
      </c>
      <c r="S362" s="180" t="s">
        <v>139</v>
      </c>
      <c r="T362" s="180" t="s">
        <v>188</v>
      </c>
      <c r="U362" s="180" t="s">
        <v>391</v>
      </c>
      <c r="V362" s="180"/>
      <c r="W362" s="179"/>
      <c r="X362" s="179"/>
      <c r="Y362" s="179"/>
      <c r="Z362" s="94"/>
      <c r="AA362" s="94"/>
      <c r="AB362" s="94"/>
    </row>
    <row r="363" spans="1:262" x14ac:dyDescent="0.2">
      <c r="A363" s="180">
        <v>40367</v>
      </c>
      <c r="B363" s="193" t="s">
        <v>716</v>
      </c>
      <c r="C363" s="193" t="s">
        <v>242</v>
      </c>
      <c r="D363" s="193" t="s">
        <v>137</v>
      </c>
      <c r="E363" s="193" t="s">
        <v>144</v>
      </c>
      <c r="F363" s="194">
        <v>39828</v>
      </c>
      <c r="G363" s="195">
        <v>2009</v>
      </c>
      <c r="H363" s="180" t="s">
        <v>6</v>
      </c>
      <c r="I363" s="180" t="str">
        <f>LEFT($H363,2)</f>
        <v>TX</v>
      </c>
      <c r="J363" s="180" t="str">
        <f>RIGHT($H363,2)</f>
        <v>TX</v>
      </c>
      <c r="K363" s="180" t="str">
        <f>IF($L363=$M363,L363,CONCATENATE($L363,", ",IF(ISBLANK(N363),"",CONCATENATE(N363,", ")),$M363))</f>
        <v>South Central</v>
      </c>
      <c r="L363" s="180" t="str">
        <f>INDEX('State '!$A$1:$C$62,MATCH($I363,'State '!$B:$B,0),3)</f>
        <v>South Central</v>
      </c>
      <c r="M363" s="180" t="str">
        <f>INDEX('State '!$A$1:$C$62,MATCH($J363,'State '!$B:$B,0),3)</f>
        <v>South Central</v>
      </c>
      <c r="N363" s="180"/>
      <c r="O363" s="187">
        <v>70</v>
      </c>
      <c r="P363" s="187">
        <v>31</v>
      </c>
      <c r="Q363" s="187">
        <v>700</v>
      </c>
      <c r="R363" s="186">
        <v>36</v>
      </c>
      <c r="S363" s="180" t="s">
        <v>139</v>
      </c>
      <c r="T363" s="180" t="s">
        <v>188</v>
      </c>
      <c r="U363" s="180" t="s">
        <v>391</v>
      </c>
      <c r="V363" s="180"/>
      <c r="W363" s="179"/>
      <c r="X363" s="179"/>
      <c r="Y363" s="179"/>
      <c r="Z363" s="94"/>
      <c r="AA363" s="94"/>
      <c r="AB363" s="94"/>
    </row>
    <row r="364" spans="1:262" x14ac:dyDescent="0.2">
      <c r="A364" s="180">
        <v>40367</v>
      </c>
      <c r="B364" s="193" t="s">
        <v>715</v>
      </c>
      <c r="C364" s="193" t="s">
        <v>238</v>
      </c>
      <c r="D364" s="193" t="s">
        <v>137</v>
      </c>
      <c r="E364" s="193" t="s">
        <v>144</v>
      </c>
      <c r="F364" s="194">
        <v>40056</v>
      </c>
      <c r="G364" s="195">
        <v>2009</v>
      </c>
      <c r="H364" s="180" t="s">
        <v>6</v>
      </c>
      <c r="I364" s="180" t="str">
        <f>LEFT($H364,2)</f>
        <v>TX</v>
      </c>
      <c r="J364" s="180" t="str">
        <f>RIGHT($H364,2)</f>
        <v>TX</v>
      </c>
      <c r="K364" s="180" t="str">
        <f>IF($L364=$M364,L364,CONCATENATE($L364,", ",IF(ISBLANK(N364),"",CONCATENATE(N364,", ")),$M364))</f>
        <v>South Central</v>
      </c>
      <c r="L364" s="180" t="str">
        <f>INDEX('State '!$A$1:$C$62,MATCH($I364,'State '!$B:$B,0),3)</f>
        <v>South Central</v>
      </c>
      <c r="M364" s="180" t="str">
        <f>INDEX('State '!$A$1:$C$62,MATCH($J364,'State '!$B:$B,0),3)</f>
        <v>South Central</v>
      </c>
      <c r="N364" s="180"/>
      <c r="O364" s="187">
        <v>485</v>
      </c>
      <c r="P364" s="187">
        <v>160</v>
      </c>
      <c r="Q364" s="187">
        <v>1100</v>
      </c>
      <c r="R364" s="186">
        <v>42</v>
      </c>
      <c r="S364" s="180" t="s">
        <v>139</v>
      </c>
      <c r="T364" s="180" t="s">
        <v>188</v>
      </c>
      <c r="U364" s="180" t="s">
        <v>391</v>
      </c>
      <c r="V364" s="180"/>
      <c r="W364" s="179"/>
      <c r="X364" s="179"/>
      <c r="Y364" s="179"/>
      <c r="Z364" s="94"/>
      <c r="AA364" s="94"/>
      <c r="AB364" s="94"/>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row>
    <row r="365" spans="1:262" ht="25.5" x14ac:dyDescent="0.2">
      <c r="A365" s="180">
        <v>40367</v>
      </c>
      <c r="B365" s="181" t="s">
        <v>673</v>
      </c>
      <c r="C365" s="181" t="s">
        <v>207</v>
      </c>
      <c r="D365" s="181" t="s">
        <v>141</v>
      </c>
      <c r="E365" s="182" t="s">
        <v>144</v>
      </c>
      <c r="F365" s="183">
        <v>40053</v>
      </c>
      <c r="G365" s="184">
        <v>2009</v>
      </c>
      <c r="H365" s="180" t="s">
        <v>36</v>
      </c>
      <c r="I365" s="180" t="str">
        <f>LEFT($H365,2)</f>
        <v>MA</v>
      </c>
      <c r="J365" s="180" t="str">
        <f>RIGHT($H365,2)</f>
        <v>MA</v>
      </c>
      <c r="K365" s="180" t="str">
        <f>IF($L365=$M365,L365,CONCATENATE($L365,", ",IF(ISBLANK(N365),"",CONCATENATE(N365,", ")),$M365))</f>
        <v>Northeast</v>
      </c>
      <c r="L365" s="180" t="str">
        <f>INDEX('State '!$A$1:$C$62,MATCH($I365,'State '!$B:$B,0),3)</f>
        <v>Northeast</v>
      </c>
      <c r="M365" s="180" t="str">
        <f>INDEX('State '!$A$1:$C$62,MATCH($J365,'State '!$B:$B,0),3)</f>
        <v>Northeast</v>
      </c>
      <c r="N365" s="180"/>
      <c r="O365" s="186">
        <v>23</v>
      </c>
      <c r="P365" s="186">
        <v>5.15</v>
      </c>
      <c r="Q365" s="186">
        <v>12.3</v>
      </c>
      <c r="R365" s="187">
        <v>12</v>
      </c>
      <c r="S365" s="188" t="s">
        <v>135</v>
      </c>
      <c r="T365" s="185" t="s">
        <v>390</v>
      </c>
      <c r="U365" s="189" t="s">
        <v>674</v>
      </c>
      <c r="V365" s="180"/>
      <c r="W365" s="179"/>
      <c r="X365" s="179"/>
      <c r="Y365" s="179"/>
      <c r="Z365" s="94"/>
      <c r="AA365" s="94"/>
      <c r="AB365" s="94"/>
    </row>
    <row r="366" spans="1:262" s="19" customFormat="1" x14ac:dyDescent="0.2">
      <c r="A366" s="180">
        <v>40389</v>
      </c>
      <c r="B366" s="193" t="s">
        <v>717</v>
      </c>
      <c r="C366" s="193" t="s">
        <v>275</v>
      </c>
      <c r="D366" s="193" t="s">
        <v>134</v>
      </c>
      <c r="E366" s="193" t="s">
        <v>144</v>
      </c>
      <c r="F366" s="194">
        <v>40035</v>
      </c>
      <c r="G366" s="195">
        <v>2009</v>
      </c>
      <c r="H366" s="180" t="s">
        <v>10</v>
      </c>
      <c r="I366" s="180" t="str">
        <f>LEFT($H366,2)</f>
        <v>NY</v>
      </c>
      <c r="J366" s="180" t="str">
        <f>RIGHT($H366,2)</f>
        <v>NY</v>
      </c>
      <c r="K366" s="180" t="str">
        <f>IF($L366=$M366,L366,CONCATENATE($L366,", ",IF(ISBLANK(N366),"",CONCATENATE(N366,", ")),$M366))</f>
        <v>Northeast</v>
      </c>
      <c r="L366" s="180" t="str">
        <f>INDEX('State '!$A$1:$C$62,MATCH($I366,'State '!$B:$B,0),3)</f>
        <v>Northeast</v>
      </c>
      <c r="M366" s="180" t="str">
        <f>INDEX('State '!$A$1:$C$62,MATCH($J366,'State '!$B:$B,0),3)</f>
        <v>Northeast</v>
      </c>
      <c r="N366" s="180"/>
      <c r="O366" s="187">
        <v>4.5999999999999996</v>
      </c>
      <c r="P366" s="187">
        <v>3.7</v>
      </c>
      <c r="Q366" s="187">
        <v>400</v>
      </c>
      <c r="R366" s="186">
        <v>16</v>
      </c>
      <c r="S366" s="180" t="s">
        <v>135</v>
      </c>
      <c r="T366" s="180" t="s">
        <v>390</v>
      </c>
      <c r="U366" s="180" t="s">
        <v>718</v>
      </c>
      <c r="V366" s="180"/>
      <c r="W366" s="179"/>
      <c r="X366" s="179"/>
      <c r="Y366" s="179"/>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c r="AZ366" s="94"/>
      <c r="BA366" s="94"/>
      <c r="BB366" s="94"/>
      <c r="BC366" s="94"/>
      <c r="BD366" s="94"/>
      <c r="BE366" s="94"/>
      <c r="BF366" s="94"/>
      <c r="BG366" s="94"/>
      <c r="BH366" s="94"/>
      <c r="BI366" s="94"/>
      <c r="BJ366" s="94"/>
      <c r="BK366" s="94"/>
      <c r="BL366" s="94"/>
      <c r="BM366" s="94"/>
      <c r="BN366" s="94"/>
      <c r="BO366" s="94"/>
      <c r="BP366" s="94"/>
      <c r="BQ366" s="94"/>
      <c r="BR366" s="94"/>
      <c r="BS366" s="94"/>
      <c r="BT366" s="94"/>
      <c r="BU366" s="94"/>
      <c r="BV366" s="94"/>
      <c r="BW366" s="94"/>
      <c r="BX366" s="94"/>
      <c r="BY366" s="94"/>
      <c r="BZ366" s="94"/>
      <c r="CA366" s="94"/>
      <c r="CB366" s="94"/>
      <c r="CC366" s="94"/>
      <c r="CD366" s="94"/>
      <c r="CE366" s="94"/>
      <c r="CF366" s="94"/>
      <c r="CG366" s="94"/>
      <c r="CH366" s="94"/>
      <c r="CI366" s="94"/>
      <c r="CJ366" s="94"/>
      <c r="CK366" s="94"/>
      <c r="CL366" s="94"/>
      <c r="CM366" s="94"/>
      <c r="CN366" s="94"/>
      <c r="CO366" s="94"/>
      <c r="CP366" s="94"/>
      <c r="CQ366" s="94"/>
      <c r="CR366" s="94"/>
      <c r="CS366" s="94"/>
      <c r="CT366" s="94"/>
      <c r="CU366" s="94"/>
      <c r="CV366" s="94"/>
      <c r="CW366" s="94"/>
      <c r="CX366" s="94"/>
      <c r="CY366" s="94"/>
      <c r="CZ366" s="94"/>
      <c r="DA366" s="94"/>
      <c r="DB366" s="94"/>
      <c r="DC366" s="94"/>
      <c r="DD366" s="94"/>
      <c r="DE366" s="94"/>
      <c r="DF366" s="94"/>
      <c r="DG366" s="94"/>
      <c r="DH366" s="94"/>
      <c r="DI366" s="94"/>
      <c r="DJ366" s="94"/>
      <c r="DK366" s="94"/>
      <c r="DL366" s="94"/>
      <c r="DM366" s="94"/>
      <c r="DN366" s="94"/>
      <c r="DO366" s="94"/>
      <c r="DP366" s="94"/>
      <c r="DQ366" s="94"/>
      <c r="DR366" s="94"/>
      <c r="DS366" s="94"/>
      <c r="DT366" s="94"/>
      <c r="DU366" s="94"/>
      <c r="DV366" s="94"/>
      <c r="DW366" s="94"/>
      <c r="DX366" s="94"/>
      <c r="DY366" s="94"/>
      <c r="DZ366" s="94"/>
      <c r="EA366" s="94"/>
      <c r="EB366" s="94"/>
      <c r="EC366" s="94"/>
      <c r="ED366" s="94"/>
      <c r="EE366" s="94"/>
      <c r="EF366" s="94"/>
      <c r="EG366" s="94"/>
      <c r="EH366" s="94"/>
      <c r="EI366" s="94"/>
      <c r="EJ366" s="94"/>
      <c r="EK366" s="94"/>
      <c r="EL366" s="94"/>
      <c r="EM366" s="94"/>
      <c r="EN366" s="94"/>
      <c r="EO366" s="94"/>
      <c r="EP366" s="94"/>
      <c r="EQ366" s="94"/>
      <c r="ER366" s="94"/>
      <c r="ES366" s="94"/>
      <c r="ET366" s="94"/>
      <c r="EU366" s="94"/>
      <c r="EV366" s="94"/>
      <c r="EW366" s="94"/>
      <c r="EX366" s="94"/>
      <c r="EY366" s="94"/>
      <c r="EZ366" s="94"/>
      <c r="FA366" s="94"/>
      <c r="FB366" s="94"/>
      <c r="FC366" s="94"/>
      <c r="FD366" s="94"/>
      <c r="FE366" s="94"/>
      <c r="FF366" s="94"/>
      <c r="FG366" s="94"/>
      <c r="FH366" s="94"/>
      <c r="FI366" s="94"/>
      <c r="FJ366" s="94"/>
      <c r="FK366" s="94"/>
      <c r="FL366" s="94"/>
      <c r="FM366" s="94"/>
      <c r="FN366" s="94"/>
      <c r="FO366" s="94"/>
      <c r="FP366" s="94"/>
      <c r="FQ366" s="94"/>
      <c r="FR366" s="94"/>
      <c r="FS366" s="94"/>
      <c r="FT366" s="94"/>
      <c r="FU366" s="94"/>
      <c r="FV366" s="94"/>
      <c r="FW366" s="94"/>
      <c r="FX366" s="94"/>
      <c r="FY366" s="94"/>
      <c r="FZ366" s="94"/>
      <c r="GA366" s="94"/>
      <c r="GB366" s="94"/>
      <c r="GC366" s="94"/>
      <c r="GD366" s="94"/>
      <c r="GE366" s="94"/>
      <c r="GF366" s="94"/>
      <c r="GG366" s="94"/>
      <c r="GH366" s="94"/>
      <c r="GI366" s="94"/>
      <c r="GJ366" s="94"/>
      <c r="GK366" s="94"/>
      <c r="GL366" s="94"/>
      <c r="GM366" s="94"/>
      <c r="GN366" s="94"/>
      <c r="GO366" s="94"/>
      <c r="GP366" s="94"/>
      <c r="GQ366" s="94"/>
      <c r="GR366" s="94"/>
      <c r="GS366" s="94"/>
      <c r="GT366" s="94"/>
      <c r="GU366" s="94"/>
      <c r="GV366" s="94"/>
      <c r="GW366" s="94"/>
      <c r="GX366" s="94"/>
      <c r="GY366" s="94"/>
      <c r="GZ366" s="94"/>
      <c r="HA366" s="94"/>
      <c r="HB366" s="94"/>
      <c r="HC366" s="94"/>
      <c r="HD366" s="94"/>
      <c r="HE366" s="94"/>
      <c r="HF366" s="94"/>
      <c r="HG366" s="94"/>
      <c r="HH366" s="94"/>
      <c r="HI366" s="94"/>
      <c r="HJ366" s="94"/>
      <c r="HK366" s="94"/>
      <c r="HL366" s="94"/>
      <c r="HM366" s="94"/>
      <c r="HN366" s="94"/>
      <c r="HO366" s="94"/>
      <c r="HP366" s="94"/>
      <c r="HQ366" s="94"/>
      <c r="HR366" s="94"/>
      <c r="HS366" s="94"/>
      <c r="HT366" s="94"/>
      <c r="HU366" s="94"/>
      <c r="HV366" s="94"/>
      <c r="HW366" s="94"/>
      <c r="HX366" s="94"/>
      <c r="HY366" s="94"/>
      <c r="HZ366" s="94"/>
      <c r="IA366" s="94"/>
      <c r="IB366" s="94"/>
      <c r="IC366" s="94"/>
      <c r="ID366" s="94"/>
      <c r="IE366" s="94"/>
      <c r="IF366" s="94"/>
      <c r="IG366" s="94"/>
      <c r="IH366" s="94"/>
      <c r="II366" s="94"/>
      <c r="IJ366" s="94"/>
      <c r="IK366" s="94"/>
      <c r="IL366" s="94"/>
      <c r="IM366" s="94"/>
      <c r="IN366" s="94"/>
      <c r="IO366" s="94"/>
      <c r="IP366" s="94"/>
      <c r="IQ366" s="94"/>
      <c r="IR366" s="94"/>
      <c r="IS366" s="94"/>
      <c r="IT366" s="94"/>
      <c r="IU366" s="94"/>
      <c r="IV366" s="94"/>
      <c r="IW366" s="94"/>
      <c r="IX366" s="94"/>
      <c r="IY366" s="94"/>
      <c r="IZ366" s="94"/>
      <c r="JA366" s="94"/>
      <c r="JB366" s="94"/>
    </row>
    <row r="367" spans="1:262" s="19" customFormat="1" x14ac:dyDescent="0.2">
      <c r="A367" s="180">
        <v>40367</v>
      </c>
      <c r="B367" s="193" t="s">
        <v>693</v>
      </c>
      <c r="C367" s="193" t="s">
        <v>269</v>
      </c>
      <c r="D367" s="193" t="s">
        <v>141</v>
      </c>
      <c r="E367" s="193" t="s">
        <v>144</v>
      </c>
      <c r="F367" s="194">
        <v>39869</v>
      </c>
      <c r="G367" s="195">
        <v>2009</v>
      </c>
      <c r="H367" s="180" t="s">
        <v>34</v>
      </c>
      <c r="I367" s="180" t="str">
        <f>LEFT($H367,2)</f>
        <v>WI</v>
      </c>
      <c r="J367" s="180" t="str">
        <f>RIGHT($H367,2)</f>
        <v>WI</v>
      </c>
      <c r="K367" s="180" t="str">
        <f>IF($L367=$M367,L367,CONCATENATE($L367,", ",IF(ISBLANK(N367),"",CONCATENATE(N367,", ")),$M367))</f>
        <v>Midwest</v>
      </c>
      <c r="L367" s="180" t="str">
        <f>INDEX('State '!$A$1:$C$62,MATCH($I367,'State '!$B:$B,0),3)</f>
        <v>Midwest</v>
      </c>
      <c r="M367" s="180" t="str">
        <f>INDEX('State '!$A$1:$C$62,MATCH($J367,'State '!$B:$B,0),3)</f>
        <v>Midwest</v>
      </c>
      <c r="N367" s="180"/>
      <c r="O367" s="187">
        <v>350</v>
      </c>
      <c r="P367" s="187">
        <v>119</v>
      </c>
      <c r="Q367" s="187">
        <v>537.20000000000005</v>
      </c>
      <c r="R367" s="186" t="s">
        <v>694</v>
      </c>
      <c r="S367" s="180" t="s">
        <v>135</v>
      </c>
      <c r="T367" s="180" t="s">
        <v>390</v>
      </c>
      <c r="U367" s="180" t="s">
        <v>695</v>
      </c>
      <c r="V367" s="180"/>
      <c r="W367" s="179"/>
      <c r="X367" s="179"/>
      <c r="Y367" s="179"/>
    </row>
    <row r="368" spans="1:262" x14ac:dyDescent="0.2">
      <c r="A368" s="180">
        <v>40367</v>
      </c>
      <c r="B368" s="193" t="s">
        <v>691</v>
      </c>
      <c r="C368" s="193" t="s">
        <v>211</v>
      </c>
      <c r="D368" s="193" t="s">
        <v>137</v>
      </c>
      <c r="E368" s="193" t="s">
        <v>144</v>
      </c>
      <c r="F368" s="194">
        <v>40036</v>
      </c>
      <c r="G368" s="195">
        <v>2009</v>
      </c>
      <c r="H368" s="180" t="s">
        <v>601</v>
      </c>
      <c r="I368" s="180" t="str">
        <f>LEFT($H368,2)</f>
        <v>OK</v>
      </c>
      <c r="J368" s="180" t="str">
        <f>RIGHT($H368,2)</f>
        <v>LA</v>
      </c>
      <c r="K368" s="180" t="str">
        <f>IF($L368=$M368,L368,CONCATENATE($L368,", ",IF(ISBLANK(N368),"",CONCATENATE(N368,", ")),$M368))</f>
        <v>South Central</v>
      </c>
      <c r="L368" s="180" t="str">
        <f>INDEX('State '!$A$1:$C$62,MATCH($I368,'State '!$B:$B,0),3)</f>
        <v>South Central</v>
      </c>
      <c r="M368" s="180" t="str">
        <f>INDEX('State '!$A$1:$C$62,MATCH($J368,'State '!$B:$B,0),3)</f>
        <v>South Central</v>
      </c>
      <c r="N368" s="180"/>
      <c r="O368" s="187">
        <v>121</v>
      </c>
      <c r="P368" s="187">
        <v>353</v>
      </c>
      <c r="Q368" s="187">
        <v>1726</v>
      </c>
      <c r="R368" s="186">
        <v>42</v>
      </c>
      <c r="S368" s="180" t="s">
        <v>135</v>
      </c>
      <c r="T368" s="180" t="s">
        <v>390</v>
      </c>
      <c r="U368" s="180" t="s">
        <v>692</v>
      </c>
      <c r="V368" s="180"/>
      <c r="W368" s="179"/>
      <c r="X368" s="179"/>
      <c r="Y368" s="179"/>
      <c r="Z368" s="94"/>
      <c r="AA368" s="94"/>
      <c r="AB368" s="94"/>
    </row>
    <row r="369" spans="1:262" s="19" customFormat="1" x14ac:dyDescent="0.2">
      <c r="A369" s="180">
        <v>40367</v>
      </c>
      <c r="B369" s="181" t="s">
        <v>703</v>
      </c>
      <c r="C369" s="181" t="s">
        <v>273</v>
      </c>
      <c r="D369" s="181" t="s">
        <v>141</v>
      </c>
      <c r="E369" s="182" t="s">
        <v>144</v>
      </c>
      <c r="F369" s="183">
        <v>40148</v>
      </c>
      <c r="G369" s="184">
        <v>2009</v>
      </c>
      <c r="H369" s="180" t="s">
        <v>19</v>
      </c>
      <c r="I369" s="180" t="str">
        <f>LEFT($H369,2)</f>
        <v>VA</v>
      </c>
      <c r="J369" s="180" t="str">
        <f>RIGHT($H369,2)</f>
        <v>VA</v>
      </c>
      <c r="K369" s="180" t="str">
        <f>IF($L369=$M369,L369,CONCATENATE($L369,", ",IF(ISBLANK(N369),"",CONCATENATE(N369,", ")),$M369))</f>
        <v>Northeast</v>
      </c>
      <c r="L369" s="180" t="str">
        <f>INDEX('State '!$A$1:$C$62,MATCH($I369,'State '!$B:$B,0),3)</f>
        <v>Northeast</v>
      </c>
      <c r="M369" s="180" t="str">
        <f>INDEX('State '!$A$1:$C$62,MATCH($J369,'State '!$B:$B,0),3)</f>
        <v>Northeast</v>
      </c>
      <c r="N369" s="180"/>
      <c r="O369" s="186">
        <v>146</v>
      </c>
      <c r="P369" s="186">
        <v>21</v>
      </c>
      <c r="Q369" s="186">
        <v>100</v>
      </c>
      <c r="R369" s="187">
        <v>16</v>
      </c>
      <c r="S369" s="188" t="s">
        <v>139</v>
      </c>
      <c r="T369" s="185" t="s">
        <v>188</v>
      </c>
      <c r="U369" s="189" t="s">
        <v>391</v>
      </c>
      <c r="V369" s="180"/>
      <c r="W369" s="179"/>
      <c r="X369" s="179"/>
      <c r="Y369" s="179"/>
    </row>
    <row r="370" spans="1:262" x14ac:dyDescent="0.2">
      <c r="A370" s="180">
        <v>40248</v>
      </c>
      <c r="B370" s="181" t="s">
        <v>646</v>
      </c>
      <c r="C370" s="181" t="s">
        <v>236</v>
      </c>
      <c r="D370" s="181" t="s">
        <v>134</v>
      </c>
      <c r="E370" s="182" t="s">
        <v>144</v>
      </c>
      <c r="F370" s="183">
        <v>39824</v>
      </c>
      <c r="G370" s="184">
        <v>2009</v>
      </c>
      <c r="H370" s="180" t="s">
        <v>647</v>
      </c>
      <c r="I370" s="180" t="str">
        <f>LEFT($H370,2)</f>
        <v>AL</v>
      </c>
      <c r="J370" s="180" t="str">
        <f>RIGHT($H370,2)</f>
        <v>MS</v>
      </c>
      <c r="K370" s="180" t="str">
        <f>IF($L370=$M370,L370,CONCATENATE($L370,", ",IF(ISBLANK(N370),"",CONCATENATE(N370,", ")),$M370))</f>
        <v>South Central</v>
      </c>
      <c r="L370" s="180" t="str">
        <f>INDEX('State '!$A$1:$C$62,MATCH($I370,'State '!$B:$B,0),3)</f>
        <v>South Central</v>
      </c>
      <c r="M370" s="180" t="str">
        <f>INDEX('State '!$A$1:$C$62,MATCH($J370,'State '!$B:$B,0),3)</f>
        <v>South Central</v>
      </c>
      <c r="N370" s="180"/>
      <c r="O370" s="186">
        <v>22.5</v>
      </c>
      <c r="P370" s="186">
        <v>11</v>
      </c>
      <c r="Q370" s="186">
        <v>175</v>
      </c>
      <c r="R370" s="187">
        <v>16</v>
      </c>
      <c r="S370" s="188" t="s">
        <v>135</v>
      </c>
      <c r="T370" s="185" t="s">
        <v>390</v>
      </c>
      <c r="U370" s="189" t="s">
        <v>648</v>
      </c>
      <c r="V370" s="180"/>
      <c r="W370" s="179"/>
      <c r="X370" s="179"/>
      <c r="Y370" s="179"/>
      <c r="Z370" s="94"/>
      <c r="AA370" s="94"/>
      <c r="AB370" s="94"/>
    </row>
    <row r="371" spans="1:262" s="19" customFormat="1" x14ac:dyDescent="0.2">
      <c r="A371" s="180">
        <v>40367</v>
      </c>
      <c r="B371" s="181" t="s">
        <v>1912</v>
      </c>
      <c r="C371" s="181" t="s">
        <v>206</v>
      </c>
      <c r="D371" s="181" t="s">
        <v>141</v>
      </c>
      <c r="E371" s="182" t="s">
        <v>144</v>
      </c>
      <c r="F371" s="183">
        <v>39827</v>
      </c>
      <c r="G371" s="184">
        <v>2009</v>
      </c>
      <c r="H371" s="180" t="s">
        <v>35</v>
      </c>
      <c r="I371" s="180" t="str">
        <f>LEFT($H371,2)</f>
        <v>CT</v>
      </c>
      <c r="J371" s="180" t="str">
        <f>RIGHT($H371,2)</f>
        <v>CT</v>
      </c>
      <c r="K371" s="180" t="str">
        <f>IF($L371=$M371,L371,CONCATENATE($L371,", ",IF(ISBLANK(N371),"",CONCATENATE(N371,", ")),$M371))</f>
        <v>Northeast</v>
      </c>
      <c r="L371" s="180" t="str">
        <f>INDEX('State '!$A$1:$C$62,MATCH($I371,'State '!$B:$B,0),3)</f>
        <v>Northeast</v>
      </c>
      <c r="M371" s="180" t="str">
        <f>INDEX('State '!$A$1:$C$62,MATCH($J371,'State '!$B:$B,0),3)</f>
        <v>Northeast</v>
      </c>
      <c r="N371" s="180"/>
      <c r="O371" s="186">
        <v>41.7</v>
      </c>
      <c r="P371" s="186"/>
      <c r="Q371" s="186">
        <v>80</v>
      </c>
      <c r="R371" s="187"/>
      <c r="S371" s="188" t="s">
        <v>135</v>
      </c>
      <c r="T371" s="185" t="s">
        <v>390</v>
      </c>
      <c r="U371" s="189" t="s">
        <v>698</v>
      </c>
      <c r="V371" s="180"/>
      <c r="W371" s="179"/>
      <c r="X371" s="179"/>
      <c r="Y371" s="179"/>
    </row>
    <row r="372" spans="1:262" s="19" customFormat="1" x14ac:dyDescent="0.2">
      <c r="A372" s="180">
        <v>40367</v>
      </c>
      <c r="B372" s="181" t="s">
        <v>1913</v>
      </c>
      <c r="C372" s="181" t="s">
        <v>206</v>
      </c>
      <c r="D372" s="181" t="s">
        <v>141</v>
      </c>
      <c r="E372" s="182" t="s">
        <v>144</v>
      </c>
      <c r="F372" s="183">
        <v>40118</v>
      </c>
      <c r="G372" s="184">
        <v>2009</v>
      </c>
      <c r="H372" s="180" t="s">
        <v>10</v>
      </c>
      <c r="I372" s="180" t="str">
        <f>LEFT($H372,2)</f>
        <v>NY</v>
      </c>
      <c r="J372" s="180" t="str">
        <f>RIGHT($H372,2)</f>
        <v>NY</v>
      </c>
      <c r="K372" s="180" t="str">
        <f>IF($L372=$M372,L372,CONCATENATE($L372,", ",IF(ISBLANK(N372),"",CONCATENATE(N372,", ")),$M372))</f>
        <v>Northeast</v>
      </c>
      <c r="L372" s="180" t="str">
        <f>INDEX('State '!$A$1:$C$62,MATCH($I372,'State '!$B:$B,0),3)</f>
        <v>Northeast</v>
      </c>
      <c r="M372" s="180" t="str">
        <f>INDEX('State '!$A$1:$C$62,MATCH($J372,'State '!$B:$B,0),3)</f>
        <v>Northeast</v>
      </c>
      <c r="N372" s="180"/>
      <c r="O372" s="186">
        <v>24.1</v>
      </c>
      <c r="P372" s="186"/>
      <c r="Q372" s="186">
        <v>25</v>
      </c>
      <c r="R372" s="187">
        <v>16</v>
      </c>
      <c r="S372" s="188" t="s">
        <v>135</v>
      </c>
      <c r="T372" s="185" t="s">
        <v>390</v>
      </c>
      <c r="U372" s="189" t="s">
        <v>698</v>
      </c>
      <c r="V372" s="180"/>
      <c r="W372" s="179"/>
      <c r="X372" s="179"/>
      <c r="Y372" s="179"/>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c r="CA372" s="94"/>
      <c r="CB372" s="94"/>
      <c r="CC372" s="94"/>
      <c r="CD372" s="94"/>
      <c r="CE372" s="94"/>
      <c r="CF372" s="94"/>
      <c r="CG372" s="94"/>
      <c r="CH372" s="94"/>
      <c r="CI372" s="94"/>
      <c r="CJ372" s="94"/>
      <c r="CK372" s="94"/>
      <c r="CL372" s="94"/>
      <c r="CM372" s="94"/>
      <c r="CN372" s="94"/>
      <c r="CO372" s="94"/>
      <c r="CP372" s="94"/>
      <c r="CQ372" s="94"/>
      <c r="CR372" s="94"/>
      <c r="CS372" s="94"/>
      <c r="CT372" s="94"/>
      <c r="CU372" s="94"/>
      <c r="CV372" s="94"/>
      <c r="CW372" s="94"/>
      <c r="CX372" s="94"/>
      <c r="CY372" s="94"/>
      <c r="CZ372" s="94"/>
      <c r="DA372" s="94"/>
      <c r="DB372" s="94"/>
      <c r="DC372" s="94"/>
      <c r="DD372" s="94"/>
      <c r="DE372" s="94"/>
      <c r="DF372" s="94"/>
      <c r="DG372" s="94"/>
      <c r="DH372" s="94"/>
      <c r="DI372" s="94"/>
      <c r="DJ372" s="94"/>
      <c r="DK372" s="94"/>
      <c r="DL372" s="94"/>
      <c r="DM372" s="94"/>
      <c r="DN372" s="94"/>
      <c r="DO372" s="94"/>
      <c r="DP372" s="94"/>
      <c r="DQ372" s="94"/>
      <c r="DR372" s="94"/>
      <c r="DS372" s="94"/>
      <c r="DT372" s="94"/>
      <c r="DU372" s="94"/>
      <c r="DV372" s="94"/>
      <c r="DW372" s="94"/>
      <c r="DX372" s="94"/>
      <c r="DY372" s="94"/>
      <c r="DZ372" s="94"/>
      <c r="EA372" s="94"/>
      <c r="EB372" s="94"/>
      <c r="EC372" s="94"/>
      <c r="ED372" s="94"/>
      <c r="EE372" s="94"/>
      <c r="EF372" s="94"/>
      <c r="EG372" s="94"/>
      <c r="EH372" s="94"/>
      <c r="EI372" s="94"/>
      <c r="EJ372" s="94"/>
      <c r="EK372" s="94"/>
      <c r="EL372" s="94"/>
      <c r="EM372" s="94"/>
      <c r="EN372" s="94"/>
      <c r="EO372" s="94"/>
      <c r="EP372" s="94"/>
      <c r="EQ372" s="94"/>
      <c r="ER372" s="94"/>
      <c r="ES372" s="94"/>
      <c r="ET372" s="94"/>
      <c r="EU372" s="94"/>
      <c r="EV372" s="94"/>
      <c r="EW372" s="94"/>
      <c r="EX372" s="94"/>
      <c r="EY372" s="94"/>
      <c r="EZ372" s="94"/>
      <c r="FA372" s="94"/>
      <c r="FB372" s="94"/>
      <c r="FC372" s="94"/>
      <c r="FD372" s="94"/>
      <c r="FE372" s="94"/>
      <c r="FF372" s="94"/>
      <c r="FG372" s="94"/>
      <c r="FH372" s="94"/>
      <c r="FI372" s="94"/>
      <c r="FJ372" s="94"/>
      <c r="FK372" s="94"/>
      <c r="FL372" s="94"/>
      <c r="FM372" s="94"/>
      <c r="FN372" s="94"/>
      <c r="FO372" s="94"/>
      <c r="FP372" s="94"/>
      <c r="FQ372" s="94"/>
      <c r="FR372" s="94"/>
      <c r="FS372" s="94"/>
      <c r="FT372" s="94"/>
      <c r="FU372" s="94"/>
      <c r="FV372" s="94"/>
      <c r="FW372" s="94"/>
      <c r="FX372" s="94"/>
      <c r="FY372" s="94"/>
      <c r="FZ372" s="94"/>
      <c r="GA372" s="94"/>
      <c r="GB372" s="94"/>
      <c r="GC372" s="94"/>
      <c r="GD372" s="94"/>
      <c r="GE372" s="94"/>
      <c r="GF372" s="94"/>
      <c r="GG372" s="94"/>
      <c r="GH372" s="94"/>
      <c r="GI372" s="94"/>
      <c r="GJ372" s="94"/>
      <c r="GK372" s="94"/>
      <c r="GL372" s="94"/>
      <c r="GM372" s="94"/>
      <c r="GN372" s="94"/>
      <c r="GO372" s="94"/>
      <c r="GP372" s="94"/>
      <c r="GQ372" s="94"/>
      <c r="GR372" s="94"/>
      <c r="GS372" s="94"/>
      <c r="GT372" s="94"/>
      <c r="GU372" s="94"/>
      <c r="GV372" s="94"/>
      <c r="GW372" s="94"/>
      <c r="GX372" s="94"/>
      <c r="GY372" s="94"/>
      <c r="GZ372" s="94"/>
      <c r="HA372" s="94"/>
      <c r="HB372" s="94"/>
      <c r="HC372" s="94"/>
      <c r="HD372" s="94"/>
      <c r="HE372" s="94"/>
      <c r="HF372" s="94"/>
      <c r="HG372" s="94"/>
      <c r="HH372" s="94"/>
      <c r="HI372" s="94"/>
      <c r="HJ372" s="94"/>
      <c r="HK372" s="94"/>
      <c r="HL372" s="94"/>
      <c r="HM372" s="94"/>
      <c r="HN372" s="94"/>
      <c r="HO372" s="94"/>
      <c r="HP372" s="94"/>
      <c r="HQ372" s="94"/>
      <c r="HR372" s="94"/>
      <c r="HS372" s="94"/>
      <c r="HT372" s="94"/>
      <c r="HU372" s="94"/>
      <c r="HV372" s="94"/>
      <c r="HW372" s="94"/>
      <c r="HX372" s="94"/>
      <c r="HY372" s="94"/>
      <c r="HZ372" s="94"/>
      <c r="IA372" s="94"/>
      <c r="IB372" s="94"/>
      <c r="IC372" s="94"/>
      <c r="ID372" s="94"/>
      <c r="IE372" s="94"/>
      <c r="IF372" s="94"/>
      <c r="IG372" s="94"/>
      <c r="IH372" s="94"/>
      <c r="II372" s="94"/>
      <c r="IJ372" s="94"/>
      <c r="IK372" s="94"/>
      <c r="IL372" s="94"/>
      <c r="IM372" s="94"/>
      <c r="IN372" s="94"/>
      <c r="IO372" s="94"/>
      <c r="IP372" s="94"/>
      <c r="IQ372" s="94"/>
      <c r="IR372" s="94"/>
      <c r="IS372" s="94"/>
      <c r="IT372" s="94"/>
      <c r="IU372" s="94"/>
      <c r="IV372" s="94"/>
      <c r="IW372" s="94"/>
      <c r="IX372" s="94"/>
      <c r="IY372" s="94"/>
      <c r="IZ372" s="94"/>
      <c r="JA372" s="94"/>
      <c r="JB372" s="94"/>
    </row>
    <row r="373" spans="1:262" s="19" customFormat="1" x14ac:dyDescent="0.2">
      <c r="A373" s="180">
        <v>40367</v>
      </c>
      <c r="B373" s="193" t="s">
        <v>662</v>
      </c>
      <c r="C373" s="193" t="s">
        <v>266</v>
      </c>
      <c r="D373" s="193" t="s">
        <v>134</v>
      </c>
      <c r="E373" s="193" t="s">
        <v>144</v>
      </c>
      <c r="F373" s="194">
        <v>40057</v>
      </c>
      <c r="G373" s="195">
        <v>2009</v>
      </c>
      <c r="H373" s="180" t="s">
        <v>22</v>
      </c>
      <c r="I373" s="180" t="str">
        <f>LEFT($H373,2)</f>
        <v>GA</v>
      </c>
      <c r="J373" s="180" t="str">
        <f>RIGHT($H373,2)</f>
        <v>GA</v>
      </c>
      <c r="K373" s="180" t="str">
        <f>IF($L373=$M373,L373,CONCATENATE($L373,", ",IF(ISBLANK(N373),"",CONCATENATE(N373,", ")),$M373))</f>
        <v>Southeast</v>
      </c>
      <c r="L373" s="180" t="str">
        <f>INDEX('State '!$A$1:$C$62,MATCH($I373,'State '!$B:$B,0),3)</f>
        <v>Southeast</v>
      </c>
      <c r="M373" s="180" t="str">
        <f>INDEX('State '!$A$1:$C$62,MATCH($J373,'State '!$B:$B,0),3)</f>
        <v>Southeast</v>
      </c>
      <c r="N373" s="180"/>
      <c r="O373" s="187">
        <v>5.5</v>
      </c>
      <c r="P373" s="187">
        <v>12.5</v>
      </c>
      <c r="Q373" s="187">
        <v>14</v>
      </c>
      <c r="R373" s="186"/>
      <c r="S373" s="180" t="s">
        <v>139</v>
      </c>
      <c r="T373" s="180" t="s">
        <v>188</v>
      </c>
      <c r="U373" s="180" t="s">
        <v>391</v>
      </c>
      <c r="V373" s="180"/>
      <c r="W373" s="179"/>
      <c r="X373" s="179"/>
      <c r="Y373" s="179"/>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4"/>
      <c r="CC373" s="94"/>
      <c r="CD373" s="94"/>
      <c r="CE373" s="94"/>
      <c r="CF373" s="94"/>
      <c r="CG373" s="94"/>
      <c r="CH373" s="94"/>
      <c r="CI373" s="94"/>
      <c r="CJ373" s="94"/>
      <c r="CK373" s="94"/>
      <c r="CL373" s="94"/>
      <c r="CM373" s="94"/>
      <c r="CN373" s="94"/>
      <c r="CO373" s="94"/>
      <c r="CP373" s="94"/>
      <c r="CQ373" s="94"/>
      <c r="CR373" s="94"/>
      <c r="CS373" s="94"/>
      <c r="CT373" s="94"/>
      <c r="CU373" s="94"/>
      <c r="CV373" s="94"/>
      <c r="CW373" s="94"/>
      <c r="CX373" s="94"/>
      <c r="CY373" s="94"/>
      <c r="CZ373" s="94"/>
      <c r="DA373" s="94"/>
      <c r="DB373" s="94"/>
      <c r="DC373" s="94"/>
      <c r="DD373" s="94"/>
      <c r="DE373" s="94"/>
      <c r="DF373" s="94"/>
      <c r="DG373" s="94"/>
      <c r="DH373" s="94"/>
      <c r="DI373" s="94"/>
      <c r="DJ373" s="94"/>
      <c r="DK373" s="94"/>
      <c r="DL373" s="94"/>
      <c r="DM373" s="94"/>
      <c r="DN373" s="94"/>
      <c r="DO373" s="94"/>
      <c r="DP373" s="94"/>
      <c r="DQ373" s="94"/>
      <c r="DR373" s="94"/>
      <c r="DS373" s="94"/>
      <c r="DT373" s="94"/>
      <c r="DU373" s="94"/>
      <c r="DV373" s="94"/>
      <c r="DW373" s="94"/>
      <c r="DX373" s="94"/>
      <c r="DY373" s="94"/>
      <c r="DZ373" s="94"/>
      <c r="EA373" s="94"/>
      <c r="EB373" s="94"/>
      <c r="EC373" s="94"/>
      <c r="ED373" s="94"/>
      <c r="EE373" s="94"/>
      <c r="EF373" s="94"/>
      <c r="EG373" s="94"/>
      <c r="EH373" s="94"/>
      <c r="EI373" s="94"/>
      <c r="EJ373" s="94"/>
      <c r="EK373" s="94"/>
      <c r="EL373" s="94"/>
      <c r="EM373" s="94"/>
      <c r="EN373" s="94"/>
      <c r="EO373" s="94"/>
      <c r="EP373" s="94"/>
      <c r="EQ373" s="94"/>
      <c r="ER373" s="94"/>
      <c r="ES373" s="94"/>
      <c r="ET373" s="94"/>
      <c r="EU373" s="94"/>
      <c r="EV373" s="94"/>
      <c r="EW373" s="94"/>
      <c r="EX373" s="94"/>
      <c r="EY373" s="94"/>
      <c r="EZ373" s="94"/>
      <c r="FA373" s="94"/>
      <c r="FB373" s="94"/>
      <c r="FC373" s="94"/>
      <c r="FD373" s="94"/>
      <c r="FE373" s="94"/>
      <c r="FF373" s="94"/>
      <c r="FG373" s="94"/>
      <c r="FH373" s="94"/>
      <c r="FI373" s="94"/>
      <c r="FJ373" s="94"/>
      <c r="FK373" s="94"/>
      <c r="FL373" s="94"/>
      <c r="FM373" s="94"/>
      <c r="FN373" s="94"/>
      <c r="FO373" s="94"/>
      <c r="FP373" s="94"/>
      <c r="FQ373" s="94"/>
      <c r="FR373" s="94"/>
      <c r="FS373" s="94"/>
      <c r="FT373" s="94"/>
      <c r="FU373" s="94"/>
      <c r="FV373" s="94"/>
      <c r="FW373" s="94"/>
      <c r="FX373" s="94"/>
      <c r="FY373" s="94"/>
      <c r="FZ373" s="94"/>
      <c r="GA373" s="94"/>
      <c r="GB373" s="94"/>
      <c r="GC373" s="94"/>
      <c r="GD373" s="94"/>
      <c r="GE373" s="94"/>
      <c r="GF373" s="94"/>
      <c r="GG373" s="94"/>
      <c r="GH373" s="94"/>
      <c r="GI373" s="94"/>
      <c r="GJ373" s="94"/>
      <c r="GK373" s="94"/>
      <c r="GL373" s="94"/>
      <c r="GM373" s="94"/>
      <c r="GN373" s="94"/>
      <c r="GO373" s="94"/>
      <c r="GP373" s="94"/>
      <c r="GQ373" s="94"/>
      <c r="GR373" s="94"/>
      <c r="GS373" s="94"/>
      <c r="GT373" s="94"/>
      <c r="GU373" s="94"/>
      <c r="GV373" s="94"/>
      <c r="GW373" s="94"/>
      <c r="GX373" s="94"/>
      <c r="GY373" s="94"/>
      <c r="GZ373" s="94"/>
      <c r="HA373" s="94"/>
      <c r="HB373" s="94"/>
      <c r="HC373" s="94"/>
      <c r="HD373" s="94"/>
      <c r="HE373" s="94"/>
      <c r="HF373" s="94"/>
      <c r="HG373" s="94"/>
      <c r="HH373" s="94"/>
      <c r="HI373" s="94"/>
      <c r="HJ373" s="94"/>
      <c r="HK373" s="94"/>
      <c r="HL373" s="94"/>
      <c r="HM373" s="94"/>
      <c r="HN373" s="94"/>
      <c r="HO373" s="94"/>
      <c r="HP373" s="94"/>
      <c r="HQ373" s="94"/>
      <c r="HR373" s="94"/>
      <c r="HS373" s="94"/>
      <c r="HT373" s="94"/>
      <c r="HU373" s="94"/>
      <c r="HV373" s="94"/>
      <c r="HW373" s="94"/>
      <c r="HX373" s="94"/>
      <c r="HY373" s="94"/>
      <c r="HZ373" s="94"/>
      <c r="IA373" s="94"/>
      <c r="IB373" s="94"/>
      <c r="IC373" s="94"/>
      <c r="ID373" s="94"/>
      <c r="IE373" s="94"/>
      <c r="IF373" s="94"/>
      <c r="IG373" s="94"/>
      <c r="IH373" s="94"/>
      <c r="II373" s="94"/>
      <c r="IJ373" s="94"/>
      <c r="IK373" s="94"/>
      <c r="IL373" s="94"/>
      <c r="IM373" s="94"/>
      <c r="IN373" s="94"/>
      <c r="IO373" s="94"/>
      <c r="IP373" s="94"/>
      <c r="IQ373" s="94"/>
      <c r="IR373" s="94"/>
      <c r="IS373" s="94"/>
      <c r="IT373" s="94"/>
      <c r="IU373" s="94"/>
      <c r="IV373" s="94"/>
      <c r="IW373" s="94"/>
      <c r="IX373" s="94"/>
      <c r="IY373" s="94"/>
      <c r="IZ373" s="94"/>
      <c r="JA373" s="94"/>
      <c r="JB373" s="94"/>
    </row>
    <row r="374" spans="1:262" s="19" customFormat="1" x14ac:dyDescent="0.2">
      <c r="A374" s="180">
        <v>40367</v>
      </c>
      <c r="B374" s="181" t="s">
        <v>725</v>
      </c>
      <c r="C374" s="181" t="s">
        <v>278</v>
      </c>
      <c r="D374" s="181" t="s">
        <v>137</v>
      </c>
      <c r="E374" s="182" t="s">
        <v>144</v>
      </c>
      <c r="F374" s="183">
        <v>39985</v>
      </c>
      <c r="G374" s="184">
        <v>2009</v>
      </c>
      <c r="H374" s="180" t="s">
        <v>0</v>
      </c>
      <c r="I374" s="180" t="str">
        <f>LEFT($H374,2)</f>
        <v>LA</v>
      </c>
      <c r="J374" s="180" t="str">
        <f>RIGHT($H374,2)</f>
        <v>LA</v>
      </c>
      <c r="K374" s="180" t="str">
        <f>IF($L374=$M374,L374,CONCATENATE($L374,", ",IF(ISBLANK(N374),"",CONCATENATE(N374,", ")),$M374))</f>
        <v>South Central</v>
      </c>
      <c r="L374" s="180" t="str">
        <f>INDEX('State '!$A$1:$C$62,MATCH($I374,'State '!$B:$B,0),3)</f>
        <v>South Central</v>
      </c>
      <c r="M374" s="180" t="str">
        <f>INDEX('State '!$A$1:$C$62,MATCH($J374,'State '!$B:$B,0),3)</f>
        <v>South Central</v>
      </c>
      <c r="N374" s="180"/>
      <c r="O374" s="186">
        <v>1000</v>
      </c>
      <c r="P374" s="186">
        <v>132</v>
      </c>
      <c r="Q374" s="186">
        <v>2130</v>
      </c>
      <c r="R374" s="187" t="s">
        <v>726</v>
      </c>
      <c r="S374" s="188" t="s">
        <v>135</v>
      </c>
      <c r="T374" s="185" t="s">
        <v>390</v>
      </c>
      <c r="U374" s="189" t="s">
        <v>727</v>
      </c>
      <c r="V374" s="180"/>
      <c r="W374" s="179"/>
      <c r="X374" s="179"/>
      <c r="Y374" s="179"/>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94"/>
      <c r="CD374" s="94"/>
      <c r="CE374" s="94"/>
      <c r="CF374" s="94"/>
      <c r="CG374" s="94"/>
      <c r="CH374" s="94"/>
      <c r="CI374" s="94"/>
      <c r="CJ374" s="94"/>
      <c r="CK374" s="94"/>
      <c r="CL374" s="94"/>
      <c r="CM374" s="94"/>
      <c r="CN374" s="94"/>
      <c r="CO374" s="94"/>
      <c r="CP374" s="94"/>
      <c r="CQ374" s="94"/>
      <c r="CR374" s="94"/>
      <c r="CS374" s="94"/>
      <c r="CT374" s="94"/>
      <c r="CU374" s="94"/>
      <c r="CV374" s="94"/>
      <c r="CW374" s="94"/>
      <c r="CX374" s="94"/>
      <c r="CY374" s="94"/>
      <c r="CZ374" s="94"/>
      <c r="DA374" s="94"/>
      <c r="DB374" s="94"/>
      <c r="DC374" s="94"/>
      <c r="DD374" s="94"/>
      <c r="DE374" s="94"/>
      <c r="DF374" s="94"/>
      <c r="DG374" s="94"/>
      <c r="DH374" s="94"/>
      <c r="DI374" s="94"/>
      <c r="DJ374" s="94"/>
      <c r="DK374" s="94"/>
      <c r="DL374" s="94"/>
      <c r="DM374" s="94"/>
      <c r="DN374" s="94"/>
      <c r="DO374" s="94"/>
      <c r="DP374" s="94"/>
      <c r="DQ374" s="94"/>
      <c r="DR374" s="94"/>
      <c r="DS374" s="94"/>
      <c r="DT374" s="94"/>
      <c r="DU374" s="94"/>
      <c r="DV374" s="94"/>
      <c r="DW374" s="94"/>
      <c r="DX374" s="94"/>
      <c r="DY374" s="94"/>
      <c r="DZ374" s="94"/>
      <c r="EA374" s="94"/>
      <c r="EB374" s="94"/>
      <c r="EC374" s="94"/>
      <c r="ED374" s="94"/>
      <c r="EE374" s="94"/>
      <c r="EF374" s="94"/>
      <c r="EG374" s="94"/>
      <c r="EH374" s="94"/>
      <c r="EI374" s="94"/>
      <c r="EJ374" s="94"/>
      <c r="EK374" s="94"/>
      <c r="EL374" s="94"/>
      <c r="EM374" s="94"/>
      <c r="EN374" s="94"/>
      <c r="EO374" s="94"/>
      <c r="EP374" s="94"/>
      <c r="EQ374" s="94"/>
      <c r="ER374" s="94"/>
      <c r="ES374" s="94"/>
      <c r="ET374" s="94"/>
      <c r="EU374" s="94"/>
      <c r="EV374" s="94"/>
      <c r="EW374" s="94"/>
      <c r="EX374" s="94"/>
      <c r="EY374" s="94"/>
      <c r="EZ374" s="94"/>
      <c r="FA374" s="94"/>
      <c r="FB374" s="94"/>
      <c r="FC374" s="94"/>
      <c r="FD374" s="94"/>
      <c r="FE374" s="94"/>
      <c r="FF374" s="94"/>
      <c r="FG374" s="94"/>
      <c r="FH374" s="94"/>
      <c r="FI374" s="94"/>
      <c r="FJ374" s="94"/>
      <c r="FK374" s="94"/>
      <c r="FL374" s="94"/>
      <c r="FM374" s="94"/>
      <c r="FN374" s="94"/>
      <c r="FO374" s="94"/>
      <c r="FP374" s="94"/>
      <c r="FQ374" s="94"/>
      <c r="FR374" s="94"/>
      <c r="FS374" s="94"/>
      <c r="FT374" s="94"/>
      <c r="FU374" s="94"/>
      <c r="FV374" s="94"/>
      <c r="FW374" s="94"/>
      <c r="FX374" s="94"/>
      <c r="FY374" s="94"/>
      <c r="FZ374" s="94"/>
      <c r="GA374" s="94"/>
      <c r="GB374" s="94"/>
      <c r="GC374" s="94"/>
      <c r="GD374" s="94"/>
      <c r="GE374" s="94"/>
      <c r="GF374" s="94"/>
      <c r="GG374" s="94"/>
      <c r="GH374" s="94"/>
      <c r="GI374" s="94"/>
      <c r="GJ374" s="94"/>
      <c r="GK374" s="94"/>
      <c r="GL374" s="94"/>
      <c r="GM374" s="94"/>
      <c r="GN374" s="94"/>
      <c r="GO374" s="94"/>
      <c r="GP374" s="94"/>
      <c r="GQ374" s="94"/>
      <c r="GR374" s="94"/>
      <c r="GS374" s="94"/>
      <c r="GT374" s="94"/>
      <c r="GU374" s="94"/>
      <c r="GV374" s="94"/>
      <c r="GW374" s="94"/>
      <c r="GX374" s="94"/>
      <c r="GY374" s="94"/>
      <c r="GZ374" s="94"/>
      <c r="HA374" s="94"/>
      <c r="HB374" s="94"/>
      <c r="HC374" s="94"/>
      <c r="HD374" s="94"/>
      <c r="HE374" s="94"/>
      <c r="HF374" s="94"/>
      <c r="HG374" s="94"/>
      <c r="HH374" s="94"/>
      <c r="HI374" s="94"/>
      <c r="HJ374" s="94"/>
      <c r="HK374" s="94"/>
      <c r="HL374" s="94"/>
      <c r="HM374" s="94"/>
      <c r="HN374" s="94"/>
      <c r="HO374" s="94"/>
      <c r="HP374" s="94"/>
      <c r="HQ374" s="94"/>
      <c r="HR374" s="94"/>
      <c r="HS374" s="94"/>
      <c r="HT374" s="94"/>
      <c r="HU374" s="94"/>
      <c r="HV374" s="94"/>
      <c r="HW374" s="94"/>
      <c r="HX374" s="94"/>
      <c r="HY374" s="94"/>
      <c r="HZ374" s="94"/>
      <c r="IA374" s="94"/>
      <c r="IB374" s="94"/>
      <c r="IC374" s="94"/>
      <c r="ID374" s="94"/>
      <c r="IE374" s="94"/>
      <c r="IF374" s="94"/>
      <c r="IG374" s="94"/>
      <c r="IH374" s="94"/>
      <c r="II374" s="94"/>
      <c r="IJ374" s="94"/>
      <c r="IK374" s="94"/>
      <c r="IL374" s="94"/>
      <c r="IM374" s="94"/>
      <c r="IN374" s="94"/>
      <c r="IO374" s="94"/>
      <c r="IP374" s="94"/>
      <c r="IQ374" s="94"/>
      <c r="IR374" s="94"/>
      <c r="IS374" s="94"/>
      <c r="IT374" s="94"/>
      <c r="IU374" s="94"/>
      <c r="IV374" s="94"/>
      <c r="IW374" s="94"/>
      <c r="IX374" s="94"/>
      <c r="IY374" s="94"/>
      <c r="IZ374" s="94"/>
      <c r="JA374" s="94"/>
      <c r="JB374" s="94"/>
    </row>
    <row r="375" spans="1:262" s="19" customFormat="1" x14ac:dyDescent="0.2">
      <c r="A375" s="180">
        <v>40367</v>
      </c>
      <c r="B375" s="181" t="s">
        <v>731</v>
      </c>
      <c r="C375" s="181" t="s">
        <v>222</v>
      </c>
      <c r="D375" s="181" t="s">
        <v>134</v>
      </c>
      <c r="E375" s="182" t="s">
        <v>144</v>
      </c>
      <c r="F375" s="183">
        <v>39837</v>
      </c>
      <c r="G375" s="184">
        <v>2009</v>
      </c>
      <c r="H375" s="180" t="s">
        <v>24</v>
      </c>
      <c r="I375" s="180" t="str">
        <f>LEFT($H375,2)</f>
        <v>NE</v>
      </c>
      <c r="J375" s="180" t="str">
        <f>RIGHT($H375,2)</f>
        <v>NE</v>
      </c>
      <c r="K375" s="180" t="str">
        <f>IF($L375=$M375,L375,CONCATENATE($L375,", ",IF(ISBLANK(N375),"",CONCATENATE(N375,", ")),$M375))</f>
        <v>Mountain</v>
      </c>
      <c r="L375" s="180" t="str">
        <f>INDEX('State '!$A$1:$C$62,MATCH($I375,'State '!$B:$B,0),3)</f>
        <v>Mountain</v>
      </c>
      <c r="M375" s="180" t="str">
        <f>INDEX('State '!$A$1:$C$62,MATCH($J375,'State '!$B:$B,0),3)</f>
        <v>Mountain</v>
      </c>
      <c r="N375" s="180"/>
      <c r="O375" s="186">
        <v>23.9</v>
      </c>
      <c r="P375" s="186">
        <v>24.5</v>
      </c>
      <c r="Q375" s="186">
        <v>21.8</v>
      </c>
      <c r="R375" s="187" t="s">
        <v>732</v>
      </c>
      <c r="S375" s="188" t="s">
        <v>135</v>
      </c>
      <c r="T375" s="185" t="s">
        <v>390</v>
      </c>
      <c r="U375" s="189" t="s">
        <v>733</v>
      </c>
      <c r="V375" s="180"/>
      <c r="W375" s="179"/>
      <c r="X375" s="179"/>
      <c r="Y375" s="179"/>
    </row>
    <row r="376" spans="1:262" x14ac:dyDescent="0.2">
      <c r="A376" s="180">
        <v>39990</v>
      </c>
      <c r="B376" s="181" t="s">
        <v>734</v>
      </c>
      <c r="C376" s="181" t="s">
        <v>222</v>
      </c>
      <c r="D376" s="181" t="s">
        <v>137</v>
      </c>
      <c r="E376" s="182" t="s">
        <v>144</v>
      </c>
      <c r="F376" s="183">
        <v>40128</v>
      </c>
      <c r="G376" s="184">
        <v>2009</v>
      </c>
      <c r="H376" s="180" t="s">
        <v>735</v>
      </c>
      <c r="I376" s="180" t="str">
        <f>LEFT($H376,2)</f>
        <v>IA</v>
      </c>
      <c r="J376" s="180" t="str">
        <f>RIGHT($H376,2)</f>
        <v>IL</v>
      </c>
      <c r="K376" s="180" t="str">
        <f>IF($L376=$M376,L376,CONCATENATE($L376,", ",IF(ISBLANK(N376),"",CONCATENATE(N376,", ")),$M376))</f>
        <v>Midwest</v>
      </c>
      <c r="L376" s="180" t="str">
        <f>INDEX('State '!$A$1:$C$62,MATCH($I376,'State '!$B:$B,0),3)</f>
        <v>Midwest</v>
      </c>
      <c r="M376" s="180" t="str">
        <f>INDEX('State '!$A$1:$C$62,MATCH($J376,'State '!$B:$B,0),3)</f>
        <v>Midwest</v>
      </c>
      <c r="N376" s="180"/>
      <c r="O376" s="186">
        <v>1200</v>
      </c>
      <c r="P376" s="186">
        <v>240</v>
      </c>
      <c r="Q376" s="186">
        <v>1000</v>
      </c>
      <c r="R376" s="187">
        <v>42</v>
      </c>
      <c r="S376" s="188" t="s">
        <v>135</v>
      </c>
      <c r="T376" s="185" t="s">
        <v>390</v>
      </c>
      <c r="U376" s="189" t="s">
        <v>391</v>
      </c>
      <c r="V376" s="180"/>
      <c r="W376" s="179"/>
      <c r="X376" s="179"/>
      <c r="Y376" s="179"/>
      <c r="Z376" s="94"/>
      <c r="AA376" s="94"/>
      <c r="AB376" s="94"/>
    </row>
    <row r="377" spans="1:262" x14ac:dyDescent="0.2">
      <c r="A377" s="180">
        <v>39990</v>
      </c>
      <c r="B377" s="181" t="s">
        <v>678</v>
      </c>
      <c r="C377" s="181" t="s">
        <v>222</v>
      </c>
      <c r="D377" s="181" t="s">
        <v>137</v>
      </c>
      <c r="E377" s="182" t="s">
        <v>144</v>
      </c>
      <c r="F377" s="183">
        <v>40128</v>
      </c>
      <c r="G377" s="184">
        <v>2009</v>
      </c>
      <c r="H377" s="180" t="s">
        <v>679</v>
      </c>
      <c r="I377" s="180" t="str">
        <f>LEFT($H377,2)</f>
        <v>WY</v>
      </c>
      <c r="J377" s="180" t="str">
        <f>RIGHT($H377,2)</f>
        <v>IA</v>
      </c>
      <c r="K377" s="180" t="str">
        <f>IF($L377=$M377,L377,CONCATENATE($L377,", ",IF(ISBLANK(N377),"",CONCATENATE(N377,", ")),$M377))</f>
        <v>Mountain, South Central, Midwest</v>
      </c>
      <c r="L377" s="180" t="str">
        <f>INDEX('State '!$A$1:$C$62,MATCH($I377,'State '!$B:$B,0),3)</f>
        <v>Mountain</v>
      </c>
      <c r="M377" s="180" t="str">
        <f>INDEX('State '!$A$1:$C$62,MATCH($J377,'State '!$B:$B,0),3)</f>
        <v>Midwest</v>
      </c>
      <c r="N377" s="180" t="s">
        <v>2550</v>
      </c>
      <c r="O377" s="186">
        <v>875</v>
      </c>
      <c r="P377" s="186">
        <v>175</v>
      </c>
      <c r="Q377" s="186">
        <v>1000</v>
      </c>
      <c r="R377" s="187">
        <v>42</v>
      </c>
      <c r="S377" s="188" t="s">
        <v>135</v>
      </c>
      <c r="T377" s="185" t="s">
        <v>390</v>
      </c>
      <c r="U377" s="189" t="s">
        <v>391</v>
      </c>
      <c r="V377" s="180"/>
      <c r="W377" s="179"/>
      <c r="X377" s="179"/>
      <c r="Y377" s="179"/>
      <c r="Z377" s="94"/>
      <c r="AA377" s="94"/>
      <c r="AB377" s="94"/>
    </row>
    <row r="378" spans="1:262" x14ac:dyDescent="0.2">
      <c r="A378" s="180">
        <v>40367</v>
      </c>
      <c r="B378" s="193" t="s">
        <v>728</v>
      </c>
      <c r="C378" s="193" t="s">
        <v>248</v>
      </c>
      <c r="D378" s="193" t="s">
        <v>137</v>
      </c>
      <c r="E378" s="193" t="s">
        <v>144</v>
      </c>
      <c r="F378" s="194">
        <v>39993</v>
      </c>
      <c r="G378" s="195">
        <v>2009</v>
      </c>
      <c r="H378" s="180" t="s">
        <v>729</v>
      </c>
      <c r="I378" s="180" t="str">
        <f>LEFT($H378,2)</f>
        <v>MO</v>
      </c>
      <c r="J378" s="180" t="str">
        <f>RIGHT($H378,2)</f>
        <v>OH</v>
      </c>
      <c r="K378" s="180" t="str">
        <f>IF($L378=$M378,L378,CONCATENATE($L378,", ",IF(ISBLANK(N378),"",CONCATENATE(N378,", ")),$M378))</f>
        <v>Midwest, Northeast</v>
      </c>
      <c r="L378" s="180" t="str">
        <f>INDEX('State '!$A$1:$C$62,MATCH($I378,'State '!$B:$B,0),3)</f>
        <v>Midwest</v>
      </c>
      <c r="M378" s="180" t="str">
        <f>INDEX('State '!$A$1:$C$62,MATCH($J378,'State '!$B:$B,0),3)</f>
        <v>Northeast</v>
      </c>
      <c r="N378" s="180"/>
      <c r="O378" s="187">
        <v>2150</v>
      </c>
      <c r="P378" s="187">
        <v>444</v>
      </c>
      <c r="Q378" s="187">
        <v>1600</v>
      </c>
      <c r="R378" s="186">
        <v>42</v>
      </c>
      <c r="S378" s="180" t="s">
        <v>135</v>
      </c>
      <c r="T378" s="180" t="s">
        <v>390</v>
      </c>
      <c r="U378" s="180" t="s">
        <v>730</v>
      </c>
      <c r="V378" s="180"/>
      <c r="W378" s="179"/>
      <c r="X378" s="179"/>
      <c r="Y378" s="179"/>
      <c r="Z378" s="94"/>
      <c r="AA378" s="94"/>
      <c r="AB378" s="94"/>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c r="DV378" s="19"/>
      <c r="DW378" s="19"/>
      <c r="DX378" s="19"/>
      <c r="DY378" s="19"/>
      <c r="DZ378" s="19"/>
      <c r="EA378" s="19"/>
      <c r="EB378" s="19"/>
      <c r="EC378" s="19"/>
      <c r="ED378" s="19"/>
      <c r="EE378" s="19"/>
      <c r="EF378" s="19"/>
      <c r="EG378" s="19"/>
      <c r="EH378" s="19"/>
      <c r="EI378" s="19"/>
      <c r="EJ378" s="19"/>
      <c r="EK378" s="19"/>
      <c r="EL378" s="19"/>
      <c r="EM378" s="19"/>
      <c r="EN378" s="19"/>
      <c r="EO378" s="19"/>
      <c r="EP378" s="19"/>
      <c r="EQ378" s="19"/>
      <c r="ER378" s="19"/>
      <c r="ES378" s="19"/>
      <c r="ET378" s="19"/>
      <c r="EU378" s="19"/>
      <c r="EV378" s="19"/>
      <c r="EW378" s="19"/>
      <c r="EX378" s="19"/>
      <c r="EY378" s="19"/>
      <c r="EZ378" s="19"/>
      <c r="FA378" s="19"/>
      <c r="FB378" s="19"/>
      <c r="FC378" s="19"/>
      <c r="FD378" s="19"/>
      <c r="FE378" s="19"/>
      <c r="FF378" s="19"/>
      <c r="FG378" s="19"/>
      <c r="FH378" s="19"/>
      <c r="FI378" s="19"/>
      <c r="FJ378" s="19"/>
      <c r="FK378" s="19"/>
      <c r="FL378" s="19"/>
      <c r="FM378" s="19"/>
      <c r="FN378" s="19"/>
      <c r="FO378" s="19"/>
      <c r="FP378" s="19"/>
      <c r="FQ378" s="19"/>
      <c r="FR378" s="19"/>
      <c r="FS378" s="19"/>
      <c r="FT378" s="19"/>
      <c r="FU378" s="19"/>
      <c r="FV378" s="19"/>
      <c r="FW378" s="19"/>
      <c r="FX378" s="19"/>
      <c r="FY378" s="19"/>
      <c r="FZ378" s="19"/>
      <c r="GA378" s="19"/>
      <c r="GB378" s="19"/>
      <c r="GC378" s="19"/>
      <c r="GD378" s="19"/>
      <c r="GE378" s="19"/>
      <c r="GF378" s="19"/>
      <c r="GG378" s="19"/>
      <c r="GH378" s="19"/>
      <c r="GI378" s="19"/>
      <c r="GJ378" s="19"/>
      <c r="GK378" s="19"/>
      <c r="GL378" s="19"/>
      <c r="GM378" s="19"/>
      <c r="GN378" s="19"/>
      <c r="GO378" s="19"/>
      <c r="GP378" s="19"/>
      <c r="GQ378" s="19"/>
      <c r="GR378" s="19"/>
      <c r="GS378" s="19"/>
      <c r="GT378" s="19"/>
      <c r="GU378" s="19"/>
      <c r="GV378" s="19"/>
      <c r="GW378" s="19"/>
      <c r="GX378" s="19"/>
      <c r="GY378" s="19"/>
      <c r="GZ378" s="19"/>
      <c r="HA378" s="19"/>
      <c r="HB378" s="19"/>
      <c r="HC378" s="19"/>
      <c r="HD378" s="19"/>
      <c r="HE378" s="19"/>
      <c r="HF378" s="19"/>
      <c r="HG378" s="19"/>
      <c r="HH378" s="19"/>
      <c r="HI378" s="19"/>
      <c r="HJ378" s="19"/>
      <c r="HK378" s="19"/>
      <c r="HL378" s="19"/>
      <c r="HM378" s="19"/>
      <c r="HN378" s="19"/>
      <c r="HO378" s="19"/>
      <c r="HP378" s="19"/>
      <c r="HQ378" s="19"/>
      <c r="HR378" s="19"/>
      <c r="HS378" s="19"/>
      <c r="HT378" s="19"/>
      <c r="HU378" s="19"/>
      <c r="HV378" s="19"/>
      <c r="HW378" s="19"/>
      <c r="HX378" s="19"/>
      <c r="HY378" s="19"/>
      <c r="HZ378" s="19"/>
      <c r="IA378" s="19"/>
      <c r="IB378" s="19"/>
      <c r="IC378" s="19"/>
      <c r="ID378" s="19"/>
      <c r="IE378" s="19"/>
      <c r="IF378" s="19"/>
      <c r="IG378" s="19"/>
      <c r="IH378" s="19"/>
      <c r="II378" s="19"/>
      <c r="IJ378" s="19"/>
      <c r="IK378" s="19"/>
      <c r="IL378" s="19"/>
      <c r="IM378" s="19"/>
      <c r="IN378" s="19"/>
      <c r="IO378" s="19"/>
      <c r="IP378" s="19"/>
      <c r="IQ378" s="19"/>
      <c r="IR378" s="19"/>
      <c r="IS378" s="19"/>
      <c r="IT378" s="19"/>
      <c r="IU378" s="19"/>
      <c r="IV378" s="19"/>
      <c r="IW378" s="19"/>
      <c r="IX378" s="19"/>
      <c r="IY378" s="19"/>
      <c r="IZ378" s="19"/>
      <c r="JA378" s="19"/>
      <c r="JB378" s="19"/>
    </row>
    <row r="379" spans="1:262" x14ac:dyDescent="0.2">
      <c r="A379" s="180">
        <v>40367</v>
      </c>
      <c r="B379" s="193" t="s">
        <v>738</v>
      </c>
      <c r="C379" s="193" t="s">
        <v>248</v>
      </c>
      <c r="D379" s="193" t="s">
        <v>137</v>
      </c>
      <c r="E379" s="193" t="s">
        <v>144</v>
      </c>
      <c r="F379" s="194">
        <v>40129</v>
      </c>
      <c r="G379" s="195">
        <v>2009</v>
      </c>
      <c r="H379" s="180" t="s">
        <v>8</v>
      </c>
      <c r="I379" s="180" t="str">
        <f>LEFT($H379,2)</f>
        <v>OH</v>
      </c>
      <c r="J379" s="180" t="str">
        <f>RIGHT($H379,2)</f>
        <v>OH</v>
      </c>
      <c r="K379" s="180" t="str">
        <f>IF($L379=$M379,L379,CONCATENATE($L379,", ",IF(ISBLANK(N379),"",CONCATENATE(N379,", ")),$M379))</f>
        <v>Northeast</v>
      </c>
      <c r="L379" s="180" t="str">
        <f>INDEX('State '!$A$1:$C$62,MATCH($I379,'State '!$B:$B,0),3)</f>
        <v>Northeast</v>
      </c>
      <c r="M379" s="180" t="str">
        <f>INDEX('State '!$A$1:$C$62,MATCH($J379,'State '!$B:$B,0),3)</f>
        <v>Northeast</v>
      </c>
      <c r="N379" s="180"/>
      <c r="O379" s="187">
        <v>1162</v>
      </c>
      <c r="P379" s="187">
        <v>195.1</v>
      </c>
      <c r="Q379" s="187">
        <v>1800</v>
      </c>
      <c r="R379" s="186">
        <v>42</v>
      </c>
      <c r="S379" s="180" t="s">
        <v>135</v>
      </c>
      <c r="T379" s="180" t="s">
        <v>390</v>
      </c>
      <c r="U379" s="180" t="s">
        <v>730</v>
      </c>
      <c r="V379" s="180"/>
      <c r="W379" s="179"/>
      <c r="X379" s="179"/>
      <c r="Y379" s="179"/>
      <c r="Z379" s="94"/>
      <c r="AA379" s="94"/>
      <c r="AB379" s="94"/>
    </row>
    <row r="380" spans="1:262" s="19" customFormat="1" ht="25.5" x14ac:dyDescent="0.2">
      <c r="A380" s="180">
        <v>40248</v>
      </c>
      <c r="B380" s="193" t="s">
        <v>680</v>
      </c>
      <c r="C380" s="193" t="s">
        <v>267</v>
      </c>
      <c r="D380" s="193" t="s">
        <v>134</v>
      </c>
      <c r="E380" s="193" t="s">
        <v>144</v>
      </c>
      <c r="F380" s="194">
        <v>40008</v>
      </c>
      <c r="G380" s="195">
        <v>2009</v>
      </c>
      <c r="H380" s="180" t="s">
        <v>37</v>
      </c>
      <c r="I380" s="180" t="str">
        <f>LEFT($H380,2)</f>
        <v>OK</v>
      </c>
      <c r="J380" s="180" t="str">
        <f>RIGHT($H380,2)</f>
        <v>OK</v>
      </c>
      <c r="K380" s="180" t="str">
        <f>IF($L380=$M380,L380,CONCATENATE($L380,", ",IF(ISBLANK(N380),"",CONCATENATE(N380,", ")),$M380))</f>
        <v>South Central</v>
      </c>
      <c r="L380" s="180" t="str">
        <f>INDEX('State '!$A$1:$C$62,MATCH($I380,'State '!$B:$B,0),3)</f>
        <v>South Central</v>
      </c>
      <c r="M380" s="180" t="str">
        <f>INDEX('State '!$A$1:$C$62,MATCH($J380,'State '!$B:$B,0),3)</f>
        <v>South Central</v>
      </c>
      <c r="N380" s="180"/>
      <c r="O380" s="187">
        <v>75</v>
      </c>
      <c r="P380" s="187">
        <v>50</v>
      </c>
      <c r="Q380" s="187">
        <v>638</v>
      </c>
      <c r="R380" s="186">
        <v>24</v>
      </c>
      <c r="S380" s="180" t="s">
        <v>135</v>
      </c>
      <c r="T380" s="180" t="s">
        <v>390</v>
      </c>
      <c r="U380" s="180" t="s">
        <v>681</v>
      </c>
      <c r="V380" s="180"/>
      <c r="W380" s="179"/>
      <c r="X380" s="179"/>
      <c r="Y380" s="179"/>
    </row>
    <row r="381" spans="1:262" ht="25.5" x14ac:dyDescent="0.2">
      <c r="A381" s="180">
        <v>40367</v>
      </c>
      <c r="B381" s="193" t="s">
        <v>696</v>
      </c>
      <c r="C381" s="193" t="s">
        <v>270</v>
      </c>
      <c r="D381" s="193" t="s">
        <v>141</v>
      </c>
      <c r="E381" s="193" t="s">
        <v>144</v>
      </c>
      <c r="F381" s="194">
        <v>40027</v>
      </c>
      <c r="G381" s="195">
        <v>2009</v>
      </c>
      <c r="H381" s="180" t="s">
        <v>41</v>
      </c>
      <c r="I381" s="180" t="str">
        <f>LEFT($H381,2)</f>
        <v>MI</v>
      </c>
      <c r="J381" s="180" t="str">
        <f>RIGHT($H381,2)</f>
        <v>MI</v>
      </c>
      <c r="K381" s="180" t="str">
        <f>IF($L381=$M381,L381,CONCATENATE($L381,", ",IF(ISBLANK(N381),"",CONCATENATE(N381,", ")),$M381))</f>
        <v>Midwest</v>
      </c>
      <c r="L381" s="180" t="str">
        <f>INDEX('State '!$A$1:$C$62,MATCH($I381,'State '!$B:$B,0),3)</f>
        <v>Midwest</v>
      </c>
      <c r="M381" s="180" t="str">
        <f>INDEX('State '!$A$1:$C$62,MATCH($J381,'State '!$B:$B,0),3)</f>
        <v>Midwest</v>
      </c>
      <c r="N381" s="180"/>
      <c r="O381" s="187">
        <v>61</v>
      </c>
      <c r="P381" s="187">
        <v>15</v>
      </c>
      <c r="Q381" s="187">
        <v>214</v>
      </c>
      <c r="R381" s="186">
        <v>24</v>
      </c>
      <c r="S381" s="180" t="s">
        <v>139</v>
      </c>
      <c r="T381" s="180" t="s">
        <v>188</v>
      </c>
      <c r="U381" s="180" t="s">
        <v>697</v>
      </c>
      <c r="V381" s="180"/>
      <c r="W381" s="179"/>
      <c r="X381" s="179"/>
      <c r="Y381" s="179"/>
      <c r="Z381" s="94"/>
      <c r="AA381" s="94"/>
      <c r="AB381" s="94"/>
    </row>
    <row r="382" spans="1:262" ht="25.5" x14ac:dyDescent="0.2">
      <c r="A382" s="180">
        <v>40367</v>
      </c>
      <c r="B382" s="181" t="s">
        <v>254</v>
      </c>
      <c r="C382" s="181" t="s">
        <v>254</v>
      </c>
      <c r="D382" s="181" t="s">
        <v>137</v>
      </c>
      <c r="E382" s="182" t="s">
        <v>144</v>
      </c>
      <c r="F382" s="183">
        <v>39913</v>
      </c>
      <c r="G382" s="184">
        <v>2009</v>
      </c>
      <c r="H382" s="180" t="s">
        <v>686</v>
      </c>
      <c r="I382" s="180" t="str">
        <f>LEFT($H382,2)</f>
        <v>OK</v>
      </c>
      <c r="J382" s="180" t="str">
        <f>RIGHT($H382,2)</f>
        <v>AL</v>
      </c>
      <c r="K382" s="180" t="str">
        <f>IF($L382=$M382,L382,CONCATENATE($L382,", ",IF(ISBLANK(N382),"",CONCATENATE(N382,", ")),$M382))</f>
        <v>South Central</v>
      </c>
      <c r="L382" s="180" t="str">
        <f>INDEX('State '!$A$1:$C$62,MATCH($I382,'State '!$B:$B,0),3)</f>
        <v>South Central</v>
      </c>
      <c r="M382" s="180" t="str">
        <f>INDEX('State '!$A$1:$C$62,MATCH($J382,'State '!$B:$B,0),3)</f>
        <v>South Central</v>
      </c>
      <c r="N382" s="180"/>
      <c r="O382" s="186">
        <v>1832</v>
      </c>
      <c r="P382" s="186">
        <v>507.3</v>
      </c>
      <c r="Q382" s="186">
        <v>1533</v>
      </c>
      <c r="R382" s="187" t="s">
        <v>479</v>
      </c>
      <c r="S382" s="188" t="s">
        <v>135</v>
      </c>
      <c r="T382" s="185" t="s">
        <v>390</v>
      </c>
      <c r="U382" s="189" t="s">
        <v>687</v>
      </c>
      <c r="V382" s="180"/>
      <c r="W382" s="179"/>
      <c r="X382" s="179"/>
      <c r="Y382" s="179"/>
      <c r="Z382" s="94"/>
      <c r="AA382" s="94"/>
      <c r="AB382" s="94"/>
    </row>
    <row r="383" spans="1:262" s="19" customFormat="1" x14ac:dyDescent="0.2">
      <c r="A383" s="180">
        <v>40248</v>
      </c>
      <c r="B383" s="193" t="s">
        <v>720</v>
      </c>
      <c r="C383" s="193" t="s">
        <v>276</v>
      </c>
      <c r="D383" s="193" t="s">
        <v>134</v>
      </c>
      <c r="E383" s="193" t="s">
        <v>144</v>
      </c>
      <c r="F383" s="194">
        <v>40026</v>
      </c>
      <c r="G383" s="195">
        <v>2009</v>
      </c>
      <c r="H383" s="180" t="s">
        <v>14</v>
      </c>
      <c r="I383" s="180" t="str">
        <f>LEFT($H383,2)</f>
        <v>MS</v>
      </c>
      <c r="J383" s="180" t="str">
        <f>RIGHT($H383,2)</f>
        <v>MS</v>
      </c>
      <c r="K383" s="180" t="str">
        <f>IF($L383=$M383,L383,CONCATENATE($L383,", ",IF(ISBLANK(N383),"",CONCATENATE(N383,", ")),$M383))</f>
        <v>South Central</v>
      </c>
      <c r="L383" s="180" t="str">
        <f>INDEX('State '!$A$1:$C$62,MATCH($I383,'State '!$B:$B,0),3)</f>
        <v>South Central</v>
      </c>
      <c r="M383" s="180" t="str">
        <f>INDEX('State '!$A$1:$C$62,MATCH($J383,'State '!$B:$B,0),3)</f>
        <v>South Central</v>
      </c>
      <c r="N383" s="180"/>
      <c r="O383" s="187">
        <v>42</v>
      </c>
      <c r="P383" s="187">
        <v>22.9</v>
      </c>
      <c r="Q383" s="187">
        <v>465</v>
      </c>
      <c r="R383" s="186">
        <v>24</v>
      </c>
      <c r="S383" s="180" t="s">
        <v>135</v>
      </c>
      <c r="T383" s="180" t="s">
        <v>390</v>
      </c>
      <c r="U383" s="180" t="s">
        <v>721</v>
      </c>
      <c r="V383" s="180"/>
      <c r="W383" s="179"/>
      <c r="X383" s="179"/>
      <c r="Y383" s="179"/>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94"/>
      <c r="FL383" s="94"/>
      <c r="FM383" s="94"/>
      <c r="FN383" s="94"/>
      <c r="FO383" s="94"/>
      <c r="FP383" s="94"/>
      <c r="FQ383" s="94"/>
      <c r="FR383" s="94"/>
      <c r="FS383" s="94"/>
      <c r="FT383" s="94"/>
      <c r="FU383" s="94"/>
      <c r="FV383" s="94"/>
      <c r="FW383" s="94"/>
      <c r="FX383" s="94"/>
      <c r="FY383" s="94"/>
      <c r="FZ383" s="94"/>
      <c r="GA383" s="94"/>
      <c r="GB383" s="94"/>
      <c r="GC383" s="94"/>
      <c r="GD383" s="94"/>
      <c r="GE383" s="94"/>
      <c r="GF383" s="94"/>
      <c r="GG383" s="94"/>
      <c r="GH383" s="94"/>
      <c r="GI383" s="94"/>
      <c r="GJ383" s="94"/>
      <c r="GK383" s="94"/>
      <c r="GL383" s="94"/>
      <c r="GM383" s="94"/>
      <c r="GN383" s="94"/>
      <c r="GO383" s="94"/>
      <c r="GP383" s="94"/>
      <c r="GQ383" s="94"/>
      <c r="GR383" s="94"/>
      <c r="GS383" s="94"/>
      <c r="GT383" s="94"/>
      <c r="GU383" s="94"/>
      <c r="GV383" s="94"/>
      <c r="GW383" s="94"/>
      <c r="GX383" s="94"/>
      <c r="GY383" s="94"/>
      <c r="GZ383" s="94"/>
      <c r="HA383" s="94"/>
      <c r="HB383" s="94"/>
      <c r="HC383" s="94"/>
      <c r="HD383" s="94"/>
      <c r="HE383" s="94"/>
      <c r="HF383" s="94"/>
      <c r="HG383" s="94"/>
      <c r="HH383" s="94"/>
      <c r="HI383" s="94"/>
      <c r="HJ383" s="94"/>
      <c r="HK383" s="94"/>
      <c r="HL383" s="94"/>
      <c r="HM383" s="94"/>
      <c r="HN383" s="94"/>
      <c r="HO383" s="94"/>
      <c r="HP383" s="94"/>
      <c r="HQ383" s="94"/>
      <c r="HR383" s="94"/>
      <c r="HS383" s="94"/>
      <c r="HT383" s="94"/>
      <c r="HU383" s="94"/>
      <c r="HV383" s="94"/>
      <c r="HW383" s="94"/>
      <c r="HX383" s="94"/>
      <c r="HY383" s="94"/>
      <c r="HZ383" s="94"/>
      <c r="IA383" s="94"/>
      <c r="IB383" s="94"/>
      <c r="IC383" s="94"/>
      <c r="ID383" s="94"/>
      <c r="IE383" s="94"/>
      <c r="IF383" s="94"/>
      <c r="IG383" s="94"/>
      <c r="IH383" s="94"/>
      <c r="II383" s="94"/>
      <c r="IJ383" s="94"/>
      <c r="IK383" s="94"/>
      <c r="IL383" s="94"/>
      <c r="IM383" s="94"/>
      <c r="IN383" s="94"/>
      <c r="IO383" s="94"/>
      <c r="IP383" s="94"/>
      <c r="IQ383" s="94"/>
      <c r="IR383" s="94"/>
      <c r="IS383" s="94"/>
      <c r="IT383" s="94"/>
      <c r="IU383" s="94"/>
      <c r="IV383" s="94"/>
      <c r="IW383" s="94"/>
      <c r="IX383" s="94"/>
      <c r="IY383" s="94"/>
      <c r="IZ383" s="94"/>
      <c r="JA383" s="94"/>
      <c r="JB383" s="94"/>
    </row>
    <row r="384" spans="1:262" s="19" customFormat="1" x14ac:dyDescent="0.2">
      <c r="A384" s="180">
        <v>40248</v>
      </c>
      <c r="B384" s="181" t="s">
        <v>654</v>
      </c>
      <c r="C384" s="181" t="s">
        <v>229</v>
      </c>
      <c r="D384" s="181" t="s">
        <v>141</v>
      </c>
      <c r="E384" s="193" t="s">
        <v>144</v>
      </c>
      <c r="F384" s="194">
        <v>39877</v>
      </c>
      <c r="G384" s="186">
        <v>2009</v>
      </c>
      <c r="H384" s="180" t="s">
        <v>655</v>
      </c>
      <c r="I384" s="180" t="str">
        <f>LEFT($H384,2)</f>
        <v>IL</v>
      </c>
      <c r="J384" s="180" t="str">
        <f>RIGHT($H384,2)</f>
        <v>IA</v>
      </c>
      <c r="K384" s="180" t="str">
        <f>IF($L384=$M384,L384,CONCATENATE($L384,", ",IF(ISBLANK(N384),"",CONCATENATE(N384,", ")),$M384))</f>
        <v>Midwest</v>
      </c>
      <c r="L384" s="180" t="str">
        <f>INDEX('State '!$A$1:$C$62,MATCH($I384,'State '!$B:$B,0),3)</f>
        <v>Midwest</v>
      </c>
      <c r="M384" s="180" t="str">
        <f>INDEX('State '!$A$1:$C$62,MATCH($J384,'State '!$B:$B,0),3)</f>
        <v>Midwest</v>
      </c>
      <c r="N384" s="180"/>
      <c r="O384" s="187">
        <v>16.8</v>
      </c>
      <c r="P384" s="187"/>
      <c r="Q384" s="186"/>
      <c r="R384" s="186"/>
      <c r="S384" s="180" t="s">
        <v>135</v>
      </c>
      <c r="T384" s="180" t="s">
        <v>390</v>
      </c>
      <c r="U384" s="180" t="s">
        <v>656</v>
      </c>
      <c r="V384" s="180"/>
      <c r="W384" s="179"/>
      <c r="X384" s="179"/>
      <c r="Y384" s="179"/>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A384" s="94"/>
      <c r="CB384" s="94"/>
      <c r="CC384" s="94"/>
      <c r="CD384" s="94"/>
      <c r="CE384" s="94"/>
      <c r="CF384" s="94"/>
      <c r="CG384" s="94"/>
      <c r="CH384" s="94"/>
      <c r="CI384" s="94"/>
      <c r="CJ384" s="94"/>
      <c r="CK384" s="94"/>
      <c r="CL384" s="94"/>
      <c r="CM384" s="94"/>
      <c r="CN384" s="94"/>
      <c r="CO384" s="94"/>
      <c r="CP384" s="94"/>
      <c r="CQ384" s="94"/>
      <c r="CR384" s="94"/>
      <c r="CS384" s="94"/>
      <c r="CT384" s="94"/>
      <c r="CU384" s="94"/>
      <c r="CV384" s="94"/>
      <c r="CW384" s="94"/>
      <c r="CX384" s="94"/>
      <c r="CY384" s="94"/>
      <c r="CZ384" s="94"/>
      <c r="DA384" s="94"/>
      <c r="DB384" s="94"/>
      <c r="DC384" s="94"/>
      <c r="DD384" s="94"/>
      <c r="DE384" s="94"/>
      <c r="DF384" s="94"/>
      <c r="DG384" s="94"/>
      <c r="DH384" s="94"/>
      <c r="DI384" s="94"/>
      <c r="DJ384" s="94"/>
      <c r="DK384" s="94"/>
      <c r="DL384" s="94"/>
      <c r="DM384" s="94"/>
      <c r="DN384" s="94"/>
      <c r="DO384" s="94"/>
      <c r="DP384" s="94"/>
      <c r="DQ384" s="94"/>
      <c r="DR384" s="94"/>
      <c r="DS384" s="94"/>
      <c r="DT384" s="94"/>
      <c r="DU384" s="94"/>
      <c r="DV384" s="94"/>
      <c r="DW384" s="94"/>
      <c r="DX384" s="94"/>
      <c r="DY384" s="94"/>
      <c r="DZ384" s="94"/>
      <c r="EA384" s="94"/>
      <c r="EB384" s="94"/>
      <c r="EC384" s="94"/>
      <c r="ED384" s="94"/>
      <c r="EE384" s="94"/>
      <c r="EF384" s="94"/>
      <c r="EG384" s="94"/>
      <c r="EH384" s="94"/>
      <c r="EI384" s="94"/>
      <c r="EJ384" s="94"/>
      <c r="EK384" s="94"/>
      <c r="EL384" s="94"/>
      <c r="EM384" s="94"/>
      <c r="EN384" s="94"/>
      <c r="EO384" s="94"/>
      <c r="EP384" s="94"/>
      <c r="EQ384" s="94"/>
      <c r="ER384" s="94"/>
      <c r="ES384" s="94"/>
      <c r="ET384" s="94"/>
      <c r="EU384" s="94"/>
      <c r="EV384" s="94"/>
      <c r="EW384" s="94"/>
      <c r="EX384" s="94"/>
      <c r="EY384" s="94"/>
      <c r="EZ384" s="94"/>
      <c r="FA384" s="94"/>
      <c r="FB384" s="94"/>
      <c r="FC384" s="94"/>
      <c r="FD384" s="94"/>
      <c r="FE384" s="94"/>
      <c r="FF384" s="94"/>
      <c r="FG384" s="94"/>
      <c r="FH384" s="94"/>
      <c r="FI384" s="94"/>
      <c r="FJ384" s="94"/>
      <c r="FK384" s="94"/>
      <c r="FL384" s="94"/>
      <c r="FM384" s="94"/>
      <c r="FN384" s="94"/>
      <c r="FO384" s="94"/>
      <c r="FP384" s="94"/>
      <c r="FQ384" s="94"/>
      <c r="FR384" s="94"/>
      <c r="FS384" s="94"/>
      <c r="FT384" s="94"/>
      <c r="FU384" s="94"/>
      <c r="FV384" s="94"/>
      <c r="FW384" s="94"/>
      <c r="FX384" s="94"/>
      <c r="FY384" s="94"/>
      <c r="FZ384" s="94"/>
      <c r="GA384" s="94"/>
      <c r="GB384" s="94"/>
      <c r="GC384" s="94"/>
      <c r="GD384" s="94"/>
      <c r="GE384" s="94"/>
      <c r="GF384" s="94"/>
      <c r="GG384" s="94"/>
      <c r="GH384" s="94"/>
      <c r="GI384" s="94"/>
      <c r="GJ384" s="94"/>
      <c r="GK384" s="94"/>
      <c r="GL384" s="94"/>
      <c r="GM384" s="94"/>
      <c r="GN384" s="94"/>
      <c r="GO384" s="94"/>
      <c r="GP384" s="94"/>
      <c r="GQ384" s="94"/>
      <c r="GR384" s="94"/>
      <c r="GS384" s="94"/>
      <c r="GT384" s="94"/>
      <c r="GU384" s="94"/>
      <c r="GV384" s="94"/>
      <c r="GW384" s="94"/>
      <c r="GX384" s="94"/>
      <c r="GY384" s="94"/>
      <c r="GZ384" s="94"/>
      <c r="HA384" s="94"/>
      <c r="HB384" s="94"/>
      <c r="HC384" s="94"/>
      <c r="HD384" s="94"/>
      <c r="HE384" s="94"/>
      <c r="HF384" s="94"/>
      <c r="HG384" s="94"/>
      <c r="HH384" s="94"/>
      <c r="HI384" s="94"/>
      <c r="HJ384" s="94"/>
      <c r="HK384" s="94"/>
      <c r="HL384" s="94"/>
      <c r="HM384" s="94"/>
      <c r="HN384" s="94"/>
      <c r="HO384" s="94"/>
      <c r="HP384" s="94"/>
      <c r="HQ384" s="94"/>
      <c r="HR384" s="94"/>
      <c r="HS384" s="94"/>
      <c r="HT384" s="94"/>
      <c r="HU384" s="94"/>
      <c r="HV384" s="94"/>
      <c r="HW384" s="94"/>
      <c r="HX384" s="94"/>
      <c r="HY384" s="94"/>
      <c r="HZ384" s="94"/>
      <c r="IA384" s="94"/>
      <c r="IB384" s="94"/>
      <c r="IC384" s="94"/>
      <c r="ID384" s="94"/>
      <c r="IE384" s="94"/>
      <c r="IF384" s="94"/>
      <c r="IG384" s="94"/>
      <c r="IH384" s="94"/>
      <c r="II384" s="94"/>
      <c r="IJ384" s="94"/>
      <c r="IK384" s="94"/>
      <c r="IL384" s="94"/>
      <c r="IM384" s="94"/>
      <c r="IN384" s="94"/>
      <c r="IO384" s="94"/>
      <c r="IP384" s="94"/>
      <c r="IQ384" s="94"/>
      <c r="IR384" s="94"/>
      <c r="IS384" s="94"/>
      <c r="IT384" s="94"/>
      <c r="IU384" s="94"/>
      <c r="IV384" s="94"/>
      <c r="IW384" s="94"/>
      <c r="IX384" s="94"/>
      <c r="IY384" s="94"/>
      <c r="IZ384" s="94"/>
      <c r="JA384" s="94"/>
      <c r="JB384" s="94"/>
    </row>
    <row r="385" spans="1:262" ht="25.5" x14ac:dyDescent="0.2">
      <c r="A385" s="180">
        <v>40248</v>
      </c>
      <c r="B385" s="193" t="s">
        <v>666</v>
      </c>
      <c r="C385" s="193" t="s">
        <v>258</v>
      </c>
      <c r="D385" s="193" t="s">
        <v>141</v>
      </c>
      <c r="E385" s="193" t="s">
        <v>144</v>
      </c>
      <c r="F385" s="194">
        <v>40127</v>
      </c>
      <c r="G385" s="186">
        <v>2009</v>
      </c>
      <c r="H385" s="180" t="s">
        <v>25</v>
      </c>
      <c r="I385" s="180" t="str">
        <f>LEFT($H385,2)</f>
        <v>CO</v>
      </c>
      <c r="J385" s="180" t="str">
        <f>RIGHT($H385,2)</f>
        <v>CO</v>
      </c>
      <c r="K385" s="180" t="str">
        <f>IF($L385=$M385,L385,CONCATENATE($L385,", ",IF(ISBLANK(N385),"",CONCATENATE(N385,", ")),$M385))</f>
        <v>Mountain</v>
      </c>
      <c r="L385" s="180" t="str">
        <f>INDEX('State '!$A$1:$C$62,MATCH($I385,'State '!$B:$B,0),3)</f>
        <v>Mountain</v>
      </c>
      <c r="M385" s="180" t="str">
        <f>INDEX('State '!$A$1:$C$62,MATCH($J385,'State '!$B:$B,0),3)</f>
        <v>Mountain</v>
      </c>
      <c r="N385" s="180"/>
      <c r="O385" s="187">
        <v>60.4</v>
      </c>
      <c r="P385" s="187">
        <v>27.4</v>
      </c>
      <c r="Q385" s="187">
        <v>582</v>
      </c>
      <c r="R385" s="186">
        <v>24</v>
      </c>
      <c r="S385" s="180" t="s">
        <v>135</v>
      </c>
      <c r="T385" s="180" t="s">
        <v>390</v>
      </c>
      <c r="U385" s="180" t="s">
        <v>667</v>
      </c>
      <c r="V385" s="180"/>
      <c r="W385" s="179"/>
      <c r="X385" s="179"/>
      <c r="Y385" s="179"/>
      <c r="Z385" s="94"/>
      <c r="AA385" s="94"/>
      <c r="AB385" s="94"/>
    </row>
    <row r="386" spans="1:262" s="19" customFormat="1" x14ac:dyDescent="0.2">
      <c r="A386" s="180">
        <v>40248</v>
      </c>
      <c r="B386" s="193" t="s">
        <v>659</v>
      </c>
      <c r="C386" s="193" t="s">
        <v>265</v>
      </c>
      <c r="D386" s="193" t="s">
        <v>141</v>
      </c>
      <c r="E386" s="193" t="s">
        <v>144</v>
      </c>
      <c r="F386" s="194">
        <v>39856</v>
      </c>
      <c r="G386" s="186">
        <v>2009</v>
      </c>
      <c r="H386" s="180" t="s">
        <v>660</v>
      </c>
      <c r="I386" s="180" t="str">
        <f>LEFT($H386,2)</f>
        <v>UT</v>
      </c>
      <c r="J386" s="180" t="str">
        <f>RIGHT($H386,2)</f>
        <v>CO</v>
      </c>
      <c r="K386" s="180" t="str">
        <f>IF($L386=$M386,L386,CONCATENATE($L386,", ",IF(ISBLANK(N386),"",CONCATENATE(N386,", ")),$M386))</f>
        <v>Mountain</v>
      </c>
      <c r="L386" s="180" t="str">
        <f>INDEX('State '!$A$1:$C$62,MATCH($I386,'State '!$B:$B,0),3)</f>
        <v>Mountain</v>
      </c>
      <c r="M386" s="180" t="str">
        <f>INDEX('State '!$A$1:$C$62,MATCH($J386,'State '!$B:$B,0),3)</f>
        <v>Mountain</v>
      </c>
      <c r="N386" s="180"/>
      <c r="O386" s="187">
        <v>20.5</v>
      </c>
      <c r="P386" s="187"/>
      <c r="Q386" s="187">
        <v>122.5</v>
      </c>
      <c r="R386" s="186"/>
      <c r="S386" s="180" t="s">
        <v>135</v>
      </c>
      <c r="T386" s="180" t="s">
        <v>390</v>
      </c>
      <c r="U386" s="180" t="s">
        <v>661</v>
      </c>
      <c r="V386" s="180"/>
      <c r="W386" s="179"/>
      <c r="X386" s="179"/>
      <c r="Y386" s="179"/>
    </row>
    <row r="387" spans="1:262" x14ac:dyDescent="0.2">
      <c r="A387" s="180">
        <v>40367</v>
      </c>
      <c r="B387" s="181" t="s">
        <v>676</v>
      </c>
      <c r="C387" s="181" t="s">
        <v>207</v>
      </c>
      <c r="D387" s="181" t="s">
        <v>134</v>
      </c>
      <c r="E387" s="182" t="s">
        <v>144</v>
      </c>
      <c r="F387" s="183">
        <v>39965</v>
      </c>
      <c r="G387" s="190">
        <v>2009</v>
      </c>
      <c r="H387" s="180" t="s">
        <v>442</v>
      </c>
      <c r="I387" s="180" t="str">
        <f>LEFT($H387,2)</f>
        <v>TX</v>
      </c>
      <c r="J387" s="180" t="str">
        <f>RIGHT($H387,2)</f>
        <v>LA</v>
      </c>
      <c r="K387" s="180" t="str">
        <f>IF($L387=$M387,L387,CONCATENATE($L387,", ",IF(ISBLANK(N387),"",CONCATENATE(N387,", ")),$M387))</f>
        <v>South Central</v>
      </c>
      <c r="L387" s="180" t="str">
        <f>INDEX('State '!$A$1:$C$62,MATCH($I387,'State '!$B:$B,0),3)</f>
        <v>South Central</v>
      </c>
      <c r="M387" s="180" t="str">
        <f>INDEX('State '!$A$1:$C$62,MATCH($J387,'State '!$B:$B,0),3)</f>
        <v>South Central</v>
      </c>
      <c r="N387" s="180"/>
      <c r="O387" s="186">
        <v>42</v>
      </c>
      <c r="P387" s="186">
        <v>1.1000000000000001</v>
      </c>
      <c r="Q387" s="186">
        <v>100</v>
      </c>
      <c r="R387" s="187">
        <v>12</v>
      </c>
      <c r="S387" s="188" t="s">
        <v>135</v>
      </c>
      <c r="T387" s="185" t="s">
        <v>390</v>
      </c>
      <c r="U387" s="189" t="s">
        <v>677</v>
      </c>
      <c r="V387" s="180"/>
      <c r="W387" s="179"/>
      <c r="X387" s="179"/>
      <c r="Y387" s="179"/>
      <c r="Z387" s="94"/>
      <c r="AA387" s="94"/>
      <c r="AB387" s="94"/>
    </row>
    <row r="388" spans="1:262" s="19" customFormat="1" x14ac:dyDescent="0.2">
      <c r="A388" s="180">
        <v>40381</v>
      </c>
      <c r="B388" s="181" t="s">
        <v>1433</v>
      </c>
      <c r="C388" s="181" t="s">
        <v>207</v>
      </c>
      <c r="D388" s="181" t="s">
        <v>141</v>
      </c>
      <c r="E388" s="182" t="s">
        <v>144</v>
      </c>
      <c r="F388" s="183">
        <v>40116</v>
      </c>
      <c r="G388" s="190">
        <v>2009</v>
      </c>
      <c r="H388" s="180" t="s">
        <v>38</v>
      </c>
      <c r="I388" s="180" t="str">
        <f>LEFT($H388,2)</f>
        <v>NH</v>
      </c>
      <c r="J388" s="180" t="str">
        <f>RIGHT($H388,2)</f>
        <v>NH</v>
      </c>
      <c r="K388" s="180" t="str">
        <f>IF($L388=$M388,L388,CONCATENATE($L388,", ",IF(ISBLANK(N388),"",CONCATENATE(N388,", ")),$M388))</f>
        <v>Northeast</v>
      </c>
      <c r="L388" s="180" t="str">
        <f>INDEX('State '!$A$1:$C$62,MATCH($I388,'State '!$B:$B,0),3)</f>
        <v>Northeast</v>
      </c>
      <c r="M388" s="180" t="str">
        <f>INDEX('State '!$A$1:$C$62,MATCH($J388,'State '!$B:$B,0),3)</f>
        <v>Northeast</v>
      </c>
      <c r="N388" s="180"/>
      <c r="O388" s="186">
        <v>20.399999999999999</v>
      </c>
      <c r="P388" s="186"/>
      <c r="Q388" s="186">
        <v>30</v>
      </c>
      <c r="R388" s="187"/>
      <c r="S388" s="188" t="s">
        <v>135</v>
      </c>
      <c r="T388" s="185" t="s">
        <v>390</v>
      </c>
      <c r="U388" s="189" t="s">
        <v>675</v>
      </c>
      <c r="V388" s="180"/>
      <c r="W388" s="179"/>
      <c r="X388" s="179"/>
      <c r="Y388" s="179"/>
    </row>
    <row r="389" spans="1:262" s="19" customFormat="1" x14ac:dyDescent="0.2">
      <c r="A389" s="180">
        <v>40248</v>
      </c>
      <c r="B389" s="193" t="s">
        <v>663</v>
      </c>
      <c r="C389" s="193" t="s">
        <v>200</v>
      </c>
      <c r="D389" s="193" t="s">
        <v>141</v>
      </c>
      <c r="E389" s="193" t="s">
        <v>144</v>
      </c>
      <c r="F389" s="194">
        <v>40112</v>
      </c>
      <c r="G389" s="186">
        <v>2009</v>
      </c>
      <c r="H389" s="180" t="s">
        <v>664</v>
      </c>
      <c r="I389" s="180" t="str">
        <f>LEFT($H389,2)</f>
        <v>OH</v>
      </c>
      <c r="J389" s="180" t="str">
        <f>RIGHT($H389,2)</f>
        <v>PA</v>
      </c>
      <c r="K389" s="180" t="str">
        <f>IF($L389=$M389,L389,CONCATENATE($L389,", ",IF(ISBLANK(N389),"",CONCATENATE(N389,", ")),$M389))</f>
        <v>Northeast</v>
      </c>
      <c r="L389" s="180" t="str">
        <f>INDEX('State '!$A$1:$C$62,MATCH($I389,'State '!$B:$B,0),3)</f>
        <v>Northeast</v>
      </c>
      <c r="M389" s="180" t="str">
        <f>INDEX('State '!$A$1:$C$62,MATCH($J389,'State '!$B:$B,0),3)</f>
        <v>Northeast</v>
      </c>
      <c r="N389" s="180"/>
      <c r="O389" s="187">
        <v>44.7</v>
      </c>
      <c r="P389" s="187"/>
      <c r="Q389" s="187">
        <v>150</v>
      </c>
      <c r="R389" s="186"/>
      <c r="S389" s="180" t="s">
        <v>135</v>
      </c>
      <c r="T389" s="180" t="s">
        <v>390</v>
      </c>
      <c r="U389" s="180" t="s">
        <v>665</v>
      </c>
      <c r="V389" s="180"/>
      <c r="W389" s="179"/>
      <c r="X389" s="179"/>
      <c r="Y389" s="179"/>
    </row>
    <row r="390" spans="1:262" x14ac:dyDescent="0.2">
      <c r="A390" s="180">
        <v>40367</v>
      </c>
      <c r="B390" s="193" t="s">
        <v>643</v>
      </c>
      <c r="C390" s="193" t="s">
        <v>2007</v>
      </c>
      <c r="D390" s="193" t="s">
        <v>137</v>
      </c>
      <c r="E390" s="193" t="s">
        <v>144</v>
      </c>
      <c r="F390" s="194">
        <v>39899</v>
      </c>
      <c r="G390" s="186">
        <v>2009</v>
      </c>
      <c r="H390" s="180" t="s">
        <v>607</v>
      </c>
      <c r="I390" s="180" t="str">
        <f>LEFT($H390,2)</f>
        <v>AR</v>
      </c>
      <c r="J390" s="180" t="str">
        <f>RIGHT($H390,2)</f>
        <v>MS</v>
      </c>
      <c r="K390" s="180" t="str">
        <f>IF($L390=$M390,L390,CONCATENATE($L390,", ",IF(ISBLANK(N390),"",CONCATENATE(N390,", ")),$M390))</f>
        <v>South Central</v>
      </c>
      <c r="L390" s="180" t="str">
        <f>INDEX('State '!$A$1:$C$62,MATCH($I390,'State '!$B:$B,0),3)</f>
        <v>South Central</v>
      </c>
      <c r="M390" s="180" t="str">
        <f>INDEX('State '!$A$1:$C$62,MATCH($J390,'State '!$B:$B,0),3)</f>
        <v>South Central</v>
      </c>
      <c r="N390" s="180"/>
      <c r="O390" s="187">
        <v>670.9</v>
      </c>
      <c r="P390" s="187">
        <v>166.2</v>
      </c>
      <c r="Q390" s="187">
        <v>967</v>
      </c>
      <c r="R390" s="186">
        <v>36</v>
      </c>
      <c r="S390" s="180" t="s">
        <v>135</v>
      </c>
      <c r="T390" s="180" t="s">
        <v>390</v>
      </c>
      <c r="U390" s="180" t="s">
        <v>644</v>
      </c>
      <c r="V390" s="180"/>
      <c r="W390" s="179"/>
      <c r="X390" s="179"/>
      <c r="Y390" s="179"/>
      <c r="Z390" s="94"/>
      <c r="AA390" s="94"/>
      <c r="AB390" s="94"/>
    </row>
    <row r="391" spans="1:262" x14ac:dyDescent="0.2">
      <c r="A391" s="180">
        <v>40367</v>
      </c>
      <c r="B391" s="181" t="s">
        <v>645</v>
      </c>
      <c r="C391" s="181" t="s">
        <v>2007</v>
      </c>
      <c r="D391" s="181" t="s">
        <v>137</v>
      </c>
      <c r="E391" s="182" t="s">
        <v>144</v>
      </c>
      <c r="F391" s="183">
        <v>39899</v>
      </c>
      <c r="G391" s="190">
        <v>2009</v>
      </c>
      <c r="H391" s="180" t="s">
        <v>14</v>
      </c>
      <c r="I391" s="180" t="str">
        <f>LEFT($H391,2)</f>
        <v>MS</v>
      </c>
      <c r="J391" s="180" t="str">
        <f>RIGHT($H391,2)</f>
        <v>MS</v>
      </c>
      <c r="K391" s="180" t="str">
        <f>IF($L391=$M391,L391,CONCATENATE($L391,", ",IF(ISBLANK(N391),"",CONCATENATE(N391,", ")),$M391))</f>
        <v>South Central</v>
      </c>
      <c r="L391" s="180" t="str">
        <f>INDEX('State '!$A$1:$C$62,MATCH($I391,'State '!$B:$B,0),3)</f>
        <v>South Central</v>
      </c>
      <c r="M391" s="180" t="str">
        <f>INDEX('State '!$A$1:$C$62,MATCH($J391,'State '!$B:$B,0),3)</f>
        <v>South Central</v>
      </c>
      <c r="N391" s="180"/>
      <c r="O391" s="186">
        <v>373.4</v>
      </c>
      <c r="P391" s="186">
        <v>96.4</v>
      </c>
      <c r="Q391" s="186">
        <v>768</v>
      </c>
      <c r="R391" s="187">
        <v>36</v>
      </c>
      <c r="S391" s="188" t="s">
        <v>135</v>
      </c>
      <c r="T391" s="185" t="s">
        <v>390</v>
      </c>
      <c r="U391" s="189" t="s">
        <v>644</v>
      </c>
      <c r="V391" s="180"/>
      <c r="W391" s="179"/>
      <c r="X391" s="179"/>
      <c r="Y391" s="179"/>
      <c r="Z391" s="94"/>
      <c r="AA391" s="94"/>
      <c r="AB391" s="94"/>
    </row>
    <row r="392" spans="1:262" s="19" customFormat="1" x14ac:dyDescent="0.2">
      <c r="A392" s="180">
        <v>40367</v>
      </c>
      <c r="B392" s="193" t="s">
        <v>689</v>
      </c>
      <c r="C392" s="193" t="s">
        <v>2007</v>
      </c>
      <c r="D392" s="193" t="s">
        <v>134</v>
      </c>
      <c r="E392" s="193" t="s">
        <v>144</v>
      </c>
      <c r="F392" s="194">
        <v>40087</v>
      </c>
      <c r="G392" s="186">
        <v>2009</v>
      </c>
      <c r="H392" s="180" t="s">
        <v>23</v>
      </c>
      <c r="I392" s="180" t="str">
        <f>LEFT($H392,2)</f>
        <v>KY</v>
      </c>
      <c r="J392" s="180" t="str">
        <f>RIGHT($H392,2)</f>
        <v>KY</v>
      </c>
      <c r="K392" s="180" t="str">
        <f>IF($L392=$M392,L392,CONCATENATE($L392,", ",IF(ISBLANK(N392),"",CONCATENATE(N392,", ")),$M392))</f>
        <v>Midwest</v>
      </c>
      <c r="L392" s="180" t="str">
        <f>INDEX('State '!$A$1:$C$62,MATCH($I392,'State '!$B:$B,0),3)</f>
        <v>Midwest</v>
      </c>
      <c r="M392" s="180" t="str">
        <f>INDEX('State '!$A$1:$C$62,MATCH($J392,'State '!$B:$B,0),3)</f>
        <v>Midwest</v>
      </c>
      <c r="N392" s="180"/>
      <c r="O392" s="187">
        <v>6.3</v>
      </c>
      <c r="P392" s="187">
        <v>11</v>
      </c>
      <c r="Q392" s="187">
        <v>92</v>
      </c>
      <c r="R392" s="186">
        <v>30</v>
      </c>
      <c r="S392" s="180" t="s">
        <v>135</v>
      </c>
      <c r="T392" s="180" t="s">
        <v>390</v>
      </c>
      <c r="U392" s="180" t="s">
        <v>690</v>
      </c>
      <c r="V392" s="180"/>
      <c r="W392" s="179"/>
      <c r="X392" s="179"/>
      <c r="Y392" s="179"/>
    </row>
    <row r="393" spans="1:262" s="19" customFormat="1" ht="25.5" x14ac:dyDescent="0.2">
      <c r="A393" s="180">
        <v>40367</v>
      </c>
      <c r="B393" s="193" t="s">
        <v>739</v>
      </c>
      <c r="C393" s="193" t="s">
        <v>1941</v>
      </c>
      <c r="D393" s="193" t="s">
        <v>141</v>
      </c>
      <c r="E393" s="193" t="s">
        <v>144</v>
      </c>
      <c r="F393" s="194">
        <v>40118</v>
      </c>
      <c r="G393" s="186">
        <v>2009</v>
      </c>
      <c r="H393" s="180" t="s">
        <v>409</v>
      </c>
      <c r="I393" s="180" t="str">
        <f>LEFT($H393,2)</f>
        <v>PA</v>
      </c>
      <c r="J393" s="180" t="str">
        <f>RIGHT($H393,2)</f>
        <v>NJ</v>
      </c>
      <c r="K393" s="180" t="str">
        <f>IF($L393=$M393,L393,CONCATENATE($L393,", ",IF(ISBLANK(N393),"",CONCATENATE(N393,", ")),$M393))</f>
        <v>Northeast</v>
      </c>
      <c r="L393" s="180" t="str">
        <f>INDEX('State '!$A$1:$C$62,MATCH($I393,'State '!$B:$B,0),3)</f>
        <v>Northeast</v>
      </c>
      <c r="M393" s="180" t="str">
        <f>INDEX('State '!$A$1:$C$62,MATCH($J393,'State '!$B:$B,0),3)</f>
        <v>Northeast</v>
      </c>
      <c r="N393" s="180"/>
      <c r="O393" s="187">
        <v>229</v>
      </c>
      <c r="P393" s="187">
        <v>14.1</v>
      </c>
      <c r="Q393" s="187">
        <v>102</v>
      </c>
      <c r="R393" s="186">
        <v>42</v>
      </c>
      <c r="S393" s="180" t="s">
        <v>135</v>
      </c>
      <c r="T393" s="180" t="s">
        <v>390</v>
      </c>
      <c r="U393" s="180" t="s">
        <v>740</v>
      </c>
      <c r="V393" s="180"/>
      <c r="W393" s="179"/>
      <c r="X393" s="179"/>
      <c r="Y393" s="179"/>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94"/>
      <c r="CD393" s="94"/>
      <c r="CE393" s="94"/>
      <c r="CF393" s="94"/>
      <c r="CG393" s="94"/>
      <c r="CH393" s="94"/>
      <c r="CI393" s="94"/>
      <c r="CJ393" s="94"/>
      <c r="CK393" s="94"/>
      <c r="CL393" s="94"/>
      <c r="CM393" s="94"/>
      <c r="CN393" s="94"/>
      <c r="CO393" s="94"/>
      <c r="CP393" s="94"/>
      <c r="CQ393" s="94"/>
      <c r="CR393" s="94"/>
      <c r="CS393" s="94"/>
      <c r="CT393" s="94"/>
      <c r="CU393" s="94"/>
      <c r="CV393" s="94"/>
      <c r="CW393" s="94"/>
      <c r="CX393" s="94"/>
      <c r="CY393" s="94"/>
      <c r="CZ393" s="94"/>
      <c r="DA393" s="94"/>
      <c r="DB393" s="94"/>
      <c r="DC393" s="94"/>
      <c r="DD393" s="94"/>
      <c r="DE393" s="94"/>
      <c r="DF393" s="94"/>
      <c r="DG393" s="94"/>
      <c r="DH393" s="94"/>
      <c r="DI393" s="94"/>
      <c r="DJ393" s="94"/>
      <c r="DK393" s="94"/>
      <c r="DL393" s="94"/>
      <c r="DM393" s="94"/>
      <c r="DN393" s="94"/>
      <c r="DO393" s="94"/>
      <c r="DP393" s="94"/>
      <c r="DQ393" s="94"/>
      <c r="DR393" s="94"/>
      <c r="DS393" s="94"/>
      <c r="DT393" s="94"/>
      <c r="DU393" s="94"/>
      <c r="DV393" s="94"/>
      <c r="DW393" s="94"/>
      <c r="DX393" s="94"/>
      <c r="DY393" s="94"/>
      <c r="DZ393" s="94"/>
      <c r="EA393" s="94"/>
      <c r="EB393" s="94"/>
      <c r="EC393" s="94"/>
      <c r="ED393" s="94"/>
      <c r="EE393" s="94"/>
      <c r="EF393" s="94"/>
      <c r="EG393" s="94"/>
      <c r="EH393" s="94"/>
      <c r="EI393" s="94"/>
      <c r="EJ393" s="94"/>
      <c r="EK393" s="94"/>
      <c r="EL393" s="94"/>
      <c r="EM393" s="94"/>
      <c r="EN393" s="94"/>
      <c r="EO393" s="94"/>
      <c r="EP393" s="94"/>
      <c r="EQ393" s="94"/>
      <c r="ER393" s="94"/>
      <c r="ES393" s="94"/>
      <c r="ET393" s="94"/>
      <c r="EU393" s="94"/>
      <c r="EV393" s="94"/>
      <c r="EW393" s="94"/>
      <c r="EX393" s="94"/>
      <c r="EY393" s="94"/>
      <c r="EZ393" s="94"/>
      <c r="FA393" s="94"/>
      <c r="FB393" s="94"/>
      <c r="FC393" s="94"/>
      <c r="FD393" s="94"/>
      <c r="FE393" s="94"/>
      <c r="FF393" s="94"/>
      <c r="FG393" s="94"/>
      <c r="FH393" s="94"/>
      <c r="FI393" s="94"/>
      <c r="FJ393" s="94"/>
      <c r="FK393" s="94"/>
      <c r="FL393" s="94"/>
      <c r="FM393" s="94"/>
      <c r="FN393" s="94"/>
      <c r="FO393" s="94"/>
      <c r="FP393" s="94"/>
      <c r="FQ393" s="94"/>
      <c r="FR393" s="94"/>
      <c r="FS393" s="94"/>
      <c r="FT393" s="94"/>
      <c r="FU393" s="94"/>
      <c r="FV393" s="94"/>
      <c r="FW393" s="94"/>
      <c r="FX393" s="94"/>
      <c r="FY393" s="94"/>
      <c r="FZ393" s="94"/>
      <c r="GA393" s="94"/>
      <c r="GB393" s="94"/>
      <c r="GC393" s="94"/>
      <c r="GD393" s="94"/>
      <c r="GE393" s="94"/>
      <c r="GF393" s="94"/>
      <c r="GG393" s="94"/>
      <c r="GH393" s="94"/>
      <c r="GI393" s="94"/>
      <c r="GJ393" s="94"/>
      <c r="GK393" s="94"/>
      <c r="GL393" s="94"/>
      <c r="GM393" s="94"/>
      <c r="GN393" s="94"/>
      <c r="GO393" s="94"/>
      <c r="GP393" s="94"/>
      <c r="GQ393" s="94"/>
      <c r="GR393" s="94"/>
      <c r="GS393" s="94"/>
      <c r="GT393" s="94"/>
      <c r="GU393" s="94"/>
      <c r="GV393" s="94"/>
      <c r="GW393" s="94"/>
      <c r="GX393" s="94"/>
      <c r="GY393" s="94"/>
      <c r="GZ393" s="94"/>
      <c r="HA393" s="94"/>
      <c r="HB393" s="94"/>
      <c r="HC393" s="94"/>
      <c r="HD393" s="94"/>
      <c r="HE393" s="94"/>
      <c r="HF393" s="94"/>
      <c r="HG393" s="94"/>
      <c r="HH393" s="94"/>
      <c r="HI393" s="94"/>
      <c r="HJ393" s="94"/>
      <c r="HK393" s="94"/>
      <c r="HL393" s="94"/>
      <c r="HM393" s="94"/>
      <c r="HN393" s="94"/>
      <c r="HO393" s="94"/>
      <c r="HP393" s="94"/>
      <c r="HQ393" s="94"/>
      <c r="HR393" s="94"/>
      <c r="HS393" s="94"/>
      <c r="HT393" s="94"/>
      <c r="HU393" s="94"/>
      <c r="HV393" s="94"/>
      <c r="HW393" s="94"/>
      <c r="HX393" s="94"/>
      <c r="HY393" s="94"/>
      <c r="HZ393" s="94"/>
      <c r="IA393" s="94"/>
      <c r="IB393" s="94"/>
      <c r="IC393" s="94"/>
      <c r="ID393" s="94"/>
      <c r="IE393" s="94"/>
      <c r="IF393" s="94"/>
      <c r="IG393" s="94"/>
      <c r="IH393" s="94"/>
      <c r="II393" s="94"/>
      <c r="IJ393" s="94"/>
      <c r="IK393" s="94"/>
      <c r="IL393" s="94"/>
      <c r="IM393" s="94"/>
      <c r="IN393" s="94"/>
      <c r="IO393" s="94"/>
      <c r="IP393" s="94"/>
      <c r="IQ393" s="94"/>
      <c r="IR393" s="94"/>
      <c r="IS393" s="94"/>
      <c r="IT393" s="94"/>
      <c r="IU393" s="94"/>
      <c r="IV393" s="94"/>
      <c r="IW393" s="94"/>
      <c r="IX393" s="94"/>
      <c r="IY393" s="94"/>
      <c r="IZ393" s="94"/>
      <c r="JA393" s="94"/>
      <c r="JB393" s="94"/>
    </row>
    <row r="394" spans="1:262" x14ac:dyDescent="0.2">
      <c r="A394" s="180">
        <v>40248</v>
      </c>
      <c r="B394" s="193" t="s">
        <v>683</v>
      </c>
      <c r="C394" s="193" t="s">
        <v>268</v>
      </c>
      <c r="D394" s="193" t="s">
        <v>141</v>
      </c>
      <c r="E394" s="193" t="s">
        <v>144</v>
      </c>
      <c r="F394" s="194">
        <v>39864</v>
      </c>
      <c r="G394" s="186">
        <v>2009</v>
      </c>
      <c r="H394" s="180" t="s">
        <v>40</v>
      </c>
      <c r="I394" s="180" t="str">
        <f>LEFT($H394,2)</f>
        <v>AZ</v>
      </c>
      <c r="J394" s="180" t="str">
        <f>RIGHT($H394,2)</f>
        <v>AZ</v>
      </c>
      <c r="K394" s="180" t="str">
        <f>IF($L394=$M394,L394,CONCATENATE($L394,", ",IF(ISBLANK(N394),"",CONCATENATE(N394,", ")),$M394))</f>
        <v>Mountain</v>
      </c>
      <c r="L394" s="180" t="str">
        <f>INDEX('State '!$A$1:$C$62,MATCH($I394,'State '!$B:$B,0),3)</f>
        <v>Mountain</v>
      </c>
      <c r="M394" s="180" t="str">
        <f>INDEX('State '!$A$1:$C$62,MATCH($J394,'State '!$B:$B,0),3)</f>
        <v>Mountain</v>
      </c>
      <c r="N394" s="180"/>
      <c r="O394" s="187">
        <v>957</v>
      </c>
      <c r="P394" s="187">
        <v>284</v>
      </c>
      <c r="Q394" s="187">
        <v>500</v>
      </c>
      <c r="R394" s="186" t="s">
        <v>684</v>
      </c>
      <c r="S394" s="180" t="s">
        <v>135</v>
      </c>
      <c r="T394" s="180" t="s">
        <v>390</v>
      </c>
      <c r="U394" s="180" t="s">
        <v>685</v>
      </c>
      <c r="V394" s="180"/>
      <c r="W394" s="179"/>
      <c r="X394" s="179"/>
      <c r="Y394" s="179"/>
      <c r="Z394" s="94"/>
      <c r="AA394" s="94"/>
      <c r="AB394" s="94"/>
    </row>
    <row r="395" spans="1:262" x14ac:dyDescent="0.2">
      <c r="A395" s="180">
        <v>40367</v>
      </c>
      <c r="B395" s="181" t="s">
        <v>702</v>
      </c>
      <c r="C395" s="181" t="s">
        <v>272</v>
      </c>
      <c r="D395" s="181" t="s">
        <v>137</v>
      </c>
      <c r="E395" s="182" t="s">
        <v>144</v>
      </c>
      <c r="F395" s="183">
        <v>39918</v>
      </c>
      <c r="G395" s="190">
        <v>2009</v>
      </c>
      <c r="H395" s="180" t="s">
        <v>38</v>
      </c>
      <c r="I395" s="180" t="str">
        <f>LEFT($H395,2)</f>
        <v>NH</v>
      </c>
      <c r="J395" s="180" t="str">
        <f>RIGHT($H395,2)</f>
        <v>NH</v>
      </c>
      <c r="K395" s="180" t="str">
        <f>IF($L395=$M395,L395,CONCATENATE($L395,", ",IF(ISBLANK(N395),"",CONCATENATE(N395,", ")),$M395))</f>
        <v>Northeast</v>
      </c>
      <c r="L395" s="180" t="str">
        <f>INDEX('State '!$A$1:$C$62,MATCH($I395,'State '!$B:$B,0),3)</f>
        <v>Northeast</v>
      </c>
      <c r="M395" s="180" t="str">
        <f>INDEX('State '!$A$1:$C$62,MATCH($J395,'State '!$B:$B,0),3)</f>
        <v>Northeast</v>
      </c>
      <c r="N395" s="180"/>
      <c r="O395" s="186">
        <v>15</v>
      </c>
      <c r="P395" s="186">
        <v>12.7</v>
      </c>
      <c r="Q395" s="186">
        <v>26</v>
      </c>
      <c r="R395" s="187">
        <v>12</v>
      </c>
      <c r="S395" s="188" t="s">
        <v>139</v>
      </c>
      <c r="T395" s="185" t="s">
        <v>188</v>
      </c>
      <c r="U395" s="189" t="s">
        <v>391</v>
      </c>
      <c r="V395" s="180"/>
      <c r="W395" s="179"/>
      <c r="X395" s="179"/>
      <c r="Y395" s="179"/>
      <c r="Z395" s="94"/>
      <c r="AA395" s="94"/>
      <c r="AB395" s="94"/>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c r="IN395" s="19"/>
      <c r="IO395" s="19"/>
      <c r="IP395" s="19"/>
      <c r="IQ395" s="19"/>
      <c r="IR395" s="19"/>
      <c r="IS395" s="19"/>
      <c r="IT395" s="19"/>
      <c r="IU395" s="19"/>
      <c r="IV395" s="19"/>
      <c r="IW395" s="19"/>
      <c r="IX395" s="19"/>
      <c r="IY395" s="19"/>
      <c r="IZ395" s="19"/>
      <c r="JA395" s="19"/>
      <c r="JB395" s="19"/>
    </row>
    <row r="396" spans="1:262" s="19" customFormat="1" x14ac:dyDescent="0.2">
      <c r="A396" s="180">
        <v>40381</v>
      </c>
      <c r="B396" s="181" t="s">
        <v>722</v>
      </c>
      <c r="C396" s="181" t="s">
        <v>277</v>
      </c>
      <c r="D396" s="181" t="s">
        <v>141</v>
      </c>
      <c r="E396" s="182" t="s">
        <v>144</v>
      </c>
      <c r="F396" s="183">
        <v>40105</v>
      </c>
      <c r="G396" s="190">
        <v>2009</v>
      </c>
      <c r="H396" s="180" t="s">
        <v>723</v>
      </c>
      <c r="I396" s="180" t="str">
        <f>LEFT($H396,2)</f>
        <v>IL</v>
      </c>
      <c r="J396" s="180" t="str">
        <f>RIGHT($H396,2)</f>
        <v>ON</v>
      </c>
      <c r="K396" s="180" t="str">
        <f>IF($L396=$M396,L396,CONCATENATE($L396,", ",IF(ISBLANK(N396),"",CONCATENATE(N396,", ")),$M396))</f>
        <v>Midwest, Canada</v>
      </c>
      <c r="L396" s="180" t="str">
        <f>INDEX('State '!$A$1:$C$62,MATCH($I396,'State '!$B:$B,0),3)</f>
        <v>Midwest</v>
      </c>
      <c r="M396" s="180" t="str">
        <f>INDEX('State '!$A$1:$C$62,MATCH($J396,'State '!$B:$B,0),3)</f>
        <v>Canada</v>
      </c>
      <c r="N396" s="180"/>
      <c r="O396" s="186">
        <v>36.200000000000003</v>
      </c>
      <c r="P396" s="186"/>
      <c r="Q396" s="186">
        <v>105</v>
      </c>
      <c r="R396" s="187"/>
      <c r="S396" s="188" t="s">
        <v>135</v>
      </c>
      <c r="T396" s="185" t="s">
        <v>390</v>
      </c>
      <c r="U396" s="189" t="s">
        <v>724</v>
      </c>
      <c r="V396" s="180"/>
      <c r="W396" s="179"/>
      <c r="X396" s="179"/>
      <c r="Y396" s="179"/>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c r="GS396" s="94"/>
      <c r="GT396" s="94"/>
      <c r="GU396" s="94"/>
      <c r="GV396" s="94"/>
      <c r="GW396" s="94"/>
      <c r="GX396" s="94"/>
      <c r="GY396" s="94"/>
      <c r="GZ396" s="94"/>
      <c r="HA396" s="94"/>
      <c r="HB396" s="94"/>
      <c r="HC396" s="94"/>
      <c r="HD396" s="94"/>
      <c r="HE396" s="94"/>
      <c r="HF396" s="94"/>
      <c r="HG396" s="94"/>
      <c r="HH396" s="94"/>
      <c r="HI396" s="94"/>
      <c r="HJ396" s="94"/>
      <c r="HK396" s="94"/>
      <c r="HL396" s="94"/>
      <c r="HM396" s="94"/>
      <c r="HN396" s="94"/>
      <c r="HO396" s="94"/>
      <c r="HP396" s="94"/>
      <c r="HQ396" s="94"/>
      <c r="HR396" s="94"/>
      <c r="HS396" s="94"/>
      <c r="HT396" s="94"/>
      <c r="HU396" s="94"/>
      <c r="HV396" s="94"/>
      <c r="HW396" s="94"/>
      <c r="HX396" s="94"/>
      <c r="HY396" s="94"/>
      <c r="HZ396" s="94"/>
      <c r="IA396" s="94"/>
      <c r="IB396" s="94"/>
      <c r="IC396" s="94"/>
      <c r="ID396" s="94"/>
      <c r="IE396" s="94"/>
      <c r="IF396" s="94"/>
      <c r="IG396" s="94"/>
      <c r="IH396" s="94"/>
      <c r="II396" s="94"/>
      <c r="IJ396" s="94"/>
      <c r="IK396" s="94"/>
      <c r="IL396" s="94"/>
      <c r="IM396" s="94"/>
      <c r="IN396" s="94"/>
      <c r="IO396" s="94"/>
      <c r="IP396" s="94"/>
      <c r="IQ396" s="94"/>
      <c r="IR396" s="94"/>
      <c r="IS396" s="94"/>
      <c r="IT396" s="94"/>
      <c r="IU396" s="94"/>
      <c r="IV396" s="94"/>
      <c r="IW396" s="94"/>
      <c r="IX396" s="94"/>
      <c r="IY396" s="94"/>
      <c r="IZ396" s="94"/>
      <c r="JA396" s="94"/>
      <c r="JB396" s="94"/>
    </row>
    <row r="397" spans="1:262" x14ac:dyDescent="0.2">
      <c r="A397" s="180">
        <v>40367</v>
      </c>
      <c r="B397" s="193" t="s">
        <v>699</v>
      </c>
      <c r="C397" s="193" t="s">
        <v>271</v>
      </c>
      <c r="D397" s="193" t="s">
        <v>141</v>
      </c>
      <c r="E397" s="193" t="s">
        <v>144</v>
      </c>
      <c r="F397" s="194">
        <v>40087</v>
      </c>
      <c r="G397" s="186">
        <v>2009</v>
      </c>
      <c r="H397" s="180" t="s">
        <v>700</v>
      </c>
      <c r="I397" s="180" t="str">
        <f>LEFT($H397,2)</f>
        <v>MN</v>
      </c>
      <c r="J397" s="180" t="str">
        <f>RIGHT($H397,2)</f>
        <v>ND</v>
      </c>
      <c r="K397" s="180" t="str">
        <f>IF($L397=$M397,L397,CONCATENATE($L397,", ",IF(ISBLANK(N397),"",CONCATENATE(N397,", ")),$M397))</f>
        <v>Midwest, Mountain</v>
      </c>
      <c r="L397" s="180" t="str">
        <f>INDEX('State '!$A$1:$C$62,MATCH($I397,'State '!$B:$B,0),3)</f>
        <v>Midwest</v>
      </c>
      <c r="M397" s="180" t="str">
        <f>INDEX('State '!$A$1:$C$62,MATCH($J397,'State '!$B:$B,0),3)</f>
        <v>Mountain</v>
      </c>
      <c r="N397" s="180"/>
      <c r="O397" s="187">
        <v>14.6</v>
      </c>
      <c r="P397" s="187">
        <v>9.98</v>
      </c>
      <c r="Q397" s="187">
        <v>38</v>
      </c>
      <c r="R397" s="186">
        <v>12</v>
      </c>
      <c r="S397" s="180" t="s">
        <v>135</v>
      </c>
      <c r="T397" s="180" t="s">
        <v>390</v>
      </c>
      <c r="U397" s="180" t="s">
        <v>701</v>
      </c>
      <c r="V397" s="180"/>
      <c r="W397" s="179"/>
      <c r="X397" s="179"/>
      <c r="Y397" s="179"/>
      <c r="Z397" s="94"/>
      <c r="AA397" s="94"/>
      <c r="AB397" s="94"/>
    </row>
    <row r="398" spans="1:262" s="19" customFormat="1" x14ac:dyDescent="0.2">
      <c r="A398" s="180">
        <v>40367</v>
      </c>
      <c r="B398" s="193" t="s">
        <v>708</v>
      </c>
      <c r="C398" s="193" t="s">
        <v>274</v>
      </c>
      <c r="D398" s="193" t="s">
        <v>141</v>
      </c>
      <c r="E398" s="193" t="s">
        <v>144</v>
      </c>
      <c r="F398" s="194">
        <v>40056</v>
      </c>
      <c r="G398" s="186">
        <v>2009</v>
      </c>
      <c r="H398" s="180" t="s">
        <v>709</v>
      </c>
      <c r="I398" s="180" t="str">
        <f>LEFT($H398,2)</f>
        <v>MT</v>
      </c>
      <c r="J398" s="180" t="str">
        <f>RIGHT($H398,2)</f>
        <v>ND</v>
      </c>
      <c r="K398" s="180" t="str">
        <f>IF($L398=$M398,L398,CONCATENATE($L398,", ",IF(ISBLANK(N398),"",CONCATENATE(N398,", ")),$M398))</f>
        <v>Mountain</v>
      </c>
      <c r="L398" s="180" t="str">
        <f>INDEX('State '!$A$1:$C$62,MATCH($I398,'State '!$B:$B,0),3)</f>
        <v>Mountain</v>
      </c>
      <c r="M398" s="180" t="str">
        <f>INDEX('State '!$A$1:$C$62,MATCH($J398,'State '!$B:$B,0),3)</f>
        <v>Mountain</v>
      </c>
      <c r="N398" s="180"/>
      <c r="O398" s="187">
        <v>28.3</v>
      </c>
      <c r="P398" s="187"/>
      <c r="Q398" s="187">
        <v>75</v>
      </c>
      <c r="R398" s="186"/>
      <c r="S398" s="180" t="s">
        <v>135</v>
      </c>
      <c r="T398" s="180" t="s">
        <v>390</v>
      </c>
      <c r="U398" s="180" t="s">
        <v>710</v>
      </c>
      <c r="V398" s="180"/>
      <c r="W398" s="179"/>
      <c r="X398" s="179"/>
      <c r="Y398" s="179"/>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A398" s="94"/>
      <c r="CB398" s="94"/>
      <c r="CC398" s="94"/>
      <c r="CD398" s="94"/>
      <c r="CE398" s="94"/>
      <c r="CF398" s="94"/>
      <c r="CG398" s="94"/>
      <c r="CH398" s="94"/>
      <c r="CI398" s="94"/>
      <c r="CJ398" s="94"/>
      <c r="CK398" s="94"/>
      <c r="CL398" s="94"/>
      <c r="CM398" s="94"/>
      <c r="CN398" s="94"/>
      <c r="CO398" s="94"/>
      <c r="CP398" s="94"/>
      <c r="CQ398" s="94"/>
      <c r="CR398" s="94"/>
      <c r="CS398" s="94"/>
      <c r="CT398" s="94"/>
      <c r="CU398" s="94"/>
      <c r="CV398" s="94"/>
      <c r="CW398" s="94"/>
      <c r="CX398" s="94"/>
      <c r="CY398" s="94"/>
      <c r="CZ398" s="94"/>
      <c r="DA398" s="94"/>
      <c r="DB398" s="94"/>
      <c r="DC398" s="94"/>
      <c r="DD398" s="94"/>
      <c r="DE398" s="94"/>
      <c r="DF398" s="94"/>
      <c r="DG398" s="94"/>
      <c r="DH398" s="94"/>
      <c r="DI398" s="94"/>
      <c r="DJ398" s="94"/>
      <c r="DK398" s="94"/>
      <c r="DL398" s="94"/>
      <c r="DM398" s="94"/>
      <c r="DN398" s="94"/>
      <c r="DO398" s="94"/>
      <c r="DP398" s="94"/>
      <c r="DQ398" s="94"/>
      <c r="DR398" s="94"/>
      <c r="DS398" s="94"/>
      <c r="DT398" s="94"/>
      <c r="DU398" s="94"/>
      <c r="DV398" s="94"/>
      <c r="DW398" s="94"/>
      <c r="DX398" s="94"/>
      <c r="DY398" s="94"/>
      <c r="DZ398" s="94"/>
      <c r="EA398" s="94"/>
      <c r="EB398" s="94"/>
      <c r="EC398" s="94"/>
      <c r="ED398" s="94"/>
      <c r="EE398" s="94"/>
      <c r="EF398" s="94"/>
      <c r="EG398" s="94"/>
      <c r="EH398" s="94"/>
      <c r="EI398" s="94"/>
      <c r="EJ398" s="94"/>
      <c r="EK398" s="94"/>
      <c r="EL398" s="94"/>
      <c r="EM398" s="94"/>
      <c r="EN398" s="94"/>
      <c r="EO398" s="94"/>
      <c r="EP398" s="94"/>
      <c r="EQ398" s="94"/>
      <c r="ER398" s="94"/>
      <c r="ES398" s="94"/>
      <c r="ET398" s="94"/>
      <c r="EU398" s="94"/>
      <c r="EV398" s="94"/>
      <c r="EW398" s="94"/>
      <c r="EX398" s="94"/>
      <c r="EY398" s="94"/>
      <c r="EZ398" s="94"/>
      <c r="FA398" s="94"/>
      <c r="FB398" s="94"/>
      <c r="FC398" s="94"/>
      <c r="FD398" s="94"/>
      <c r="FE398" s="94"/>
      <c r="FF398" s="94"/>
      <c r="FG398" s="94"/>
      <c r="FH398" s="94"/>
      <c r="FI398" s="94"/>
      <c r="FJ398" s="94"/>
      <c r="FK398" s="94"/>
      <c r="FL398" s="94"/>
      <c r="FM398" s="94"/>
      <c r="FN398" s="94"/>
      <c r="FO398" s="94"/>
      <c r="FP398" s="94"/>
      <c r="FQ398" s="94"/>
      <c r="FR398" s="94"/>
      <c r="FS398" s="94"/>
      <c r="FT398" s="94"/>
      <c r="FU398" s="94"/>
      <c r="FV398" s="94"/>
      <c r="FW398" s="94"/>
      <c r="FX398" s="94"/>
      <c r="FY398" s="94"/>
      <c r="FZ398" s="94"/>
      <c r="GA398" s="94"/>
      <c r="GB398" s="94"/>
      <c r="GC398" s="94"/>
      <c r="GD398" s="94"/>
      <c r="GE398" s="94"/>
      <c r="GF398" s="94"/>
      <c r="GG398" s="94"/>
      <c r="GH398" s="94"/>
      <c r="GI398" s="94"/>
      <c r="GJ398" s="94"/>
      <c r="GK398" s="94"/>
      <c r="GL398" s="94"/>
      <c r="GM398" s="94"/>
      <c r="GN398" s="94"/>
      <c r="GO398" s="94"/>
      <c r="GP398" s="94"/>
      <c r="GQ398" s="94"/>
      <c r="GR398" s="94"/>
      <c r="GS398" s="94"/>
      <c r="GT398" s="94"/>
      <c r="GU398" s="94"/>
      <c r="GV398" s="94"/>
      <c r="GW398" s="94"/>
      <c r="GX398" s="94"/>
      <c r="GY398" s="94"/>
      <c r="GZ398" s="94"/>
      <c r="HA398" s="94"/>
      <c r="HB398" s="94"/>
      <c r="HC398" s="94"/>
      <c r="HD398" s="94"/>
      <c r="HE398" s="94"/>
      <c r="HF398" s="94"/>
      <c r="HG398" s="94"/>
      <c r="HH398" s="94"/>
      <c r="HI398" s="94"/>
      <c r="HJ398" s="94"/>
      <c r="HK398" s="94"/>
      <c r="HL398" s="94"/>
      <c r="HM398" s="94"/>
      <c r="HN398" s="94"/>
      <c r="HO398" s="94"/>
      <c r="HP398" s="94"/>
      <c r="HQ398" s="94"/>
      <c r="HR398" s="94"/>
      <c r="HS398" s="94"/>
      <c r="HT398" s="94"/>
      <c r="HU398" s="94"/>
      <c r="HV398" s="94"/>
      <c r="HW398" s="94"/>
      <c r="HX398" s="94"/>
      <c r="HY398" s="94"/>
      <c r="HZ398" s="94"/>
      <c r="IA398" s="94"/>
      <c r="IB398" s="94"/>
      <c r="IC398" s="94"/>
      <c r="ID398" s="94"/>
      <c r="IE398" s="94"/>
      <c r="IF398" s="94"/>
      <c r="IG398" s="94"/>
      <c r="IH398" s="94"/>
      <c r="II398" s="94"/>
      <c r="IJ398" s="94"/>
      <c r="IK398" s="94"/>
      <c r="IL398" s="94"/>
      <c r="IM398" s="94"/>
      <c r="IN398" s="94"/>
      <c r="IO398" s="94"/>
      <c r="IP398" s="94"/>
      <c r="IQ398" s="94"/>
      <c r="IR398" s="94"/>
      <c r="IS398" s="94"/>
      <c r="IT398" s="94"/>
      <c r="IU398" s="94"/>
      <c r="IV398" s="94"/>
      <c r="IW398" s="94"/>
      <c r="IX398" s="94"/>
      <c r="IY398" s="94"/>
      <c r="IZ398" s="94"/>
      <c r="JA398" s="94"/>
      <c r="JB398" s="94"/>
    </row>
    <row r="399" spans="1:262" x14ac:dyDescent="0.2">
      <c r="A399" s="180">
        <v>40381</v>
      </c>
      <c r="B399" s="181" t="s">
        <v>712</v>
      </c>
      <c r="C399" s="181" t="s">
        <v>249</v>
      </c>
      <c r="D399" s="181" t="s">
        <v>141</v>
      </c>
      <c r="E399" s="182" t="s">
        <v>144</v>
      </c>
      <c r="F399" s="183">
        <v>39994</v>
      </c>
      <c r="G399" s="190">
        <v>2009</v>
      </c>
      <c r="H399" s="180" t="s">
        <v>713</v>
      </c>
      <c r="I399" s="180" t="str">
        <f>LEFT($H399,2)</f>
        <v>WY</v>
      </c>
      <c r="J399" s="180" t="str">
        <f>RIGHT($H399,2)</f>
        <v>CO</v>
      </c>
      <c r="K399" s="180" t="str">
        <f>IF($L399=$M399,L399,CONCATENATE($L399,", ",IF(ISBLANK(N399),"",CONCATENATE(N399,", ")),$M399))</f>
        <v>Mountain</v>
      </c>
      <c r="L399" s="180" t="str">
        <f>INDEX('State '!$A$1:$C$62,MATCH($I399,'State '!$B:$B,0),3)</f>
        <v>Mountain</v>
      </c>
      <c r="M399" s="180" t="str">
        <f>INDEX('State '!$A$1:$C$62,MATCH($J399,'State '!$B:$B,0),3)</f>
        <v>Mountain</v>
      </c>
      <c r="N399" s="180"/>
      <c r="O399" s="186">
        <v>0.25</v>
      </c>
      <c r="P399" s="186"/>
      <c r="Q399" s="186">
        <v>55</v>
      </c>
      <c r="R399" s="187"/>
      <c r="S399" s="188" t="s">
        <v>135</v>
      </c>
      <c r="T399" s="185" t="s">
        <v>390</v>
      </c>
      <c r="U399" s="189" t="s">
        <v>714</v>
      </c>
      <c r="V399" s="180"/>
      <c r="W399" s="179"/>
      <c r="X399" s="179"/>
      <c r="Y399" s="179"/>
      <c r="Z399" s="94"/>
      <c r="AA399" s="94"/>
      <c r="AB399" s="94"/>
    </row>
    <row r="400" spans="1:262" s="19" customFormat="1" x14ac:dyDescent="0.2">
      <c r="A400" s="180">
        <v>40367</v>
      </c>
      <c r="B400" s="181" t="s">
        <v>1932</v>
      </c>
      <c r="C400" s="181" t="s">
        <v>249</v>
      </c>
      <c r="D400" s="181" t="s">
        <v>141</v>
      </c>
      <c r="E400" s="182" t="s">
        <v>144</v>
      </c>
      <c r="F400" s="183">
        <v>40086</v>
      </c>
      <c r="G400" s="190">
        <v>2009</v>
      </c>
      <c r="H400" s="180" t="s">
        <v>25</v>
      </c>
      <c r="I400" s="180" t="str">
        <f>LEFT($H400,2)</f>
        <v>CO</v>
      </c>
      <c r="J400" s="180" t="str">
        <f>RIGHT($H400,2)</f>
        <v>CO</v>
      </c>
      <c r="K400" s="180" t="str">
        <f>IF($L400=$M400,L400,CONCATENATE($L400,", ",IF(ISBLANK(N400),"",CONCATENATE(N400,", ")),$M400))</f>
        <v>Mountain</v>
      </c>
      <c r="L400" s="180" t="str">
        <f>INDEX('State '!$A$1:$C$62,MATCH($I400,'State '!$B:$B,0),3)</f>
        <v>Mountain</v>
      </c>
      <c r="M400" s="180" t="str">
        <f>INDEX('State '!$A$1:$C$62,MATCH($J400,'State '!$B:$B,0),3)</f>
        <v>Mountain</v>
      </c>
      <c r="N400" s="180"/>
      <c r="O400" s="186">
        <v>42</v>
      </c>
      <c r="P400" s="186">
        <v>45.6</v>
      </c>
      <c r="Q400" s="186">
        <v>179.5</v>
      </c>
      <c r="R400" s="187"/>
      <c r="S400" s="188" t="s">
        <v>135</v>
      </c>
      <c r="T400" s="185" t="s">
        <v>390</v>
      </c>
      <c r="U400" s="189" t="s">
        <v>682</v>
      </c>
      <c r="V400" s="180"/>
      <c r="W400" s="179"/>
      <c r="X400" s="179"/>
      <c r="Y400" s="179"/>
    </row>
    <row r="401" spans="1:262" s="19" customFormat="1" x14ac:dyDescent="0.2">
      <c r="A401" s="207">
        <v>39990</v>
      </c>
      <c r="B401" s="193" t="s">
        <v>901</v>
      </c>
      <c r="C401" s="193" t="s">
        <v>201</v>
      </c>
      <c r="D401" s="193" t="s">
        <v>134</v>
      </c>
      <c r="E401" s="193" t="s">
        <v>144</v>
      </c>
      <c r="F401" s="194">
        <v>39753</v>
      </c>
      <c r="G401" s="195">
        <v>2008</v>
      </c>
      <c r="H401" s="180" t="s">
        <v>902</v>
      </c>
      <c r="I401" s="180" t="str">
        <f>LEFT($H401,2)</f>
        <v>NJ</v>
      </c>
      <c r="J401" s="180" t="str">
        <f>RIGHT($H401,2)</f>
        <v>CT</v>
      </c>
      <c r="K401" s="180" t="str">
        <f>IF($L401=$M401,L401,CONCATENATE($L401,", ",IF(ISBLANK(N401),"",CONCATENATE(N401,", ")),$M401))</f>
        <v>Northeast</v>
      </c>
      <c r="L401" s="180" t="str">
        <f>INDEX('State '!$A$1:$C$62,MATCH($I401,'State '!$B:$B,0),3)</f>
        <v>Northeast</v>
      </c>
      <c r="M401" s="180" t="str">
        <f>INDEX('State '!$A$1:$C$62,MATCH($J401,'State '!$B:$B,0),3)</f>
        <v>Northeast</v>
      </c>
      <c r="N401" s="180"/>
      <c r="O401" s="187">
        <v>191.7</v>
      </c>
      <c r="P401" s="187">
        <v>4.8</v>
      </c>
      <c r="Q401" s="187">
        <v>325</v>
      </c>
      <c r="R401" s="186">
        <v>42</v>
      </c>
      <c r="S401" s="180" t="s">
        <v>135</v>
      </c>
      <c r="T401" s="180" t="s">
        <v>390</v>
      </c>
      <c r="U401" s="180" t="s">
        <v>903</v>
      </c>
      <c r="V401" s="180"/>
      <c r="W401" s="179"/>
      <c r="X401" s="179"/>
      <c r="Y401" s="179"/>
    </row>
    <row r="402" spans="1:262" x14ac:dyDescent="0.2">
      <c r="A402" s="180">
        <v>39990</v>
      </c>
      <c r="B402" s="181" t="s">
        <v>782</v>
      </c>
      <c r="C402" s="181" t="s">
        <v>1787</v>
      </c>
      <c r="D402" s="181" t="s">
        <v>137</v>
      </c>
      <c r="E402" s="182" t="s">
        <v>144</v>
      </c>
      <c r="F402" s="183">
        <v>39539</v>
      </c>
      <c r="G402" s="184">
        <v>2008</v>
      </c>
      <c r="H402" s="180" t="s">
        <v>23</v>
      </c>
      <c r="I402" s="180" t="str">
        <f>LEFT($H402,2)</f>
        <v>KY</v>
      </c>
      <c r="J402" s="180" t="str">
        <f>RIGHT($H402,2)</f>
        <v>KY</v>
      </c>
      <c r="K402" s="180" t="str">
        <f>IF($L402=$M402,L402,CONCATENATE($L402,", ",IF(ISBLANK(N402),"",CONCATENATE(N402,", ")),$M402))</f>
        <v>Midwest</v>
      </c>
      <c r="L402" s="180" t="str">
        <f>INDEX('State '!$A$1:$C$62,MATCH($I402,'State '!$B:$B,0),3)</f>
        <v>Midwest</v>
      </c>
      <c r="M402" s="180" t="str">
        <f>INDEX('State '!$A$1:$C$62,MATCH($J402,'State '!$B:$B,0),3)</f>
        <v>Midwest</v>
      </c>
      <c r="N402" s="180"/>
      <c r="O402" s="186">
        <v>60</v>
      </c>
      <c r="P402" s="186">
        <v>68</v>
      </c>
      <c r="Q402" s="186">
        <v>70</v>
      </c>
      <c r="R402" s="187">
        <v>20</v>
      </c>
      <c r="S402" s="188" t="s">
        <v>135</v>
      </c>
      <c r="T402" s="185" t="s">
        <v>390</v>
      </c>
      <c r="U402" s="189" t="s">
        <v>779</v>
      </c>
      <c r="V402" s="180"/>
      <c r="W402" s="179"/>
      <c r="X402" s="179"/>
      <c r="Y402" s="179"/>
      <c r="Z402" s="94"/>
      <c r="AA402" s="94"/>
      <c r="AB402" s="94"/>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row>
    <row r="403" spans="1:262" ht="25.5" x14ac:dyDescent="0.2">
      <c r="A403" s="180">
        <v>39990</v>
      </c>
      <c r="B403" s="181" t="s">
        <v>778</v>
      </c>
      <c r="C403" s="181" t="s">
        <v>1787</v>
      </c>
      <c r="D403" s="181" t="s">
        <v>134</v>
      </c>
      <c r="E403" s="193" t="s">
        <v>144</v>
      </c>
      <c r="F403" s="194">
        <v>39539</v>
      </c>
      <c r="G403" s="195">
        <v>2008</v>
      </c>
      <c r="H403" s="180" t="s">
        <v>23</v>
      </c>
      <c r="I403" s="180" t="str">
        <f>LEFT($H403,2)</f>
        <v>KY</v>
      </c>
      <c r="J403" s="180" t="str">
        <f>RIGHT($H403,2)</f>
        <v>KY</v>
      </c>
      <c r="K403" s="180" t="str">
        <f>IF($L403=$M403,L403,CONCATENATE($L403,", ",IF(ISBLANK(N403),"",CONCATENATE(N403,", ")),$M403))</f>
        <v>Midwest</v>
      </c>
      <c r="L403" s="180" t="str">
        <f>INDEX('State '!$A$1:$C$62,MATCH($I403,'State '!$B:$B,0),3)</f>
        <v>Midwest</v>
      </c>
      <c r="M403" s="180" t="str">
        <f>INDEX('State '!$A$1:$C$62,MATCH($J403,'State '!$B:$B,0),3)</f>
        <v>Midwest</v>
      </c>
      <c r="N403" s="180"/>
      <c r="O403" s="187">
        <v>20</v>
      </c>
      <c r="P403" s="187"/>
      <c r="Q403" s="186">
        <v>60</v>
      </c>
      <c r="R403" s="186">
        <v>20</v>
      </c>
      <c r="S403" s="180" t="s">
        <v>135</v>
      </c>
      <c r="T403" s="180" t="s">
        <v>390</v>
      </c>
      <c r="U403" s="180" t="s">
        <v>779</v>
      </c>
      <c r="V403" s="180"/>
      <c r="W403" s="179"/>
      <c r="X403" s="179"/>
      <c r="Y403" s="179"/>
      <c r="Z403" s="94"/>
      <c r="AA403" s="94"/>
      <c r="AB403" s="94"/>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c r="IN403" s="19"/>
      <c r="IO403" s="19"/>
      <c r="IP403" s="19"/>
      <c r="IQ403" s="19"/>
      <c r="IR403" s="19"/>
      <c r="IS403" s="19"/>
      <c r="IT403" s="19"/>
      <c r="IU403" s="19"/>
      <c r="IV403" s="19"/>
      <c r="IW403" s="19"/>
      <c r="IX403" s="19"/>
      <c r="IY403" s="19"/>
      <c r="IZ403" s="19"/>
      <c r="JA403" s="19"/>
      <c r="JB403" s="19"/>
    </row>
    <row r="404" spans="1:262" s="19" customFormat="1" x14ac:dyDescent="0.2">
      <c r="A404" s="180">
        <v>39990</v>
      </c>
      <c r="B404" s="193" t="s">
        <v>752</v>
      </c>
      <c r="C404" s="193" t="s">
        <v>217</v>
      </c>
      <c r="D404" s="193" t="s">
        <v>134</v>
      </c>
      <c r="E404" s="193" t="s">
        <v>144</v>
      </c>
      <c r="F404" s="194">
        <v>39736</v>
      </c>
      <c r="G404" s="195">
        <v>2008</v>
      </c>
      <c r="H404" s="180" t="s">
        <v>0</v>
      </c>
      <c r="I404" s="180" t="str">
        <f>LEFT($H404,2)</f>
        <v>LA</v>
      </c>
      <c r="J404" s="180" t="str">
        <f>RIGHT($H404,2)</f>
        <v>LA</v>
      </c>
      <c r="K404" s="180" t="str">
        <f>IF($L404=$M404,L404,CONCATENATE($L404,", ",IF(ISBLANK(N404),"",CONCATENATE(N404,", ")),$M404))</f>
        <v>South Central</v>
      </c>
      <c r="L404" s="180" t="str">
        <f>INDEX('State '!$A$1:$C$62,MATCH($I404,'State '!$B:$B,0),3)</f>
        <v>South Central</v>
      </c>
      <c r="M404" s="180" t="str">
        <f>INDEX('State '!$A$1:$C$62,MATCH($J404,'State '!$B:$B,0),3)</f>
        <v>South Central</v>
      </c>
      <c r="N404" s="180"/>
      <c r="O404" s="187">
        <v>30</v>
      </c>
      <c r="P404" s="187">
        <v>20.350000000000001</v>
      </c>
      <c r="Q404" s="187">
        <v>1200</v>
      </c>
      <c r="R404" s="186" t="s">
        <v>753</v>
      </c>
      <c r="S404" s="180" t="s">
        <v>135</v>
      </c>
      <c r="T404" s="180" t="s">
        <v>390</v>
      </c>
      <c r="U404" s="180" t="s">
        <v>754</v>
      </c>
      <c r="V404" s="180"/>
      <c r="W404" s="179"/>
      <c r="X404" s="179"/>
      <c r="Y404" s="179"/>
    </row>
    <row r="405" spans="1:262" x14ac:dyDescent="0.2">
      <c r="A405" s="180">
        <v>39990</v>
      </c>
      <c r="B405" s="181" t="s">
        <v>784</v>
      </c>
      <c r="C405" s="181" t="s">
        <v>282</v>
      </c>
      <c r="D405" s="181" t="s">
        <v>141</v>
      </c>
      <c r="E405" s="182" t="s">
        <v>144</v>
      </c>
      <c r="F405" s="183">
        <v>39539</v>
      </c>
      <c r="G405" s="184">
        <v>2008</v>
      </c>
      <c r="H405" s="180" t="s">
        <v>6</v>
      </c>
      <c r="I405" s="180" t="str">
        <f>LEFT($H405,2)</f>
        <v>TX</v>
      </c>
      <c r="J405" s="180" t="str">
        <f>RIGHT($H405,2)</f>
        <v>TX</v>
      </c>
      <c r="K405" s="180" t="str">
        <f>IF($L405=$M405,L405,CONCATENATE($L405,", ",IF(ISBLANK(N405),"",CONCATENATE(N405,", ")),$M405))</f>
        <v>South Central</v>
      </c>
      <c r="L405" s="180" t="str">
        <f>INDEX('State '!$A$1:$C$62,MATCH($I405,'State '!$B:$B,0),3)</f>
        <v>South Central</v>
      </c>
      <c r="M405" s="180" t="str">
        <f>INDEX('State '!$A$1:$C$62,MATCH($J405,'State '!$B:$B,0),3)</f>
        <v>South Central</v>
      </c>
      <c r="N405" s="180"/>
      <c r="O405" s="186">
        <v>56</v>
      </c>
      <c r="P405" s="186">
        <v>30</v>
      </c>
      <c r="Q405" s="186">
        <v>2600</v>
      </c>
      <c r="R405" s="187">
        <v>42</v>
      </c>
      <c r="S405" s="188" t="s">
        <v>139</v>
      </c>
      <c r="T405" s="185" t="s">
        <v>188</v>
      </c>
      <c r="U405" s="189" t="s">
        <v>391</v>
      </c>
      <c r="V405" s="180"/>
      <c r="W405" s="179"/>
      <c r="X405" s="179"/>
      <c r="Y405" s="179"/>
      <c r="Z405" s="94"/>
      <c r="AA405" s="94"/>
      <c r="AB405" s="94"/>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c r="IN405" s="19"/>
      <c r="IO405" s="19"/>
      <c r="IP405" s="19"/>
      <c r="IQ405" s="19"/>
      <c r="IR405" s="19"/>
      <c r="IS405" s="19"/>
      <c r="IT405" s="19"/>
      <c r="IU405" s="19"/>
      <c r="IV405" s="19"/>
      <c r="IW405" s="19"/>
      <c r="IX405" s="19"/>
      <c r="IY405" s="19"/>
      <c r="IZ405" s="19"/>
      <c r="JA405" s="19"/>
      <c r="JB405" s="19"/>
    </row>
    <row r="406" spans="1:262" x14ac:dyDescent="0.2">
      <c r="A406" s="180">
        <v>39990</v>
      </c>
      <c r="B406" s="193" t="s">
        <v>773</v>
      </c>
      <c r="C406" s="193" t="s">
        <v>284</v>
      </c>
      <c r="D406" s="193" t="s">
        <v>141</v>
      </c>
      <c r="E406" s="193" t="s">
        <v>144</v>
      </c>
      <c r="F406" s="194">
        <v>39692</v>
      </c>
      <c r="G406" s="195">
        <v>2008</v>
      </c>
      <c r="H406" s="180" t="s">
        <v>0</v>
      </c>
      <c r="I406" s="180" t="str">
        <f>LEFT($H406,2)</f>
        <v>LA</v>
      </c>
      <c r="J406" s="180" t="str">
        <f>RIGHT($H406,2)</f>
        <v>LA</v>
      </c>
      <c r="K406" s="180" t="str">
        <f>IF($L406=$M406,L406,CONCATENATE($L406,", ",IF(ISBLANK(N406),"",CONCATENATE(N406,", ")),$M406))</f>
        <v>South Central</v>
      </c>
      <c r="L406" s="180" t="str">
        <f>INDEX('State '!$A$1:$C$62,MATCH($I406,'State '!$B:$B,0),3)</f>
        <v>South Central</v>
      </c>
      <c r="M406" s="180" t="str">
        <f>INDEX('State '!$A$1:$C$62,MATCH($J406,'State '!$B:$B,0),3)</f>
        <v>South Central</v>
      </c>
      <c r="N406" s="180"/>
      <c r="O406" s="187">
        <v>115.1</v>
      </c>
      <c r="P406" s="187">
        <v>36.1</v>
      </c>
      <c r="Q406" s="187">
        <v>2350</v>
      </c>
      <c r="R406" s="186">
        <v>42</v>
      </c>
      <c r="S406" s="180" t="s">
        <v>135</v>
      </c>
      <c r="T406" s="180" t="s">
        <v>390</v>
      </c>
      <c r="U406" s="180" t="s">
        <v>774</v>
      </c>
      <c r="V406" s="180"/>
      <c r="W406" s="185"/>
      <c r="X406" s="179"/>
      <c r="Y406" s="179"/>
      <c r="Z406" s="94"/>
      <c r="AA406" s="94"/>
      <c r="AB406" s="94"/>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c r="IN406" s="19"/>
      <c r="IO406" s="19"/>
      <c r="IP406" s="19"/>
      <c r="IQ406" s="19"/>
      <c r="IR406" s="19"/>
      <c r="IS406" s="19"/>
      <c r="IT406" s="19"/>
      <c r="IU406" s="19"/>
      <c r="IV406" s="19"/>
      <c r="IW406" s="19"/>
      <c r="IX406" s="19"/>
      <c r="IY406" s="19"/>
      <c r="IZ406" s="19"/>
      <c r="JA406" s="19"/>
      <c r="JB406" s="19"/>
    </row>
    <row r="407" spans="1:262" s="19" customFormat="1" x14ac:dyDescent="0.2">
      <c r="A407" s="180">
        <v>39990</v>
      </c>
      <c r="B407" s="181" t="s">
        <v>825</v>
      </c>
      <c r="C407" s="181" t="s">
        <v>288</v>
      </c>
      <c r="D407" s="181" t="s">
        <v>134</v>
      </c>
      <c r="E407" s="182" t="s">
        <v>144</v>
      </c>
      <c r="F407" s="183">
        <v>39553</v>
      </c>
      <c r="G407" s="184">
        <v>2008</v>
      </c>
      <c r="H407" s="180" t="s">
        <v>30</v>
      </c>
      <c r="I407" s="180" t="str">
        <f>LEFT($H407,2)</f>
        <v>MN</v>
      </c>
      <c r="J407" s="180" t="str">
        <f>RIGHT($H407,2)</f>
        <v>MN</v>
      </c>
      <c r="K407" s="180" t="str">
        <f>IF($L407=$M407,L407,CONCATENATE($L407,", ",IF(ISBLANK(N407),"",CONCATENATE(N407,", ")),$M407))</f>
        <v>Midwest</v>
      </c>
      <c r="L407" s="180" t="str">
        <f>INDEX('State '!$A$1:$C$62,MATCH($I407,'State '!$B:$B,0),3)</f>
        <v>Midwest</v>
      </c>
      <c r="M407" s="180" t="str">
        <f>INDEX('State '!$A$1:$C$62,MATCH($J407,'State '!$B:$B,0),3)</f>
        <v>Midwest</v>
      </c>
      <c r="N407" s="180"/>
      <c r="O407" s="186">
        <v>7.2</v>
      </c>
      <c r="P407" s="186">
        <v>13</v>
      </c>
      <c r="Q407" s="186">
        <v>91.2</v>
      </c>
      <c r="R407" s="187">
        <v>16</v>
      </c>
      <c r="S407" s="188" t="s">
        <v>139</v>
      </c>
      <c r="T407" s="185" t="s">
        <v>188</v>
      </c>
      <c r="U407" s="189" t="s">
        <v>391</v>
      </c>
      <c r="V407" s="180"/>
      <c r="W407" s="179"/>
      <c r="X407" s="179"/>
      <c r="Y407" s="179"/>
    </row>
    <row r="408" spans="1:262" x14ac:dyDescent="0.2">
      <c r="A408" s="180">
        <v>39990</v>
      </c>
      <c r="B408" s="193" t="s">
        <v>849</v>
      </c>
      <c r="C408" s="193" t="s">
        <v>259</v>
      </c>
      <c r="D408" s="193" t="s">
        <v>141</v>
      </c>
      <c r="E408" s="193" t="s">
        <v>144</v>
      </c>
      <c r="F408" s="194">
        <v>39753</v>
      </c>
      <c r="G408" s="195">
        <v>2008</v>
      </c>
      <c r="H408" s="180" t="s">
        <v>32</v>
      </c>
      <c r="I408" s="180" t="str">
        <f>LEFT($H408,2)</f>
        <v>AR</v>
      </c>
      <c r="J408" s="180" t="str">
        <f>RIGHT($H408,2)</f>
        <v>AR</v>
      </c>
      <c r="K408" s="180" t="str">
        <f>IF($L408=$M408,L408,CONCATENATE($L408,", ",IF(ISBLANK(N408),"",CONCATENATE(N408,", ")),$M408))</f>
        <v>South Central</v>
      </c>
      <c r="L408" s="180" t="str">
        <f>INDEX('State '!$A$1:$C$62,MATCH($I408,'State '!$B:$B,0),3)</f>
        <v>South Central</v>
      </c>
      <c r="M408" s="180" t="str">
        <f>INDEX('State '!$A$1:$C$62,MATCH($J408,'State '!$B:$B,0),3)</f>
        <v>South Central</v>
      </c>
      <c r="N408" s="180"/>
      <c r="O408" s="187">
        <v>26.26</v>
      </c>
      <c r="P408" s="187"/>
      <c r="Q408" s="187">
        <v>200</v>
      </c>
      <c r="R408" s="186"/>
      <c r="S408" s="180" t="s">
        <v>135</v>
      </c>
      <c r="T408" s="180" t="s">
        <v>390</v>
      </c>
      <c r="U408" s="180" t="s">
        <v>850</v>
      </c>
      <c r="V408" s="180"/>
      <c r="W408" s="185"/>
      <c r="X408" s="179"/>
      <c r="Y408" s="179"/>
      <c r="Z408" s="94"/>
      <c r="AA408" s="94"/>
      <c r="AB408" s="94"/>
    </row>
    <row r="409" spans="1:262" s="19" customFormat="1" x14ac:dyDescent="0.2">
      <c r="A409" s="180">
        <v>39990</v>
      </c>
      <c r="B409" s="193" t="s">
        <v>892</v>
      </c>
      <c r="C409" s="193" t="s">
        <v>259</v>
      </c>
      <c r="D409" s="193" t="s">
        <v>141</v>
      </c>
      <c r="E409" s="193" t="s">
        <v>144</v>
      </c>
      <c r="F409" s="194">
        <v>39570</v>
      </c>
      <c r="G409" s="195">
        <v>2008</v>
      </c>
      <c r="H409" s="180" t="s">
        <v>442</v>
      </c>
      <c r="I409" s="180" t="str">
        <f>LEFT($H409,2)</f>
        <v>TX</v>
      </c>
      <c r="J409" s="180" t="str">
        <f>RIGHT($H409,2)</f>
        <v>LA</v>
      </c>
      <c r="K409" s="180" t="str">
        <f>IF($L409=$M409,L409,CONCATENATE($L409,", ",IF(ISBLANK(N409),"",CONCATENATE(N409,", ")),$M409))</f>
        <v>South Central</v>
      </c>
      <c r="L409" s="180" t="str">
        <f>INDEX('State '!$A$1:$C$62,MATCH($I409,'State '!$B:$B,0),3)</f>
        <v>South Central</v>
      </c>
      <c r="M409" s="180" t="str">
        <f>INDEX('State '!$A$1:$C$62,MATCH($J409,'State '!$B:$B,0),3)</f>
        <v>South Central</v>
      </c>
      <c r="N409" s="180"/>
      <c r="O409" s="187">
        <v>41.3</v>
      </c>
      <c r="P409" s="187"/>
      <c r="Q409" s="187">
        <v>316</v>
      </c>
      <c r="R409" s="186"/>
      <c r="S409" s="180" t="s">
        <v>135</v>
      </c>
      <c r="T409" s="180" t="s">
        <v>390</v>
      </c>
      <c r="U409" s="180" t="s">
        <v>893</v>
      </c>
      <c r="V409" s="180"/>
      <c r="W409" s="179"/>
      <c r="X409" s="179"/>
      <c r="Y409" s="179"/>
    </row>
    <row r="410" spans="1:262" x14ac:dyDescent="0.2">
      <c r="A410" s="180">
        <v>39990</v>
      </c>
      <c r="B410" s="181" t="s">
        <v>860</v>
      </c>
      <c r="C410" s="181" t="s">
        <v>259</v>
      </c>
      <c r="D410" s="181" t="s">
        <v>141</v>
      </c>
      <c r="E410" s="182" t="s">
        <v>144</v>
      </c>
      <c r="F410" s="183">
        <v>39508</v>
      </c>
      <c r="G410" s="184">
        <v>2008</v>
      </c>
      <c r="H410" s="180" t="s">
        <v>32</v>
      </c>
      <c r="I410" s="180" t="str">
        <f>LEFT($H410,2)</f>
        <v>AR</v>
      </c>
      <c r="J410" s="180" t="str">
        <f>RIGHT($H410,2)</f>
        <v>AR</v>
      </c>
      <c r="K410" s="180" t="str">
        <f>IF($L410=$M410,L410,CONCATENATE($L410,", ",IF(ISBLANK(N410),"",CONCATENATE(N410,", ")),$M410))</f>
        <v>South Central</v>
      </c>
      <c r="L410" s="180" t="str">
        <f>INDEX('State '!$A$1:$C$62,MATCH($I410,'State '!$B:$B,0),3)</f>
        <v>South Central</v>
      </c>
      <c r="M410" s="180" t="str">
        <f>INDEX('State '!$A$1:$C$62,MATCH($J410,'State '!$B:$B,0),3)</f>
        <v>South Central</v>
      </c>
      <c r="N410" s="180"/>
      <c r="O410" s="186">
        <v>17.7</v>
      </c>
      <c r="P410" s="186">
        <v>25</v>
      </c>
      <c r="Q410" s="186"/>
      <c r="R410" s="187">
        <v>24</v>
      </c>
      <c r="S410" s="188" t="s">
        <v>135</v>
      </c>
      <c r="T410" s="185" t="s">
        <v>390</v>
      </c>
      <c r="U410" s="189" t="s">
        <v>861</v>
      </c>
      <c r="V410" s="180"/>
      <c r="W410" s="179"/>
      <c r="X410" s="179"/>
      <c r="Y410" s="179"/>
      <c r="Z410" s="94"/>
      <c r="AA410" s="94"/>
      <c r="AB410" s="94"/>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row>
    <row r="411" spans="1:262" s="19" customFormat="1" x14ac:dyDescent="0.2">
      <c r="A411" s="180">
        <v>39990</v>
      </c>
      <c r="B411" s="193" t="s">
        <v>826</v>
      </c>
      <c r="C411" s="193" t="s">
        <v>2023</v>
      </c>
      <c r="D411" s="193" t="s">
        <v>141</v>
      </c>
      <c r="E411" s="193" t="s">
        <v>144</v>
      </c>
      <c r="F411" s="194">
        <v>39527</v>
      </c>
      <c r="G411" s="195">
        <v>2008</v>
      </c>
      <c r="H411" s="180" t="s">
        <v>0</v>
      </c>
      <c r="I411" s="180" t="str">
        <f>LEFT($H411,2)</f>
        <v>LA</v>
      </c>
      <c r="J411" s="180" t="str">
        <f>RIGHT($H411,2)</f>
        <v>LA</v>
      </c>
      <c r="K411" s="180" t="str">
        <f>IF($L411=$M411,L411,CONCATENATE($L411,", ",IF(ISBLANK(N411),"",CONCATENATE(N411,", ")),$M411))</f>
        <v>South Central</v>
      </c>
      <c r="L411" s="180" t="str">
        <f>INDEX('State '!$A$1:$C$62,MATCH($I411,'State '!$B:$B,0),3)</f>
        <v>South Central</v>
      </c>
      <c r="M411" s="180" t="str">
        <f>INDEX('State '!$A$1:$C$62,MATCH($J411,'State '!$B:$B,0),3)</f>
        <v>South Central</v>
      </c>
      <c r="N411" s="180"/>
      <c r="O411" s="187">
        <v>17.5</v>
      </c>
      <c r="P411" s="187"/>
      <c r="Q411" s="187">
        <v>180</v>
      </c>
      <c r="R411" s="186"/>
      <c r="S411" s="180" t="s">
        <v>135</v>
      </c>
      <c r="T411" s="180" t="s">
        <v>390</v>
      </c>
      <c r="U411" s="180" t="s">
        <v>827</v>
      </c>
      <c r="V411" s="180"/>
      <c r="W411" s="179"/>
      <c r="X411" s="179"/>
      <c r="Y411" s="179"/>
    </row>
    <row r="412" spans="1:262" x14ac:dyDescent="0.2">
      <c r="A412" s="180">
        <v>39990</v>
      </c>
      <c r="B412" s="181" t="s">
        <v>824</v>
      </c>
      <c r="C412" s="193" t="s">
        <v>2023</v>
      </c>
      <c r="D412" s="181" t="s">
        <v>141</v>
      </c>
      <c r="E412" s="182" t="s">
        <v>144</v>
      </c>
      <c r="F412" s="183">
        <v>39522</v>
      </c>
      <c r="G412" s="184">
        <v>2008</v>
      </c>
      <c r="H412" s="180" t="s">
        <v>0</v>
      </c>
      <c r="I412" s="180" t="str">
        <f>LEFT($H412,2)</f>
        <v>LA</v>
      </c>
      <c r="J412" s="180" t="str">
        <f>RIGHT($H412,2)</f>
        <v>LA</v>
      </c>
      <c r="K412" s="180" t="str">
        <f>IF($L412=$M412,L412,CONCATENATE($L412,", ",IF(ISBLANK(N412),"",CONCATENATE(N412,", ")),$M412))</f>
        <v>South Central</v>
      </c>
      <c r="L412" s="180" t="str">
        <f>INDEX('State '!$A$1:$C$62,MATCH($I412,'State '!$B:$B,0),3)</f>
        <v>South Central</v>
      </c>
      <c r="M412" s="180" t="str">
        <f>INDEX('State '!$A$1:$C$62,MATCH($J412,'State '!$B:$B,0),3)</f>
        <v>South Central</v>
      </c>
      <c r="N412" s="180"/>
      <c r="O412" s="186">
        <v>25</v>
      </c>
      <c r="P412" s="186"/>
      <c r="Q412" s="186">
        <v>230</v>
      </c>
      <c r="R412" s="187"/>
      <c r="S412" s="188" t="s">
        <v>135</v>
      </c>
      <c r="T412" s="185" t="s">
        <v>390</v>
      </c>
      <c r="U412" s="189" t="s">
        <v>391</v>
      </c>
      <c r="V412" s="180"/>
      <c r="W412" s="185"/>
      <c r="X412" s="179"/>
      <c r="Y412" s="179"/>
      <c r="Z412" s="94"/>
      <c r="AA412" s="94"/>
      <c r="AB412" s="94"/>
    </row>
    <row r="413" spans="1:262" s="19" customFormat="1" x14ac:dyDescent="0.2">
      <c r="A413" s="180">
        <v>39990</v>
      </c>
      <c r="B413" s="181" t="s">
        <v>757</v>
      </c>
      <c r="C413" s="181" t="s">
        <v>263</v>
      </c>
      <c r="D413" s="181" t="s">
        <v>141</v>
      </c>
      <c r="E413" s="182" t="s">
        <v>144</v>
      </c>
      <c r="F413" s="183">
        <v>39486</v>
      </c>
      <c r="G413" s="184">
        <v>2008</v>
      </c>
      <c r="H413" s="180" t="s">
        <v>10</v>
      </c>
      <c r="I413" s="180" t="str">
        <f>LEFT($H413,2)</f>
        <v>NY</v>
      </c>
      <c r="J413" s="180" t="str">
        <f>RIGHT($H413,2)</f>
        <v>NY</v>
      </c>
      <c r="K413" s="180" t="str">
        <f>IF($L413=$M413,L413,CONCATENATE($L413,", ",IF(ISBLANK(N413),"",CONCATENATE(N413,", ")),$M413))</f>
        <v>Northeast</v>
      </c>
      <c r="L413" s="180" t="str">
        <f>INDEX('State '!$A$1:$C$62,MATCH($I413,'State '!$B:$B,0),3)</f>
        <v>Northeast</v>
      </c>
      <c r="M413" s="180" t="str">
        <f>INDEX('State '!$A$1:$C$62,MATCH($J413,'State '!$B:$B,0),3)</f>
        <v>Northeast</v>
      </c>
      <c r="N413" s="180"/>
      <c r="O413" s="186"/>
      <c r="P413" s="186">
        <v>8.8000000000000007</v>
      </c>
      <c r="Q413" s="186"/>
      <c r="R413" s="187">
        <v>30</v>
      </c>
      <c r="S413" s="188" t="s">
        <v>135</v>
      </c>
      <c r="T413" s="185" t="s">
        <v>390</v>
      </c>
      <c r="U413" s="189" t="s">
        <v>758</v>
      </c>
      <c r="V413" s="180"/>
      <c r="W413" s="179"/>
      <c r="X413" s="179"/>
      <c r="Y413" s="179"/>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94"/>
      <c r="CD413" s="94"/>
      <c r="CE413" s="94"/>
      <c r="CF413" s="94"/>
      <c r="CG413" s="94"/>
      <c r="CH413" s="94"/>
      <c r="CI413" s="94"/>
      <c r="CJ413" s="94"/>
      <c r="CK413" s="94"/>
      <c r="CL413" s="94"/>
      <c r="CM413" s="94"/>
      <c r="CN413" s="94"/>
      <c r="CO413" s="94"/>
      <c r="CP413" s="94"/>
      <c r="CQ413" s="94"/>
      <c r="CR413" s="94"/>
      <c r="CS413" s="94"/>
      <c r="CT413" s="94"/>
      <c r="CU413" s="94"/>
      <c r="CV413" s="94"/>
      <c r="CW413" s="94"/>
      <c r="CX413" s="94"/>
      <c r="CY413" s="94"/>
      <c r="CZ413" s="94"/>
      <c r="DA413" s="94"/>
      <c r="DB413" s="94"/>
      <c r="DC413" s="94"/>
      <c r="DD413" s="94"/>
      <c r="DE413" s="94"/>
      <c r="DF413" s="94"/>
      <c r="DG413" s="94"/>
      <c r="DH413" s="94"/>
      <c r="DI413" s="94"/>
      <c r="DJ413" s="94"/>
      <c r="DK413" s="94"/>
      <c r="DL413" s="94"/>
      <c r="DM413" s="94"/>
      <c r="DN413" s="94"/>
      <c r="DO413" s="94"/>
      <c r="DP413" s="94"/>
      <c r="DQ413" s="94"/>
      <c r="DR413" s="94"/>
      <c r="DS413" s="94"/>
      <c r="DT413" s="94"/>
      <c r="DU413" s="94"/>
      <c r="DV413" s="94"/>
      <c r="DW413" s="94"/>
      <c r="DX413" s="94"/>
      <c r="DY413" s="94"/>
      <c r="DZ413" s="94"/>
      <c r="EA413" s="94"/>
      <c r="EB413" s="94"/>
      <c r="EC413" s="94"/>
      <c r="ED413" s="94"/>
      <c r="EE413" s="94"/>
      <c r="EF413" s="94"/>
      <c r="EG413" s="94"/>
      <c r="EH413" s="94"/>
      <c r="EI413" s="94"/>
      <c r="EJ413" s="94"/>
      <c r="EK413" s="94"/>
      <c r="EL413" s="94"/>
      <c r="EM413" s="94"/>
      <c r="EN413" s="94"/>
      <c r="EO413" s="94"/>
      <c r="EP413" s="94"/>
      <c r="EQ413" s="94"/>
      <c r="ER413" s="94"/>
      <c r="ES413" s="94"/>
      <c r="ET413" s="94"/>
      <c r="EU413" s="94"/>
      <c r="EV413" s="94"/>
      <c r="EW413" s="94"/>
      <c r="EX413" s="94"/>
      <c r="EY413" s="94"/>
      <c r="EZ413" s="94"/>
      <c r="FA413" s="94"/>
      <c r="FB413" s="94"/>
      <c r="FC413" s="94"/>
      <c r="FD413" s="94"/>
      <c r="FE413" s="94"/>
      <c r="FF413" s="94"/>
      <c r="FG413" s="94"/>
      <c r="FH413" s="94"/>
      <c r="FI413" s="94"/>
      <c r="FJ413" s="94"/>
      <c r="FK413" s="94"/>
      <c r="FL413" s="94"/>
      <c r="FM413" s="94"/>
      <c r="FN413" s="94"/>
      <c r="FO413" s="94"/>
      <c r="FP413" s="94"/>
      <c r="FQ413" s="94"/>
      <c r="FR413" s="94"/>
      <c r="FS413" s="94"/>
      <c r="FT413" s="94"/>
      <c r="FU413" s="94"/>
      <c r="FV413" s="94"/>
      <c r="FW413" s="94"/>
      <c r="FX413" s="94"/>
      <c r="FY413" s="94"/>
      <c r="FZ413" s="94"/>
      <c r="GA413" s="94"/>
      <c r="GB413" s="94"/>
      <c r="GC413" s="94"/>
      <c r="GD413" s="94"/>
      <c r="GE413" s="94"/>
      <c r="GF413" s="94"/>
      <c r="GG413" s="94"/>
      <c r="GH413" s="94"/>
      <c r="GI413" s="94"/>
      <c r="GJ413" s="94"/>
      <c r="GK413" s="94"/>
      <c r="GL413" s="94"/>
      <c r="GM413" s="94"/>
      <c r="GN413" s="94"/>
      <c r="GO413" s="94"/>
      <c r="GP413" s="94"/>
      <c r="GQ413" s="94"/>
      <c r="GR413" s="94"/>
      <c r="GS413" s="94"/>
      <c r="GT413" s="94"/>
      <c r="GU413" s="94"/>
      <c r="GV413" s="94"/>
      <c r="GW413" s="94"/>
      <c r="GX413" s="94"/>
      <c r="GY413" s="94"/>
      <c r="GZ413" s="94"/>
      <c r="HA413" s="94"/>
      <c r="HB413" s="94"/>
      <c r="HC413" s="94"/>
      <c r="HD413" s="94"/>
      <c r="HE413" s="94"/>
      <c r="HF413" s="94"/>
      <c r="HG413" s="94"/>
      <c r="HH413" s="94"/>
      <c r="HI413" s="94"/>
      <c r="HJ413" s="94"/>
      <c r="HK413" s="94"/>
      <c r="HL413" s="94"/>
      <c r="HM413" s="94"/>
      <c r="HN413" s="94"/>
      <c r="HO413" s="94"/>
      <c r="HP413" s="94"/>
      <c r="HQ413" s="94"/>
      <c r="HR413" s="94"/>
      <c r="HS413" s="94"/>
      <c r="HT413" s="94"/>
      <c r="HU413" s="94"/>
      <c r="HV413" s="94"/>
      <c r="HW413" s="94"/>
      <c r="HX413" s="94"/>
      <c r="HY413" s="94"/>
      <c r="HZ413" s="94"/>
      <c r="IA413" s="94"/>
      <c r="IB413" s="94"/>
      <c r="IC413" s="94"/>
      <c r="ID413" s="94"/>
      <c r="IE413" s="94"/>
      <c r="IF413" s="94"/>
      <c r="IG413" s="94"/>
      <c r="IH413" s="94"/>
      <c r="II413" s="94"/>
      <c r="IJ413" s="94"/>
      <c r="IK413" s="94"/>
      <c r="IL413" s="94"/>
      <c r="IM413" s="94"/>
      <c r="IN413" s="94"/>
      <c r="IO413" s="94"/>
      <c r="IP413" s="94"/>
      <c r="IQ413" s="94"/>
      <c r="IR413" s="94"/>
      <c r="IS413" s="94"/>
      <c r="IT413" s="94"/>
      <c r="IU413" s="94"/>
      <c r="IV413" s="94"/>
      <c r="IW413" s="94"/>
      <c r="IX413" s="94"/>
      <c r="IY413" s="94"/>
      <c r="IZ413" s="94"/>
      <c r="JA413" s="94"/>
      <c r="JB413" s="94"/>
    </row>
    <row r="414" spans="1:262" s="19" customFormat="1" x14ac:dyDescent="0.2">
      <c r="A414" s="180">
        <v>40388</v>
      </c>
      <c r="B414" s="193" t="s">
        <v>862</v>
      </c>
      <c r="C414" s="193" t="s">
        <v>294</v>
      </c>
      <c r="D414" s="193" t="s">
        <v>137</v>
      </c>
      <c r="E414" s="193" t="s">
        <v>144</v>
      </c>
      <c r="F414" s="194">
        <v>39621</v>
      </c>
      <c r="G414" s="195">
        <v>2008</v>
      </c>
      <c r="H414" s="180" t="s">
        <v>863</v>
      </c>
      <c r="I414" s="180" t="str">
        <f>LEFT($H414,2)</f>
        <v>LA</v>
      </c>
      <c r="J414" s="180" t="str">
        <f>RIGHT($H414,2)</f>
        <v>AL</v>
      </c>
      <c r="K414" s="180" t="str">
        <f>IF($L414=$M414,L414,CONCATENATE($L414,", ",IF(ISBLANK(N414),"",CONCATENATE(N414,", ")),$M414))</f>
        <v>South Central</v>
      </c>
      <c r="L414" s="180" t="str">
        <f>INDEX('State '!$A$1:$C$62,MATCH($I414,'State '!$B:$B,0),3)</f>
        <v>South Central</v>
      </c>
      <c r="M414" s="180" t="str">
        <f>INDEX('State '!$A$1:$C$62,MATCH($J414,'State '!$B:$B,0),3)</f>
        <v>South Central</v>
      </c>
      <c r="N414" s="180"/>
      <c r="O414" s="187">
        <v>583</v>
      </c>
      <c r="P414" s="187">
        <v>135</v>
      </c>
      <c r="Q414" s="187">
        <v>2000</v>
      </c>
      <c r="R414" s="186" t="s">
        <v>479</v>
      </c>
      <c r="S414" s="180" t="s">
        <v>135</v>
      </c>
      <c r="T414" s="180" t="s">
        <v>390</v>
      </c>
      <c r="U414" s="180" t="s">
        <v>864</v>
      </c>
      <c r="V414" s="180"/>
      <c r="W414" s="179"/>
      <c r="X414" s="179"/>
      <c r="Y414" s="179"/>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94"/>
      <c r="CD414" s="94"/>
      <c r="CE414" s="94"/>
      <c r="CF414" s="94"/>
      <c r="CG414" s="94"/>
      <c r="CH414" s="94"/>
      <c r="CI414" s="94"/>
      <c r="CJ414" s="94"/>
      <c r="CK414" s="94"/>
      <c r="CL414" s="94"/>
      <c r="CM414" s="94"/>
      <c r="CN414" s="94"/>
      <c r="CO414" s="94"/>
      <c r="CP414" s="94"/>
      <c r="CQ414" s="94"/>
      <c r="CR414" s="94"/>
      <c r="CS414" s="94"/>
      <c r="CT414" s="94"/>
      <c r="CU414" s="94"/>
      <c r="CV414" s="94"/>
      <c r="CW414" s="94"/>
      <c r="CX414" s="94"/>
      <c r="CY414" s="94"/>
      <c r="CZ414" s="94"/>
      <c r="DA414" s="94"/>
      <c r="DB414" s="94"/>
      <c r="DC414" s="94"/>
      <c r="DD414" s="94"/>
      <c r="DE414" s="94"/>
      <c r="DF414" s="94"/>
      <c r="DG414" s="94"/>
      <c r="DH414" s="94"/>
      <c r="DI414" s="94"/>
      <c r="DJ414" s="94"/>
      <c r="DK414" s="94"/>
      <c r="DL414" s="94"/>
      <c r="DM414" s="94"/>
      <c r="DN414" s="94"/>
      <c r="DO414" s="94"/>
      <c r="DP414" s="94"/>
      <c r="DQ414" s="94"/>
      <c r="DR414" s="94"/>
      <c r="DS414" s="94"/>
      <c r="DT414" s="94"/>
      <c r="DU414" s="94"/>
      <c r="DV414" s="94"/>
      <c r="DW414" s="94"/>
      <c r="DX414" s="94"/>
      <c r="DY414" s="94"/>
      <c r="DZ414" s="94"/>
      <c r="EA414" s="94"/>
      <c r="EB414" s="94"/>
      <c r="EC414" s="94"/>
      <c r="ED414" s="94"/>
      <c r="EE414" s="94"/>
      <c r="EF414" s="94"/>
      <c r="EG414" s="94"/>
      <c r="EH414" s="94"/>
      <c r="EI414" s="94"/>
      <c r="EJ414" s="94"/>
      <c r="EK414" s="94"/>
      <c r="EL414" s="94"/>
      <c r="EM414" s="94"/>
      <c r="EN414" s="94"/>
      <c r="EO414" s="94"/>
      <c r="EP414" s="94"/>
      <c r="EQ414" s="94"/>
      <c r="ER414" s="94"/>
      <c r="ES414" s="94"/>
      <c r="ET414" s="94"/>
      <c r="EU414" s="94"/>
      <c r="EV414" s="94"/>
      <c r="EW414" s="94"/>
      <c r="EX414" s="94"/>
      <c r="EY414" s="94"/>
      <c r="EZ414" s="94"/>
      <c r="FA414" s="94"/>
      <c r="FB414" s="94"/>
      <c r="FC414" s="94"/>
      <c r="FD414" s="94"/>
      <c r="FE414" s="94"/>
      <c r="FF414" s="94"/>
      <c r="FG414" s="94"/>
      <c r="FH414" s="94"/>
      <c r="FI414" s="94"/>
      <c r="FJ414" s="94"/>
      <c r="FK414" s="94"/>
      <c r="FL414" s="94"/>
      <c r="FM414" s="94"/>
      <c r="FN414" s="94"/>
      <c r="FO414" s="94"/>
      <c r="FP414" s="94"/>
      <c r="FQ414" s="94"/>
      <c r="FR414" s="94"/>
      <c r="FS414" s="94"/>
      <c r="FT414" s="94"/>
      <c r="FU414" s="94"/>
      <c r="FV414" s="94"/>
      <c r="FW414" s="94"/>
      <c r="FX414" s="94"/>
      <c r="FY414" s="94"/>
      <c r="FZ414" s="94"/>
      <c r="GA414" s="94"/>
      <c r="GB414" s="94"/>
      <c r="GC414" s="94"/>
      <c r="GD414" s="94"/>
      <c r="GE414" s="94"/>
      <c r="GF414" s="94"/>
      <c r="GG414" s="94"/>
      <c r="GH414" s="94"/>
      <c r="GI414" s="94"/>
      <c r="GJ414" s="94"/>
      <c r="GK414" s="94"/>
      <c r="GL414" s="94"/>
      <c r="GM414" s="94"/>
      <c r="GN414" s="94"/>
      <c r="GO414" s="94"/>
      <c r="GP414" s="94"/>
      <c r="GQ414" s="94"/>
      <c r="GR414" s="94"/>
      <c r="GS414" s="94"/>
      <c r="GT414" s="94"/>
      <c r="GU414" s="94"/>
      <c r="GV414" s="94"/>
      <c r="GW414" s="94"/>
      <c r="GX414" s="94"/>
      <c r="GY414" s="94"/>
      <c r="GZ414" s="94"/>
      <c r="HA414" s="94"/>
      <c r="HB414" s="94"/>
      <c r="HC414" s="94"/>
      <c r="HD414" s="94"/>
      <c r="HE414" s="94"/>
      <c r="HF414" s="94"/>
      <c r="HG414" s="94"/>
      <c r="HH414" s="94"/>
      <c r="HI414" s="94"/>
      <c r="HJ414" s="94"/>
      <c r="HK414" s="94"/>
      <c r="HL414" s="94"/>
      <c r="HM414" s="94"/>
      <c r="HN414" s="94"/>
      <c r="HO414" s="94"/>
      <c r="HP414" s="94"/>
      <c r="HQ414" s="94"/>
      <c r="HR414" s="94"/>
      <c r="HS414" s="94"/>
      <c r="HT414" s="94"/>
      <c r="HU414" s="94"/>
      <c r="HV414" s="94"/>
      <c r="HW414" s="94"/>
      <c r="HX414" s="94"/>
      <c r="HY414" s="94"/>
      <c r="HZ414" s="94"/>
      <c r="IA414" s="94"/>
      <c r="IB414" s="94"/>
      <c r="IC414" s="94"/>
      <c r="ID414" s="94"/>
      <c r="IE414" s="94"/>
      <c r="IF414" s="94"/>
      <c r="IG414" s="94"/>
      <c r="IH414" s="94"/>
      <c r="II414" s="94"/>
      <c r="IJ414" s="94"/>
      <c r="IK414" s="94"/>
      <c r="IL414" s="94"/>
      <c r="IM414" s="94"/>
      <c r="IN414" s="94"/>
      <c r="IO414" s="94"/>
      <c r="IP414" s="94"/>
      <c r="IQ414" s="94"/>
      <c r="IR414" s="94"/>
      <c r="IS414" s="94"/>
      <c r="IT414" s="94"/>
      <c r="IU414" s="94"/>
      <c r="IV414" s="94"/>
      <c r="IW414" s="94"/>
      <c r="IX414" s="94"/>
      <c r="IY414" s="94"/>
      <c r="IZ414" s="94"/>
      <c r="JA414" s="94"/>
      <c r="JB414" s="94"/>
    </row>
    <row r="415" spans="1:262" s="19" customFormat="1" x14ac:dyDescent="0.2">
      <c r="A415" s="180">
        <v>39990</v>
      </c>
      <c r="B415" s="193" t="s">
        <v>866</v>
      </c>
      <c r="C415" s="193" t="s">
        <v>296</v>
      </c>
      <c r="D415" s="193" t="s">
        <v>141</v>
      </c>
      <c r="E415" s="193" t="s">
        <v>144</v>
      </c>
      <c r="F415" s="194">
        <v>39675</v>
      </c>
      <c r="G415" s="195">
        <v>2008</v>
      </c>
      <c r="H415" s="180" t="s">
        <v>867</v>
      </c>
      <c r="I415" s="180" t="str">
        <f>LEFT($H415,2)</f>
        <v>CO</v>
      </c>
      <c r="J415" s="180" t="str">
        <f>RIGHT($H415,2)</f>
        <v>KS</v>
      </c>
      <c r="K415" s="180" t="str">
        <f>IF($L415=$M415,L415,CONCATENATE($L415,", ",IF(ISBLANK(N415),"",CONCATENATE(N415,", ")),$M415))</f>
        <v>Mountain, South Central</v>
      </c>
      <c r="L415" s="180" t="str">
        <f>INDEX('State '!$A$1:$C$62,MATCH($I415,'State '!$B:$B,0),3)</f>
        <v>Mountain</v>
      </c>
      <c r="M415" s="180" t="str">
        <f>INDEX('State '!$A$1:$C$62,MATCH($J415,'State '!$B:$B,0),3)</f>
        <v>South Central</v>
      </c>
      <c r="N415" s="180"/>
      <c r="O415" s="187">
        <v>20.2</v>
      </c>
      <c r="P415" s="187"/>
      <c r="Q415" s="187">
        <v>90</v>
      </c>
      <c r="R415" s="186">
        <v>36</v>
      </c>
      <c r="S415" s="180" t="s">
        <v>135</v>
      </c>
      <c r="T415" s="180" t="s">
        <v>390</v>
      </c>
      <c r="U415" s="180" t="s">
        <v>868</v>
      </c>
      <c r="V415" s="180"/>
      <c r="W415" s="179"/>
      <c r="X415" s="179"/>
      <c r="Y415" s="179"/>
    </row>
    <row r="416" spans="1:262" ht="25.5" x14ac:dyDescent="0.2">
      <c r="A416" s="180">
        <v>40200</v>
      </c>
      <c r="B416" s="193" t="s">
        <v>882</v>
      </c>
      <c r="C416" s="193" t="s">
        <v>260</v>
      </c>
      <c r="D416" s="193" t="s">
        <v>137</v>
      </c>
      <c r="E416" s="193" t="s">
        <v>144</v>
      </c>
      <c r="F416" s="194">
        <v>39767</v>
      </c>
      <c r="G416" s="195">
        <v>2008</v>
      </c>
      <c r="H416" s="180" t="s">
        <v>25</v>
      </c>
      <c r="I416" s="180" t="str">
        <f>LEFT($H416,2)</f>
        <v>CO</v>
      </c>
      <c r="J416" s="180" t="str">
        <f>RIGHT($H416,2)</f>
        <v>CO</v>
      </c>
      <c r="K416" s="180" t="str">
        <f>IF($L416=$M416,L416,CONCATENATE($L416,", ",IF(ISBLANK(N416),"",CONCATENATE(N416,", ")),$M416))</f>
        <v>Mountain</v>
      </c>
      <c r="L416" s="180" t="str">
        <f>INDEX('State '!$A$1:$C$62,MATCH($I416,'State '!$B:$B,0),3)</f>
        <v>Mountain</v>
      </c>
      <c r="M416" s="180" t="str">
        <f>INDEX('State '!$A$1:$C$62,MATCH($J416,'State '!$B:$B,0),3)</f>
        <v>Mountain</v>
      </c>
      <c r="N416" s="180"/>
      <c r="O416" s="187">
        <v>216</v>
      </c>
      <c r="P416" s="187">
        <v>164</v>
      </c>
      <c r="Q416" s="187">
        <v>900</v>
      </c>
      <c r="R416" s="186" t="s">
        <v>422</v>
      </c>
      <c r="S416" s="180" t="s">
        <v>135</v>
      </c>
      <c r="T416" s="180" t="s">
        <v>390</v>
      </c>
      <c r="U416" s="180" t="s">
        <v>883</v>
      </c>
      <c r="V416" s="180"/>
      <c r="W416" s="179"/>
      <c r="X416" s="179"/>
      <c r="Y416" s="179"/>
      <c r="Z416" s="94"/>
      <c r="AA416" s="94"/>
      <c r="AB416" s="94"/>
    </row>
    <row r="417" spans="1:262" x14ac:dyDescent="0.2">
      <c r="A417" s="180">
        <v>39990</v>
      </c>
      <c r="B417" s="193" t="s">
        <v>793</v>
      </c>
      <c r="C417" s="193" t="s">
        <v>225</v>
      </c>
      <c r="D417" s="193" t="s">
        <v>141</v>
      </c>
      <c r="E417" s="193" t="s">
        <v>144</v>
      </c>
      <c r="F417" s="194">
        <v>39753</v>
      </c>
      <c r="G417" s="195">
        <v>2008</v>
      </c>
      <c r="H417" s="180" t="s">
        <v>794</v>
      </c>
      <c r="I417" s="180" t="str">
        <f>LEFT($H417,2)</f>
        <v>PA</v>
      </c>
      <c r="J417" s="180" t="str">
        <f>RIGHT($H417,2)</f>
        <v>MD</v>
      </c>
      <c r="K417" s="180" t="str">
        <f>IF($L417=$M417,L417,CONCATENATE($L417,", ",IF(ISBLANK(N417),"",CONCATENATE(N417,", ")),$M417))</f>
        <v>Northeast</v>
      </c>
      <c r="L417" s="180" t="str">
        <f>INDEX('State '!$A$1:$C$62,MATCH($I417,'State '!$B:$B,0),3)</f>
        <v>Northeast</v>
      </c>
      <c r="M417" s="180" t="str">
        <f>INDEX('State '!$A$1:$C$62,MATCH($J417,'State '!$B:$B,0),3)</f>
        <v>Northeast</v>
      </c>
      <c r="N417" s="180"/>
      <c r="O417" s="187">
        <v>175</v>
      </c>
      <c r="P417" s="187">
        <v>113</v>
      </c>
      <c r="Q417" s="187">
        <v>700</v>
      </c>
      <c r="R417" s="186" t="s">
        <v>488</v>
      </c>
      <c r="S417" s="180" t="s">
        <v>135</v>
      </c>
      <c r="T417" s="180" t="s">
        <v>390</v>
      </c>
      <c r="U417" s="180" t="s">
        <v>795</v>
      </c>
      <c r="V417" s="180"/>
      <c r="W417" s="179"/>
      <c r="X417" s="179"/>
      <c r="Y417" s="179"/>
      <c r="Z417" s="94"/>
      <c r="AA417" s="94"/>
      <c r="AB417" s="94"/>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row>
    <row r="418" spans="1:262" x14ac:dyDescent="0.2">
      <c r="A418" s="180">
        <v>39990</v>
      </c>
      <c r="B418" s="181" t="s">
        <v>796</v>
      </c>
      <c r="C418" s="181" t="s">
        <v>286</v>
      </c>
      <c r="D418" s="181" t="s">
        <v>141</v>
      </c>
      <c r="E418" s="182" t="s">
        <v>144</v>
      </c>
      <c r="F418" s="183">
        <v>39797</v>
      </c>
      <c r="G418" s="184">
        <v>2008</v>
      </c>
      <c r="H418" s="180" t="s">
        <v>54</v>
      </c>
      <c r="I418" s="180" t="str">
        <f>LEFT($H418,2)</f>
        <v>MD</v>
      </c>
      <c r="J418" s="180" t="str">
        <f>RIGHT($H418,2)</f>
        <v>MD</v>
      </c>
      <c r="K418" s="180" t="str">
        <f>IF($L418=$M418,L418,CONCATENATE($L418,", ",IF(ISBLANK(N418),"",CONCATENATE(N418,", ")),$M418))</f>
        <v>Northeast</v>
      </c>
      <c r="L418" s="180" t="str">
        <f>INDEX('State '!$A$1:$C$62,MATCH($I418,'State '!$B:$B,0),3)</f>
        <v>Northeast</v>
      </c>
      <c r="M418" s="180" t="str">
        <f>INDEX('State '!$A$1:$C$62,MATCH($J418,'State '!$B:$B,0),3)</f>
        <v>Northeast</v>
      </c>
      <c r="N418" s="180"/>
      <c r="O418" s="186">
        <v>159.80000000000001</v>
      </c>
      <c r="P418" s="186">
        <v>47.8</v>
      </c>
      <c r="Q418" s="186">
        <v>800</v>
      </c>
      <c r="R418" s="187">
        <v>36</v>
      </c>
      <c r="S418" s="188" t="s">
        <v>135</v>
      </c>
      <c r="T418" s="185" t="s">
        <v>390</v>
      </c>
      <c r="U418" s="189" t="s">
        <v>797</v>
      </c>
      <c r="V418" s="180"/>
      <c r="W418" s="179"/>
      <c r="X418" s="179"/>
      <c r="Y418" s="179"/>
      <c r="Z418" s="94"/>
      <c r="AA418" s="94"/>
      <c r="AB418" s="94"/>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19"/>
      <c r="DX418" s="19"/>
      <c r="DY418" s="19"/>
      <c r="DZ418" s="19"/>
      <c r="EA418" s="19"/>
      <c r="EB418" s="19"/>
      <c r="EC418" s="19"/>
      <c r="ED418" s="19"/>
      <c r="EE418" s="19"/>
      <c r="EF418" s="19"/>
      <c r="EG418" s="19"/>
      <c r="EH418" s="19"/>
      <c r="EI418" s="19"/>
      <c r="EJ418" s="19"/>
      <c r="EK418" s="19"/>
      <c r="EL418" s="19"/>
      <c r="EM418" s="19"/>
      <c r="EN418" s="19"/>
      <c r="EO418" s="19"/>
      <c r="EP418" s="19"/>
      <c r="EQ418" s="19"/>
      <c r="ER418" s="19"/>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row>
    <row r="419" spans="1:262" s="19" customFormat="1" ht="25.5" x14ac:dyDescent="0.2">
      <c r="A419" s="180">
        <v>39990</v>
      </c>
      <c r="B419" s="193" t="s">
        <v>744</v>
      </c>
      <c r="C419" s="193" t="s">
        <v>225</v>
      </c>
      <c r="D419" s="193" t="s">
        <v>141</v>
      </c>
      <c r="E419" s="193" t="s">
        <v>144</v>
      </c>
      <c r="F419" s="194">
        <v>39753</v>
      </c>
      <c r="G419" s="195">
        <v>2008</v>
      </c>
      <c r="H419" s="180" t="s">
        <v>33</v>
      </c>
      <c r="I419" s="180" t="str">
        <f>LEFT($H419,2)</f>
        <v>WV</v>
      </c>
      <c r="J419" s="180" t="str">
        <f>RIGHT($H419,2)</f>
        <v>WV</v>
      </c>
      <c r="K419" s="180" t="str">
        <f>IF($L419=$M419,L419,CONCATENATE($L419,", ",IF(ISBLANK(N419),"",CONCATENATE(N419,", ")),$M419))</f>
        <v>Northeast</v>
      </c>
      <c r="L419" s="180" t="str">
        <f>INDEX('State '!$A$1:$C$62,MATCH($I419,'State '!$B:$B,0),3)</f>
        <v>Northeast</v>
      </c>
      <c r="M419" s="180" t="str">
        <f>INDEX('State '!$A$1:$C$62,MATCH($J419,'State '!$B:$B,0),3)</f>
        <v>Northeast</v>
      </c>
      <c r="N419" s="180"/>
      <c r="O419" s="187">
        <v>14.69</v>
      </c>
      <c r="P419" s="187">
        <v>6.43</v>
      </c>
      <c r="Q419" s="187">
        <v>21.25</v>
      </c>
      <c r="R419" s="186" t="s">
        <v>745</v>
      </c>
      <c r="S419" s="180" t="s">
        <v>135</v>
      </c>
      <c r="T419" s="180" t="s">
        <v>390</v>
      </c>
      <c r="U419" s="180" t="s">
        <v>746</v>
      </c>
      <c r="V419" s="180"/>
      <c r="W419" s="179"/>
      <c r="X419" s="179"/>
      <c r="Y419" s="179"/>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c r="GS419" s="94"/>
      <c r="GT419" s="94"/>
      <c r="GU419" s="94"/>
      <c r="GV419" s="94"/>
      <c r="GW419" s="94"/>
      <c r="GX419" s="94"/>
      <c r="GY419" s="94"/>
      <c r="GZ419" s="94"/>
      <c r="HA419" s="94"/>
      <c r="HB419" s="94"/>
      <c r="HC419" s="94"/>
      <c r="HD419" s="94"/>
      <c r="HE419" s="94"/>
      <c r="HF419" s="94"/>
      <c r="HG419" s="94"/>
      <c r="HH419" s="94"/>
      <c r="HI419" s="94"/>
      <c r="HJ419" s="94"/>
      <c r="HK419" s="94"/>
      <c r="HL419" s="94"/>
      <c r="HM419" s="94"/>
      <c r="HN419" s="94"/>
      <c r="HO419" s="94"/>
      <c r="HP419" s="94"/>
      <c r="HQ419" s="94"/>
      <c r="HR419" s="94"/>
      <c r="HS419" s="94"/>
      <c r="HT419" s="94"/>
      <c r="HU419" s="94"/>
      <c r="HV419" s="94"/>
      <c r="HW419" s="94"/>
      <c r="HX419" s="94"/>
      <c r="HY419" s="94"/>
      <c r="HZ419" s="94"/>
      <c r="IA419" s="94"/>
      <c r="IB419" s="94"/>
      <c r="IC419" s="94"/>
      <c r="ID419" s="94"/>
      <c r="IE419" s="94"/>
      <c r="IF419" s="94"/>
      <c r="IG419" s="94"/>
      <c r="IH419" s="94"/>
      <c r="II419" s="94"/>
      <c r="IJ419" s="94"/>
      <c r="IK419" s="94"/>
      <c r="IL419" s="94"/>
      <c r="IM419" s="94"/>
      <c r="IN419" s="94"/>
      <c r="IO419" s="94"/>
      <c r="IP419" s="94"/>
      <c r="IQ419" s="94"/>
      <c r="IR419" s="94"/>
      <c r="IS419" s="94"/>
      <c r="IT419" s="94"/>
      <c r="IU419" s="94"/>
      <c r="IV419" s="94"/>
      <c r="IW419" s="94"/>
      <c r="IX419" s="94"/>
      <c r="IY419" s="94"/>
      <c r="IZ419" s="94"/>
      <c r="JA419" s="94"/>
      <c r="JB419" s="94"/>
    </row>
    <row r="420" spans="1:262" x14ac:dyDescent="0.2">
      <c r="A420" s="180">
        <v>39990</v>
      </c>
      <c r="B420" s="193" t="s">
        <v>831</v>
      </c>
      <c r="C420" s="193" t="s">
        <v>219</v>
      </c>
      <c r="D420" s="193" t="s">
        <v>141</v>
      </c>
      <c r="E420" s="193" t="s">
        <v>144</v>
      </c>
      <c r="F420" s="194">
        <v>39767</v>
      </c>
      <c r="G420" s="195">
        <v>2008</v>
      </c>
      <c r="H420" s="180" t="s">
        <v>832</v>
      </c>
      <c r="I420" s="180" t="str">
        <f>LEFT($H420,2)</f>
        <v>PA</v>
      </c>
      <c r="J420" s="180" t="str">
        <f>RIGHT($H420,2)</f>
        <v>DE</v>
      </c>
      <c r="K420" s="180" t="str">
        <f>IF($L420=$M420,L420,CONCATENATE($L420,", ",IF(ISBLANK(N420),"",CONCATENATE(N420,", ")),$M420))</f>
        <v>Northeast</v>
      </c>
      <c r="L420" s="180" t="str">
        <f>INDEX('State '!$A$1:$C$62,MATCH($I420,'State '!$B:$B,0),3)</f>
        <v>Northeast</v>
      </c>
      <c r="M420" s="180" t="str">
        <f>INDEX('State '!$A$1:$C$62,MATCH($J420,'State '!$B:$B,0),3)</f>
        <v>Northeast</v>
      </c>
      <c r="N420" s="180"/>
      <c r="O420" s="187">
        <v>8.2899999999999991</v>
      </c>
      <c r="P420" s="187">
        <v>9</v>
      </c>
      <c r="Q420" s="187">
        <v>10.85</v>
      </c>
      <c r="R420" s="186">
        <v>16</v>
      </c>
      <c r="S420" s="180" t="s">
        <v>135</v>
      </c>
      <c r="T420" s="180" t="s">
        <v>390</v>
      </c>
      <c r="U420" s="180" t="s">
        <v>833</v>
      </c>
      <c r="V420" s="180"/>
      <c r="W420" s="179"/>
      <c r="X420" s="179"/>
      <c r="Y420" s="179"/>
      <c r="Z420" s="94"/>
      <c r="AA420" s="94"/>
      <c r="AB420" s="94"/>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19"/>
      <c r="DX420" s="19"/>
      <c r="DY420" s="19"/>
      <c r="DZ420" s="19"/>
      <c r="EA420" s="19"/>
      <c r="EB420" s="19"/>
      <c r="EC420" s="19"/>
      <c r="ED420" s="19"/>
      <c r="EE420" s="19"/>
      <c r="EF420" s="19"/>
      <c r="EG420" s="19"/>
      <c r="EH420" s="19"/>
      <c r="EI420" s="19"/>
      <c r="EJ420" s="19"/>
      <c r="EK420" s="19"/>
      <c r="EL420" s="19"/>
      <c r="EM420" s="19"/>
      <c r="EN420" s="19"/>
      <c r="EO420" s="19"/>
      <c r="EP420" s="19"/>
      <c r="EQ420" s="19"/>
      <c r="ER420" s="19"/>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row>
    <row r="421" spans="1:262" s="19" customFormat="1" x14ac:dyDescent="0.2">
      <c r="A421" s="180">
        <v>40367</v>
      </c>
      <c r="B421" s="193" t="s">
        <v>755</v>
      </c>
      <c r="C421" s="193" t="s">
        <v>1784</v>
      </c>
      <c r="D421" s="193" t="s">
        <v>141</v>
      </c>
      <c r="E421" s="193" t="s">
        <v>144</v>
      </c>
      <c r="F421" s="194">
        <v>39813</v>
      </c>
      <c r="G421" s="195">
        <v>2008</v>
      </c>
      <c r="H421" s="180" t="s">
        <v>43</v>
      </c>
      <c r="I421" s="180" t="str">
        <f>LEFT($H421,2)</f>
        <v>NM</v>
      </c>
      <c r="J421" s="180" t="str">
        <f>RIGHT($H421,2)</f>
        <v>NM</v>
      </c>
      <c r="K421" s="180" t="str">
        <f>IF($L421=$M421,L421,CONCATENATE($L421,", ",IF(ISBLANK(N421),"",CONCATENATE(N421,", ")),$M421))</f>
        <v>Mountain</v>
      </c>
      <c r="L421" s="180" t="str">
        <f>INDEX('State '!$A$1:$C$62,MATCH($I421,'State '!$B:$B,0),3)</f>
        <v>Mountain</v>
      </c>
      <c r="M421" s="180" t="str">
        <f>INDEX('State '!$A$1:$C$62,MATCH($J421,'State '!$B:$B,0),3)</f>
        <v>Mountain</v>
      </c>
      <c r="N421" s="180"/>
      <c r="O421" s="187">
        <v>26.5</v>
      </c>
      <c r="P421" s="187"/>
      <c r="Q421" s="187">
        <v>12</v>
      </c>
      <c r="R421" s="186"/>
      <c r="S421" s="180" t="s">
        <v>135</v>
      </c>
      <c r="T421" s="180" t="s">
        <v>390</v>
      </c>
      <c r="U421" s="180" t="s">
        <v>756</v>
      </c>
      <c r="V421" s="180"/>
      <c r="W421" s="179"/>
      <c r="X421" s="179"/>
      <c r="Y421" s="179"/>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4"/>
      <c r="GM421" s="94"/>
      <c r="GN421" s="94"/>
      <c r="GO421" s="94"/>
      <c r="GP421" s="94"/>
      <c r="GQ421" s="94"/>
      <c r="GR421" s="94"/>
      <c r="GS421" s="94"/>
      <c r="GT421" s="94"/>
      <c r="GU421" s="94"/>
      <c r="GV421" s="94"/>
      <c r="GW421" s="94"/>
      <c r="GX421" s="94"/>
      <c r="GY421" s="94"/>
      <c r="GZ421" s="94"/>
      <c r="HA421" s="94"/>
      <c r="HB421" s="94"/>
      <c r="HC421" s="94"/>
      <c r="HD421" s="94"/>
      <c r="HE421" s="94"/>
      <c r="HF421" s="94"/>
      <c r="HG421" s="94"/>
      <c r="HH421" s="94"/>
      <c r="HI421" s="94"/>
      <c r="HJ421" s="94"/>
      <c r="HK421" s="94"/>
      <c r="HL421" s="94"/>
      <c r="HM421" s="94"/>
      <c r="HN421" s="94"/>
      <c r="HO421" s="94"/>
      <c r="HP421" s="94"/>
      <c r="HQ421" s="94"/>
      <c r="HR421" s="94"/>
      <c r="HS421" s="94"/>
      <c r="HT421" s="94"/>
      <c r="HU421" s="94"/>
      <c r="HV421" s="94"/>
      <c r="HW421" s="94"/>
      <c r="HX421" s="94"/>
      <c r="HY421" s="94"/>
      <c r="HZ421" s="94"/>
      <c r="IA421" s="94"/>
      <c r="IB421" s="94"/>
      <c r="IC421" s="94"/>
      <c r="ID421" s="94"/>
      <c r="IE421" s="94"/>
      <c r="IF421" s="94"/>
      <c r="IG421" s="94"/>
      <c r="IH421" s="94"/>
      <c r="II421" s="94"/>
      <c r="IJ421" s="94"/>
      <c r="IK421" s="94"/>
      <c r="IL421" s="94"/>
      <c r="IM421" s="94"/>
      <c r="IN421" s="94"/>
      <c r="IO421" s="94"/>
      <c r="IP421" s="94"/>
      <c r="IQ421" s="94"/>
      <c r="IR421" s="94"/>
      <c r="IS421" s="94"/>
      <c r="IT421" s="94"/>
      <c r="IU421" s="94"/>
      <c r="IV421" s="94"/>
      <c r="IW421" s="94"/>
      <c r="IX421" s="94"/>
      <c r="IY421" s="94"/>
      <c r="IZ421" s="94"/>
      <c r="JA421" s="94"/>
      <c r="JB421" s="94"/>
    </row>
    <row r="422" spans="1:262" s="19" customFormat="1" x14ac:dyDescent="0.2">
      <c r="A422" s="180">
        <v>39990</v>
      </c>
      <c r="B422" s="181" t="s">
        <v>759</v>
      </c>
      <c r="C422" s="181" t="s">
        <v>1784</v>
      </c>
      <c r="D422" s="181" t="s">
        <v>134</v>
      </c>
      <c r="E422" s="182" t="s">
        <v>144</v>
      </c>
      <c r="F422" s="183">
        <v>39778</v>
      </c>
      <c r="G422" s="184">
        <v>2008</v>
      </c>
      <c r="H422" s="180" t="s">
        <v>6</v>
      </c>
      <c r="I422" s="180" t="str">
        <f>LEFT($H422,2)</f>
        <v>TX</v>
      </c>
      <c r="J422" s="180" t="str">
        <f>RIGHT($H422,2)</f>
        <v>TX</v>
      </c>
      <c r="K422" s="180" t="str">
        <f>IF($L422=$M422,L422,CONCATENATE($L422,", ",IF(ISBLANK(N422),"",CONCATENATE(N422,", ")),$M422))</f>
        <v>South Central</v>
      </c>
      <c r="L422" s="180" t="str">
        <f>INDEX('State '!$A$1:$C$62,MATCH($I422,'State '!$B:$B,0),3)</f>
        <v>South Central</v>
      </c>
      <c r="M422" s="180" t="str">
        <f>INDEX('State '!$A$1:$C$62,MATCH($J422,'State '!$B:$B,0),3)</f>
        <v>South Central</v>
      </c>
      <c r="N422" s="180"/>
      <c r="O422" s="186">
        <v>16.899999999999999</v>
      </c>
      <c r="P422" s="186">
        <v>7.3</v>
      </c>
      <c r="Q422" s="186">
        <v>150</v>
      </c>
      <c r="R422" s="187">
        <v>20</v>
      </c>
      <c r="S422" s="188" t="s">
        <v>135</v>
      </c>
      <c r="T422" s="185" t="s">
        <v>390</v>
      </c>
      <c r="U422" s="189" t="s">
        <v>760</v>
      </c>
      <c r="V422" s="180"/>
      <c r="W422" s="179"/>
      <c r="X422" s="179"/>
      <c r="Y422" s="179"/>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row>
    <row r="423" spans="1:262" s="19" customFormat="1" ht="25.5" x14ac:dyDescent="0.2">
      <c r="A423" s="180">
        <v>39990</v>
      </c>
      <c r="B423" s="181" t="s">
        <v>769</v>
      </c>
      <c r="C423" s="181" t="s">
        <v>1784</v>
      </c>
      <c r="D423" s="181" t="s">
        <v>141</v>
      </c>
      <c r="E423" s="182" t="s">
        <v>144</v>
      </c>
      <c r="F423" s="183">
        <v>39783</v>
      </c>
      <c r="G423" s="184">
        <v>2008</v>
      </c>
      <c r="H423" s="180" t="s">
        <v>40</v>
      </c>
      <c r="I423" s="180" t="str">
        <f>LEFT($H423,2)</f>
        <v>AZ</v>
      </c>
      <c r="J423" s="180" t="str">
        <f>RIGHT($H423,2)</f>
        <v>AZ</v>
      </c>
      <c r="K423" s="180" t="str">
        <f>IF($L423=$M423,L423,CONCATENATE($L423,", ",IF(ISBLANK(N423),"",CONCATENATE(N423,", ")),$M423))</f>
        <v>Mountain</v>
      </c>
      <c r="L423" s="180" t="str">
        <f>INDEX('State '!$A$1:$C$62,MATCH($I423,'State '!$B:$B,0),3)</f>
        <v>Mountain</v>
      </c>
      <c r="M423" s="180" t="str">
        <f>INDEX('State '!$A$1:$C$62,MATCH($J423,'State '!$B:$B,0),3)</f>
        <v>Mountain</v>
      </c>
      <c r="N423" s="180"/>
      <c r="O423" s="186">
        <v>23.9</v>
      </c>
      <c r="P423" s="186"/>
      <c r="Q423" s="186">
        <v>30</v>
      </c>
      <c r="R423" s="187"/>
      <c r="S423" s="188" t="s">
        <v>135</v>
      </c>
      <c r="T423" s="185" t="s">
        <v>390</v>
      </c>
      <c r="U423" s="189" t="s">
        <v>770</v>
      </c>
      <c r="V423" s="180"/>
      <c r="W423" s="179"/>
      <c r="X423" s="179"/>
      <c r="Y423" s="179"/>
    </row>
    <row r="424" spans="1:262" s="19" customFormat="1" x14ac:dyDescent="0.2">
      <c r="A424" s="180">
        <v>39990</v>
      </c>
      <c r="B424" s="181" t="s">
        <v>820</v>
      </c>
      <c r="C424" s="181" t="s">
        <v>232</v>
      </c>
      <c r="D424" s="181" t="s">
        <v>141</v>
      </c>
      <c r="E424" s="182" t="s">
        <v>144</v>
      </c>
      <c r="F424" s="183">
        <v>39797</v>
      </c>
      <c r="G424" s="184">
        <v>2008</v>
      </c>
      <c r="H424" s="180" t="s">
        <v>10</v>
      </c>
      <c r="I424" s="180" t="str">
        <f>LEFT($H424,2)</f>
        <v>NY</v>
      </c>
      <c r="J424" s="180" t="str">
        <f>RIGHT($H424,2)</f>
        <v>NY</v>
      </c>
      <c r="K424" s="180" t="str">
        <f>IF($L424=$M424,L424,CONCATENATE($L424,", ",IF(ISBLANK(N424),"",CONCATENATE(N424,", ")),$M424))</f>
        <v>Northeast</v>
      </c>
      <c r="L424" s="180" t="str">
        <f>INDEX('State '!$A$1:$C$62,MATCH($I424,'State '!$B:$B,0),3)</f>
        <v>Northeast</v>
      </c>
      <c r="M424" s="180" t="str">
        <f>INDEX('State '!$A$1:$C$62,MATCH($J424,'State '!$B:$B,0),3)</f>
        <v>Northeast</v>
      </c>
      <c r="N424" s="180"/>
      <c r="O424" s="186">
        <v>187</v>
      </c>
      <c r="P424" s="186">
        <v>78</v>
      </c>
      <c r="Q424" s="186">
        <v>250</v>
      </c>
      <c r="R424" s="187">
        <v>24</v>
      </c>
      <c r="S424" s="188" t="s">
        <v>135</v>
      </c>
      <c r="T424" s="185" t="s">
        <v>390</v>
      </c>
      <c r="U424" s="189" t="s">
        <v>821</v>
      </c>
      <c r="V424" s="180"/>
      <c r="W424" s="179"/>
      <c r="X424" s="179"/>
      <c r="Y424" s="179"/>
    </row>
    <row r="425" spans="1:262" ht="25.5" x14ac:dyDescent="0.2">
      <c r="A425" s="180">
        <v>39990</v>
      </c>
      <c r="B425" s="181" t="s">
        <v>798</v>
      </c>
      <c r="C425" s="181" t="s">
        <v>220</v>
      </c>
      <c r="D425" s="181" t="s">
        <v>141</v>
      </c>
      <c r="E425" s="182" t="s">
        <v>144</v>
      </c>
      <c r="F425" s="183">
        <v>39553</v>
      </c>
      <c r="G425" s="184">
        <v>2008</v>
      </c>
      <c r="H425" s="180" t="s">
        <v>6</v>
      </c>
      <c r="I425" s="180" t="str">
        <f>LEFT($H425,2)</f>
        <v>TX</v>
      </c>
      <c r="J425" s="180" t="str">
        <f>RIGHT($H425,2)</f>
        <v>TX</v>
      </c>
      <c r="K425" s="180" t="str">
        <f>IF($L425=$M425,L425,CONCATENATE($L425,", ",IF(ISBLANK(N425),"",CONCATENATE(N425,", ")),$M425))</f>
        <v>South Central</v>
      </c>
      <c r="L425" s="180" t="str">
        <f>INDEX('State '!$A$1:$C$62,MATCH($I425,'State '!$B:$B,0),3)</f>
        <v>South Central</v>
      </c>
      <c r="M425" s="180" t="str">
        <f>INDEX('State '!$A$1:$C$62,MATCH($J425,'State '!$B:$B,0),3)</f>
        <v>South Central</v>
      </c>
      <c r="N425" s="180"/>
      <c r="O425" s="186">
        <v>465</v>
      </c>
      <c r="P425" s="186">
        <v>190</v>
      </c>
      <c r="Q425" s="186">
        <v>700</v>
      </c>
      <c r="R425" s="187">
        <v>36</v>
      </c>
      <c r="S425" s="188" t="s">
        <v>139</v>
      </c>
      <c r="T425" s="185" t="s">
        <v>188</v>
      </c>
      <c r="U425" s="189" t="s">
        <v>391</v>
      </c>
      <c r="V425" s="180"/>
      <c r="W425" s="179"/>
      <c r="X425" s="179"/>
      <c r="Y425" s="179"/>
      <c r="Z425" s="94"/>
      <c r="AA425" s="94"/>
      <c r="AB425" s="94"/>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row>
    <row r="426" spans="1:262" x14ac:dyDescent="0.2">
      <c r="A426" s="180">
        <v>39990</v>
      </c>
      <c r="B426" s="193" t="s">
        <v>802</v>
      </c>
      <c r="C426" s="193" t="s">
        <v>242</v>
      </c>
      <c r="D426" s="193" t="s">
        <v>141</v>
      </c>
      <c r="E426" s="193" t="s">
        <v>144</v>
      </c>
      <c r="F426" s="194">
        <v>39701</v>
      </c>
      <c r="G426" s="195">
        <v>2008</v>
      </c>
      <c r="H426" s="180" t="s">
        <v>6</v>
      </c>
      <c r="I426" s="180" t="str">
        <f>LEFT($H426,2)</f>
        <v>TX</v>
      </c>
      <c r="J426" s="180" t="str">
        <f>RIGHT($H426,2)</f>
        <v>TX</v>
      </c>
      <c r="K426" s="180" t="str">
        <f>IF($L426=$M426,L426,CONCATENATE($L426,", ",IF(ISBLANK(N426),"",CONCATENATE(N426,", ")),$M426))</f>
        <v>South Central</v>
      </c>
      <c r="L426" s="180" t="str">
        <f>INDEX('State '!$A$1:$C$62,MATCH($I426,'State '!$B:$B,0),3)</f>
        <v>South Central</v>
      </c>
      <c r="M426" s="180" t="str">
        <f>INDEX('State '!$A$1:$C$62,MATCH($J426,'State '!$B:$B,0),3)</f>
        <v>South Central</v>
      </c>
      <c r="N426" s="180"/>
      <c r="O426" s="187">
        <v>94</v>
      </c>
      <c r="P426" s="187">
        <v>32</v>
      </c>
      <c r="Q426" s="187">
        <v>500</v>
      </c>
      <c r="R426" s="186">
        <v>42</v>
      </c>
      <c r="S426" s="180" t="s">
        <v>139</v>
      </c>
      <c r="T426" s="180" t="s">
        <v>188</v>
      </c>
      <c r="U426" s="180" t="s">
        <v>391</v>
      </c>
      <c r="V426" s="180"/>
      <c r="W426" s="179"/>
      <c r="X426" s="179"/>
      <c r="Y426" s="179"/>
      <c r="Z426" s="94"/>
      <c r="AA426" s="94"/>
      <c r="AB426" s="94"/>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row>
    <row r="427" spans="1:262" x14ac:dyDescent="0.2">
      <c r="A427" s="180">
        <v>39990</v>
      </c>
      <c r="B427" s="181" t="s">
        <v>811</v>
      </c>
      <c r="C427" s="181" t="s">
        <v>242</v>
      </c>
      <c r="D427" s="181" t="s">
        <v>137</v>
      </c>
      <c r="E427" s="182" t="s">
        <v>144</v>
      </c>
      <c r="F427" s="183">
        <v>39661</v>
      </c>
      <c r="G427" s="184">
        <v>2008</v>
      </c>
      <c r="H427" s="180" t="s">
        <v>6</v>
      </c>
      <c r="I427" s="180" t="str">
        <f>LEFT($H427,2)</f>
        <v>TX</v>
      </c>
      <c r="J427" s="180" t="str">
        <f>RIGHT($H427,2)</f>
        <v>TX</v>
      </c>
      <c r="K427" s="180" t="str">
        <f>IF($L427=$M427,L427,CONCATENATE($L427,", ",IF(ISBLANK(N427),"",CONCATENATE(N427,", ")),$M427))</f>
        <v>South Central</v>
      </c>
      <c r="L427" s="180" t="str">
        <f>INDEX('State '!$A$1:$C$62,MATCH($I427,'State '!$B:$B,0),3)</f>
        <v>South Central</v>
      </c>
      <c r="M427" s="180" t="str">
        <f>INDEX('State '!$A$1:$C$62,MATCH($J427,'State '!$B:$B,0),3)</f>
        <v>South Central</v>
      </c>
      <c r="N427" s="180"/>
      <c r="O427" s="186">
        <v>50</v>
      </c>
      <c r="P427" s="186">
        <v>25</v>
      </c>
      <c r="Q427" s="186">
        <v>600</v>
      </c>
      <c r="R427" s="187">
        <v>36</v>
      </c>
      <c r="S427" s="188" t="s">
        <v>139</v>
      </c>
      <c r="T427" s="185" t="s">
        <v>188</v>
      </c>
      <c r="U427" s="189" t="s">
        <v>391</v>
      </c>
      <c r="V427" s="180"/>
      <c r="W427" s="179"/>
      <c r="X427" s="179"/>
      <c r="Y427" s="179"/>
      <c r="Z427" s="94"/>
      <c r="AA427" s="94"/>
      <c r="AB427" s="94"/>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row>
    <row r="428" spans="1:262" x14ac:dyDescent="0.2">
      <c r="A428" s="180">
        <v>39990</v>
      </c>
      <c r="B428" s="181" t="s">
        <v>814</v>
      </c>
      <c r="C428" s="181" t="s">
        <v>242</v>
      </c>
      <c r="D428" s="181" t="s">
        <v>137</v>
      </c>
      <c r="E428" s="182" t="s">
        <v>144</v>
      </c>
      <c r="F428" s="183">
        <v>39661</v>
      </c>
      <c r="G428" s="184">
        <v>2008</v>
      </c>
      <c r="H428" s="180" t="s">
        <v>6</v>
      </c>
      <c r="I428" s="180" t="str">
        <f>LEFT($H428,2)</f>
        <v>TX</v>
      </c>
      <c r="J428" s="180" t="str">
        <f>RIGHT($H428,2)</f>
        <v>TX</v>
      </c>
      <c r="K428" s="180" t="str">
        <f>IF($L428=$M428,L428,CONCATENATE($L428,", ",IF(ISBLANK(N428),"",CONCATENATE(N428,", ")),$M428))</f>
        <v>South Central</v>
      </c>
      <c r="L428" s="180" t="str">
        <f>INDEX('State '!$A$1:$C$62,MATCH($I428,'State '!$B:$B,0),3)</f>
        <v>South Central</v>
      </c>
      <c r="M428" s="180" t="str">
        <f>INDEX('State '!$A$1:$C$62,MATCH($J428,'State '!$B:$B,0),3)</f>
        <v>South Central</v>
      </c>
      <c r="N428" s="180"/>
      <c r="O428" s="186">
        <v>260</v>
      </c>
      <c r="P428" s="186">
        <v>145</v>
      </c>
      <c r="Q428" s="186">
        <v>350</v>
      </c>
      <c r="R428" s="187" t="s">
        <v>399</v>
      </c>
      <c r="S428" s="188" t="s">
        <v>139</v>
      </c>
      <c r="T428" s="185" t="s">
        <v>188</v>
      </c>
      <c r="U428" s="189" t="s">
        <v>391</v>
      </c>
      <c r="V428" s="180"/>
      <c r="W428" s="179"/>
      <c r="X428" s="179"/>
      <c r="Y428" s="179"/>
      <c r="Z428" s="94"/>
      <c r="AA428" s="94"/>
      <c r="AB428" s="94"/>
    </row>
    <row r="429" spans="1:262" s="19" customFormat="1" x14ac:dyDescent="0.2">
      <c r="A429" s="180">
        <v>39990</v>
      </c>
      <c r="B429" s="181" t="s">
        <v>749</v>
      </c>
      <c r="C429" s="181" t="s">
        <v>242</v>
      </c>
      <c r="D429" s="181" t="s">
        <v>137</v>
      </c>
      <c r="E429" s="182" t="s">
        <v>144</v>
      </c>
      <c r="F429" s="183">
        <v>39566</v>
      </c>
      <c r="G429" s="184">
        <v>2008</v>
      </c>
      <c r="H429" s="180" t="s">
        <v>6</v>
      </c>
      <c r="I429" s="180" t="str">
        <f>LEFT($H429,2)</f>
        <v>TX</v>
      </c>
      <c r="J429" s="180" t="str">
        <f>RIGHT($H429,2)</f>
        <v>TX</v>
      </c>
      <c r="K429" s="180" t="str">
        <f>IF($L429=$M429,L429,CONCATENATE($L429,", ",IF(ISBLANK(N429),"",CONCATENATE(N429,", ")),$M429))</f>
        <v>South Central</v>
      </c>
      <c r="L429" s="180" t="str">
        <f>INDEX('State '!$A$1:$C$62,MATCH($I429,'State '!$B:$B,0),3)</f>
        <v>South Central</v>
      </c>
      <c r="M429" s="180" t="str">
        <f>INDEX('State '!$A$1:$C$62,MATCH($J429,'State '!$B:$B,0),3)</f>
        <v>South Central</v>
      </c>
      <c r="N429" s="180"/>
      <c r="O429" s="186">
        <v>360</v>
      </c>
      <c r="P429" s="186">
        <v>165</v>
      </c>
      <c r="Q429" s="186">
        <v>900</v>
      </c>
      <c r="R429" s="187" t="s">
        <v>726</v>
      </c>
      <c r="S429" s="188" t="s">
        <v>139</v>
      </c>
      <c r="T429" s="185" t="s">
        <v>188</v>
      </c>
      <c r="U429" s="189" t="s">
        <v>391</v>
      </c>
      <c r="V429" s="180"/>
      <c r="W429" s="179"/>
      <c r="X429" s="179"/>
      <c r="Y429" s="179"/>
    </row>
    <row r="430" spans="1:262" x14ac:dyDescent="0.2">
      <c r="A430" s="180">
        <v>39990</v>
      </c>
      <c r="B430" s="181" t="s">
        <v>765</v>
      </c>
      <c r="C430" s="181" t="s">
        <v>242</v>
      </c>
      <c r="D430" s="181" t="s">
        <v>141</v>
      </c>
      <c r="E430" s="182" t="s">
        <v>144</v>
      </c>
      <c r="F430" s="183">
        <v>39753</v>
      </c>
      <c r="G430" s="184">
        <v>2008</v>
      </c>
      <c r="H430" s="180" t="s">
        <v>6</v>
      </c>
      <c r="I430" s="180" t="str">
        <f>LEFT($H430,2)</f>
        <v>TX</v>
      </c>
      <c r="J430" s="180" t="str">
        <f>RIGHT($H430,2)</f>
        <v>TX</v>
      </c>
      <c r="K430" s="180" t="str">
        <f>IF($L430=$M430,L430,CONCATENATE($L430,", ",IF(ISBLANK(N430),"",CONCATENATE(N430,", ")),$M430))</f>
        <v>South Central</v>
      </c>
      <c r="L430" s="180" t="str">
        <f>INDEX('State '!$A$1:$C$62,MATCH($I430,'State '!$B:$B,0),3)</f>
        <v>South Central</v>
      </c>
      <c r="M430" s="180" t="str">
        <f>INDEX('State '!$A$1:$C$62,MATCH($J430,'State '!$B:$B,0),3)</f>
        <v>South Central</v>
      </c>
      <c r="N430" s="180"/>
      <c r="O430" s="186">
        <v>70</v>
      </c>
      <c r="P430" s="186"/>
      <c r="Q430" s="186">
        <v>400</v>
      </c>
      <c r="R430" s="187">
        <v>24</v>
      </c>
      <c r="S430" s="188" t="s">
        <v>139</v>
      </c>
      <c r="T430" s="185" t="s">
        <v>188</v>
      </c>
      <c r="U430" s="189" t="s">
        <v>391</v>
      </c>
      <c r="V430" s="180"/>
      <c r="W430" s="179"/>
      <c r="X430" s="179"/>
      <c r="Y430" s="179"/>
      <c r="Z430" s="94"/>
      <c r="AA430" s="94"/>
      <c r="AB430" s="94"/>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c r="IN430" s="19"/>
      <c r="IO430" s="19"/>
      <c r="IP430" s="19"/>
      <c r="IQ430" s="19"/>
      <c r="IR430" s="19"/>
      <c r="IS430" s="19"/>
      <c r="IT430" s="19"/>
      <c r="IU430" s="19"/>
      <c r="IV430" s="19"/>
      <c r="IW430" s="19"/>
      <c r="IX430" s="19"/>
      <c r="IY430" s="19"/>
      <c r="IZ430" s="19"/>
      <c r="JA430" s="19"/>
      <c r="JB430" s="19"/>
    </row>
    <row r="431" spans="1:262" s="19" customFormat="1" x14ac:dyDescent="0.2">
      <c r="A431" s="180">
        <v>39990</v>
      </c>
      <c r="B431" s="181" t="s">
        <v>766</v>
      </c>
      <c r="C431" s="181" t="s">
        <v>233</v>
      </c>
      <c r="D431" s="181" t="s">
        <v>141</v>
      </c>
      <c r="E431" s="193" t="s">
        <v>144</v>
      </c>
      <c r="F431" s="194">
        <v>39692</v>
      </c>
      <c r="G431" s="195">
        <v>2008</v>
      </c>
      <c r="H431" s="180" t="s">
        <v>767</v>
      </c>
      <c r="I431" s="180" t="str">
        <f>LEFT($H431,2)</f>
        <v>VA</v>
      </c>
      <c r="J431" s="180" t="str">
        <f>RIGHT($H431,2)</f>
        <v>NC</v>
      </c>
      <c r="K431" s="180" t="str">
        <f>IF($L431=$M431,L431,CONCATENATE($L431,", ",IF(ISBLANK(N431),"",CONCATENATE(N431,", ")),$M431))</f>
        <v>Northeast, Southeast</v>
      </c>
      <c r="L431" s="180" t="str">
        <f>INDEX('State '!$A$1:$C$62,MATCH($I431,'State '!$B:$B,0),3)</f>
        <v>Northeast</v>
      </c>
      <c r="M431" s="180" t="str">
        <f>INDEX('State '!$A$1:$C$62,MATCH($J431,'State '!$B:$B,0),3)</f>
        <v>Southeast</v>
      </c>
      <c r="N431" s="180"/>
      <c r="O431" s="187">
        <v>4.8</v>
      </c>
      <c r="P431" s="187"/>
      <c r="Q431" s="186">
        <v>90</v>
      </c>
      <c r="R431" s="186"/>
      <c r="S431" s="180" t="s">
        <v>135</v>
      </c>
      <c r="T431" s="180" t="s">
        <v>390</v>
      </c>
      <c r="U431" s="180" t="s">
        <v>768</v>
      </c>
      <c r="V431" s="180"/>
      <c r="W431" s="179"/>
      <c r="X431" s="179"/>
      <c r="Y431" s="179"/>
    </row>
    <row r="432" spans="1:262" x14ac:dyDescent="0.2">
      <c r="A432" s="180">
        <v>39990</v>
      </c>
      <c r="B432" s="193" t="s">
        <v>812</v>
      </c>
      <c r="C432" s="193" t="s">
        <v>233</v>
      </c>
      <c r="D432" s="193" t="s">
        <v>134</v>
      </c>
      <c r="E432" s="193" t="s">
        <v>144</v>
      </c>
      <c r="F432" s="194">
        <v>39736</v>
      </c>
      <c r="G432" s="195">
        <v>2008</v>
      </c>
      <c r="H432" s="180" t="s">
        <v>767</v>
      </c>
      <c r="I432" s="180" t="str">
        <f>LEFT($H432,2)</f>
        <v>VA</v>
      </c>
      <c r="J432" s="180" t="str">
        <f>RIGHT($H432,2)</f>
        <v>NC</v>
      </c>
      <c r="K432" s="180" t="str">
        <f>IF($L432=$M432,L432,CONCATENATE($L432,", ",IF(ISBLANK(N432),"",CONCATENATE(N432,", ")),$M432))</f>
        <v>Northeast, Southeast</v>
      </c>
      <c r="L432" s="180" t="str">
        <f>INDEX('State '!$A$1:$C$62,MATCH($I432,'State '!$B:$B,0),3)</f>
        <v>Northeast</v>
      </c>
      <c r="M432" s="180" t="str">
        <f>INDEX('State '!$A$1:$C$62,MATCH($J432,'State '!$B:$B,0),3)</f>
        <v>Southeast</v>
      </c>
      <c r="N432" s="180"/>
      <c r="O432" s="187">
        <v>20</v>
      </c>
      <c r="P432" s="187"/>
      <c r="Q432" s="187">
        <v>75</v>
      </c>
      <c r="R432" s="186" t="s">
        <v>614</v>
      </c>
      <c r="S432" s="180" t="s">
        <v>135</v>
      </c>
      <c r="T432" s="180" t="s">
        <v>390</v>
      </c>
      <c r="U432" s="180" t="s">
        <v>813</v>
      </c>
      <c r="V432" s="180"/>
      <c r="W432" s="179"/>
      <c r="X432" s="179"/>
      <c r="Y432" s="179"/>
      <c r="Z432" s="94"/>
      <c r="AA432" s="94"/>
      <c r="AB432" s="94"/>
    </row>
    <row r="433" spans="1:262" s="19" customFormat="1" x14ac:dyDescent="0.2">
      <c r="A433" s="180">
        <v>39990</v>
      </c>
      <c r="B433" s="181" t="s">
        <v>763</v>
      </c>
      <c r="C433" s="181" t="s">
        <v>237</v>
      </c>
      <c r="D433" s="181" t="s">
        <v>134</v>
      </c>
      <c r="E433" s="193" t="s">
        <v>144</v>
      </c>
      <c r="F433" s="194">
        <v>39630</v>
      </c>
      <c r="G433" s="195">
        <v>2008</v>
      </c>
      <c r="H433" s="180" t="s">
        <v>18</v>
      </c>
      <c r="I433" s="180" t="str">
        <f>LEFT($H433,2)</f>
        <v>FL</v>
      </c>
      <c r="J433" s="180" t="str">
        <f>RIGHT($H433,2)</f>
        <v>FL</v>
      </c>
      <c r="K433" s="180" t="str">
        <f>IF($L433=$M433,L433,CONCATENATE($L433,", ",IF(ISBLANK(N433),"",CONCATENATE(N433,", ")),$M433))</f>
        <v>Southeast</v>
      </c>
      <c r="L433" s="180" t="str">
        <f>INDEX('State '!$A$1:$C$62,MATCH($I433,'State '!$B:$B,0),3)</f>
        <v>Southeast</v>
      </c>
      <c r="M433" s="180" t="str">
        <f>INDEX('State '!$A$1:$C$62,MATCH($J433,'State '!$B:$B,0),3)</f>
        <v>Southeast</v>
      </c>
      <c r="N433" s="180"/>
      <c r="O433" s="187">
        <v>16</v>
      </c>
      <c r="P433" s="187">
        <v>6.64</v>
      </c>
      <c r="Q433" s="186">
        <v>10</v>
      </c>
      <c r="R433" s="186">
        <v>30</v>
      </c>
      <c r="S433" s="180" t="s">
        <v>135</v>
      </c>
      <c r="T433" s="180" t="s">
        <v>390</v>
      </c>
      <c r="U433" s="180" t="s">
        <v>764</v>
      </c>
      <c r="V433" s="180"/>
      <c r="W433" s="179"/>
      <c r="X433" s="179"/>
      <c r="Y433" s="179"/>
    </row>
    <row r="434" spans="1:262" s="19" customFormat="1" x14ac:dyDescent="0.2">
      <c r="A434" s="180">
        <v>39990</v>
      </c>
      <c r="B434" s="193" t="s">
        <v>761</v>
      </c>
      <c r="C434" s="193" t="s">
        <v>282</v>
      </c>
      <c r="D434" s="193" t="s">
        <v>141</v>
      </c>
      <c r="E434" s="193" t="s">
        <v>144</v>
      </c>
      <c r="F434" s="194">
        <v>39539</v>
      </c>
      <c r="G434" s="195">
        <v>2008</v>
      </c>
      <c r="H434" s="180" t="s">
        <v>6</v>
      </c>
      <c r="I434" s="180" t="str">
        <f>LEFT($H434,2)</f>
        <v>TX</v>
      </c>
      <c r="J434" s="180" t="str">
        <f>RIGHT($H434,2)</f>
        <v>TX</v>
      </c>
      <c r="K434" s="180" t="str">
        <f>IF($L434=$M434,L434,CONCATENATE($L434,", ",IF(ISBLANK(N434),"",CONCATENATE(N434,", ")),$M434))</f>
        <v>South Central</v>
      </c>
      <c r="L434" s="180" t="str">
        <f>INDEX('State '!$A$1:$C$62,MATCH($I434,'State '!$B:$B,0),3)</f>
        <v>South Central</v>
      </c>
      <c r="M434" s="180" t="str">
        <f>INDEX('State '!$A$1:$C$62,MATCH($J434,'State '!$B:$B,0),3)</f>
        <v>South Central</v>
      </c>
      <c r="N434" s="180"/>
      <c r="O434" s="187">
        <v>18</v>
      </c>
      <c r="P434" s="187">
        <v>9.8000000000000007</v>
      </c>
      <c r="Q434" s="187">
        <v>1750</v>
      </c>
      <c r="R434" s="186">
        <v>42</v>
      </c>
      <c r="S434" s="180" t="s">
        <v>135</v>
      </c>
      <c r="T434" s="180" t="s">
        <v>390</v>
      </c>
      <c r="U434" s="180" t="s">
        <v>762</v>
      </c>
      <c r="V434" s="180"/>
      <c r="W434" s="179"/>
      <c r="X434" s="179"/>
      <c r="Y434" s="179"/>
    </row>
    <row r="435" spans="1:262" x14ac:dyDescent="0.2">
      <c r="A435" s="180">
        <v>39990</v>
      </c>
      <c r="B435" s="193" t="s">
        <v>2138</v>
      </c>
      <c r="C435" s="193" t="s">
        <v>241</v>
      </c>
      <c r="D435" s="193" t="s">
        <v>141</v>
      </c>
      <c r="E435" s="193" t="s">
        <v>144</v>
      </c>
      <c r="F435" s="194">
        <v>39811</v>
      </c>
      <c r="G435" s="195">
        <v>2008</v>
      </c>
      <c r="H435" s="180" t="s">
        <v>14</v>
      </c>
      <c r="I435" s="180" t="str">
        <f>LEFT($H435,2)</f>
        <v>MS</v>
      </c>
      <c r="J435" s="180" t="str">
        <f>RIGHT($H435,2)</f>
        <v>MS</v>
      </c>
      <c r="K435" s="180" t="str">
        <f>IF($L435=$M435,L435,CONCATENATE($L435,", ",IF(ISBLANK(N435),"",CONCATENATE(N435,", ")),$M435))</f>
        <v>South Central</v>
      </c>
      <c r="L435" s="180" t="str">
        <f>INDEX('State '!$A$1:$C$62,MATCH($I435,'State '!$B:$B,0),3)</f>
        <v>South Central</v>
      </c>
      <c r="M435" s="180" t="str">
        <f>INDEX('State '!$A$1:$C$62,MATCH($J435,'State '!$B:$B,0),3)</f>
        <v>South Central</v>
      </c>
      <c r="N435" s="180"/>
      <c r="O435" s="187">
        <v>25</v>
      </c>
      <c r="P435" s="187">
        <v>17.8</v>
      </c>
      <c r="Q435" s="187">
        <v>1000</v>
      </c>
      <c r="R435" s="186">
        <v>42</v>
      </c>
      <c r="S435" s="180" t="s">
        <v>135</v>
      </c>
      <c r="T435" s="180" t="s">
        <v>390</v>
      </c>
      <c r="U435" s="180" t="s">
        <v>815</v>
      </c>
      <c r="V435" s="180"/>
      <c r="W435" s="179"/>
      <c r="X435" s="179"/>
      <c r="Y435" s="179"/>
      <c r="Z435" s="94"/>
      <c r="AA435" s="94"/>
      <c r="AB435" s="94"/>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c r="IN435" s="19"/>
      <c r="IO435" s="19"/>
      <c r="IP435" s="19"/>
      <c r="IQ435" s="19"/>
      <c r="IR435" s="19"/>
      <c r="IS435" s="19"/>
      <c r="IT435" s="19"/>
      <c r="IU435" s="19"/>
      <c r="IV435" s="19"/>
      <c r="IW435" s="19"/>
      <c r="IX435" s="19"/>
      <c r="IY435" s="19"/>
      <c r="IZ435" s="19"/>
      <c r="JA435" s="19"/>
      <c r="JB435" s="19"/>
    </row>
    <row r="436" spans="1:262" x14ac:dyDescent="0.2">
      <c r="A436" s="180">
        <v>39990</v>
      </c>
      <c r="B436" s="193" t="s">
        <v>785</v>
      </c>
      <c r="C436" s="193" t="s">
        <v>241</v>
      </c>
      <c r="D436" s="193" t="s">
        <v>141</v>
      </c>
      <c r="E436" s="193" t="s">
        <v>144</v>
      </c>
      <c r="F436" s="194">
        <v>39691</v>
      </c>
      <c r="G436" s="195">
        <v>2008</v>
      </c>
      <c r="H436" s="180" t="s">
        <v>501</v>
      </c>
      <c r="I436" s="180" t="str">
        <f>LEFT($H436,2)</f>
        <v>MS</v>
      </c>
      <c r="J436" s="180" t="str">
        <f>RIGHT($H436,2)</f>
        <v>AL</v>
      </c>
      <c r="K436" s="180" t="str">
        <f>IF($L436=$M436,L436,CONCATENATE($L436,", ",IF(ISBLANK(N436),"",CONCATENATE(N436,", ")),$M436))</f>
        <v>South Central</v>
      </c>
      <c r="L436" s="180" t="str">
        <f>INDEX('State '!$A$1:$C$62,MATCH($I436,'State '!$B:$B,0),3)</f>
        <v>South Central</v>
      </c>
      <c r="M436" s="180" t="str">
        <f>INDEX('State '!$A$1:$C$62,MATCH($J436,'State '!$B:$B,0),3)</f>
        <v>South Central</v>
      </c>
      <c r="N436" s="180"/>
      <c r="O436" s="187">
        <v>22.99</v>
      </c>
      <c r="P436" s="187"/>
      <c r="Q436" s="187">
        <v>250</v>
      </c>
      <c r="R436" s="186"/>
      <c r="S436" s="180" t="s">
        <v>135</v>
      </c>
      <c r="T436" s="180" t="s">
        <v>390</v>
      </c>
      <c r="U436" s="180" t="s">
        <v>786</v>
      </c>
      <c r="V436" s="180"/>
      <c r="W436" s="179"/>
      <c r="X436" s="179"/>
      <c r="Y436" s="179"/>
      <c r="Z436" s="94"/>
      <c r="AA436" s="94"/>
      <c r="AB436" s="94"/>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row>
    <row r="437" spans="1:262" s="19" customFormat="1" x14ac:dyDescent="0.2">
      <c r="A437" s="180">
        <v>39990</v>
      </c>
      <c r="B437" s="193" t="s">
        <v>837</v>
      </c>
      <c r="C437" s="193" t="s">
        <v>241</v>
      </c>
      <c r="D437" s="193" t="s">
        <v>141</v>
      </c>
      <c r="E437" s="193" t="s">
        <v>144</v>
      </c>
      <c r="F437" s="194">
        <v>39600</v>
      </c>
      <c r="G437" s="195">
        <v>2008</v>
      </c>
      <c r="H437" s="180" t="s">
        <v>501</v>
      </c>
      <c r="I437" s="180" t="str">
        <f>LEFT($H437,2)</f>
        <v>MS</v>
      </c>
      <c r="J437" s="180" t="str">
        <f>RIGHT($H437,2)</f>
        <v>AL</v>
      </c>
      <c r="K437" s="180" t="str">
        <f>IF($L437=$M437,L437,CONCATENATE($L437,", ",IF(ISBLANK(N437),"",CONCATENATE(N437,", ")),$M437))</f>
        <v>South Central</v>
      </c>
      <c r="L437" s="180" t="str">
        <f>INDEX('State '!$A$1:$C$62,MATCH($I437,'State '!$B:$B,0),3)</f>
        <v>South Central</v>
      </c>
      <c r="M437" s="180" t="str">
        <f>INDEX('State '!$A$1:$C$62,MATCH($J437,'State '!$B:$B,0),3)</f>
        <v>South Central</v>
      </c>
      <c r="N437" s="180"/>
      <c r="O437" s="187">
        <v>1296</v>
      </c>
      <c r="P437" s="187">
        <v>111</v>
      </c>
      <c r="Q437" s="187">
        <v>1272</v>
      </c>
      <c r="R437" s="186">
        <v>42</v>
      </c>
      <c r="S437" s="180" t="s">
        <v>135</v>
      </c>
      <c r="T437" s="180" t="s">
        <v>390</v>
      </c>
      <c r="U437" s="180" t="s">
        <v>838</v>
      </c>
      <c r="V437" s="180"/>
      <c r="W437" s="179"/>
      <c r="X437" s="179"/>
      <c r="Y437" s="179"/>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94"/>
      <c r="CD437" s="94"/>
      <c r="CE437" s="94"/>
      <c r="CF437" s="94"/>
      <c r="CG437" s="94"/>
      <c r="CH437" s="94"/>
      <c r="CI437" s="94"/>
      <c r="CJ437" s="94"/>
      <c r="CK437" s="94"/>
      <c r="CL437" s="94"/>
      <c r="CM437" s="94"/>
      <c r="CN437" s="94"/>
      <c r="CO437" s="94"/>
      <c r="CP437" s="94"/>
      <c r="CQ437" s="94"/>
      <c r="CR437" s="94"/>
      <c r="CS437" s="94"/>
      <c r="CT437" s="94"/>
      <c r="CU437" s="94"/>
      <c r="CV437" s="94"/>
      <c r="CW437" s="94"/>
      <c r="CX437" s="94"/>
      <c r="CY437" s="94"/>
      <c r="CZ437" s="94"/>
      <c r="DA437" s="94"/>
      <c r="DB437" s="94"/>
      <c r="DC437" s="94"/>
      <c r="DD437" s="94"/>
      <c r="DE437" s="94"/>
      <c r="DF437" s="94"/>
      <c r="DG437" s="94"/>
      <c r="DH437" s="94"/>
      <c r="DI437" s="94"/>
      <c r="DJ437" s="94"/>
      <c r="DK437" s="94"/>
      <c r="DL437" s="94"/>
      <c r="DM437" s="94"/>
      <c r="DN437" s="94"/>
      <c r="DO437" s="94"/>
      <c r="DP437" s="94"/>
      <c r="DQ437" s="94"/>
      <c r="DR437" s="94"/>
      <c r="DS437" s="94"/>
      <c r="DT437" s="94"/>
      <c r="DU437" s="94"/>
      <c r="DV437" s="94"/>
      <c r="DW437" s="94"/>
      <c r="DX437" s="94"/>
      <c r="DY437" s="94"/>
      <c r="DZ437" s="94"/>
      <c r="EA437" s="94"/>
      <c r="EB437" s="94"/>
      <c r="EC437" s="94"/>
      <c r="ED437" s="94"/>
      <c r="EE437" s="94"/>
      <c r="EF437" s="94"/>
      <c r="EG437" s="94"/>
      <c r="EH437" s="94"/>
      <c r="EI437" s="94"/>
      <c r="EJ437" s="94"/>
      <c r="EK437" s="94"/>
      <c r="EL437" s="94"/>
      <c r="EM437" s="94"/>
      <c r="EN437" s="94"/>
      <c r="EO437" s="94"/>
      <c r="EP437" s="94"/>
      <c r="EQ437" s="94"/>
      <c r="ER437" s="94"/>
      <c r="ES437" s="94"/>
      <c r="ET437" s="94"/>
      <c r="EU437" s="94"/>
      <c r="EV437" s="94"/>
      <c r="EW437" s="94"/>
      <c r="EX437" s="94"/>
      <c r="EY437" s="94"/>
      <c r="EZ437" s="94"/>
      <c r="FA437" s="94"/>
      <c r="FB437" s="94"/>
      <c r="FC437" s="94"/>
      <c r="FD437" s="94"/>
      <c r="FE437" s="94"/>
      <c r="FF437" s="94"/>
      <c r="FG437" s="94"/>
      <c r="FH437" s="94"/>
      <c r="FI437" s="94"/>
      <c r="FJ437" s="94"/>
      <c r="FK437" s="94"/>
      <c r="FL437" s="94"/>
      <c r="FM437" s="94"/>
      <c r="FN437" s="94"/>
      <c r="FO437" s="94"/>
      <c r="FP437" s="94"/>
      <c r="FQ437" s="94"/>
      <c r="FR437" s="94"/>
      <c r="FS437" s="94"/>
      <c r="FT437" s="94"/>
      <c r="FU437" s="94"/>
      <c r="FV437" s="94"/>
      <c r="FW437" s="94"/>
      <c r="FX437" s="94"/>
      <c r="FY437" s="94"/>
      <c r="FZ437" s="94"/>
      <c r="GA437" s="94"/>
      <c r="GB437" s="94"/>
      <c r="GC437" s="94"/>
      <c r="GD437" s="94"/>
      <c r="GE437" s="94"/>
      <c r="GF437" s="94"/>
      <c r="GG437" s="94"/>
      <c r="GH437" s="94"/>
      <c r="GI437" s="94"/>
      <c r="GJ437" s="94"/>
      <c r="GK437" s="94"/>
      <c r="GL437" s="94"/>
      <c r="GM437" s="94"/>
      <c r="GN437" s="94"/>
      <c r="GO437" s="94"/>
      <c r="GP437" s="94"/>
      <c r="GQ437" s="94"/>
      <c r="GR437" s="94"/>
      <c r="GS437" s="94"/>
      <c r="GT437" s="94"/>
      <c r="GU437" s="94"/>
      <c r="GV437" s="94"/>
      <c r="GW437" s="94"/>
      <c r="GX437" s="94"/>
      <c r="GY437" s="94"/>
      <c r="GZ437" s="94"/>
      <c r="HA437" s="94"/>
      <c r="HB437" s="94"/>
      <c r="HC437" s="94"/>
      <c r="HD437" s="94"/>
      <c r="HE437" s="94"/>
      <c r="HF437" s="94"/>
      <c r="HG437" s="94"/>
      <c r="HH437" s="94"/>
      <c r="HI437" s="94"/>
      <c r="HJ437" s="94"/>
      <c r="HK437" s="94"/>
      <c r="HL437" s="94"/>
      <c r="HM437" s="94"/>
      <c r="HN437" s="94"/>
      <c r="HO437" s="94"/>
      <c r="HP437" s="94"/>
      <c r="HQ437" s="94"/>
      <c r="HR437" s="94"/>
      <c r="HS437" s="94"/>
      <c r="HT437" s="94"/>
      <c r="HU437" s="94"/>
      <c r="HV437" s="94"/>
      <c r="HW437" s="94"/>
      <c r="HX437" s="94"/>
      <c r="HY437" s="94"/>
      <c r="HZ437" s="94"/>
      <c r="IA437" s="94"/>
      <c r="IB437" s="94"/>
      <c r="IC437" s="94"/>
      <c r="ID437" s="94"/>
      <c r="IE437" s="94"/>
      <c r="IF437" s="94"/>
      <c r="IG437" s="94"/>
      <c r="IH437" s="94"/>
      <c r="II437" s="94"/>
      <c r="IJ437" s="94"/>
      <c r="IK437" s="94"/>
      <c r="IL437" s="94"/>
      <c r="IM437" s="94"/>
      <c r="IN437" s="94"/>
      <c r="IO437" s="94"/>
      <c r="IP437" s="94"/>
      <c r="IQ437" s="94"/>
      <c r="IR437" s="94"/>
      <c r="IS437" s="94"/>
      <c r="IT437" s="94"/>
      <c r="IU437" s="94"/>
      <c r="IV437" s="94"/>
      <c r="IW437" s="94"/>
      <c r="IX437" s="94"/>
      <c r="IY437" s="94"/>
      <c r="IZ437" s="94"/>
      <c r="JA437" s="94"/>
      <c r="JB437" s="94"/>
    </row>
    <row r="438" spans="1:262" s="19" customFormat="1" x14ac:dyDescent="0.2">
      <c r="A438" s="180">
        <v>40388</v>
      </c>
      <c r="B438" s="193" t="s">
        <v>808</v>
      </c>
      <c r="C438" s="193" t="s">
        <v>241</v>
      </c>
      <c r="D438" s="193" t="s">
        <v>141</v>
      </c>
      <c r="E438" s="193" t="s">
        <v>144</v>
      </c>
      <c r="F438" s="194">
        <v>39601</v>
      </c>
      <c r="G438" s="195">
        <v>2008</v>
      </c>
      <c r="H438" s="180" t="s">
        <v>809</v>
      </c>
      <c r="I438" s="180" t="str">
        <f>LEFT($H438,2)</f>
        <v>LA</v>
      </c>
      <c r="J438" s="180" t="str">
        <f>RIGHT($H438,2)</f>
        <v>MS</v>
      </c>
      <c r="K438" s="180" t="str">
        <f>IF($L438=$M438,L438,CONCATENATE($L438,", ",IF(ISBLANK(N438),"",CONCATENATE(N438,", ")),$M438))</f>
        <v>South Central</v>
      </c>
      <c r="L438" s="180" t="str">
        <f>INDEX('State '!$A$1:$C$62,MATCH($I438,'State '!$B:$B,0),3)</f>
        <v>South Central</v>
      </c>
      <c r="M438" s="180" t="str">
        <f>INDEX('State '!$A$1:$C$62,MATCH($J438,'State '!$B:$B,0),3)</f>
        <v>South Central</v>
      </c>
      <c r="N438" s="180"/>
      <c r="O438" s="187">
        <v>961</v>
      </c>
      <c r="P438" s="187">
        <v>243</v>
      </c>
      <c r="Q438" s="187">
        <v>1700</v>
      </c>
      <c r="R438" s="186" t="s">
        <v>479</v>
      </c>
      <c r="S438" s="180" t="s">
        <v>135</v>
      </c>
      <c r="T438" s="180" t="s">
        <v>390</v>
      </c>
      <c r="U438" s="180" t="s">
        <v>810</v>
      </c>
      <c r="V438" s="180"/>
      <c r="W438" s="179"/>
      <c r="X438" s="179"/>
      <c r="Y438" s="179"/>
    </row>
    <row r="439" spans="1:262" x14ac:dyDescent="0.2">
      <c r="A439" s="180">
        <v>39990</v>
      </c>
      <c r="B439" s="193" t="s">
        <v>865</v>
      </c>
      <c r="C439" s="193" t="s">
        <v>295</v>
      </c>
      <c r="D439" s="193" t="s">
        <v>134</v>
      </c>
      <c r="E439" s="193" t="s">
        <v>144</v>
      </c>
      <c r="F439" s="194">
        <v>39783</v>
      </c>
      <c r="G439" s="195">
        <v>2008</v>
      </c>
      <c r="H439" s="180" t="s">
        <v>18</v>
      </c>
      <c r="I439" s="180" t="str">
        <f>LEFT($H439,2)</f>
        <v>FL</v>
      </c>
      <c r="J439" s="180" t="str">
        <f>RIGHT($H439,2)</f>
        <v>FL</v>
      </c>
      <c r="K439" s="180" t="str">
        <f>IF($L439=$M439,L439,CONCATENATE($L439,", ",IF(ISBLANK(N439),"",CONCATENATE(N439,", ")),$M439))</f>
        <v>Southeast</v>
      </c>
      <c r="L439" s="180" t="str">
        <f>INDEX('State '!$A$1:$C$62,MATCH($I439,'State '!$B:$B,0),3)</f>
        <v>Southeast</v>
      </c>
      <c r="M439" s="180" t="str">
        <f>INDEX('State '!$A$1:$C$62,MATCH($J439,'State '!$B:$B,0),3)</f>
        <v>Southeast</v>
      </c>
      <c r="N439" s="180"/>
      <c r="O439" s="187">
        <v>30</v>
      </c>
      <c r="P439" s="187">
        <v>28</v>
      </c>
      <c r="Q439" s="187">
        <v>200</v>
      </c>
      <c r="R439" s="186">
        <v>24</v>
      </c>
      <c r="S439" s="180" t="s">
        <v>139</v>
      </c>
      <c r="T439" s="180" t="s">
        <v>188</v>
      </c>
      <c r="U439" s="180" t="s">
        <v>391</v>
      </c>
      <c r="V439" s="180"/>
      <c r="W439" s="179"/>
      <c r="X439" s="179"/>
      <c r="Y439" s="179"/>
      <c r="Z439" s="94"/>
      <c r="AA439" s="94"/>
      <c r="AB439" s="94"/>
    </row>
    <row r="440" spans="1:262" x14ac:dyDescent="0.2">
      <c r="A440" s="180">
        <v>39990</v>
      </c>
      <c r="B440" s="181" t="s">
        <v>807</v>
      </c>
      <c r="C440" s="181" t="s">
        <v>244</v>
      </c>
      <c r="D440" s="181" t="s">
        <v>134</v>
      </c>
      <c r="E440" s="182" t="s">
        <v>144</v>
      </c>
      <c r="F440" s="183">
        <v>39692</v>
      </c>
      <c r="G440" s="184">
        <v>2008</v>
      </c>
      <c r="H440" s="180" t="s">
        <v>18</v>
      </c>
      <c r="I440" s="180" t="str">
        <f>LEFT($H440,2)</f>
        <v>FL</v>
      </c>
      <c r="J440" s="180" t="str">
        <f>RIGHT($H440,2)</f>
        <v>FL</v>
      </c>
      <c r="K440" s="180" t="str">
        <f>IF($L440=$M440,L440,CONCATENATE($L440,", ",IF(ISBLANK(N440),"",CONCATENATE(N440,", ")),$M440))</f>
        <v>Southeast</v>
      </c>
      <c r="L440" s="180" t="str">
        <f>INDEX('State '!$A$1:$C$62,MATCH($I440,'State '!$B:$B,0),3)</f>
        <v>Southeast</v>
      </c>
      <c r="M440" s="180" t="str">
        <f>INDEX('State '!$A$1:$C$62,MATCH($J440,'State '!$B:$B,0),3)</f>
        <v>Southeast</v>
      </c>
      <c r="N440" s="180"/>
      <c r="O440" s="186">
        <v>129</v>
      </c>
      <c r="P440" s="186">
        <v>34.299999999999997</v>
      </c>
      <c r="Q440" s="186">
        <v>185</v>
      </c>
      <c r="R440" s="187">
        <v>30</v>
      </c>
      <c r="S440" s="188" t="s">
        <v>135</v>
      </c>
      <c r="T440" s="185" t="s">
        <v>390</v>
      </c>
      <c r="U440" s="189" t="s">
        <v>806</v>
      </c>
      <c r="V440" s="180"/>
      <c r="W440" s="179"/>
      <c r="X440" s="179"/>
      <c r="Y440" s="179"/>
      <c r="Z440" s="94"/>
      <c r="AA440" s="94"/>
      <c r="AB440" s="94"/>
    </row>
    <row r="441" spans="1:262" s="19" customFormat="1" x14ac:dyDescent="0.2">
      <c r="A441" s="180">
        <v>40367</v>
      </c>
      <c r="B441" s="181" t="s">
        <v>805</v>
      </c>
      <c r="C441" s="181" t="s">
        <v>244</v>
      </c>
      <c r="D441" s="181" t="s">
        <v>134</v>
      </c>
      <c r="E441" s="182" t="s">
        <v>144</v>
      </c>
      <c r="F441" s="183">
        <v>39681</v>
      </c>
      <c r="G441" s="184">
        <v>2008</v>
      </c>
      <c r="H441" s="180" t="s">
        <v>18</v>
      </c>
      <c r="I441" s="180" t="str">
        <f>LEFT($H441,2)</f>
        <v>FL</v>
      </c>
      <c r="J441" s="180" t="str">
        <f>RIGHT($H441,2)</f>
        <v>FL</v>
      </c>
      <c r="K441" s="180" t="str">
        <f>IF($L441=$M441,L441,CONCATENATE($L441,", ",IF(ISBLANK(N441),"",CONCATENATE(N441,", ")),$M441))</f>
        <v>Southeast</v>
      </c>
      <c r="L441" s="180" t="str">
        <f>INDEX('State '!$A$1:$C$62,MATCH($I441,'State '!$B:$B,0),3)</f>
        <v>Southeast</v>
      </c>
      <c r="M441" s="180" t="str">
        <f>INDEX('State '!$A$1:$C$62,MATCH($J441,'State '!$B:$B,0),3)</f>
        <v>Southeast</v>
      </c>
      <c r="N441" s="180"/>
      <c r="O441" s="186">
        <v>112.3</v>
      </c>
      <c r="P441" s="186">
        <v>34.299999999999997</v>
      </c>
      <c r="Q441" s="186">
        <v>160</v>
      </c>
      <c r="R441" s="187">
        <v>30</v>
      </c>
      <c r="S441" s="188" t="s">
        <v>135</v>
      </c>
      <c r="T441" s="185" t="s">
        <v>390</v>
      </c>
      <c r="U441" s="189" t="s">
        <v>806</v>
      </c>
      <c r="V441" s="180"/>
      <c r="W441" s="179"/>
      <c r="X441" s="179"/>
      <c r="Y441" s="179"/>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A441" s="94"/>
      <c r="CB441" s="94"/>
      <c r="CC441" s="94"/>
      <c r="CD441" s="94"/>
      <c r="CE441" s="94"/>
      <c r="CF441" s="94"/>
      <c r="CG441" s="94"/>
      <c r="CH441" s="94"/>
      <c r="CI441" s="94"/>
      <c r="CJ441" s="94"/>
      <c r="CK441" s="94"/>
      <c r="CL441" s="94"/>
      <c r="CM441" s="94"/>
      <c r="CN441" s="94"/>
      <c r="CO441" s="94"/>
      <c r="CP441" s="94"/>
      <c r="CQ441" s="94"/>
      <c r="CR441" s="94"/>
      <c r="CS441" s="94"/>
      <c r="CT441" s="94"/>
      <c r="CU441" s="94"/>
      <c r="CV441" s="94"/>
      <c r="CW441" s="94"/>
      <c r="CX441" s="94"/>
      <c r="CY441" s="94"/>
      <c r="CZ441" s="94"/>
      <c r="DA441" s="94"/>
      <c r="DB441" s="94"/>
      <c r="DC441" s="94"/>
      <c r="DD441" s="94"/>
      <c r="DE441" s="94"/>
      <c r="DF441" s="94"/>
      <c r="DG441" s="94"/>
      <c r="DH441" s="94"/>
      <c r="DI441" s="94"/>
      <c r="DJ441" s="94"/>
      <c r="DK441" s="94"/>
      <c r="DL441" s="94"/>
      <c r="DM441" s="94"/>
      <c r="DN441" s="94"/>
      <c r="DO441" s="94"/>
      <c r="DP441" s="94"/>
      <c r="DQ441" s="94"/>
      <c r="DR441" s="94"/>
      <c r="DS441" s="94"/>
      <c r="DT441" s="94"/>
      <c r="DU441" s="94"/>
      <c r="DV441" s="94"/>
      <c r="DW441" s="94"/>
      <c r="DX441" s="94"/>
      <c r="DY441" s="94"/>
      <c r="DZ441" s="94"/>
      <c r="EA441" s="94"/>
      <c r="EB441" s="94"/>
      <c r="EC441" s="94"/>
      <c r="ED441" s="94"/>
      <c r="EE441" s="94"/>
      <c r="EF441" s="94"/>
      <c r="EG441" s="94"/>
      <c r="EH441" s="94"/>
      <c r="EI441" s="94"/>
      <c r="EJ441" s="94"/>
      <c r="EK441" s="94"/>
      <c r="EL441" s="94"/>
      <c r="EM441" s="94"/>
      <c r="EN441" s="94"/>
      <c r="EO441" s="94"/>
      <c r="EP441" s="94"/>
      <c r="EQ441" s="94"/>
      <c r="ER441" s="94"/>
      <c r="ES441" s="94"/>
      <c r="ET441" s="94"/>
      <c r="EU441" s="94"/>
      <c r="EV441" s="94"/>
      <c r="EW441" s="94"/>
      <c r="EX441" s="94"/>
      <c r="EY441" s="94"/>
      <c r="EZ441" s="94"/>
      <c r="FA441" s="94"/>
      <c r="FB441" s="94"/>
      <c r="FC441" s="94"/>
      <c r="FD441" s="94"/>
      <c r="FE441" s="94"/>
      <c r="FF441" s="94"/>
      <c r="FG441" s="94"/>
      <c r="FH441" s="94"/>
      <c r="FI441" s="94"/>
      <c r="FJ441" s="94"/>
      <c r="FK441" s="94"/>
      <c r="FL441" s="94"/>
      <c r="FM441" s="94"/>
      <c r="FN441" s="94"/>
      <c r="FO441" s="94"/>
      <c r="FP441" s="94"/>
      <c r="FQ441" s="94"/>
      <c r="FR441" s="94"/>
      <c r="FS441" s="94"/>
      <c r="FT441" s="94"/>
      <c r="FU441" s="94"/>
      <c r="FV441" s="94"/>
      <c r="FW441" s="94"/>
      <c r="FX441" s="94"/>
      <c r="FY441" s="94"/>
      <c r="FZ441" s="94"/>
      <c r="GA441" s="94"/>
      <c r="GB441" s="94"/>
      <c r="GC441" s="94"/>
      <c r="GD441" s="94"/>
      <c r="GE441" s="94"/>
      <c r="GF441" s="94"/>
      <c r="GG441" s="94"/>
      <c r="GH441" s="94"/>
      <c r="GI441" s="94"/>
      <c r="GJ441" s="94"/>
      <c r="GK441" s="94"/>
      <c r="GL441" s="94"/>
      <c r="GM441" s="94"/>
      <c r="GN441" s="94"/>
      <c r="GO441" s="94"/>
      <c r="GP441" s="94"/>
      <c r="GQ441" s="94"/>
      <c r="GR441" s="94"/>
      <c r="GS441" s="94"/>
      <c r="GT441" s="94"/>
      <c r="GU441" s="94"/>
      <c r="GV441" s="94"/>
      <c r="GW441" s="94"/>
      <c r="GX441" s="94"/>
      <c r="GY441" s="94"/>
      <c r="GZ441" s="94"/>
      <c r="HA441" s="94"/>
      <c r="HB441" s="94"/>
      <c r="HC441" s="94"/>
      <c r="HD441" s="94"/>
      <c r="HE441" s="94"/>
      <c r="HF441" s="94"/>
      <c r="HG441" s="94"/>
      <c r="HH441" s="94"/>
      <c r="HI441" s="94"/>
      <c r="HJ441" s="94"/>
      <c r="HK441" s="94"/>
      <c r="HL441" s="94"/>
      <c r="HM441" s="94"/>
      <c r="HN441" s="94"/>
      <c r="HO441" s="94"/>
      <c r="HP441" s="94"/>
      <c r="HQ441" s="94"/>
      <c r="HR441" s="94"/>
      <c r="HS441" s="94"/>
      <c r="HT441" s="94"/>
      <c r="HU441" s="94"/>
      <c r="HV441" s="94"/>
      <c r="HW441" s="94"/>
      <c r="HX441" s="94"/>
      <c r="HY441" s="94"/>
      <c r="HZ441" s="94"/>
      <c r="IA441" s="94"/>
      <c r="IB441" s="94"/>
      <c r="IC441" s="94"/>
      <c r="ID441" s="94"/>
      <c r="IE441" s="94"/>
      <c r="IF441" s="94"/>
      <c r="IG441" s="94"/>
      <c r="IH441" s="94"/>
      <c r="II441" s="94"/>
      <c r="IJ441" s="94"/>
      <c r="IK441" s="94"/>
      <c r="IL441" s="94"/>
      <c r="IM441" s="94"/>
      <c r="IN441" s="94"/>
      <c r="IO441" s="94"/>
      <c r="IP441" s="94"/>
      <c r="IQ441" s="94"/>
      <c r="IR441" s="94"/>
      <c r="IS441" s="94"/>
      <c r="IT441" s="94"/>
      <c r="IU441" s="94"/>
      <c r="IV441" s="94"/>
      <c r="IW441" s="94"/>
      <c r="IX441" s="94"/>
      <c r="IY441" s="94"/>
      <c r="IZ441" s="94"/>
      <c r="JA441" s="94"/>
      <c r="JB441" s="94"/>
    </row>
    <row r="442" spans="1:262" x14ac:dyDescent="0.2">
      <c r="A442" s="180">
        <v>39990</v>
      </c>
      <c r="B442" s="181" t="s">
        <v>803</v>
      </c>
      <c r="C442" s="181" t="s">
        <v>244</v>
      </c>
      <c r="D442" s="181" t="s">
        <v>141</v>
      </c>
      <c r="E442" s="182" t="s">
        <v>144</v>
      </c>
      <c r="F442" s="183">
        <v>39783</v>
      </c>
      <c r="G442" s="184">
        <v>2008</v>
      </c>
      <c r="H442" s="180" t="s">
        <v>532</v>
      </c>
      <c r="I442" s="180" t="str">
        <f>LEFT($H442,2)</f>
        <v>AL</v>
      </c>
      <c r="J442" s="180" t="str">
        <f>RIGHT($H442,2)</f>
        <v>FL</v>
      </c>
      <c r="K442" s="180" t="str">
        <f>IF($L442=$M442,L442,CONCATENATE($L442,", ",IF(ISBLANK(N442),"",CONCATENATE(N442,", ")),$M442))</f>
        <v>South Central, Southeast</v>
      </c>
      <c r="L442" s="180" t="str">
        <f>INDEX('State '!$A$1:$C$62,MATCH($I442,'State '!$B:$B,0),3)</f>
        <v>South Central</v>
      </c>
      <c r="M442" s="180" t="str">
        <f>INDEX('State '!$A$1:$C$62,MATCH($J442,'State '!$B:$B,0),3)</f>
        <v>Southeast</v>
      </c>
      <c r="N442" s="180"/>
      <c r="O442" s="186">
        <v>117</v>
      </c>
      <c r="P442" s="186">
        <v>17.8</v>
      </c>
      <c r="Q442" s="186">
        <v>155</v>
      </c>
      <c r="R442" s="187">
        <v>20</v>
      </c>
      <c r="S442" s="188" t="s">
        <v>135</v>
      </c>
      <c r="T442" s="185" t="s">
        <v>390</v>
      </c>
      <c r="U442" s="189" t="s">
        <v>804</v>
      </c>
      <c r="V442" s="180"/>
      <c r="W442" s="179"/>
      <c r="X442" s="179"/>
      <c r="Y442" s="179"/>
      <c r="Z442" s="94"/>
      <c r="AA442" s="94"/>
      <c r="AB442" s="94"/>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row>
    <row r="443" spans="1:262" x14ac:dyDescent="0.2">
      <c r="A443" s="180">
        <v>39990</v>
      </c>
      <c r="B443" s="181" t="s">
        <v>771</v>
      </c>
      <c r="C443" s="181" t="s">
        <v>283</v>
      </c>
      <c r="D443" s="181" t="s">
        <v>137</v>
      </c>
      <c r="E443" s="182" t="s">
        <v>144</v>
      </c>
      <c r="F443" s="183">
        <v>39794</v>
      </c>
      <c r="G443" s="184">
        <v>2008</v>
      </c>
      <c r="H443" s="180" t="s">
        <v>29</v>
      </c>
      <c r="I443" s="180" t="str">
        <f>LEFT($H443,2)</f>
        <v>WY</v>
      </c>
      <c r="J443" s="180" t="str">
        <f>RIGHT($H443,2)</f>
        <v>WY</v>
      </c>
      <c r="K443" s="180" t="str">
        <f>IF($L443=$M443,L443,CONCATENATE($L443,", ",IF(ISBLANK(N443),"",CONCATENATE(N443,", ")),$M443))</f>
        <v>Mountain</v>
      </c>
      <c r="L443" s="180" t="str">
        <f>INDEX('State '!$A$1:$C$62,MATCH($I443,'State '!$B:$B,0),3)</f>
        <v>Mountain</v>
      </c>
      <c r="M443" s="180" t="str">
        <f>INDEX('State '!$A$1:$C$62,MATCH($J443,'State '!$B:$B,0),3)</f>
        <v>Mountain</v>
      </c>
      <c r="N443" s="180"/>
      <c r="O443" s="186">
        <v>20</v>
      </c>
      <c r="P443" s="186">
        <v>49.75</v>
      </c>
      <c r="Q443" s="186">
        <v>5.81</v>
      </c>
      <c r="R443" s="187">
        <v>6</v>
      </c>
      <c r="S443" s="188" t="s">
        <v>139</v>
      </c>
      <c r="T443" s="185" t="s">
        <v>188</v>
      </c>
      <c r="U443" s="189" t="s">
        <v>391</v>
      </c>
      <c r="V443" s="180"/>
      <c r="W443" s="179"/>
      <c r="X443" s="179"/>
      <c r="Y443" s="179"/>
      <c r="Z443" s="94"/>
      <c r="AA443" s="94"/>
      <c r="AB443" s="94"/>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row>
    <row r="444" spans="1:262" s="19" customFormat="1" x14ac:dyDescent="0.2">
      <c r="A444" s="180">
        <v>40248</v>
      </c>
      <c r="B444" s="193" t="s">
        <v>1911</v>
      </c>
      <c r="C444" s="193" t="s">
        <v>206</v>
      </c>
      <c r="D444" s="193" t="s">
        <v>141</v>
      </c>
      <c r="E444" s="193" t="s">
        <v>144</v>
      </c>
      <c r="F444" s="194">
        <v>39767</v>
      </c>
      <c r="G444" s="195">
        <v>2008</v>
      </c>
      <c r="H444" s="180" t="s">
        <v>792</v>
      </c>
      <c r="I444" s="180" t="str">
        <f>LEFT($H444,2)</f>
        <v>NY</v>
      </c>
      <c r="J444" s="180" t="str">
        <f>RIGHT($H444,2)</f>
        <v>CT</v>
      </c>
      <c r="K444" s="180" t="str">
        <f>IF($L444=$M444,L444,CONCATENATE($L444,", ",IF(ISBLANK(N444),"",CONCATENATE(N444,", ")),$M444))</f>
        <v>Northeast</v>
      </c>
      <c r="L444" s="180" t="str">
        <f>INDEX('State '!$A$1:$C$62,MATCH($I444,'State '!$B:$B,0),3)</f>
        <v>Northeast</v>
      </c>
      <c r="M444" s="180" t="str">
        <f>INDEX('State '!$A$1:$C$62,MATCH($J444,'State '!$B:$B,0),3)</f>
        <v>Northeast</v>
      </c>
      <c r="N444" s="180"/>
      <c r="O444" s="187">
        <v>58</v>
      </c>
      <c r="P444" s="187">
        <v>1.6</v>
      </c>
      <c r="Q444" s="187">
        <v>95</v>
      </c>
      <c r="R444" s="186">
        <v>36</v>
      </c>
      <c r="S444" s="180" t="s">
        <v>135</v>
      </c>
      <c r="T444" s="180" t="s">
        <v>390</v>
      </c>
      <c r="U444" s="180" t="s">
        <v>698</v>
      </c>
      <c r="V444" s="180"/>
      <c r="W444" s="179"/>
      <c r="X444" s="179"/>
      <c r="Y444" s="179"/>
    </row>
    <row r="445" spans="1:262" s="19" customFormat="1" ht="25.5" x14ac:dyDescent="0.2">
      <c r="A445" s="180">
        <v>39990</v>
      </c>
      <c r="B445" s="181" t="s">
        <v>2065</v>
      </c>
      <c r="C445" s="181" t="s">
        <v>206</v>
      </c>
      <c r="D445" s="181" t="s">
        <v>141</v>
      </c>
      <c r="E445" s="182" t="s">
        <v>144</v>
      </c>
      <c r="F445" s="183">
        <v>39757</v>
      </c>
      <c r="G445" s="184">
        <v>2008</v>
      </c>
      <c r="H445" s="180" t="s">
        <v>787</v>
      </c>
      <c r="I445" s="180" t="str">
        <f>LEFT($H445,2)</f>
        <v>CT</v>
      </c>
      <c r="J445" s="180" t="str">
        <f>RIGHT($H445,2)</f>
        <v>NY</v>
      </c>
      <c r="K445" s="180" t="str">
        <f>IF($L445=$M445,L445,CONCATENATE($L445,", ",IF(ISBLANK(N445),"",CONCATENATE(N445,", ")),$M445))</f>
        <v>Northeast</v>
      </c>
      <c r="L445" s="180" t="str">
        <f>INDEX('State '!$A$1:$C$62,MATCH($I445,'State '!$B:$B,0),3)</f>
        <v>Northeast</v>
      </c>
      <c r="M445" s="180" t="str">
        <f>INDEX('State '!$A$1:$C$62,MATCH($J445,'State '!$B:$B,0),3)</f>
        <v>Northeast</v>
      </c>
      <c r="N445" s="180"/>
      <c r="O445" s="186">
        <v>41.6</v>
      </c>
      <c r="P445" s="186"/>
      <c r="Q445" s="186">
        <v>100</v>
      </c>
      <c r="R445" s="187"/>
      <c r="S445" s="188" t="s">
        <v>135</v>
      </c>
      <c r="T445" s="185" t="s">
        <v>390</v>
      </c>
      <c r="U445" s="189" t="s">
        <v>788</v>
      </c>
      <c r="V445" s="180"/>
      <c r="W445" s="179"/>
      <c r="X445" s="179"/>
      <c r="Y445" s="179"/>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c r="BW445" s="94"/>
      <c r="BX445" s="94"/>
      <c r="BY445" s="94"/>
      <c r="BZ445" s="94"/>
      <c r="CA445" s="94"/>
      <c r="CB445" s="94"/>
      <c r="CC445" s="94"/>
      <c r="CD445" s="94"/>
      <c r="CE445" s="94"/>
      <c r="CF445" s="94"/>
      <c r="CG445" s="94"/>
      <c r="CH445" s="94"/>
      <c r="CI445" s="94"/>
      <c r="CJ445" s="94"/>
      <c r="CK445" s="94"/>
      <c r="CL445" s="94"/>
      <c r="CM445" s="94"/>
      <c r="CN445" s="94"/>
      <c r="CO445" s="94"/>
      <c r="CP445" s="94"/>
      <c r="CQ445" s="94"/>
      <c r="CR445" s="94"/>
      <c r="CS445" s="94"/>
      <c r="CT445" s="94"/>
      <c r="CU445" s="94"/>
      <c r="CV445" s="94"/>
      <c r="CW445" s="94"/>
      <c r="CX445" s="94"/>
      <c r="CY445" s="94"/>
      <c r="CZ445" s="94"/>
      <c r="DA445" s="94"/>
      <c r="DB445" s="94"/>
      <c r="DC445" s="94"/>
      <c r="DD445" s="94"/>
      <c r="DE445" s="94"/>
      <c r="DF445" s="94"/>
      <c r="DG445" s="94"/>
      <c r="DH445" s="94"/>
      <c r="DI445" s="94"/>
      <c r="DJ445" s="94"/>
      <c r="DK445" s="94"/>
      <c r="DL445" s="94"/>
      <c r="DM445" s="94"/>
      <c r="DN445" s="94"/>
      <c r="DO445" s="94"/>
      <c r="DP445" s="94"/>
      <c r="DQ445" s="94"/>
      <c r="DR445" s="94"/>
      <c r="DS445" s="94"/>
      <c r="DT445" s="94"/>
      <c r="DU445" s="94"/>
      <c r="DV445" s="94"/>
      <c r="DW445" s="94"/>
      <c r="DX445" s="94"/>
      <c r="DY445" s="94"/>
      <c r="DZ445" s="94"/>
      <c r="EA445" s="94"/>
      <c r="EB445" s="94"/>
      <c r="EC445" s="94"/>
      <c r="ED445" s="94"/>
      <c r="EE445" s="94"/>
      <c r="EF445" s="94"/>
      <c r="EG445" s="94"/>
      <c r="EH445" s="94"/>
      <c r="EI445" s="94"/>
      <c r="EJ445" s="94"/>
      <c r="EK445" s="94"/>
      <c r="EL445" s="94"/>
      <c r="EM445" s="94"/>
      <c r="EN445" s="94"/>
      <c r="EO445" s="94"/>
      <c r="EP445" s="94"/>
      <c r="EQ445" s="94"/>
      <c r="ER445" s="94"/>
      <c r="ES445" s="94"/>
      <c r="ET445" s="94"/>
      <c r="EU445" s="94"/>
      <c r="EV445" s="94"/>
      <c r="EW445" s="94"/>
      <c r="EX445" s="94"/>
      <c r="EY445" s="94"/>
      <c r="EZ445" s="94"/>
      <c r="FA445" s="94"/>
      <c r="FB445" s="94"/>
      <c r="FC445" s="94"/>
      <c r="FD445" s="94"/>
      <c r="FE445" s="94"/>
      <c r="FF445" s="94"/>
      <c r="FG445" s="94"/>
      <c r="FH445" s="94"/>
      <c r="FI445" s="94"/>
      <c r="FJ445" s="94"/>
      <c r="FK445" s="94"/>
      <c r="FL445" s="94"/>
      <c r="FM445" s="94"/>
      <c r="FN445" s="94"/>
      <c r="FO445" s="94"/>
      <c r="FP445" s="94"/>
      <c r="FQ445" s="94"/>
      <c r="FR445" s="94"/>
      <c r="FS445" s="94"/>
      <c r="FT445" s="94"/>
      <c r="FU445" s="94"/>
      <c r="FV445" s="94"/>
      <c r="FW445" s="94"/>
      <c r="FX445" s="94"/>
      <c r="FY445" s="94"/>
      <c r="FZ445" s="94"/>
      <c r="GA445" s="94"/>
      <c r="GB445" s="94"/>
      <c r="GC445" s="94"/>
      <c r="GD445" s="94"/>
      <c r="GE445" s="94"/>
      <c r="GF445" s="94"/>
      <c r="GG445" s="94"/>
      <c r="GH445" s="94"/>
      <c r="GI445" s="94"/>
      <c r="GJ445" s="94"/>
      <c r="GK445" s="94"/>
      <c r="GL445" s="94"/>
      <c r="GM445" s="94"/>
      <c r="GN445" s="94"/>
      <c r="GO445" s="94"/>
      <c r="GP445" s="94"/>
      <c r="GQ445" s="94"/>
      <c r="GR445" s="94"/>
      <c r="GS445" s="94"/>
      <c r="GT445" s="94"/>
      <c r="GU445" s="94"/>
      <c r="GV445" s="94"/>
      <c r="GW445" s="94"/>
      <c r="GX445" s="94"/>
      <c r="GY445" s="94"/>
      <c r="GZ445" s="94"/>
      <c r="HA445" s="94"/>
      <c r="HB445" s="94"/>
      <c r="HC445" s="94"/>
      <c r="HD445" s="94"/>
      <c r="HE445" s="94"/>
      <c r="HF445" s="94"/>
      <c r="HG445" s="94"/>
      <c r="HH445" s="94"/>
      <c r="HI445" s="94"/>
      <c r="HJ445" s="94"/>
      <c r="HK445" s="94"/>
      <c r="HL445" s="94"/>
      <c r="HM445" s="94"/>
      <c r="HN445" s="94"/>
      <c r="HO445" s="94"/>
      <c r="HP445" s="94"/>
      <c r="HQ445" s="94"/>
      <c r="HR445" s="94"/>
      <c r="HS445" s="94"/>
      <c r="HT445" s="94"/>
      <c r="HU445" s="94"/>
      <c r="HV445" s="94"/>
      <c r="HW445" s="94"/>
      <c r="HX445" s="94"/>
      <c r="HY445" s="94"/>
      <c r="HZ445" s="94"/>
      <c r="IA445" s="94"/>
      <c r="IB445" s="94"/>
      <c r="IC445" s="94"/>
      <c r="ID445" s="94"/>
      <c r="IE445" s="94"/>
      <c r="IF445" s="94"/>
      <c r="IG445" s="94"/>
      <c r="IH445" s="94"/>
      <c r="II445" s="94"/>
      <c r="IJ445" s="94"/>
      <c r="IK445" s="94"/>
      <c r="IL445" s="94"/>
      <c r="IM445" s="94"/>
      <c r="IN445" s="94"/>
      <c r="IO445" s="94"/>
      <c r="IP445" s="94"/>
      <c r="IQ445" s="94"/>
      <c r="IR445" s="94"/>
      <c r="IS445" s="94"/>
      <c r="IT445" s="94"/>
      <c r="IU445" s="94"/>
      <c r="IV445" s="94"/>
      <c r="IW445" s="94"/>
      <c r="IX445" s="94"/>
      <c r="IY445" s="94"/>
      <c r="IZ445" s="94"/>
      <c r="JA445" s="94"/>
      <c r="JB445" s="94"/>
    </row>
    <row r="446" spans="1:262" s="19" customFormat="1" ht="25.5" x14ac:dyDescent="0.2">
      <c r="A446" s="180">
        <v>39990</v>
      </c>
      <c r="B446" s="193" t="s">
        <v>856</v>
      </c>
      <c r="C446" s="193" t="s">
        <v>292</v>
      </c>
      <c r="D446" s="193" t="s">
        <v>141</v>
      </c>
      <c r="E446" s="193" t="s">
        <v>144</v>
      </c>
      <c r="F446" s="194">
        <v>39692</v>
      </c>
      <c r="G446" s="195">
        <v>2008</v>
      </c>
      <c r="H446" s="180" t="s">
        <v>41</v>
      </c>
      <c r="I446" s="180" t="str">
        <f>LEFT($H446,2)</f>
        <v>MI</v>
      </c>
      <c r="J446" s="180" t="str">
        <f>RIGHT($H446,2)</f>
        <v>MI</v>
      </c>
      <c r="K446" s="180" t="str">
        <f>IF($L446=$M446,L446,CONCATENATE($L446,", ",IF(ISBLANK(N446),"",CONCATENATE(N446,", ")),$M446))</f>
        <v>Midwest</v>
      </c>
      <c r="L446" s="180" t="str">
        <f>INDEX('State '!$A$1:$C$62,MATCH($I446,'State '!$B:$B,0),3)</f>
        <v>Midwest</v>
      </c>
      <c r="M446" s="180" t="str">
        <f>INDEX('State '!$A$1:$C$62,MATCH($J446,'State '!$B:$B,0),3)</f>
        <v>Midwest</v>
      </c>
      <c r="N446" s="180"/>
      <c r="O446" s="187">
        <v>80</v>
      </c>
      <c r="P446" s="187">
        <v>16</v>
      </c>
      <c r="Q446" s="187">
        <v>120</v>
      </c>
      <c r="R446" s="186">
        <v>30</v>
      </c>
      <c r="S446" s="180" t="s">
        <v>139</v>
      </c>
      <c r="T446" s="180" t="s">
        <v>188</v>
      </c>
      <c r="U446" s="180" t="s">
        <v>391</v>
      </c>
      <c r="V446" s="180"/>
      <c r="W446" s="179"/>
      <c r="X446" s="179"/>
      <c r="Y446" s="179"/>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c r="GS446" s="94"/>
      <c r="GT446" s="94"/>
      <c r="GU446" s="94"/>
      <c r="GV446" s="94"/>
      <c r="GW446" s="94"/>
      <c r="GX446" s="94"/>
      <c r="GY446" s="94"/>
      <c r="GZ446" s="94"/>
      <c r="HA446" s="94"/>
      <c r="HB446" s="94"/>
      <c r="HC446" s="94"/>
      <c r="HD446" s="94"/>
      <c r="HE446" s="94"/>
      <c r="HF446" s="94"/>
      <c r="HG446" s="94"/>
      <c r="HH446" s="94"/>
      <c r="HI446" s="94"/>
      <c r="HJ446" s="94"/>
      <c r="HK446" s="94"/>
      <c r="HL446" s="94"/>
      <c r="HM446" s="94"/>
      <c r="HN446" s="94"/>
      <c r="HO446" s="94"/>
      <c r="HP446" s="94"/>
      <c r="HQ446" s="94"/>
      <c r="HR446" s="94"/>
      <c r="HS446" s="94"/>
      <c r="HT446" s="94"/>
      <c r="HU446" s="94"/>
      <c r="HV446" s="94"/>
      <c r="HW446" s="94"/>
      <c r="HX446" s="94"/>
      <c r="HY446" s="94"/>
      <c r="HZ446" s="94"/>
      <c r="IA446" s="94"/>
      <c r="IB446" s="94"/>
      <c r="IC446" s="94"/>
      <c r="ID446" s="94"/>
      <c r="IE446" s="94"/>
      <c r="IF446" s="94"/>
      <c r="IG446" s="94"/>
      <c r="IH446" s="94"/>
      <c r="II446" s="94"/>
      <c r="IJ446" s="94"/>
      <c r="IK446" s="94"/>
      <c r="IL446" s="94"/>
      <c r="IM446" s="94"/>
      <c r="IN446" s="94"/>
      <c r="IO446" s="94"/>
      <c r="IP446" s="94"/>
      <c r="IQ446" s="94"/>
      <c r="IR446" s="94"/>
      <c r="IS446" s="94"/>
      <c r="IT446" s="94"/>
      <c r="IU446" s="94"/>
      <c r="IV446" s="94"/>
      <c r="IW446" s="94"/>
      <c r="IX446" s="94"/>
      <c r="IY446" s="94"/>
      <c r="IZ446" s="94"/>
      <c r="JA446" s="94"/>
      <c r="JB446" s="94"/>
    </row>
    <row r="447" spans="1:262" s="19" customFormat="1" ht="25.5" x14ac:dyDescent="0.2">
      <c r="A447" s="180">
        <v>39990</v>
      </c>
      <c r="B447" s="181" t="s">
        <v>818</v>
      </c>
      <c r="C447" s="181" t="s">
        <v>222</v>
      </c>
      <c r="D447" s="181" t="s">
        <v>141</v>
      </c>
      <c r="E447" s="182" t="s">
        <v>144</v>
      </c>
      <c r="F447" s="183">
        <v>39759</v>
      </c>
      <c r="G447" s="184">
        <v>2008</v>
      </c>
      <c r="H447" s="180" t="s">
        <v>24</v>
      </c>
      <c r="I447" s="180" t="str">
        <f>LEFT($H447,2)</f>
        <v>NE</v>
      </c>
      <c r="J447" s="180" t="str">
        <f>RIGHT($H447,2)</f>
        <v>NE</v>
      </c>
      <c r="K447" s="180" t="str">
        <f>IF($L447=$M447,L447,CONCATENATE($L447,", ",IF(ISBLANK(N447),"",CONCATENATE(N447,", ")),$M447))</f>
        <v>Mountain</v>
      </c>
      <c r="L447" s="180" t="str">
        <f>INDEX('State '!$A$1:$C$62,MATCH($I447,'State '!$B:$B,0),3)</f>
        <v>Mountain</v>
      </c>
      <c r="M447" s="180" t="str">
        <f>INDEX('State '!$A$1:$C$62,MATCH($J447,'State '!$B:$B,0),3)</f>
        <v>Mountain</v>
      </c>
      <c r="N447" s="180"/>
      <c r="O447" s="186">
        <v>23</v>
      </c>
      <c r="P447" s="186">
        <v>26</v>
      </c>
      <c r="Q447" s="186">
        <v>22</v>
      </c>
      <c r="R447" s="187" t="s">
        <v>732</v>
      </c>
      <c r="S447" s="188" t="s">
        <v>135</v>
      </c>
      <c r="T447" s="185" t="s">
        <v>390</v>
      </c>
      <c r="U447" s="189" t="s">
        <v>391</v>
      </c>
      <c r="V447" s="180"/>
      <c r="W447" s="179"/>
      <c r="X447" s="179"/>
      <c r="Y447" s="179"/>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A447" s="94"/>
      <c r="CB447" s="94"/>
      <c r="CC447" s="94"/>
      <c r="CD447" s="94"/>
      <c r="CE447" s="94"/>
      <c r="CF447" s="94"/>
      <c r="CG447" s="94"/>
      <c r="CH447" s="94"/>
      <c r="CI447" s="94"/>
      <c r="CJ447" s="94"/>
      <c r="CK447" s="94"/>
      <c r="CL447" s="94"/>
      <c r="CM447" s="94"/>
      <c r="CN447" s="94"/>
      <c r="CO447" s="94"/>
      <c r="CP447" s="94"/>
      <c r="CQ447" s="94"/>
      <c r="CR447" s="94"/>
      <c r="CS447" s="94"/>
      <c r="CT447" s="94"/>
      <c r="CU447" s="94"/>
      <c r="CV447" s="94"/>
      <c r="CW447" s="94"/>
      <c r="CX447" s="94"/>
      <c r="CY447" s="94"/>
      <c r="CZ447" s="94"/>
      <c r="DA447" s="94"/>
      <c r="DB447" s="94"/>
      <c r="DC447" s="94"/>
      <c r="DD447" s="94"/>
      <c r="DE447" s="94"/>
      <c r="DF447" s="94"/>
      <c r="DG447" s="94"/>
      <c r="DH447" s="94"/>
      <c r="DI447" s="94"/>
      <c r="DJ447" s="94"/>
      <c r="DK447" s="94"/>
      <c r="DL447" s="94"/>
      <c r="DM447" s="94"/>
      <c r="DN447" s="94"/>
      <c r="DO447" s="94"/>
      <c r="DP447" s="94"/>
      <c r="DQ447" s="94"/>
      <c r="DR447" s="94"/>
      <c r="DS447" s="94"/>
      <c r="DT447" s="94"/>
      <c r="DU447" s="94"/>
      <c r="DV447" s="94"/>
      <c r="DW447" s="94"/>
      <c r="DX447" s="94"/>
      <c r="DY447" s="94"/>
      <c r="DZ447" s="94"/>
      <c r="EA447" s="94"/>
      <c r="EB447" s="94"/>
      <c r="EC447" s="94"/>
      <c r="ED447" s="94"/>
      <c r="EE447" s="94"/>
      <c r="EF447" s="94"/>
      <c r="EG447" s="94"/>
      <c r="EH447" s="94"/>
      <c r="EI447" s="94"/>
      <c r="EJ447" s="94"/>
      <c r="EK447" s="94"/>
      <c r="EL447" s="94"/>
      <c r="EM447" s="94"/>
      <c r="EN447" s="94"/>
      <c r="EO447" s="94"/>
      <c r="EP447" s="94"/>
      <c r="EQ447" s="94"/>
      <c r="ER447" s="94"/>
      <c r="ES447" s="94"/>
      <c r="ET447" s="94"/>
      <c r="EU447" s="94"/>
      <c r="EV447" s="94"/>
      <c r="EW447" s="94"/>
      <c r="EX447" s="94"/>
      <c r="EY447" s="94"/>
      <c r="EZ447" s="94"/>
      <c r="FA447" s="94"/>
      <c r="FB447" s="94"/>
      <c r="FC447" s="94"/>
      <c r="FD447" s="94"/>
      <c r="FE447" s="94"/>
      <c r="FF447" s="94"/>
      <c r="FG447" s="94"/>
      <c r="FH447" s="94"/>
      <c r="FI447" s="94"/>
      <c r="FJ447" s="94"/>
      <c r="FK447" s="94"/>
      <c r="FL447" s="94"/>
      <c r="FM447" s="94"/>
      <c r="FN447" s="94"/>
      <c r="FO447" s="94"/>
      <c r="FP447" s="94"/>
      <c r="FQ447" s="94"/>
      <c r="FR447" s="94"/>
      <c r="FS447" s="94"/>
      <c r="FT447" s="94"/>
      <c r="FU447" s="94"/>
      <c r="FV447" s="94"/>
      <c r="FW447" s="94"/>
      <c r="FX447" s="94"/>
      <c r="FY447" s="94"/>
      <c r="FZ447" s="94"/>
      <c r="GA447" s="94"/>
      <c r="GB447" s="94"/>
      <c r="GC447" s="94"/>
      <c r="GD447" s="94"/>
      <c r="GE447" s="94"/>
      <c r="GF447" s="94"/>
      <c r="GG447" s="94"/>
      <c r="GH447" s="94"/>
      <c r="GI447" s="94"/>
      <c r="GJ447" s="94"/>
      <c r="GK447" s="94"/>
      <c r="GL447" s="94"/>
      <c r="GM447" s="94"/>
      <c r="GN447" s="94"/>
      <c r="GO447" s="94"/>
      <c r="GP447" s="94"/>
      <c r="GQ447" s="94"/>
      <c r="GR447" s="94"/>
      <c r="GS447" s="94"/>
      <c r="GT447" s="94"/>
      <c r="GU447" s="94"/>
      <c r="GV447" s="94"/>
      <c r="GW447" s="94"/>
      <c r="GX447" s="94"/>
      <c r="GY447" s="94"/>
      <c r="GZ447" s="94"/>
      <c r="HA447" s="94"/>
      <c r="HB447" s="94"/>
      <c r="HC447" s="94"/>
      <c r="HD447" s="94"/>
      <c r="HE447" s="94"/>
      <c r="HF447" s="94"/>
      <c r="HG447" s="94"/>
      <c r="HH447" s="94"/>
      <c r="HI447" s="94"/>
      <c r="HJ447" s="94"/>
      <c r="HK447" s="94"/>
      <c r="HL447" s="94"/>
      <c r="HM447" s="94"/>
      <c r="HN447" s="94"/>
      <c r="HO447" s="94"/>
      <c r="HP447" s="94"/>
      <c r="HQ447" s="94"/>
      <c r="HR447" s="94"/>
      <c r="HS447" s="94"/>
      <c r="HT447" s="94"/>
      <c r="HU447" s="94"/>
      <c r="HV447" s="94"/>
      <c r="HW447" s="94"/>
      <c r="HX447" s="94"/>
      <c r="HY447" s="94"/>
      <c r="HZ447" s="94"/>
      <c r="IA447" s="94"/>
      <c r="IB447" s="94"/>
      <c r="IC447" s="94"/>
      <c r="ID447" s="94"/>
      <c r="IE447" s="94"/>
      <c r="IF447" s="94"/>
      <c r="IG447" s="94"/>
      <c r="IH447" s="94"/>
      <c r="II447" s="94"/>
      <c r="IJ447" s="94"/>
      <c r="IK447" s="94"/>
      <c r="IL447" s="94"/>
      <c r="IM447" s="94"/>
      <c r="IN447" s="94"/>
      <c r="IO447" s="94"/>
      <c r="IP447" s="94"/>
      <c r="IQ447" s="94"/>
      <c r="IR447" s="94"/>
      <c r="IS447" s="94"/>
      <c r="IT447" s="94"/>
      <c r="IU447" s="94"/>
      <c r="IV447" s="94"/>
      <c r="IW447" s="94"/>
      <c r="IX447" s="94"/>
      <c r="IY447" s="94"/>
      <c r="IZ447" s="94"/>
      <c r="JA447" s="94"/>
      <c r="JB447" s="94"/>
    </row>
    <row r="448" spans="1:262" s="19" customFormat="1" x14ac:dyDescent="0.2">
      <c r="A448" s="180">
        <v>39990</v>
      </c>
      <c r="B448" s="181" t="s">
        <v>816</v>
      </c>
      <c r="C448" s="181" t="s">
        <v>222</v>
      </c>
      <c r="D448" s="181" t="s">
        <v>134</v>
      </c>
      <c r="E448" s="182" t="s">
        <v>144</v>
      </c>
      <c r="F448" s="183">
        <v>39783</v>
      </c>
      <c r="G448" s="184">
        <v>2008</v>
      </c>
      <c r="H448" s="180" t="s">
        <v>25</v>
      </c>
      <c r="I448" s="180" t="str">
        <f>LEFT($H448,2)</f>
        <v>CO</v>
      </c>
      <c r="J448" s="180" t="str">
        <f>RIGHT($H448,2)</f>
        <v>CO</v>
      </c>
      <c r="K448" s="180" t="str">
        <f>IF($L448=$M448,L448,CONCATENATE($L448,", ",IF(ISBLANK(N448),"",CONCATENATE(N448,", ")),$M448))</f>
        <v>Mountain</v>
      </c>
      <c r="L448" s="180" t="str">
        <f>INDEX('State '!$A$1:$C$62,MATCH($I448,'State '!$B:$B,0),3)</f>
        <v>Mountain</v>
      </c>
      <c r="M448" s="180" t="str">
        <f>INDEX('State '!$A$1:$C$62,MATCH($J448,'State '!$B:$B,0),3)</f>
        <v>Mountain</v>
      </c>
      <c r="N448" s="180"/>
      <c r="O448" s="186">
        <v>30</v>
      </c>
      <c r="P448" s="186">
        <v>41.4</v>
      </c>
      <c r="Q448" s="186">
        <v>74</v>
      </c>
      <c r="R448" s="187">
        <v>12</v>
      </c>
      <c r="S448" s="188" t="s">
        <v>135</v>
      </c>
      <c r="T448" s="185" t="s">
        <v>390</v>
      </c>
      <c r="U448" s="189" t="s">
        <v>817</v>
      </c>
      <c r="V448" s="180"/>
      <c r="W448" s="179"/>
      <c r="X448" s="179"/>
      <c r="Y448" s="179"/>
    </row>
    <row r="449" spans="1:262" s="19" customFormat="1" x14ac:dyDescent="0.2">
      <c r="A449" s="180">
        <v>39990</v>
      </c>
      <c r="B449" s="181" t="s">
        <v>834</v>
      </c>
      <c r="C449" s="181" t="s">
        <v>248</v>
      </c>
      <c r="D449" s="181" t="s">
        <v>137</v>
      </c>
      <c r="E449" s="182" t="s">
        <v>144</v>
      </c>
      <c r="F449" s="183">
        <v>39553</v>
      </c>
      <c r="G449" s="184">
        <v>2008</v>
      </c>
      <c r="H449" s="180" t="s">
        <v>835</v>
      </c>
      <c r="I449" s="180" t="str">
        <f>LEFT($H449,2)</f>
        <v>CO</v>
      </c>
      <c r="J449" s="180" t="str">
        <f>RIGHT($H449,2)</f>
        <v>MO</v>
      </c>
      <c r="K449" s="180" t="str">
        <f>IF($L449=$M449,L449,CONCATENATE($L449,", ",IF(ISBLANK(N449),"",CONCATENATE(N449,", ")),$M449))</f>
        <v>Mountain, South Central, Midwest</v>
      </c>
      <c r="L449" s="180" t="str">
        <f>INDEX('State '!$A$1:$C$62,MATCH($I449,'State '!$B:$B,0),3)</f>
        <v>Mountain</v>
      </c>
      <c r="M449" s="180" t="str">
        <f>INDEX('State '!$A$1:$C$62,MATCH($J449,'State '!$B:$B,0),3)</f>
        <v>Midwest</v>
      </c>
      <c r="N449" s="180" t="s">
        <v>2550</v>
      </c>
      <c r="O449" s="186">
        <v>1930</v>
      </c>
      <c r="P449" s="186">
        <v>718</v>
      </c>
      <c r="Q449" s="186">
        <v>1500</v>
      </c>
      <c r="R449" s="187" t="s">
        <v>726</v>
      </c>
      <c r="S449" s="188" t="s">
        <v>135</v>
      </c>
      <c r="T449" s="185" t="s">
        <v>390</v>
      </c>
      <c r="U449" s="189" t="s">
        <v>836</v>
      </c>
      <c r="V449" s="180"/>
      <c r="W449" s="179"/>
      <c r="X449" s="179"/>
      <c r="Y449" s="179"/>
    </row>
    <row r="450" spans="1:262" x14ac:dyDescent="0.2">
      <c r="A450" s="180">
        <v>39990</v>
      </c>
      <c r="B450" s="193" t="s">
        <v>819</v>
      </c>
      <c r="C450" s="193" t="s">
        <v>222</v>
      </c>
      <c r="D450" s="193" t="s">
        <v>137</v>
      </c>
      <c r="E450" s="193" t="s">
        <v>144</v>
      </c>
      <c r="F450" s="194">
        <v>39706</v>
      </c>
      <c r="G450" s="195">
        <v>2008</v>
      </c>
      <c r="H450" s="180" t="s">
        <v>6</v>
      </c>
      <c r="I450" s="180" t="str">
        <f>LEFT($H450,2)</f>
        <v>TX</v>
      </c>
      <c r="J450" s="180" t="str">
        <f>RIGHT($H450,2)</f>
        <v>TX</v>
      </c>
      <c r="K450" s="180" t="str">
        <f>IF($L450=$M450,L450,CONCATENATE($L450,", ",IF(ISBLANK(N450),"",CONCATENATE(N450,", ")),$M450))</f>
        <v>South Central</v>
      </c>
      <c r="L450" s="180" t="str">
        <f>INDEX('State '!$A$1:$C$62,MATCH($I450,'State '!$B:$B,0),3)</f>
        <v>South Central</v>
      </c>
      <c r="M450" s="180" t="str">
        <f>INDEX('State '!$A$1:$C$62,MATCH($J450,'State '!$B:$B,0),3)</f>
        <v>South Central</v>
      </c>
      <c r="N450" s="180"/>
      <c r="O450" s="187">
        <v>72</v>
      </c>
      <c r="P450" s="187">
        <v>58</v>
      </c>
      <c r="Q450" s="187">
        <v>225</v>
      </c>
      <c r="R450" s="186">
        <v>24</v>
      </c>
      <c r="S450" s="180" t="s">
        <v>139</v>
      </c>
      <c r="T450" s="180" t="s">
        <v>188</v>
      </c>
      <c r="U450" s="180" t="s">
        <v>391</v>
      </c>
      <c r="V450" s="180"/>
      <c r="W450" s="179"/>
      <c r="X450" s="179"/>
      <c r="Y450" s="179"/>
      <c r="Z450" s="94"/>
      <c r="AA450" s="94"/>
      <c r="AB450" s="94"/>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row>
    <row r="451" spans="1:262" x14ac:dyDescent="0.2">
      <c r="A451" s="180">
        <v>39990</v>
      </c>
      <c r="B451" s="193" t="s">
        <v>904</v>
      </c>
      <c r="C451" s="193" t="s">
        <v>301</v>
      </c>
      <c r="D451" s="193" t="s">
        <v>141</v>
      </c>
      <c r="E451" s="193" t="s">
        <v>144</v>
      </c>
      <c r="F451" s="194">
        <v>39797</v>
      </c>
      <c r="G451" s="195">
        <v>2008</v>
      </c>
      <c r="H451" s="180" t="s">
        <v>905</v>
      </c>
      <c r="I451" s="180" t="str">
        <f>LEFT($H451,2)</f>
        <v>NB</v>
      </c>
      <c r="J451" s="180" t="str">
        <f>RIGHT($H451,2)</f>
        <v>MA</v>
      </c>
      <c r="K451" s="180" t="str">
        <f>IF($L451=$M451,L451,CONCATENATE($L451,", ",IF(ISBLANK(N451),"",CONCATENATE(N451,", ")),$M451))</f>
        <v>Canada, Northeast</v>
      </c>
      <c r="L451" s="180" t="str">
        <f>INDEX('State '!$A$1:$C$62,MATCH($I451,'State '!$B:$B,0),3)</f>
        <v>Canada</v>
      </c>
      <c r="M451" s="180" t="str">
        <f>INDEX('State '!$A$1:$C$62,MATCH($J451,'State '!$B:$B,0),3)</f>
        <v>Northeast</v>
      </c>
      <c r="N451" s="180"/>
      <c r="O451" s="187">
        <v>321.3</v>
      </c>
      <c r="P451" s="187">
        <v>1.7</v>
      </c>
      <c r="Q451" s="187">
        <v>420</v>
      </c>
      <c r="R451" s="186">
        <v>30</v>
      </c>
      <c r="S451" s="180" t="s">
        <v>135</v>
      </c>
      <c r="T451" s="180" t="s">
        <v>390</v>
      </c>
      <c r="U451" s="180" t="s">
        <v>906</v>
      </c>
      <c r="V451" s="180"/>
      <c r="W451" s="179"/>
      <c r="X451" s="179"/>
      <c r="Y451" s="179"/>
      <c r="Z451" s="94"/>
      <c r="AA451" s="94"/>
      <c r="AB451" s="94"/>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19"/>
      <c r="DX451" s="19"/>
      <c r="DY451" s="19"/>
      <c r="DZ451" s="19"/>
      <c r="EA451" s="19"/>
      <c r="EB451" s="19"/>
      <c r="EC451" s="19"/>
      <c r="ED451" s="19"/>
      <c r="EE451" s="19"/>
      <c r="EF451" s="19"/>
      <c r="EG451" s="19"/>
      <c r="EH451" s="19"/>
      <c r="EI451" s="19"/>
      <c r="EJ451" s="19"/>
      <c r="EK451" s="19"/>
      <c r="EL451" s="19"/>
      <c r="EM451" s="19"/>
      <c r="EN451" s="19"/>
      <c r="EO451" s="19"/>
      <c r="EP451" s="19"/>
      <c r="EQ451" s="19"/>
      <c r="ER451" s="19"/>
      <c r="ES451" s="19"/>
      <c r="ET451" s="19"/>
      <c r="EU451" s="19"/>
      <c r="EV451" s="19"/>
      <c r="EW451" s="19"/>
      <c r="EX451" s="19"/>
      <c r="EY451" s="19"/>
      <c r="EZ451" s="19"/>
      <c r="FA451" s="19"/>
      <c r="FB451" s="19"/>
      <c r="FC451" s="19"/>
      <c r="FD451" s="19"/>
      <c r="FE451" s="19"/>
      <c r="FF451" s="19"/>
      <c r="FG451" s="19"/>
      <c r="FH451" s="19"/>
      <c r="FI451" s="19"/>
      <c r="FJ451" s="19"/>
      <c r="FK451" s="19"/>
      <c r="FL451" s="19"/>
      <c r="FM451" s="19"/>
      <c r="FN451" s="19"/>
      <c r="FO451" s="19"/>
      <c r="FP451" s="19"/>
      <c r="FQ451" s="19"/>
      <c r="FR451" s="19"/>
      <c r="FS451" s="19"/>
      <c r="FT451" s="19"/>
      <c r="FU451" s="19"/>
      <c r="FV451" s="19"/>
      <c r="FW451" s="19"/>
      <c r="FX451" s="19"/>
      <c r="FY451" s="19"/>
      <c r="FZ451" s="19"/>
      <c r="GA451" s="19"/>
      <c r="GB451" s="19"/>
      <c r="GC451" s="19"/>
      <c r="GD451" s="19"/>
      <c r="GE451" s="19"/>
      <c r="GF451" s="19"/>
      <c r="GG451" s="19"/>
      <c r="GH451" s="19"/>
      <c r="GI451" s="19"/>
      <c r="GJ451" s="19"/>
      <c r="GK451" s="19"/>
      <c r="GL451" s="19"/>
      <c r="GM451" s="19"/>
      <c r="GN451" s="19"/>
      <c r="GO451" s="19"/>
      <c r="GP451" s="19"/>
      <c r="GQ451" s="19"/>
      <c r="GR451" s="19"/>
      <c r="GS451" s="19"/>
      <c r="GT451" s="19"/>
      <c r="GU451" s="19"/>
      <c r="GV451" s="19"/>
      <c r="GW451" s="19"/>
      <c r="GX451" s="19"/>
      <c r="GY451" s="19"/>
      <c r="GZ451" s="19"/>
      <c r="HA451" s="19"/>
      <c r="HB451" s="19"/>
      <c r="HC451" s="19"/>
      <c r="HD451" s="19"/>
      <c r="HE451" s="19"/>
      <c r="HF451" s="19"/>
      <c r="HG451" s="19"/>
      <c r="HH451" s="19"/>
      <c r="HI451" s="19"/>
      <c r="HJ451" s="19"/>
      <c r="HK451" s="19"/>
      <c r="HL451" s="19"/>
      <c r="HM451" s="19"/>
      <c r="HN451" s="19"/>
      <c r="HO451" s="19"/>
      <c r="HP451" s="19"/>
      <c r="HQ451" s="19"/>
      <c r="HR451" s="19"/>
      <c r="HS451" s="19"/>
      <c r="HT451" s="19"/>
      <c r="HU451" s="19"/>
      <c r="HV451" s="19"/>
      <c r="HW451" s="19"/>
      <c r="HX451" s="19"/>
      <c r="HY451" s="19"/>
      <c r="HZ451" s="19"/>
      <c r="IA451" s="19"/>
      <c r="IB451" s="19"/>
      <c r="IC451" s="19"/>
      <c r="ID451" s="19"/>
      <c r="IE451" s="19"/>
      <c r="IF451" s="19"/>
      <c r="IG451" s="19"/>
      <c r="IH451" s="19"/>
      <c r="II451" s="19"/>
      <c r="IJ451" s="19"/>
      <c r="IK451" s="19"/>
      <c r="IL451" s="19"/>
      <c r="IM451" s="19"/>
      <c r="IN451" s="19"/>
      <c r="IO451" s="19"/>
      <c r="IP451" s="19"/>
      <c r="IQ451" s="19"/>
      <c r="IR451" s="19"/>
      <c r="IS451" s="19"/>
      <c r="IT451" s="19"/>
      <c r="IU451" s="19"/>
      <c r="IV451" s="19"/>
      <c r="IW451" s="19"/>
      <c r="IX451" s="19"/>
      <c r="IY451" s="19"/>
      <c r="IZ451" s="19"/>
      <c r="JA451" s="19"/>
      <c r="JB451" s="19"/>
    </row>
    <row r="452" spans="1:262" x14ac:dyDescent="0.2">
      <c r="A452" s="180">
        <v>39990</v>
      </c>
      <c r="B452" s="193" t="s">
        <v>909</v>
      </c>
      <c r="C452" s="193" t="s">
        <v>302</v>
      </c>
      <c r="D452" s="193" t="s">
        <v>141</v>
      </c>
      <c r="E452" s="193" t="s">
        <v>144</v>
      </c>
      <c r="F452" s="194">
        <v>39706</v>
      </c>
      <c r="G452" s="195">
        <v>2008</v>
      </c>
      <c r="H452" s="180" t="s">
        <v>43</v>
      </c>
      <c r="I452" s="180" t="str">
        <f>LEFT($H452,2)</f>
        <v>NM</v>
      </c>
      <c r="J452" s="180" t="str">
        <f>RIGHT($H452,2)</f>
        <v>NM</v>
      </c>
      <c r="K452" s="180" t="str">
        <f>IF($L452=$M452,L452,CONCATENATE($L452,", ",IF(ISBLANK(N452),"",CONCATENATE(N452,", ")),$M452))</f>
        <v>Mountain</v>
      </c>
      <c r="L452" s="180" t="str">
        <f>INDEX('State '!$A$1:$C$62,MATCH($I452,'State '!$B:$B,0),3)</f>
        <v>Mountain</v>
      </c>
      <c r="M452" s="180" t="str">
        <f>INDEX('State '!$A$1:$C$62,MATCH($J452,'State '!$B:$B,0),3)</f>
        <v>Mountain</v>
      </c>
      <c r="N452" s="180"/>
      <c r="O452" s="187">
        <v>3.2</v>
      </c>
      <c r="P452" s="187">
        <v>3.16</v>
      </c>
      <c r="Q452" s="187">
        <v>110</v>
      </c>
      <c r="R452" s="186">
        <v>16</v>
      </c>
      <c r="S452" s="180" t="s">
        <v>135</v>
      </c>
      <c r="T452" s="180" t="s">
        <v>390</v>
      </c>
      <c r="U452" s="180" t="s">
        <v>910</v>
      </c>
      <c r="V452" s="180"/>
      <c r="W452" s="179"/>
      <c r="X452" s="179"/>
      <c r="Y452" s="179"/>
      <c r="Z452" s="94"/>
      <c r="AA452" s="94"/>
      <c r="AB452" s="94"/>
    </row>
    <row r="453" spans="1:262" x14ac:dyDescent="0.2">
      <c r="A453" s="180">
        <v>39990</v>
      </c>
      <c r="B453" s="193" t="s">
        <v>847</v>
      </c>
      <c r="C453" s="193" t="s">
        <v>261</v>
      </c>
      <c r="D453" s="193" t="s">
        <v>141</v>
      </c>
      <c r="E453" s="193" t="s">
        <v>144</v>
      </c>
      <c r="F453" s="194">
        <v>39553</v>
      </c>
      <c r="G453" s="195">
        <v>2008</v>
      </c>
      <c r="H453" s="180" t="s">
        <v>52</v>
      </c>
      <c r="I453" s="180" t="str">
        <f>LEFT($H453,2)</f>
        <v>TN</v>
      </c>
      <c r="J453" s="180" t="str">
        <f>RIGHT($H453,2)</f>
        <v>TN</v>
      </c>
      <c r="K453" s="180" t="str">
        <f>IF($L453=$M453,L453,CONCATENATE($L453,", ",IF(ISBLANK(N453),"",CONCATENATE(N453,", ")),$M453))</f>
        <v>Midwest</v>
      </c>
      <c r="L453" s="180" t="str">
        <f>INDEX('State '!$A$1:$C$62,MATCH($I453,'State '!$B:$B,0),3)</f>
        <v>Midwest</v>
      </c>
      <c r="M453" s="180" t="str">
        <f>INDEX('State '!$A$1:$C$62,MATCH($J453,'State '!$B:$B,0),3)</f>
        <v>Midwest</v>
      </c>
      <c r="N453" s="180"/>
      <c r="O453" s="187">
        <v>26.27</v>
      </c>
      <c r="P453" s="187">
        <v>30.9</v>
      </c>
      <c r="Q453" s="187">
        <v>120</v>
      </c>
      <c r="R453" s="186">
        <v>16</v>
      </c>
      <c r="S453" s="180" t="s">
        <v>135</v>
      </c>
      <c r="T453" s="180" t="s">
        <v>390</v>
      </c>
      <c r="U453" s="180" t="s">
        <v>848</v>
      </c>
      <c r="V453" s="180"/>
      <c r="W453" s="179"/>
      <c r="X453" s="179"/>
      <c r="Y453" s="179"/>
      <c r="Z453" s="94"/>
      <c r="AA453" s="94"/>
      <c r="AB453" s="94"/>
    </row>
    <row r="454" spans="1:262" x14ac:dyDescent="0.2">
      <c r="A454" s="180">
        <v>39990</v>
      </c>
      <c r="B454" s="193" t="s">
        <v>747</v>
      </c>
      <c r="C454" s="193" t="s">
        <v>280</v>
      </c>
      <c r="D454" s="193" t="s">
        <v>141</v>
      </c>
      <c r="E454" s="193" t="s">
        <v>144</v>
      </c>
      <c r="F454" s="194">
        <v>39493</v>
      </c>
      <c r="G454" s="195">
        <v>2008</v>
      </c>
      <c r="H454" s="180" t="s">
        <v>29</v>
      </c>
      <c r="I454" s="180" t="str">
        <f>LEFT($H454,2)</f>
        <v>WY</v>
      </c>
      <c r="J454" s="180" t="str">
        <f>RIGHT($H454,2)</f>
        <v>WY</v>
      </c>
      <c r="K454" s="180" t="str">
        <f>IF($L454=$M454,L454,CONCATENATE($L454,", ",IF(ISBLANK(N454),"",CONCATENATE(N454,", ")),$M454))</f>
        <v>Mountain</v>
      </c>
      <c r="L454" s="180" t="str">
        <f>INDEX('State '!$A$1:$C$62,MATCH($I454,'State '!$B:$B,0),3)</f>
        <v>Mountain</v>
      </c>
      <c r="M454" s="180" t="str">
        <f>INDEX('State '!$A$1:$C$62,MATCH($J454,'State '!$B:$B,0),3)</f>
        <v>Mountain</v>
      </c>
      <c r="N454" s="180"/>
      <c r="O454" s="187">
        <v>3.86</v>
      </c>
      <c r="P454" s="187"/>
      <c r="Q454" s="187">
        <v>45</v>
      </c>
      <c r="R454" s="186"/>
      <c r="S454" s="180" t="s">
        <v>135</v>
      </c>
      <c r="T454" s="180" t="s">
        <v>390</v>
      </c>
      <c r="U454" s="180" t="s">
        <v>748</v>
      </c>
      <c r="V454" s="180"/>
      <c r="W454" s="179"/>
      <c r="X454" s="179"/>
      <c r="Y454" s="179"/>
      <c r="Z454" s="94"/>
      <c r="AA454" s="94"/>
      <c r="AB454" s="94"/>
    </row>
    <row r="455" spans="1:262" x14ac:dyDescent="0.2">
      <c r="A455" s="180">
        <v>39990</v>
      </c>
      <c r="B455" s="193" t="s">
        <v>741</v>
      </c>
      <c r="C455" s="193" t="s">
        <v>1790</v>
      </c>
      <c r="D455" s="193" t="s">
        <v>137</v>
      </c>
      <c r="E455" s="193" t="s">
        <v>144</v>
      </c>
      <c r="F455" s="194">
        <v>39804</v>
      </c>
      <c r="G455" s="195">
        <v>2008</v>
      </c>
      <c r="H455" s="180" t="s">
        <v>10</v>
      </c>
      <c r="I455" s="180" t="str">
        <f>LEFT($H455,2)</f>
        <v>NY</v>
      </c>
      <c r="J455" s="180" t="str">
        <f>RIGHT($H455,2)</f>
        <v>NY</v>
      </c>
      <c r="K455" s="180" t="str">
        <f>IF($L455=$M455,L455,CONCATENATE($L455,", ",IF(ISBLANK(N455),"",CONCATENATE(N455,", ")),$M455))</f>
        <v>Northeast</v>
      </c>
      <c r="L455" s="180" t="str">
        <f>INDEX('State '!$A$1:$C$62,MATCH($I455,'State '!$B:$B,0),3)</f>
        <v>Northeast</v>
      </c>
      <c r="M455" s="180" t="str">
        <f>INDEX('State '!$A$1:$C$62,MATCH($J455,'State '!$B:$B,0),3)</f>
        <v>Northeast</v>
      </c>
      <c r="N455" s="180"/>
      <c r="O455" s="187">
        <v>664</v>
      </c>
      <c r="P455" s="187">
        <v>181.7</v>
      </c>
      <c r="Q455" s="187">
        <v>525</v>
      </c>
      <c r="R455" s="186" t="s">
        <v>742</v>
      </c>
      <c r="S455" s="180" t="s">
        <v>135</v>
      </c>
      <c r="T455" s="180" t="s">
        <v>390</v>
      </c>
      <c r="U455" s="180" t="s">
        <v>743</v>
      </c>
      <c r="V455" s="180"/>
      <c r="W455" s="179"/>
      <c r="X455" s="179"/>
      <c r="Y455" s="179"/>
      <c r="Z455" s="94"/>
      <c r="AA455" s="94"/>
      <c r="AB455" s="94"/>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c r="DY455" s="19"/>
      <c r="DZ455" s="19"/>
      <c r="EA455" s="19"/>
      <c r="EB455" s="19"/>
      <c r="EC455" s="19"/>
      <c r="ED455" s="19"/>
      <c r="EE455" s="19"/>
      <c r="EF455" s="19"/>
      <c r="EG455" s="19"/>
      <c r="EH455" s="19"/>
      <c r="EI455" s="19"/>
      <c r="EJ455" s="19"/>
      <c r="EK455" s="19"/>
      <c r="EL455" s="19"/>
      <c r="EM455" s="19"/>
      <c r="EN455" s="19"/>
      <c r="EO455" s="19"/>
      <c r="EP455" s="19"/>
      <c r="EQ455" s="19"/>
      <c r="ER455" s="19"/>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c r="IN455" s="19"/>
      <c r="IO455" s="19"/>
      <c r="IP455" s="19"/>
      <c r="IQ455" s="19"/>
      <c r="IR455" s="19"/>
      <c r="IS455" s="19"/>
      <c r="IT455" s="19"/>
      <c r="IU455" s="19"/>
      <c r="IV455" s="19"/>
      <c r="IW455" s="19"/>
      <c r="IX455" s="19"/>
      <c r="IY455" s="19"/>
      <c r="IZ455" s="19"/>
      <c r="JA455" s="19"/>
      <c r="JB455" s="19"/>
    </row>
    <row r="456" spans="1:262" s="19" customFormat="1" x14ac:dyDescent="0.2">
      <c r="A456" s="180">
        <v>39990</v>
      </c>
      <c r="B456" s="193" t="s">
        <v>776</v>
      </c>
      <c r="C456" s="193" t="s">
        <v>209</v>
      </c>
      <c r="D456" s="193" t="s">
        <v>134</v>
      </c>
      <c r="E456" s="193" t="s">
        <v>144</v>
      </c>
      <c r="F456" s="194">
        <v>39797</v>
      </c>
      <c r="G456" s="195">
        <v>2008</v>
      </c>
      <c r="H456" s="180" t="s">
        <v>14</v>
      </c>
      <c r="I456" s="180" t="str">
        <f>LEFT($H456,2)</f>
        <v>MS</v>
      </c>
      <c r="J456" s="180" t="str">
        <f>RIGHT($H456,2)</f>
        <v>MS</v>
      </c>
      <c r="K456" s="180" t="str">
        <f>IF($L456=$M456,L456,CONCATENATE($L456,", ",IF(ISBLANK(N456),"",CONCATENATE(N456,", ")),$M456))</f>
        <v>South Central</v>
      </c>
      <c r="L456" s="180" t="str">
        <f>INDEX('State '!$A$1:$C$62,MATCH($I456,'State '!$B:$B,0),3)</f>
        <v>South Central</v>
      </c>
      <c r="M456" s="180" t="str">
        <f>INDEX('State '!$A$1:$C$62,MATCH($J456,'State '!$B:$B,0),3)</f>
        <v>South Central</v>
      </c>
      <c r="N456" s="180"/>
      <c r="O456" s="187"/>
      <c r="P456" s="187">
        <v>11</v>
      </c>
      <c r="Q456" s="187">
        <v>1200</v>
      </c>
      <c r="R456" s="186">
        <v>36</v>
      </c>
      <c r="S456" s="180" t="s">
        <v>135</v>
      </c>
      <c r="T456" s="180" t="s">
        <v>390</v>
      </c>
      <c r="U456" s="180" t="s">
        <v>777</v>
      </c>
      <c r="V456" s="180"/>
      <c r="W456" s="179"/>
      <c r="X456" s="179"/>
      <c r="Y456" s="179"/>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94"/>
      <c r="HB456" s="94"/>
      <c r="HC456" s="94"/>
      <c r="HD456" s="94"/>
      <c r="HE456" s="94"/>
      <c r="HF456" s="94"/>
      <c r="HG456" s="94"/>
      <c r="HH456" s="94"/>
      <c r="HI456" s="94"/>
      <c r="HJ456" s="94"/>
      <c r="HK456" s="94"/>
      <c r="HL456" s="94"/>
      <c r="HM456" s="94"/>
      <c r="HN456" s="94"/>
      <c r="HO456" s="94"/>
      <c r="HP456" s="94"/>
      <c r="HQ456" s="94"/>
      <c r="HR456" s="94"/>
      <c r="HS456" s="94"/>
      <c r="HT456" s="94"/>
      <c r="HU456" s="94"/>
      <c r="HV456" s="94"/>
      <c r="HW456" s="94"/>
      <c r="HX456" s="94"/>
      <c r="HY456" s="94"/>
      <c r="HZ456" s="94"/>
      <c r="IA456" s="94"/>
      <c r="IB456" s="94"/>
      <c r="IC456" s="94"/>
      <c r="ID456" s="94"/>
      <c r="IE456" s="94"/>
      <c r="IF456" s="94"/>
      <c r="IG456" s="94"/>
      <c r="IH456" s="94"/>
      <c r="II456" s="94"/>
      <c r="IJ456" s="94"/>
      <c r="IK456" s="94"/>
      <c r="IL456" s="94"/>
      <c r="IM456" s="94"/>
      <c r="IN456" s="94"/>
      <c r="IO456" s="94"/>
      <c r="IP456" s="94"/>
      <c r="IQ456" s="94"/>
      <c r="IR456" s="94"/>
      <c r="IS456" s="94"/>
      <c r="IT456" s="94"/>
      <c r="IU456" s="94"/>
      <c r="IV456" s="94"/>
      <c r="IW456" s="94"/>
      <c r="IX456" s="94"/>
      <c r="IY456" s="94"/>
      <c r="IZ456" s="94"/>
      <c r="JA456" s="94"/>
      <c r="JB456" s="94"/>
    </row>
    <row r="457" spans="1:262" s="19" customFormat="1" ht="25.5" x14ac:dyDescent="0.2">
      <c r="A457" s="180">
        <v>39990</v>
      </c>
      <c r="B457" s="193" t="s">
        <v>874</v>
      </c>
      <c r="C457" s="193" t="s">
        <v>276</v>
      </c>
      <c r="D457" s="193" t="s">
        <v>134</v>
      </c>
      <c r="E457" s="193" t="s">
        <v>144</v>
      </c>
      <c r="F457" s="194">
        <v>39797</v>
      </c>
      <c r="G457" s="195">
        <v>2008</v>
      </c>
      <c r="H457" s="180" t="s">
        <v>14</v>
      </c>
      <c r="I457" s="180" t="str">
        <f>LEFT($H457,2)</f>
        <v>MS</v>
      </c>
      <c r="J457" s="180" t="str">
        <f>RIGHT($H457,2)</f>
        <v>MS</v>
      </c>
      <c r="K457" s="180" t="str">
        <f>IF($L457=$M457,L457,CONCATENATE($L457,", ",IF(ISBLANK(N457),"",CONCATENATE(N457,", ")),$M457))</f>
        <v>South Central</v>
      </c>
      <c r="L457" s="180" t="str">
        <f>INDEX('State '!$A$1:$C$62,MATCH($I457,'State '!$B:$B,0),3)</f>
        <v>South Central</v>
      </c>
      <c r="M457" s="180" t="str">
        <f>INDEX('State '!$A$1:$C$62,MATCH($J457,'State '!$B:$B,0),3)</f>
        <v>South Central</v>
      </c>
      <c r="N457" s="180"/>
      <c r="O457" s="187">
        <v>42</v>
      </c>
      <c r="P457" s="187">
        <v>22.9</v>
      </c>
      <c r="Q457" s="187">
        <v>465</v>
      </c>
      <c r="R457" s="186">
        <v>24</v>
      </c>
      <c r="S457" s="180" t="s">
        <v>135</v>
      </c>
      <c r="T457" s="180" t="s">
        <v>390</v>
      </c>
      <c r="U457" s="180" t="s">
        <v>721</v>
      </c>
      <c r="V457" s="180"/>
      <c r="W457" s="179"/>
      <c r="X457" s="179"/>
      <c r="Y457" s="179"/>
    </row>
    <row r="458" spans="1:262" s="19" customFormat="1" x14ac:dyDescent="0.2">
      <c r="A458" s="180">
        <v>39990</v>
      </c>
      <c r="B458" s="193" t="s">
        <v>869</v>
      </c>
      <c r="C458" s="193" t="s">
        <v>297</v>
      </c>
      <c r="D458" s="193" t="s">
        <v>134</v>
      </c>
      <c r="E458" s="193" t="s">
        <v>144</v>
      </c>
      <c r="F458" s="194">
        <v>39736</v>
      </c>
      <c r="G458" s="195">
        <v>2008</v>
      </c>
      <c r="H458" s="180" t="s">
        <v>36</v>
      </c>
      <c r="I458" s="180" t="str">
        <f>LEFT($H458,2)</f>
        <v>MA</v>
      </c>
      <c r="J458" s="180" t="str">
        <f>RIGHT($H458,2)</f>
        <v>MA</v>
      </c>
      <c r="K458" s="180" t="str">
        <f>IF($L458=$M458,L458,CONCATENATE($L458,", ",IF(ISBLANK(N458),"",CONCATENATE(N458,", ")),$M458))</f>
        <v>Northeast</v>
      </c>
      <c r="L458" s="180" t="str">
        <f>INDEX('State '!$A$1:$C$62,MATCH($I458,'State '!$B:$B,0),3)</f>
        <v>Northeast</v>
      </c>
      <c r="M458" s="180" t="str">
        <f>INDEX('State '!$A$1:$C$62,MATCH($J458,'State '!$B:$B,0),3)</f>
        <v>Northeast</v>
      </c>
      <c r="N458" s="180"/>
      <c r="O458" s="187">
        <v>23</v>
      </c>
      <c r="P458" s="187">
        <v>13</v>
      </c>
      <c r="Q458" s="187">
        <v>750</v>
      </c>
      <c r="R458" s="186">
        <v>24</v>
      </c>
      <c r="S458" s="180" t="s">
        <v>135</v>
      </c>
      <c r="T458" s="180" t="s">
        <v>870</v>
      </c>
      <c r="U458" s="180" t="s">
        <v>391</v>
      </c>
      <c r="V458" s="180"/>
      <c r="W458" s="179"/>
      <c r="X458" s="179"/>
      <c r="Y458" s="179"/>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c r="CA458" s="94"/>
      <c r="CB458" s="94"/>
      <c r="CC458" s="94"/>
      <c r="CD458" s="94"/>
      <c r="CE458" s="94"/>
      <c r="CF458" s="94"/>
      <c r="CG458" s="94"/>
      <c r="CH458" s="94"/>
      <c r="CI458" s="94"/>
      <c r="CJ458" s="94"/>
      <c r="CK458" s="94"/>
      <c r="CL458" s="94"/>
      <c r="CM458" s="94"/>
      <c r="CN458" s="94"/>
      <c r="CO458" s="94"/>
      <c r="CP458" s="94"/>
      <c r="CQ458" s="94"/>
      <c r="CR458" s="94"/>
      <c r="CS458" s="94"/>
      <c r="CT458" s="94"/>
      <c r="CU458" s="94"/>
      <c r="CV458" s="94"/>
      <c r="CW458" s="94"/>
      <c r="CX458" s="94"/>
      <c r="CY458" s="94"/>
      <c r="CZ458" s="94"/>
      <c r="DA458" s="94"/>
      <c r="DB458" s="94"/>
      <c r="DC458" s="94"/>
      <c r="DD458" s="94"/>
      <c r="DE458" s="94"/>
      <c r="DF458" s="94"/>
      <c r="DG458" s="94"/>
      <c r="DH458" s="94"/>
      <c r="DI458" s="94"/>
      <c r="DJ458" s="94"/>
      <c r="DK458" s="94"/>
      <c r="DL458" s="94"/>
      <c r="DM458" s="94"/>
      <c r="DN458" s="94"/>
      <c r="DO458" s="94"/>
      <c r="DP458" s="94"/>
      <c r="DQ458" s="94"/>
      <c r="DR458" s="94"/>
      <c r="DS458" s="94"/>
      <c r="DT458" s="94"/>
      <c r="DU458" s="94"/>
      <c r="DV458" s="94"/>
      <c r="DW458" s="94"/>
      <c r="DX458" s="94"/>
      <c r="DY458" s="94"/>
      <c r="DZ458" s="94"/>
      <c r="EA458" s="94"/>
      <c r="EB458" s="94"/>
      <c r="EC458" s="94"/>
      <c r="ED458" s="94"/>
      <c r="EE458" s="94"/>
      <c r="EF458" s="94"/>
      <c r="EG458" s="94"/>
      <c r="EH458" s="94"/>
      <c r="EI458" s="94"/>
      <c r="EJ458" s="94"/>
      <c r="EK458" s="94"/>
      <c r="EL458" s="94"/>
      <c r="EM458" s="94"/>
      <c r="EN458" s="94"/>
      <c r="EO458" s="94"/>
      <c r="EP458" s="94"/>
      <c r="EQ458" s="94"/>
      <c r="ER458" s="94"/>
      <c r="ES458" s="94"/>
      <c r="ET458" s="94"/>
      <c r="EU458" s="94"/>
      <c r="EV458" s="94"/>
      <c r="EW458" s="94"/>
      <c r="EX458" s="94"/>
      <c r="EY458" s="94"/>
      <c r="EZ458" s="94"/>
      <c r="FA458" s="94"/>
      <c r="FB458" s="94"/>
      <c r="FC458" s="94"/>
      <c r="FD458" s="94"/>
      <c r="FE458" s="94"/>
      <c r="FF458" s="94"/>
      <c r="FG458" s="94"/>
      <c r="FH458" s="94"/>
      <c r="FI458" s="94"/>
      <c r="FJ458" s="94"/>
      <c r="FK458" s="94"/>
      <c r="FL458" s="94"/>
      <c r="FM458" s="94"/>
      <c r="FN458" s="94"/>
      <c r="FO458" s="94"/>
      <c r="FP458" s="94"/>
      <c r="FQ458" s="94"/>
      <c r="FR458" s="94"/>
      <c r="FS458" s="94"/>
      <c r="FT458" s="94"/>
      <c r="FU458" s="94"/>
      <c r="FV458" s="94"/>
      <c r="FW458" s="94"/>
      <c r="FX458" s="94"/>
      <c r="FY458" s="94"/>
      <c r="FZ458" s="94"/>
      <c r="GA458" s="94"/>
      <c r="GB458" s="94"/>
      <c r="GC458" s="94"/>
      <c r="GD458" s="94"/>
      <c r="GE458" s="94"/>
      <c r="GF458" s="94"/>
      <c r="GG458" s="94"/>
      <c r="GH458" s="94"/>
      <c r="GI458" s="94"/>
      <c r="GJ458" s="94"/>
      <c r="GK458" s="94"/>
      <c r="GL458" s="94"/>
      <c r="GM458" s="94"/>
      <c r="GN458" s="94"/>
      <c r="GO458" s="94"/>
      <c r="GP458" s="94"/>
      <c r="GQ458" s="94"/>
      <c r="GR458" s="94"/>
      <c r="GS458" s="94"/>
      <c r="GT458" s="94"/>
      <c r="GU458" s="94"/>
      <c r="GV458" s="94"/>
      <c r="GW458" s="94"/>
      <c r="GX458" s="94"/>
      <c r="GY458" s="94"/>
      <c r="GZ458" s="94"/>
      <c r="HA458" s="94"/>
      <c r="HB458" s="94"/>
      <c r="HC458" s="94"/>
      <c r="HD458" s="94"/>
      <c r="HE458" s="94"/>
      <c r="HF458" s="94"/>
      <c r="HG458" s="94"/>
      <c r="HH458" s="94"/>
      <c r="HI458" s="94"/>
      <c r="HJ458" s="94"/>
      <c r="HK458" s="94"/>
      <c r="HL458" s="94"/>
      <c r="HM458" s="94"/>
      <c r="HN458" s="94"/>
      <c r="HO458" s="94"/>
      <c r="HP458" s="94"/>
      <c r="HQ458" s="94"/>
      <c r="HR458" s="94"/>
      <c r="HS458" s="94"/>
      <c r="HT458" s="94"/>
      <c r="HU458" s="94"/>
      <c r="HV458" s="94"/>
      <c r="HW458" s="94"/>
      <c r="HX458" s="94"/>
      <c r="HY458" s="94"/>
      <c r="HZ458" s="94"/>
      <c r="IA458" s="94"/>
      <c r="IB458" s="94"/>
      <c r="IC458" s="94"/>
      <c r="ID458" s="94"/>
      <c r="IE458" s="94"/>
      <c r="IF458" s="94"/>
      <c r="IG458" s="94"/>
      <c r="IH458" s="94"/>
      <c r="II458" s="94"/>
      <c r="IJ458" s="94"/>
      <c r="IK458" s="94"/>
      <c r="IL458" s="94"/>
      <c r="IM458" s="94"/>
      <c r="IN458" s="94"/>
      <c r="IO458" s="94"/>
      <c r="IP458" s="94"/>
      <c r="IQ458" s="94"/>
      <c r="IR458" s="94"/>
      <c r="IS458" s="94"/>
      <c r="IT458" s="94"/>
      <c r="IU458" s="94"/>
      <c r="IV458" s="94"/>
      <c r="IW458" s="94"/>
      <c r="IX458" s="94"/>
      <c r="IY458" s="94"/>
      <c r="IZ458" s="94"/>
      <c r="JA458" s="94"/>
      <c r="JB458" s="94"/>
    </row>
    <row r="459" spans="1:262" x14ac:dyDescent="0.2">
      <c r="A459" s="180">
        <v>39990</v>
      </c>
      <c r="B459" s="193" t="s">
        <v>877</v>
      </c>
      <c r="C459" s="193" t="s">
        <v>2137</v>
      </c>
      <c r="D459" s="193" t="s">
        <v>141</v>
      </c>
      <c r="E459" s="193" t="s">
        <v>144</v>
      </c>
      <c r="F459" s="194">
        <v>39492</v>
      </c>
      <c r="G459" s="195">
        <v>2008</v>
      </c>
      <c r="H459" s="180" t="s">
        <v>442</v>
      </c>
      <c r="I459" s="180" t="str">
        <f>LEFT($H459,2)</f>
        <v>TX</v>
      </c>
      <c r="J459" s="180" t="str">
        <f>RIGHT($H459,2)</f>
        <v>LA</v>
      </c>
      <c r="K459" s="180" t="str">
        <f>IF($L459=$M459,L459,CONCATENATE($L459,", ",IF(ISBLANK(N459),"",CONCATENATE(N459,", ")),$M459))</f>
        <v>South Central</v>
      </c>
      <c r="L459" s="180" t="str">
        <f>INDEX('State '!$A$1:$C$62,MATCH($I459,'State '!$B:$B,0),3)</f>
        <v>South Central</v>
      </c>
      <c r="M459" s="180" t="str">
        <f>INDEX('State '!$A$1:$C$62,MATCH($J459,'State '!$B:$B,0),3)</f>
        <v>South Central</v>
      </c>
      <c r="N459" s="180"/>
      <c r="O459" s="187">
        <v>69</v>
      </c>
      <c r="P459" s="187">
        <v>4.5</v>
      </c>
      <c r="Q459" s="187">
        <v>200</v>
      </c>
      <c r="R459" s="186">
        <v>36</v>
      </c>
      <c r="S459" s="180" t="s">
        <v>135</v>
      </c>
      <c r="T459" s="180" t="s">
        <v>390</v>
      </c>
      <c r="U459" s="180" t="s">
        <v>878</v>
      </c>
      <c r="V459" s="180"/>
      <c r="W459" s="179"/>
      <c r="X459" s="179"/>
      <c r="Y459" s="179"/>
      <c r="Z459" s="94"/>
      <c r="AA459" s="94"/>
      <c r="AB459" s="94"/>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c r="IN459" s="19"/>
      <c r="IO459" s="19"/>
      <c r="IP459" s="19"/>
      <c r="IQ459" s="19"/>
      <c r="IR459" s="19"/>
      <c r="IS459" s="19"/>
      <c r="IT459" s="19"/>
      <c r="IU459" s="19"/>
      <c r="IV459" s="19"/>
      <c r="IW459" s="19"/>
      <c r="IX459" s="19"/>
      <c r="IY459" s="19"/>
      <c r="IZ459" s="19"/>
      <c r="JA459" s="19"/>
      <c r="JB459" s="19"/>
    </row>
    <row r="460" spans="1:262" x14ac:dyDescent="0.2">
      <c r="A460" s="180">
        <v>39990</v>
      </c>
      <c r="B460" s="181" t="s">
        <v>789</v>
      </c>
      <c r="C460" s="181" t="s">
        <v>262</v>
      </c>
      <c r="D460" s="181" t="s">
        <v>141</v>
      </c>
      <c r="E460" s="182" t="s">
        <v>144</v>
      </c>
      <c r="F460" s="183">
        <v>39753</v>
      </c>
      <c r="G460" s="184">
        <v>2008</v>
      </c>
      <c r="H460" s="180" t="s">
        <v>42</v>
      </c>
      <c r="I460" s="180" t="str">
        <f>LEFT($H460,2)</f>
        <v>IA</v>
      </c>
      <c r="J460" s="180" t="str">
        <f>RIGHT($H460,2)</f>
        <v>IA</v>
      </c>
      <c r="K460" s="180" t="str">
        <f>IF($L460=$M460,L460,CONCATENATE($L460,", ",IF(ISBLANK(N460),"",CONCATENATE(N460,", ")),$M460))</f>
        <v>Midwest</v>
      </c>
      <c r="L460" s="180" t="str">
        <f>INDEX('State '!$A$1:$C$62,MATCH($I460,'State '!$B:$B,0),3)</f>
        <v>Midwest</v>
      </c>
      <c r="M460" s="180" t="str">
        <f>INDEX('State '!$A$1:$C$62,MATCH($J460,'State '!$B:$B,0),3)</f>
        <v>Midwest</v>
      </c>
      <c r="N460" s="180"/>
      <c r="O460" s="186">
        <v>6.89</v>
      </c>
      <c r="P460" s="186">
        <v>8</v>
      </c>
      <c r="Q460" s="186">
        <v>12.5</v>
      </c>
      <c r="R460" s="187" t="s">
        <v>790</v>
      </c>
      <c r="S460" s="188" t="s">
        <v>135</v>
      </c>
      <c r="T460" s="185" t="s">
        <v>390</v>
      </c>
      <c r="U460" s="189" t="s">
        <v>791</v>
      </c>
      <c r="V460" s="180"/>
      <c r="W460" s="179"/>
      <c r="X460" s="179"/>
      <c r="Y460" s="179"/>
      <c r="Z460" s="94"/>
      <c r="AA460" s="94"/>
      <c r="AB460" s="94"/>
    </row>
    <row r="461" spans="1:262" x14ac:dyDescent="0.2">
      <c r="A461" s="180">
        <v>39990</v>
      </c>
      <c r="B461" s="193" t="s">
        <v>799</v>
      </c>
      <c r="C461" s="193" t="s">
        <v>262</v>
      </c>
      <c r="D461" s="193" t="s">
        <v>141</v>
      </c>
      <c r="E461" s="193" t="s">
        <v>144</v>
      </c>
      <c r="F461" s="194">
        <v>39753</v>
      </c>
      <c r="G461" s="195">
        <v>2008</v>
      </c>
      <c r="H461" s="180" t="s">
        <v>24</v>
      </c>
      <c r="I461" s="180" t="str">
        <f>LEFT($H461,2)</f>
        <v>NE</v>
      </c>
      <c r="J461" s="180" t="str">
        <f>RIGHT($H461,2)</f>
        <v>NE</v>
      </c>
      <c r="K461" s="180" t="str">
        <f>IF($L461=$M461,L461,CONCATENATE($L461,", ",IF(ISBLANK(N461),"",CONCATENATE(N461,", ")),$M461))</f>
        <v>Mountain</v>
      </c>
      <c r="L461" s="180" t="str">
        <f>INDEX('State '!$A$1:$C$62,MATCH($I461,'State '!$B:$B,0),3)</f>
        <v>Mountain</v>
      </c>
      <c r="M461" s="180" t="str">
        <f>INDEX('State '!$A$1:$C$62,MATCH($J461,'State '!$B:$B,0),3)</f>
        <v>Mountain</v>
      </c>
      <c r="N461" s="180"/>
      <c r="O461" s="187">
        <v>9.1199999999999992</v>
      </c>
      <c r="P461" s="187">
        <v>12</v>
      </c>
      <c r="Q461" s="187">
        <v>11</v>
      </c>
      <c r="R461" s="186" t="s">
        <v>800</v>
      </c>
      <c r="S461" s="180" t="s">
        <v>135</v>
      </c>
      <c r="T461" s="180" t="s">
        <v>390</v>
      </c>
      <c r="U461" s="180" t="s">
        <v>801</v>
      </c>
      <c r="V461" s="180"/>
      <c r="W461" s="179"/>
      <c r="X461" s="179"/>
      <c r="Y461" s="179"/>
      <c r="Z461" s="94"/>
      <c r="AA461" s="94"/>
      <c r="AB461" s="94"/>
    </row>
    <row r="462" spans="1:262" s="19" customFormat="1" x14ac:dyDescent="0.2">
      <c r="A462" s="180">
        <v>39990</v>
      </c>
      <c r="B462" s="193" t="s">
        <v>822</v>
      </c>
      <c r="C462" s="193" t="s">
        <v>287</v>
      </c>
      <c r="D462" s="193" t="s">
        <v>141</v>
      </c>
      <c r="E462" s="193" t="s">
        <v>144</v>
      </c>
      <c r="F462" s="194">
        <v>39767</v>
      </c>
      <c r="G462" s="186">
        <v>2008</v>
      </c>
      <c r="H462" s="180" t="s">
        <v>32</v>
      </c>
      <c r="I462" s="180" t="str">
        <f>LEFT($H462,2)</f>
        <v>AR</v>
      </c>
      <c r="J462" s="180" t="str">
        <f>RIGHT($H462,2)</f>
        <v>AR</v>
      </c>
      <c r="K462" s="180" t="str">
        <f>IF($L462=$M462,L462,CONCATENATE($L462,", ",IF(ISBLANK(N462),"",CONCATENATE(N462,", ")),$M462))</f>
        <v>South Central</v>
      </c>
      <c r="L462" s="180" t="str">
        <f>INDEX('State '!$A$1:$C$62,MATCH($I462,'State '!$B:$B,0),3)</f>
        <v>South Central</v>
      </c>
      <c r="M462" s="180" t="str">
        <f>INDEX('State '!$A$1:$C$62,MATCH($J462,'State '!$B:$B,0),3)</f>
        <v>South Central</v>
      </c>
      <c r="N462" s="180"/>
      <c r="O462" s="187">
        <v>18.8</v>
      </c>
      <c r="P462" s="187"/>
      <c r="Q462" s="187">
        <v>100</v>
      </c>
      <c r="R462" s="186"/>
      <c r="S462" s="180" t="s">
        <v>135</v>
      </c>
      <c r="T462" s="180" t="s">
        <v>390</v>
      </c>
      <c r="U462" s="180" t="s">
        <v>823</v>
      </c>
      <c r="V462" s="180"/>
      <c r="W462" s="179"/>
      <c r="X462" s="179"/>
      <c r="Y462" s="179"/>
    </row>
    <row r="463" spans="1:262" s="19" customFormat="1" x14ac:dyDescent="0.2">
      <c r="A463" s="180">
        <v>39990</v>
      </c>
      <c r="B463" s="193" t="s">
        <v>775</v>
      </c>
      <c r="C463" s="193" t="s">
        <v>265</v>
      </c>
      <c r="D463" s="193" t="s">
        <v>141</v>
      </c>
      <c r="E463" s="193" t="s">
        <v>144</v>
      </c>
      <c r="F463" s="194">
        <v>39462</v>
      </c>
      <c r="G463" s="186">
        <v>2008</v>
      </c>
      <c r="H463" s="180" t="s">
        <v>660</v>
      </c>
      <c r="I463" s="180" t="str">
        <f>LEFT($H463,2)</f>
        <v>UT</v>
      </c>
      <c r="J463" s="180" t="str">
        <f>RIGHT($H463,2)</f>
        <v>CO</v>
      </c>
      <c r="K463" s="180" t="str">
        <f>IF($L463=$M463,L463,CONCATENATE($L463,", ",IF(ISBLANK(N463),"",CONCATENATE(N463,", ")),$M463))</f>
        <v>Mountain</v>
      </c>
      <c r="L463" s="180" t="str">
        <f>INDEX('State '!$A$1:$C$62,MATCH($I463,'State '!$B:$B,0),3)</f>
        <v>Mountain</v>
      </c>
      <c r="M463" s="180" t="str">
        <f>INDEX('State '!$A$1:$C$62,MATCH($J463,'State '!$B:$B,0),3)</f>
        <v>Mountain</v>
      </c>
      <c r="N463" s="180"/>
      <c r="O463" s="187">
        <v>12</v>
      </c>
      <c r="P463" s="187"/>
      <c r="Q463" s="187">
        <v>75</v>
      </c>
      <c r="R463" s="186">
        <v>24</v>
      </c>
      <c r="S463" s="180" t="s">
        <v>135</v>
      </c>
      <c r="T463" s="180" t="s">
        <v>390</v>
      </c>
      <c r="U463" s="180" t="s">
        <v>391</v>
      </c>
      <c r="V463" s="180"/>
      <c r="W463" s="179"/>
      <c r="X463" s="179"/>
      <c r="Y463" s="179"/>
    </row>
    <row r="464" spans="1:262" x14ac:dyDescent="0.2">
      <c r="A464" s="180">
        <v>40388</v>
      </c>
      <c r="B464" s="181" t="s">
        <v>839</v>
      </c>
      <c r="C464" s="193" t="s">
        <v>1890</v>
      </c>
      <c r="D464" s="181" t="s">
        <v>141</v>
      </c>
      <c r="E464" s="182" t="s">
        <v>144</v>
      </c>
      <c r="F464" s="183">
        <v>39566</v>
      </c>
      <c r="G464" s="190">
        <v>2008</v>
      </c>
      <c r="H464" s="180" t="s">
        <v>0</v>
      </c>
      <c r="I464" s="180" t="str">
        <f>LEFT($H464,2)</f>
        <v>LA</v>
      </c>
      <c r="J464" s="180" t="str">
        <f>RIGHT($H464,2)</f>
        <v>LA</v>
      </c>
      <c r="K464" s="180" t="str">
        <f>IF($L464=$M464,L464,CONCATENATE($L464,", ",IF(ISBLANK(N464),"",CONCATENATE(N464,", ")),$M464))</f>
        <v>South Central</v>
      </c>
      <c r="L464" s="180" t="str">
        <f>INDEX('State '!$A$1:$C$62,MATCH($I464,'State '!$B:$B,0),3)</f>
        <v>South Central</v>
      </c>
      <c r="M464" s="180" t="str">
        <f>INDEX('State '!$A$1:$C$62,MATCH($J464,'State '!$B:$B,0),3)</f>
        <v>South Central</v>
      </c>
      <c r="N464" s="180"/>
      <c r="O464" s="186">
        <v>350</v>
      </c>
      <c r="P464" s="186">
        <v>16</v>
      </c>
      <c r="Q464" s="186">
        <v>2000</v>
      </c>
      <c r="R464" s="187">
        <v>42</v>
      </c>
      <c r="S464" s="188" t="s">
        <v>135</v>
      </c>
      <c r="T464" s="185" t="s">
        <v>390</v>
      </c>
      <c r="U464" s="189" t="s">
        <v>840</v>
      </c>
      <c r="V464" s="180"/>
      <c r="W464" s="179"/>
      <c r="X464" s="179"/>
      <c r="Y464" s="179"/>
      <c r="Z464" s="94"/>
      <c r="AA464" s="94"/>
      <c r="AB464" s="94"/>
    </row>
    <row r="465" spans="1:262" x14ac:dyDescent="0.2">
      <c r="A465" s="180">
        <v>39990</v>
      </c>
      <c r="B465" s="193" t="s">
        <v>888</v>
      </c>
      <c r="C465" s="193" t="s">
        <v>216</v>
      </c>
      <c r="D465" s="193" t="s">
        <v>141</v>
      </c>
      <c r="E465" s="193" t="s">
        <v>144</v>
      </c>
      <c r="F465" s="194">
        <v>39539</v>
      </c>
      <c r="G465" s="186">
        <v>2008</v>
      </c>
      <c r="H465" s="180" t="s">
        <v>22</v>
      </c>
      <c r="I465" s="180" t="str">
        <f>LEFT($H465,2)</f>
        <v>GA</v>
      </c>
      <c r="J465" s="180" t="str">
        <f>RIGHT($H465,2)</f>
        <v>GA</v>
      </c>
      <c r="K465" s="180" t="str">
        <f>IF($L465=$M465,L465,CONCATENATE($L465,", ",IF(ISBLANK(N465),"",CONCATENATE(N465,", ")),$M465))</f>
        <v>Southeast</v>
      </c>
      <c r="L465" s="180" t="str">
        <f>INDEX('State '!$A$1:$C$62,MATCH($I465,'State '!$B:$B,0),3)</f>
        <v>Southeast</v>
      </c>
      <c r="M465" s="180" t="str">
        <f>INDEX('State '!$A$1:$C$62,MATCH($J465,'State '!$B:$B,0),3)</f>
        <v>Southeast</v>
      </c>
      <c r="N465" s="180"/>
      <c r="O465" s="187">
        <v>21</v>
      </c>
      <c r="P465" s="187"/>
      <c r="Q465" s="187">
        <v>100</v>
      </c>
      <c r="R465" s="186"/>
      <c r="S465" s="180" t="s">
        <v>135</v>
      </c>
      <c r="T465" s="180" t="s">
        <v>390</v>
      </c>
      <c r="U465" s="180" t="s">
        <v>889</v>
      </c>
      <c r="V465" s="180"/>
      <c r="W465" s="179"/>
      <c r="X465" s="179"/>
      <c r="Y465" s="179"/>
      <c r="Z465" s="94"/>
      <c r="AA465" s="94"/>
      <c r="AB465" s="94"/>
    </row>
    <row r="466" spans="1:262" x14ac:dyDescent="0.2">
      <c r="A466" s="180">
        <v>39990</v>
      </c>
      <c r="B466" s="193" t="s">
        <v>783</v>
      </c>
      <c r="C466" s="193" t="s">
        <v>285</v>
      </c>
      <c r="D466" s="193" t="s">
        <v>137</v>
      </c>
      <c r="E466" s="193" t="s">
        <v>144</v>
      </c>
      <c r="F466" s="194">
        <v>39721</v>
      </c>
      <c r="G466" s="186">
        <v>2008</v>
      </c>
      <c r="H466" s="180" t="s">
        <v>6</v>
      </c>
      <c r="I466" s="180" t="str">
        <f>LEFT($H466,2)</f>
        <v>TX</v>
      </c>
      <c r="J466" s="180" t="str">
        <f>RIGHT($H466,2)</f>
        <v>TX</v>
      </c>
      <c r="K466" s="180" t="str">
        <f>IF($L466=$M466,L466,CONCATENATE($L466,", ",IF(ISBLANK(N466),"",CONCATENATE(N466,", ")),$M466))</f>
        <v>South Central</v>
      </c>
      <c r="L466" s="180" t="str">
        <f>INDEX('State '!$A$1:$C$62,MATCH($I466,'State '!$B:$B,0),3)</f>
        <v>South Central</v>
      </c>
      <c r="M466" s="180" t="str">
        <f>INDEX('State '!$A$1:$C$62,MATCH($J466,'State '!$B:$B,0),3)</f>
        <v>South Central</v>
      </c>
      <c r="N466" s="180"/>
      <c r="O466" s="187">
        <v>30</v>
      </c>
      <c r="P466" s="187">
        <v>20</v>
      </c>
      <c r="Q466" s="187">
        <v>50</v>
      </c>
      <c r="R466" s="186">
        <v>10</v>
      </c>
      <c r="S466" s="180" t="s">
        <v>139</v>
      </c>
      <c r="T466" s="180" t="s">
        <v>188</v>
      </c>
      <c r="U466" s="180" t="s">
        <v>391</v>
      </c>
      <c r="V466" s="180"/>
      <c r="W466" s="179"/>
      <c r="X466" s="179"/>
      <c r="Y466" s="179"/>
      <c r="Z466" s="94"/>
      <c r="AA466" s="94"/>
      <c r="AB466" s="94"/>
    </row>
    <row r="467" spans="1:262" x14ac:dyDescent="0.2">
      <c r="A467" s="180">
        <v>39990</v>
      </c>
      <c r="B467" s="193" t="s">
        <v>876</v>
      </c>
      <c r="C467" s="193" t="s">
        <v>236</v>
      </c>
      <c r="D467" s="193" t="s">
        <v>137</v>
      </c>
      <c r="E467" s="193" t="s">
        <v>144</v>
      </c>
      <c r="F467" s="194">
        <v>39726</v>
      </c>
      <c r="G467" s="186">
        <v>2008</v>
      </c>
      <c r="H467" s="180" t="s">
        <v>863</v>
      </c>
      <c r="I467" s="180" t="str">
        <f>LEFT($H467,2)</f>
        <v>LA</v>
      </c>
      <c r="J467" s="180" t="str">
        <f>RIGHT($H467,2)</f>
        <v>AL</v>
      </c>
      <c r="K467" s="180" t="str">
        <f>IF($L467=$M467,L467,CONCATENATE($L467,", ",IF(ISBLANK(N467),"",CONCATENATE(N467,", ")),$M467))</f>
        <v>South Central</v>
      </c>
      <c r="L467" s="180" t="str">
        <f>INDEX('State '!$A$1:$C$62,MATCH($I467,'State '!$B:$B,0),3)</f>
        <v>South Central</v>
      </c>
      <c r="M467" s="180" t="str">
        <f>INDEX('State '!$A$1:$C$62,MATCH($J467,'State '!$B:$B,0),3)</f>
        <v>South Central</v>
      </c>
      <c r="N467" s="180"/>
      <c r="O467" s="187">
        <v>842</v>
      </c>
      <c r="P467" s="187">
        <v>270</v>
      </c>
      <c r="Q467" s="187">
        <v>1140</v>
      </c>
      <c r="R467" s="186" t="s">
        <v>479</v>
      </c>
      <c r="S467" s="180" t="s">
        <v>135</v>
      </c>
      <c r="T467" s="180" t="s">
        <v>390</v>
      </c>
      <c r="U467" s="180" t="s">
        <v>648</v>
      </c>
      <c r="V467" s="180"/>
      <c r="W467" s="179"/>
      <c r="X467" s="179"/>
      <c r="Y467" s="179"/>
      <c r="Z467" s="94"/>
      <c r="AA467" s="94"/>
      <c r="AB467" s="94"/>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19"/>
      <c r="IU467" s="19"/>
      <c r="IV467" s="19"/>
      <c r="IW467" s="19"/>
      <c r="IX467" s="19"/>
      <c r="IY467" s="19"/>
      <c r="IZ467" s="19"/>
      <c r="JA467" s="19"/>
      <c r="JB467" s="19"/>
    </row>
    <row r="468" spans="1:262" x14ac:dyDescent="0.2">
      <c r="A468" s="180">
        <v>39990</v>
      </c>
      <c r="B468" s="193" t="s">
        <v>772</v>
      </c>
      <c r="C468" s="193" t="s">
        <v>281</v>
      </c>
      <c r="D468" s="193" t="s">
        <v>137</v>
      </c>
      <c r="E468" s="193" t="s">
        <v>144</v>
      </c>
      <c r="F468" s="194">
        <v>39767</v>
      </c>
      <c r="G468" s="186">
        <v>2008</v>
      </c>
      <c r="H468" s="180" t="s">
        <v>14</v>
      </c>
      <c r="I468" s="180" t="str">
        <f>LEFT($H468,2)</f>
        <v>MS</v>
      </c>
      <c r="J468" s="180" t="str">
        <f>RIGHT($H468,2)</f>
        <v>MS</v>
      </c>
      <c r="K468" s="180" t="str">
        <f>IF($L468=$M468,L468,CONCATENATE($L468,", ",IF(ISBLANK(N468),"",CONCATENATE(N468,", ")),$M468))</f>
        <v>South Central</v>
      </c>
      <c r="L468" s="180" t="str">
        <f>INDEX('State '!$A$1:$C$62,MATCH($I468,'State '!$B:$B,0),3)</f>
        <v>South Central</v>
      </c>
      <c r="M468" s="180" t="str">
        <f>INDEX('State '!$A$1:$C$62,MATCH($J468,'State '!$B:$B,0),3)</f>
        <v>South Central</v>
      </c>
      <c r="N468" s="180"/>
      <c r="O468" s="187">
        <v>6</v>
      </c>
      <c r="P468" s="187">
        <v>3.1</v>
      </c>
      <c r="Q468" s="187">
        <v>1000</v>
      </c>
      <c r="R468" s="186">
        <v>24</v>
      </c>
      <c r="S468" s="180" t="s">
        <v>135</v>
      </c>
      <c r="T468" s="180" t="s">
        <v>390</v>
      </c>
      <c r="U468" s="180" t="s">
        <v>751</v>
      </c>
      <c r="V468" s="180"/>
      <c r="W468" s="179"/>
      <c r="X468" s="179"/>
      <c r="Y468" s="179"/>
      <c r="Z468" s="94"/>
      <c r="AA468" s="94"/>
      <c r="AB468" s="94"/>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c r="IN468" s="19"/>
      <c r="IO468" s="19"/>
      <c r="IP468" s="19"/>
      <c r="IQ468" s="19"/>
      <c r="IR468" s="19"/>
      <c r="IS468" s="19"/>
      <c r="IT468" s="19"/>
      <c r="IU468" s="19"/>
      <c r="IV468" s="19"/>
      <c r="IW468" s="19"/>
      <c r="IX468" s="19"/>
      <c r="IY468" s="19"/>
      <c r="IZ468" s="19"/>
      <c r="JA468" s="19"/>
      <c r="JB468" s="19"/>
    </row>
    <row r="469" spans="1:262" s="19" customFormat="1" x14ac:dyDescent="0.2">
      <c r="A469" s="180">
        <v>40381</v>
      </c>
      <c r="B469" s="193" t="s">
        <v>750</v>
      </c>
      <c r="C469" s="193" t="s">
        <v>281</v>
      </c>
      <c r="D469" s="193" t="s">
        <v>137</v>
      </c>
      <c r="E469" s="193" t="s">
        <v>144</v>
      </c>
      <c r="F469" s="194">
        <v>39767</v>
      </c>
      <c r="G469" s="186">
        <v>2008</v>
      </c>
      <c r="H469" s="180" t="s">
        <v>501</v>
      </c>
      <c r="I469" s="180" t="str">
        <f>LEFT($H469,2)</f>
        <v>MS</v>
      </c>
      <c r="J469" s="180" t="str">
        <f>RIGHT($H469,2)</f>
        <v>AL</v>
      </c>
      <c r="K469" s="180" t="str">
        <f>IF($L469=$M469,L469,CONCATENATE($L469,", ",IF(ISBLANK(N469),"",CONCATENATE(N469,", ")),$M469))</f>
        <v>South Central</v>
      </c>
      <c r="L469" s="180" t="str">
        <f>INDEX('State '!$A$1:$C$62,MATCH($I469,'State '!$B:$B,0),3)</f>
        <v>South Central</v>
      </c>
      <c r="M469" s="180" t="str">
        <f>INDEX('State '!$A$1:$C$62,MATCH($J469,'State '!$B:$B,0),3)</f>
        <v>South Central</v>
      </c>
      <c r="N469" s="180"/>
      <c r="O469" s="187">
        <v>52</v>
      </c>
      <c r="P469" s="187">
        <v>26</v>
      </c>
      <c r="Q469" s="187">
        <v>1000</v>
      </c>
      <c r="R469" s="186">
        <v>24</v>
      </c>
      <c r="S469" s="180" t="s">
        <v>135</v>
      </c>
      <c r="T469" s="180" t="s">
        <v>390</v>
      </c>
      <c r="U469" s="180" t="s">
        <v>751</v>
      </c>
      <c r="V469" s="180"/>
      <c r="W469" s="179"/>
      <c r="X469" s="179"/>
      <c r="Y469" s="179"/>
    </row>
    <row r="470" spans="1:262" s="19" customFormat="1" x14ac:dyDescent="0.2">
      <c r="A470" s="180">
        <v>39990</v>
      </c>
      <c r="B470" s="181" t="s">
        <v>890</v>
      </c>
      <c r="C470" s="181" t="s">
        <v>231</v>
      </c>
      <c r="D470" s="181" t="s">
        <v>134</v>
      </c>
      <c r="E470" s="182" t="s">
        <v>144</v>
      </c>
      <c r="F470" s="183">
        <v>39783</v>
      </c>
      <c r="G470" s="190">
        <v>2008</v>
      </c>
      <c r="H470" s="180" t="s">
        <v>10</v>
      </c>
      <c r="I470" s="180" t="str">
        <f>LEFT($H470,2)</f>
        <v>NY</v>
      </c>
      <c r="J470" s="180" t="str">
        <f>RIGHT($H470,2)</f>
        <v>NY</v>
      </c>
      <c r="K470" s="180" t="str">
        <f>IF($L470=$M470,L470,CONCATENATE($L470,", ",IF(ISBLANK(N470),"",CONCATENATE(N470,", ")),$M470))</f>
        <v>Northeast</v>
      </c>
      <c r="L470" s="180" t="str">
        <f>INDEX('State '!$A$1:$C$62,MATCH($I470,'State '!$B:$B,0),3)</f>
        <v>Northeast</v>
      </c>
      <c r="M470" s="180" t="str">
        <f>INDEX('State '!$A$1:$C$62,MATCH($J470,'State '!$B:$B,0),3)</f>
        <v>Northeast</v>
      </c>
      <c r="N470" s="180"/>
      <c r="O470" s="186">
        <v>16</v>
      </c>
      <c r="P470" s="186">
        <v>9</v>
      </c>
      <c r="Q470" s="186">
        <v>400</v>
      </c>
      <c r="R470" s="187">
        <v>24</v>
      </c>
      <c r="S470" s="188" t="s">
        <v>135</v>
      </c>
      <c r="T470" s="185" t="s">
        <v>390</v>
      </c>
      <c r="U470" s="189" t="s">
        <v>891</v>
      </c>
      <c r="V470" s="180"/>
      <c r="W470" s="179"/>
      <c r="X470" s="179"/>
      <c r="Y470" s="179"/>
    </row>
    <row r="471" spans="1:262" x14ac:dyDescent="0.2">
      <c r="A471" s="180">
        <v>39990</v>
      </c>
      <c r="B471" s="193" t="s">
        <v>1917</v>
      </c>
      <c r="C471" s="193" t="s">
        <v>293</v>
      </c>
      <c r="D471" s="193" t="s">
        <v>141</v>
      </c>
      <c r="E471" s="193" t="s">
        <v>144</v>
      </c>
      <c r="F471" s="194">
        <v>39753</v>
      </c>
      <c r="G471" s="186">
        <v>2008</v>
      </c>
      <c r="H471" s="180" t="s">
        <v>857</v>
      </c>
      <c r="I471" s="180" t="str">
        <f>LEFT($H471,2)</f>
        <v>ON</v>
      </c>
      <c r="J471" s="180" t="str">
        <f>RIGHT($H471,2)</f>
        <v>NY</v>
      </c>
      <c r="K471" s="180" t="str">
        <f>IF($L471=$M471,L471,CONCATENATE($L471,", ",IF(ISBLANK(N471),"",CONCATENATE(N471,", ")),$M471))</f>
        <v>Canada, Northeast</v>
      </c>
      <c r="L471" s="180" t="str">
        <f>INDEX('State '!$A$1:$C$62,MATCH($I471,'State '!$B:$B,0),3)</f>
        <v>Canada</v>
      </c>
      <c r="M471" s="180" t="str">
        <f>INDEX('State '!$A$1:$C$62,MATCH($J471,'State '!$B:$B,0),3)</f>
        <v>Northeast</v>
      </c>
      <c r="N471" s="180"/>
      <c r="O471" s="187">
        <v>30</v>
      </c>
      <c r="P471" s="187"/>
      <c r="Q471" s="187">
        <v>130</v>
      </c>
      <c r="R471" s="186"/>
      <c r="S471" s="180" t="s">
        <v>135</v>
      </c>
      <c r="T471" s="180" t="s">
        <v>842</v>
      </c>
      <c r="U471" s="180" t="s">
        <v>391</v>
      </c>
      <c r="V471" s="180"/>
      <c r="W471" s="179"/>
      <c r="X471" s="179"/>
      <c r="Y471" s="179"/>
      <c r="Z471" s="94"/>
      <c r="AA471" s="94"/>
      <c r="AB471" s="94"/>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c r="DY471" s="19"/>
      <c r="DZ471" s="19"/>
      <c r="EA471" s="19"/>
      <c r="EB471" s="19"/>
      <c r="EC471" s="19"/>
      <c r="ED471" s="19"/>
      <c r="EE471" s="19"/>
      <c r="EF471" s="19"/>
      <c r="EG471" s="19"/>
      <c r="EH471" s="19"/>
      <c r="EI471" s="19"/>
      <c r="EJ471" s="19"/>
      <c r="EK471" s="19"/>
      <c r="EL471" s="19"/>
      <c r="EM471" s="19"/>
      <c r="EN471" s="19"/>
      <c r="EO471" s="19"/>
      <c r="EP471" s="19"/>
      <c r="EQ471" s="19"/>
      <c r="ER471" s="19"/>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c r="IN471" s="19"/>
      <c r="IO471" s="19"/>
      <c r="IP471" s="19"/>
      <c r="IQ471" s="19"/>
      <c r="IR471" s="19"/>
      <c r="IS471" s="19"/>
      <c r="IT471" s="19"/>
      <c r="IU471" s="19"/>
      <c r="IV471" s="19"/>
      <c r="IW471" s="19"/>
      <c r="IX471" s="19"/>
      <c r="IY471" s="19"/>
      <c r="IZ471" s="19"/>
      <c r="JA471" s="19"/>
      <c r="JB471" s="19"/>
    </row>
    <row r="472" spans="1:262" x14ac:dyDescent="0.2">
      <c r="A472" s="180">
        <v>39990</v>
      </c>
      <c r="B472" s="193" t="s">
        <v>1918</v>
      </c>
      <c r="C472" s="193" t="s">
        <v>293</v>
      </c>
      <c r="D472" s="193" t="s">
        <v>141</v>
      </c>
      <c r="E472" s="193" t="s">
        <v>144</v>
      </c>
      <c r="F472" s="194">
        <v>39753</v>
      </c>
      <c r="G472" s="186">
        <v>2008</v>
      </c>
      <c r="H472" s="180" t="s">
        <v>875</v>
      </c>
      <c r="I472" s="180" t="str">
        <f>LEFT($H472,2)</f>
        <v>QU</v>
      </c>
      <c r="J472" s="180" t="str">
        <f>RIGHT($H472,2)</f>
        <v>VT</v>
      </c>
      <c r="K472" s="180" t="str">
        <f>IF($L472=$M472,L472,CONCATENATE($L472,", ",IF(ISBLANK(N472),"",CONCATENATE(N472,", ")),$M472))</f>
        <v>Canada, Northeast</v>
      </c>
      <c r="L472" s="180" t="str">
        <f>INDEX('State '!$A$1:$C$62,MATCH($I472,'State '!$B:$B,0),3)</f>
        <v>Canada</v>
      </c>
      <c r="M472" s="180" t="str">
        <f>INDEX('State '!$A$1:$C$62,MATCH($J472,'State '!$B:$B,0),3)</f>
        <v>Northeast</v>
      </c>
      <c r="N472" s="180"/>
      <c r="O472" s="187">
        <v>15</v>
      </c>
      <c r="P472" s="187">
        <v>4.0999999999999996</v>
      </c>
      <c r="Q472" s="187">
        <v>10</v>
      </c>
      <c r="R472" s="186">
        <v>12</v>
      </c>
      <c r="S472" s="180" t="s">
        <v>135</v>
      </c>
      <c r="T472" s="180" t="s">
        <v>842</v>
      </c>
      <c r="U472" s="180" t="s">
        <v>391</v>
      </c>
      <c r="V472" s="180"/>
      <c r="W472" s="179"/>
      <c r="X472" s="179"/>
      <c r="Y472" s="179"/>
      <c r="Z472" s="94"/>
      <c r="AA472" s="94"/>
      <c r="AB472" s="94"/>
    </row>
    <row r="473" spans="1:262" x14ac:dyDescent="0.2">
      <c r="A473" s="180">
        <v>39990</v>
      </c>
      <c r="B473" s="193" t="s">
        <v>858</v>
      </c>
      <c r="C473" s="193" t="s">
        <v>200</v>
      </c>
      <c r="D473" s="193" t="s">
        <v>134</v>
      </c>
      <c r="E473" s="193" t="s">
        <v>144</v>
      </c>
      <c r="F473" s="194">
        <v>39596</v>
      </c>
      <c r="G473" s="186">
        <v>2008</v>
      </c>
      <c r="H473" s="180" t="s">
        <v>6</v>
      </c>
      <c r="I473" s="180" t="str">
        <f>LEFT($H473,2)</f>
        <v>TX</v>
      </c>
      <c r="J473" s="180" t="str">
        <f>RIGHT($H473,2)</f>
        <v>TX</v>
      </c>
      <c r="K473" s="180" t="str">
        <f>IF($L473=$M473,L473,CONCATENATE($L473,", ",IF(ISBLANK(N473),"",CONCATENATE(N473,", ")),$M473))</f>
        <v>South Central</v>
      </c>
      <c r="L473" s="180" t="str">
        <f>INDEX('State '!$A$1:$C$62,MATCH($I473,'State '!$B:$B,0),3)</f>
        <v>South Central</v>
      </c>
      <c r="M473" s="180" t="str">
        <f>INDEX('State '!$A$1:$C$62,MATCH($J473,'State '!$B:$B,0),3)</f>
        <v>South Central</v>
      </c>
      <c r="N473" s="180"/>
      <c r="O473" s="187">
        <v>16.5</v>
      </c>
      <c r="P473" s="187">
        <v>3.79</v>
      </c>
      <c r="Q473" s="187">
        <v>360</v>
      </c>
      <c r="R473" s="186">
        <v>20</v>
      </c>
      <c r="S473" s="180" t="s">
        <v>135</v>
      </c>
      <c r="T473" s="180" t="s">
        <v>390</v>
      </c>
      <c r="U473" s="180" t="s">
        <v>859</v>
      </c>
      <c r="V473" s="180"/>
      <c r="W473" s="179"/>
      <c r="X473" s="179"/>
      <c r="Y473" s="179"/>
      <c r="Z473" s="94"/>
      <c r="AA473" s="94"/>
      <c r="AB473" s="94"/>
    </row>
    <row r="474" spans="1:262" s="19" customFormat="1" x14ac:dyDescent="0.2">
      <c r="A474" s="180">
        <v>39990</v>
      </c>
      <c r="B474" s="193" t="s">
        <v>871</v>
      </c>
      <c r="C474" s="193" t="s">
        <v>200</v>
      </c>
      <c r="D474" s="193" t="s">
        <v>141</v>
      </c>
      <c r="E474" s="193" t="s">
        <v>144</v>
      </c>
      <c r="F474" s="194">
        <v>39753</v>
      </c>
      <c r="G474" s="186">
        <v>2008</v>
      </c>
      <c r="H474" s="180" t="s">
        <v>872</v>
      </c>
      <c r="I474" s="180" t="str">
        <f>LEFT($H474,2)</f>
        <v>OH</v>
      </c>
      <c r="J474" s="180" t="str">
        <f>RIGHT($H474,2)</f>
        <v>NJ</v>
      </c>
      <c r="K474" s="180" t="str">
        <f>IF($L474=$M474,L474,CONCATENATE($L474,", ",IF(ISBLANK(N474),"",CONCATENATE(N474,", ")),$M474))</f>
        <v>Northeast</v>
      </c>
      <c r="L474" s="180" t="str">
        <f>INDEX('State '!$A$1:$C$62,MATCH($I474,'State '!$B:$B,0),3)</f>
        <v>Northeast</v>
      </c>
      <c r="M474" s="180" t="str">
        <f>INDEX('State '!$A$1:$C$62,MATCH($J474,'State '!$B:$B,0),3)</f>
        <v>Northeast</v>
      </c>
      <c r="N474" s="180"/>
      <c r="O474" s="187">
        <v>53.6</v>
      </c>
      <c r="P474" s="187">
        <v>10.27</v>
      </c>
      <c r="Q474" s="187">
        <v>150</v>
      </c>
      <c r="R474" s="186">
        <v>36</v>
      </c>
      <c r="S474" s="180" t="s">
        <v>135</v>
      </c>
      <c r="T474" s="180" t="s">
        <v>390</v>
      </c>
      <c r="U474" s="180" t="s">
        <v>873</v>
      </c>
      <c r="V474" s="180"/>
      <c r="W474" s="179"/>
      <c r="X474" s="179"/>
      <c r="Y474" s="179"/>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A474" s="94"/>
      <c r="CB474" s="94"/>
      <c r="CC474" s="94"/>
      <c r="CD474" s="94"/>
      <c r="CE474" s="94"/>
      <c r="CF474" s="94"/>
      <c r="CG474" s="94"/>
      <c r="CH474" s="94"/>
      <c r="CI474" s="94"/>
      <c r="CJ474" s="94"/>
      <c r="CK474" s="94"/>
      <c r="CL474" s="94"/>
      <c r="CM474" s="94"/>
      <c r="CN474" s="94"/>
      <c r="CO474" s="94"/>
      <c r="CP474" s="94"/>
      <c r="CQ474" s="94"/>
      <c r="CR474" s="94"/>
      <c r="CS474" s="94"/>
      <c r="CT474" s="94"/>
      <c r="CU474" s="94"/>
      <c r="CV474" s="94"/>
      <c r="CW474" s="94"/>
      <c r="CX474" s="94"/>
      <c r="CY474" s="94"/>
      <c r="CZ474" s="94"/>
      <c r="DA474" s="94"/>
      <c r="DB474" s="94"/>
      <c r="DC474" s="94"/>
      <c r="DD474" s="94"/>
      <c r="DE474" s="94"/>
      <c r="DF474" s="94"/>
      <c r="DG474" s="94"/>
      <c r="DH474" s="94"/>
      <c r="DI474" s="94"/>
      <c r="DJ474" s="94"/>
      <c r="DK474" s="94"/>
      <c r="DL474" s="94"/>
      <c r="DM474" s="94"/>
      <c r="DN474" s="94"/>
      <c r="DO474" s="94"/>
      <c r="DP474" s="94"/>
      <c r="DQ474" s="94"/>
      <c r="DR474" s="94"/>
      <c r="DS474" s="94"/>
      <c r="DT474" s="94"/>
      <c r="DU474" s="94"/>
      <c r="DV474" s="94"/>
      <c r="DW474" s="94"/>
      <c r="DX474" s="94"/>
      <c r="DY474" s="94"/>
      <c r="DZ474" s="94"/>
      <c r="EA474" s="94"/>
      <c r="EB474" s="94"/>
      <c r="EC474" s="94"/>
      <c r="ED474" s="94"/>
      <c r="EE474" s="94"/>
      <c r="EF474" s="94"/>
      <c r="EG474" s="94"/>
      <c r="EH474" s="94"/>
      <c r="EI474" s="94"/>
      <c r="EJ474" s="94"/>
      <c r="EK474" s="94"/>
      <c r="EL474" s="94"/>
      <c r="EM474" s="94"/>
      <c r="EN474" s="94"/>
      <c r="EO474" s="94"/>
      <c r="EP474" s="94"/>
      <c r="EQ474" s="94"/>
      <c r="ER474" s="94"/>
      <c r="ES474" s="94"/>
      <c r="ET474" s="94"/>
      <c r="EU474" s="94"/>
      <c r="EV474" s="94"/>
      <c r="EW474" s="94"/>
      <c r="EX474" s="94"/>
      <c r="EY474" s="94"/>
      <c r="EZ474" s="94"/>
      <c r="FA474" s="94"/>
      <c r="FB474" s="94"/>
      <c r="FC474" s="94"/>
      <c r="FD474" s="94"/>
      <c r="FE474" s="94"/>
      <c r="FF474" s="94"/>
      <c r="FG474" s="94"/>
      <c r="FH474" s="94"/>
      <c r="FI474" s="94"/>
      <c r="FJ474" s="94"/>
      <c r="FK474" s="94"/>
      <c r="FL474" s="94"/>
      <c r="FM474" s="94"/>
      <c r="FN474" s="94"/>
      <c r="FO474" s="94"/>
      <c r="FP474" s="94"/>
      <c r="FQ474" s="94"/>
      <c r="FR474" s="94"/>
      <c r="FS474" s="94"/>
      <c r="FT474" s="94"/>
      <c r="FU474" s="94"/>
      <c r="FV474" s="94"/>
      <c r="FW474" s="94"/>
      <c r="FX474" s="94"/>
      <c r="FY474" s="94"/>
      <c r="FZ474" s="94"/>
      <c r="GA474" s="94"/>
      <c r="GB474" s="94"/>
      <c r="GC474" s="94"/>
      <c r="GD474" s="94"/>
      <c r="GE474" s="94"/>
      <c r="GF474" s="94"/>
      <c r="GG474" s="94"/>
      <c r="GH474" s="94"/>
      <c r="GI474" s="94"/>
      <c r="GJ474" s="94"/>
      <c r="GK474" s="94"/>
      <c r="GL474" s="94"/>
      <c r="GM474" s="94"/>
      <c r="GN474" s="94"/>
      <c r="GO474" s="94"/>
      <c r="GP474" s="94"/>
      <c r="GQ474" s="94"/>
      <c r="GR474" s="94"/>
      <c r="GS474" s="94"/>
      <c r="GT474" s="94"/>
      <c r="GU474" s="94"/>
      <c r="GV474" s="94"/>
      <c r="GW474" s="94"/>
      <c r="GX474" s="94"/>
      <c r="GY474" s="94"/>
      <c r="GZ474" s="94"/>
      <c r="HA474" s="94"/>
      <c r="HB474" s="94"/>
      <c r="HC474" s="94"/>
      <c r="HD474" s="94"/>
      <c r="HE474" s="94"/>
      <c r="HF474" s="94"/>
      <c r="HG474" s="94"/>
      <c r="HH474" s="94"/>
      <c r="HI474" s="94"/>
      <c r="HJ474" s="94"/>
      <c r="HK474" s="94"/>
      <c r="HL474" s="94"/>
      <c r="HM474" s="94"/>
      <c r="HN474" s="94"/>
      <c r="HO474" s="94"/>
      <c r="HP474" s="94"/>
      <c r="HQ474" s="94"/>
      <c r="HR474" s="94"/>
      <c r="HS474" s="94"/>
      <c r="HT474" s="94"/>
      <c r="HU474" s="94"/>
      <c r="HV474" s="94"/>
      <c r="HW474" s="94"/>
      <c r="HX474" s="94"/>
      <c r="HY474" s="94"/>
      <c r="HZ474" s="94"/>
      <c r="IA474" s="94"/>
      <c r="IB474" s="94"/>
      <c r="IC474" s="94"/>
      <c r="ID474" s="94"/>
      <c r="IE474" s="94"/>
      <c r="IF474" s="94"/>
      <c r="IG474" s="94"/>
      <c r="IH474" s="94"/>
      <c r="II474" s="94"/>
      <c r="IJ474" s="94"/>
      <c r="IK474" s="94"/>
      <c r="IL474" s="94"/>
      <c r="IM474" s="94"/>
      <c r="IN474" s="94"/>
      <c r="IO474" s="94"/>
      <c r="IP474" s="94"/>
      <c r="IQ474" s="94"/>
      <c r="IR474" s="94"/>
      <c r="IS474" s="94"/>
      <c r="IT474" s="94"/>
      <c r="IU474" s="94"/>
      <c r="IV474" s="94"/>
      <c r="IW474" s="94"/>
      <c r="IX474" s="94"/>
      <c r="IY474" s="94"/>
      <c r="IZ474" s="94"/>
      <c r="JA474" s="94"/>
      <c r="JB474" s="94"/>
    </row>
    <row r="475" spans="1:262" s="19" customFormat="1" x14ac:dyDescent="0.2">
      <c r="A475" s="180">
        <v>39990</v>
      </c>
      <c r="B475" s="193" t="s">
        <v>843</v>
      </c>
      <c r="C475" s="193" t="s">
        <v>2007</v>
      </c>
      <c r="D475" s="193" t="s">
        <v>137</v>
      </c>
      <c r="E475" s="193" t="s">
        <v>144</v>
      </c>
      <c r="F475" s="194">
        <v>39806</v>
      </c>
      <c r="G475" s="186">
        <v>2008</v>
      </c>
      <c r="H475" s="180" t="s">
        <v>32</v>
      </c>
      <c r="I475" s="180" t="str">
        <f>LEFT($H475,2)</f>
        <v>AR</v>
      </c>
      <c r="J475" s="180" t="str">
        <f>RIGHT($H475,2)</f>
        <v>AR</v>
      </c>
      <c r="K475" s="180" t="str">
        <f>IF($L475=$M475,L475,CONCATENATE($L475,", ",IF(ISBLANK(N475),"",CONCATENATE(N475,", ")),$M475))</f>
        <v>South Central</v>
      </c>
      <c r="L475" s="180" t="str">
        <f>INDEX('State '!$A$1:$C$62,MATCH($I475,'State '!$B:$B,0),3)</f>
        <v>South Central</v>
      </c>
      <c r="M475" s="180" t="str">
        <f>INDEX('State '!$A$1:$C$62,MATCH($J475,'State '!$B:$B,0),3)</f>
        <v>South Central</v>
      </c>
      <c r="N475" s="180"/>
      <c r="O475" s="187">
        <v>205</v>
      </c>
      <c r="P475" s="187">
        <v>66</v>
      </c>
      <c r="Q475" s="187">
        <v>967</v>
      </c>
      <c r="R475" s="186" t="s">
        <v>844</v>
      </c>
      <c r="S475" s="180" t="s">
        <v>135</v>
      </c>
      <c r="T475" s="180" t="s">
        <v>390</v>
      </c>
      <c r="U475" s="180" t="s">
        <v>644</v>
      </c>
      <c r="V475" s="180"/>
      <c r="W475" s="179"/>
      <c r="X475" s="179"/>
      <c r="Y475" s="179"/>
    </row>
    <row r="476" spans="1:262" s="19" customFormat="1" x14ac:dyDescent="0.2">
      <c r="A476" s="180">
        <v>39990</v>
      </c>
      <c r="B476" s="193" t="s">
        <v>841</v>
      </c>
      <c r="C476" s="193" t="s">
        <v>1941</v>
      </c>
      <c r="D476" s="193" t="s">
        <v>141</v>
      </c>
      <c r="E476" s="193" t="s">
        <v>144</v>
      </c>
      <c r="F476" s="194">
        <v>39797</v>
      </c>
      <c r="G476" s="186">
        <v>2008</v>
      </c>
      <c r="H476" s="180" t="s">
        <v>409</v>
      </c>
      <c r="I476" s="180" t="str">
        <f>LEFT($H476,2)</f>
        <v>PA</v>
      </c>
      <c r="J476" s="180" t="str">
        <f>RIGHT($H476,2)</f>
        <v>NJ</v>
      </c>
      <c r="K476" s="180" t="str">
        <f>IF($L476=$M476,L476,CONCATENATE($L476,", ",IF(ISBLANK(N476),"",CONCATENATE(N476,", ")),$M476))</f>
        <v>Northeast</v>
      </c>
      <c r="L476" s="180" t="str">
        <f>INDEX('State '!$A$1:$C$62,MATCH($I476,'State '!$B:$B,0),3)</f>
        <v>Northeast</v>
      </c>
      <c r="M476" s="180" t="str">
        <f>INDEX('State '!$A$1:$C$62,MATCH($J476,'State '!$B:$B,0),3)</f>
        <v>Northeast</v>
      </c>
      <c r="N476" s="180"/>
      <c r="O476" s="187">
        <v>33</v>
      </c>
      <c r="P476" s="187">
        <v>3.87</v>
      </c>
      <c r="Q476" s="187">
        <v>40</v>
      </c>
      <c r="R476" s="186">
        <v>42</v>
      </c>
      <c r="S476" s="180" t="s">
        <v>135</v>
      </c>
      <c r="T476" s="180" t="s">
        <v>390</v>
      </c>
      <c r="U476" s="180" t="s">
        <v>740</v>
      </c>
      <c r="V476" s="180"/>
      <c r="W476" s="179"/>
      <c r="X476" s="179"/>
      <c r="Y476" s="179"/>
    </row>
    <row r="477" spans="1:262" s="19" customFormat="1" x14ac:dyDescent="0.2">
      <c r="A477" s="180">
        <v>40381</v>
      </c>
      <c r="B477" s="193" t="s">
        <v>879</v>
      </c>
      <c r="C477" s="193" t="s">
        <v>298</v>
      </c>
      <c r="D477" s="193" t="s">
        <v>134</v>
      </c>
      <c r="E477" s="193" t="s">
        <v>144</v>
      </c>
      <c r="F477" s="194">
        <v>39722</v>
      </c>
      <c r="G477" s="186">
        <v>2008</v>
      </c>
      <c r="H477" s="180" t="s">
        <v>6</v>
      </c>
      <c r="I477" s="180" t="str">
        <f>LEFT($H477,2)</f>
        <v>TX</v>
      </c>
      <c r="J477" s="180" t="str">
        <f>RIGHT($H477,2)</f>
        <v>TX</v>
      </c>
      <c r="K477" s="180" t="str">
        <f>IF($L477=$M477,L477,CONCATENATE($L477,", ",IF(ISBLANK(N477),"",CONCATENATE(N477,", ")),$M477))</f>
        <v>South Central</v>
      </c>
      <c r="L477" s="180" t="str">
        <f>INDEX('State '!$A$1:$C$62,MATCH($I477,'State '!$B:$B,0),3)</f>
        <v>South Central</v>
      </c>
      <c r="M477" s="180" t="str">
        <f>INDEX('State '!$A$1:$C$62,MATCH($J477,'State '!$B:$B,0),3)</f>
        <v>South Central</v>
      </c>
      <c r="N477" s="180"/>
      <c r="O477" s="187">
        <v>60</v>
      </c>
      <c r="P477" s="187">
        <v>41.72</v>
      </c>
      <c r="Q477" s="187">
        <v>2500</v>
      </c>
      <c r="R477" s="186">
        <v>36</v>
      </c>
      <c r="S477" s="180" t="s">
        <v>135</v>
      </c>
      <c r="T477" s="180" t="s">
        <v>390</v>
      </c>
      <c r="U477" s="180" t="s">
        <v>880</v>
      </c>
      <c r="V477" s="180"/>
      <c r="W477" s="179"/>
      <c r="X477" s="179"/>
      <c r="Y477" s="179"/>
    </row>
    <row r="478" spans="1:262" s="19" customFormat="1" x14ac:dyDescent="0.2">
      <c r="A478" s="180">
        <v>39990</v>
      </c>
      <c r="B478" s="193" t="s">
        <v>853</v>
      </c>
      <c r="C478" s="193" t="s">
        <v>291</v>
      </c>
      <c r="D478" s="193" t="s">
        <v>141</v>
      </c>
      <c r="E478" s="193" t="s">
        <v>144</v>
      </c>
      <c r="F478" s="194">
        <v>39767</v>
      </c>
      <c r="G478" s="186">
        <v>2008</v>
      </c>
      <c r="H478" s="180" t="s">
        <v>6</v>
      </c>
      <c r="I478" s="180" t="str">
        <f>LEFT($H478,2)</f>
        <v>TX</v>
      </c>
      <c r="J478" s="180" t="str">
        <f>RIGHT($H478,2)</f>
        <v>TX</v>
      </c>
      <c r="K478" s="180" t="str">
        <f>IF($L478=$M478,L478,CONCATENATE($L478,", ",IF(ISBLANK(N478),"",CONCATENATE(N478,", ")),$M478))</f>
        <v>South Central</v>
      </c>
      <c r="L478" s="180" t="str">
        <f>INDEX('State '!$A$1:$C$62,MATCH($I478,'State '!$B:$B,0),3)</f>
        <v>South Central</v>
      </c>
      <c r="M478" s="180" t="str">
        <f>INDEX('State '!$A$1:$C$62,MATCH($J478,'State '!$B:$B,0),3)</f>
        <v>South Central</v>
      </c>
      <c r="N478" s="180"/>
      <c r="O478" s="187">
        <v>23.1</v>
      </c>
      <c r="P478" s="187">
        <v>6.6</v>
      </c>
      <c r="Q478" s="187">
        <v>95</v>
      </c>
      <c r="R478" s="186">
        <v>36</v>
      </c>
      <c r="S478" s="180" t="s">
        <v>135</v>
      </c>
      <c r="T478" s="180" t="s">
        <v>390</v>
      </c>
      <c r="U478" s="180" t="s">
        <v>854</v>
      </c>
      <c r="V478" s="180"/>
      <c r="W478" s="179"/>
      <c r="X478" s="179"/>
      <c r="Y478" s="179"/>
      <c r="AC478" s="94"/>
      <c r="AD478" s="94"/>
      <c r="AE478" s="94"/>
      <c r="AF478" s="94"/>
      <c r="AG478" s="94"/>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94"/>
      <c r="FU478" s="94"/>
      <c r="FV478" s="94"/>
      <c r="FW478" s="94"/>
      <c r="FX478" s="94"/>
      <c r="FY478" s="94"/>
      <c r="FZ478" s="94"/>
      <c r="GA478" s="94"/>
      <c r="GB478" s="94"/>
      <c r="GC478" s="94"/>
      <c r="GD478" s="94"/>
      <c r="GE478" s="94"/>
      <c r="GF478" s="94"/>
      <c r="GG478" s="94"/>
      <c r="GH478" s="94"/>
      <c r="GI478" s="94"/>
      <c r="GJ478" s="94"/>
      <c r="GK478" s="94"/>
      <c r="GL478" s="94"/>
      <c r="GM478" s="94"/>
      <c r="GN478" s="94"/>
      <c r="GO478" s="94"/>
      <c r="GP478" s="94"/>
      <c r="GQ478" s="94"/>
      <c r="GR478" s="94"/>
      <c r="GS478" s="94"/>
      <c r="GT478" s="94"/>
      <c r="GU478" s="94"/>
      <c r="GV478" s="94"/>
      <c r="GW478" s="94"/>
      <c r="GX478" s="94"/>
      <c r="GY478" s="94"/>
      <c r="GZ478" s="94"/>
      <c r="HA478" s="94"/>
      <c r="HB478" s="94"/>
      <c r="HC478" s="94"/>
      <c r="HD478" s="94"/>
      <c r="HE478" s="94"/>
      <c r="HF478" s="94"/>
      <c r="HG478" s="94"/>
      <c r="HH478" s="94"/>
      <c r="HI478" s="94"/>
      <c r="HJ478" s="94"/>
      <c r="HK478" s="94"/>
      <c r="HL478" s="94"/>
      <c r="HM478" s="94"/>
      <c r="HN478" s="94"/>
      <c r="HO478" s="94"/>
      <c r="HP478" s="94"/>
      <c r="HQ478" s="94"/>
      <c r="HR478" s="94"/>
      <c r="HS478" s="94"/>
      <c r="HT478" s="94"/>
      <c r="HU478" s="94"/>
      <c r="HV478" s="94"/>
      <c r="HW478" s="94"/>
      <c r="HX478" s="94"/>
      <c r="HY478" s="94"/>
      <c r="HZ478" s="94"/>
      <c r="IA478" s="94"/>
      <c r="IB478" s="94"/>
      <c r="IC478" s="94"/>
      <c r="ID478" s="94"/>
      <c r="IE478" s="94"/>
      <c r="IF478" s="94"/>
      <c r="IG478" s="94"/>
      <c r="IH478" s="94"/>
      <c r="II478" s="94"/>
      <c r="IJ478" s="94"/>
      <c r="IK478" s="94"/>
      <c r="IL478" s="94"/>
      <c r="IM478" s="94"/>
      <c r="IN478" s="94"/>
      <c r="IO478" s="94"/>
      <c r="IP478" s="94"/>
      <c r="IQ478" s="94"/>
      <c r="IR478" s="94"/>
      <c r="IS478" s="94"/>
      <c r="IT478" s="94"/>
      <c r="IU478" s="94"/>
      <c r="IV478" s="94"/>
      <c r="IW478" s="94"/>
      <c r="IX478" s="94"/>
      <c r="IY478" s="94"/>
      <c r="IZ478" s="94"/>
      <c r="JA478" s="94"/>
      <c r="JB478" s="94"/>
    </row>
    <row r="479" spans="1:262" s="19" customFormat="1" x14ac:dyDescent="0.2">
      <c r="A479" s="180">
        <v>39990</v>
      </c>
      <c r="B479" s="193" t="s">
        <v>851</v>
      </c>
      <c r="C479" s="193" t="s">
        <v>291</v>
      </c>
      <c r="D479" s="193" t="s">
        <v>141</v>
      </c>
      <c r="E479" s="193" t="s">
        <v>144</v>
      </c>
      <c r="F479" s="194">
        <v>39479</v>
      </c>
      <c r="G479" s="186">
        <v>2008</v>
      </c>
      <c r="H479" s="180" t="s">
        <v>0</v>
      </c>
      <c r="I479" s="180" t="str">
        <f>LEFT($H479,2)</f>
        <v>LA</v>
      </c>
      <c r="J479" s="180" t="str">
        <f>RIGHT($H479,2)</f>
        <v>LA</v>
      </c>
      <c r="K479" s="180" t="str">
        <f>IF($L479=$M479,L479,CONCATENATE($L479,", ",IF(ISBLANK(N479),"",CONCATENATE(N479,", ")),$M479))</f>
        <v>South Central</v>
      </c>
      <c r="L479" s="180" t="str">
        <f>INDEX('State '!$A$1:$C$62,MATCH($I479,'State '!$B:$B,0),3)</f>
        <v>South Central</v>
      </c>
      <c r="M479" s="180" t="str">
        <f>INDEX('State '!$A$1:$C$62,MATCH($J479,'State '!$B:$B,0),3)</f>
        <v>South Central</v>
      </c>
      <c r="N479" s="180"/>
      <c r="O479" s="187">
        <v>20</v>
      </c>
      <c r="P479" s="187">
        <v>13.5</v>
      </c>
      <c r="Q479" s="187">
        <v>625</v>
      </c>
      <c r="R479" s="186">
        <v>36</v>
      </c>
      <c r="S479" s="180" t="s">
        <v>135</v>
      </c>
      <c r="T479" s="180" t="s">
        <v>390</v>
      </c>
      <c r="U479" s="180" t="s">
        <v>852</v>
      </c>
      <c r="V479" s="180"/>
      <c r="W479" s="179"/>
      <c r="X479" s="179"/>
      <c r="Y479" s="179"/>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94"/>
      <c r="CD479" s="94"/>
      <c r="CE479" s="94"/>
      <c r="CF479" s="94"/>
      <c r="CG479" s="94"/>
      <c r="CH479" s="94"/>
      <c r="CI479" s="94"/>
      <c r="CJ479" s="94"/>
      <c r="CK479" s="94"/>
      <c r="CL479" s="94"/>
      <c r="CM479" s="94"/>
      <c r="CN479" s="94"/>
      <c r="CO479" s="94"/>
      <c r="CP479" s="94"/>
      <c r="CQ479" s="94"/>
      <c r="CR479" s="94"/>
      <c r="CS479" s="94"/>
      <c r="CT479" s="94"/>
      <c r="CU479" s="94"/>
      <c r="CV479" s="94"/>
      <c r="CW479" s="94"/>
      <c r="CX479" s="94"/>
      <c r="CY479" s="94"/>
      <c r="CZ479" s="94"/>
      <c r="DA479" s="94"/>
      <c r="DB479" s="94"/>
      <c r="DC479" s="94"/>
      <c r="DD479" s="94"/>
      <c r="DE479" s="94"/>
      <c r="DF479" s="94"/>
      <c r="DG479" s="94"/>
      <c r="DH479" s="94"/>
      <c r="DI479" s="94"/>
      <c r="DJ479" s="94"/>
      <c r="DK479" s="94"/>
      <c r="DL479" s="94"/>
      <c r="DM479" s="94"/>
      <c r="DN479" s="94"/>
      <c r="DO479" s="94"/>
      <c r="DP479" s="94"/>
      <c r="DQ479" s="94"/>
      <c r="DR479" s="94"/>
      <c r="DS479" s="94"/>
      <c r="DT479" s="94"/>
      <c r="DU479" s="94"/>
      <c r="DV479" s="94"/>
      <c r="DW479" s="94"/>
      <c r="DX479" s="94"/>
      <c r="DY479" s="94"/>
      <c r="DZ479" s="94"/>
      <c r="EA479" s="94"/>
      <c r="EB479" s="94"/>
      <c r="EC479" s="94"/>
      <c r="ED479" s="94"/>
      <c r="EE479" s="94"/>
      <c r="EF479" s="94"/>
      <c r="EG479" s="94"/>
      <c r="EH479" s="94"/>
      <c r="EI479" s="94"/>
      <c r="EJ479" s="94"/>
      <c r="EK479" s="94"/>
      <c r="EL479" s="94"/>
      <c r="EM479" s="94"/>
      <c r="EN479" s="94"/>
      <c r="EO479" s="94"/>
      <c r="EP479" s="94"/>
      <c r="EQ479" s="94"/>
      <c r="ER479" s="94"/>
      <c r="ES479" s="94"/>
      <c r="ET479" s="94"/>
      <c r="EU479" s="94"/>
      <c r="EV479" s="94"/>
      <c r="EW479" s="94"/>
      <c r="EX479" s="94"/>
      <c r="EY479" s="94"/>
      <c r="EZ479" s="94"/>
      <c r="FA479" s="94"/>
      <c r="FB479" s="94"/>
      <c r="FC479" s="94"/>
      <c r="FD479" s="94"/>
      <c r="FE479" s="94"/>
      <c r="FF479" s="94"/>
      <c r="FG479" s="94"/>
      <c r="FH479" s="94"/>
      <c r="FI479" s="94"/>
      <c r="FJ479" s="94"/>
      <c r="FK479" s="94"/>
      <c r="FL479" s="94"/>
      <c r="FM479" s="94"/>
      <c r="FN479" s="94"/>
      <c r="FO479" s="94"/>
      <c r="FP479" s="94"/>
      <c r="FQ479" s="94"/>
      <c r="FR479" s="94"/>
      <c r="FS479" s="94"/>
      <c r="FT479" s="94"/>
      <c r="FU479" s="94"/>
      <c r="FV479" s="94"/>
      <c r="FW479" s="94"/>
      <c r="FX479" s="94"/>
      <c r="FY479" s="94"/>
      <c r="FZ479" s="94"/>
      <c r="GA479" s="94"/>
      <c r="GB479" s="94"/>
      <c r="GC479" s="94"/>
      <c r="GD479" s="94"/>
      <c r="GE479" s="94"/>
      <c r="GF479" s="94"/>
      <c r="GG479" s="94"/>
      <c r="GH479" s="94"/>
      <c r="GI479" s="94"/>
      <c r="GJ479" s="94"/>
      <c r="GK479" s="94"/>
      <c r="GL479" s="94"/>
      <c r="GM479" s="94"/>
      <c r="GN479" s="94"/>
      <c r="GO479" s="94"/>
      <c r="GP479" s="94"/>
      <c r="GQ479" s="94"/>
      <c r="GR479" s="94"/>
      <c r="GS479" s="94"/>
      <c r="GT479" s="94"/>
      <c r="GU479" s="94"/>
      <c r="GV479" s="94"/>
      <c r="GW479" s="94"/>
      <c r="GX479" s="94"/>
      <c r="GY479" s="94"/>
      <c r="GZ479" s="94"/>
      <c r="HA479" s="94"/>
      <c r="HB479" s="94"/>
      <c r="HC479" s="94"/>
      <c r="HD479" s="94"/>
      <c r="HE479" s="94"/>
      <c r="HF479" s="94"/>
      <c r="HG479" s="94"/>
      <c r="HH479" s="94"/>
      <c r="HI479" s="94"/>
      <c r="HJ479" s="94"/>
      <c r="HK479" s="94"/>
      <c r="HL479" s="94"/>
      <c r="HM479" s="94"/>
      <c r="HN479" s="94"/>
      <c r="HO479" s="94"/>
      <c r="HP479" s="94"/>
      <c r="HQ479" s="94"/>
      <c r="HR479" s="94"/>
      <c r="HS479" s="94"/>
      <c r="HT479" s="94"/>
      <c r="HU479" s="94"/>
      <c r="HV479" s="94"/>
      <c r="HW479" s="94"/>
      <c r="HX479" s="94"/>
      <c r="HY479" s="94"/>
      <c r="HZ479" s="94"/>
      <c r="IA479" s="94"/>
      <c r="IB479" s="94"/>
      <c r="IC479" s="94"/>
      <c r="ID479" s="94"/>
      <c r="IE479" s="94"/>
      <c r="IF479" s="94"/>
      <c r="IG479" s="94"/>
      <c r="IH479" s="94"/>
      <c r="II479" s="94"/>
      <c r="IJ479" s="94"/>
      <c r="IK479" s="94"/>
      <c r="IL479" s="94"/>
      <c r="IM479" s="94"/>
      <c r="IN479" s="94"/>
      <c r="IO479" s="94"/>
      <c r="IP479" s="94"/>
      <c r="IQ479" s="94"/>
      <c r="IR479" s="94"/>
      <c r="IS479" s="94"/>
      <c r="IT479" s="94"/>
      <c r="IU479" s="94"/>
      <c r="IV479" s="94"/>
      <c r="IW479" s="94"/>
      <c r="IX479" s="94"/>
      <c r="IY479" s="94"/>
      <c r="IZ479" s="94"/>
      <c r="JA479" s="94"/>
      <c r="JB479" s="94"/>
    </row>
    <row r="480" spans="1:262" s="19" customFormat="1" ht="25.5" x14ac:dyDescent="0.2">
      <c r="A480" s="180">
        <v>39990</v>
      </c>
      <c r="B480" s="193" t="s">
        <v>2139</v>
      </c>
      <c r="C480" s="193" t="s">
        <v>290</v>
      </c>
      <c r="D480" s="193" t="s">
        <v>134</v>
      </c>
      <c r="E480" s="193" t="s">
        <v>144</v>
      </c>
      <c r="F480" s="194">
        <v>39539</v>
      </c>
      <c r="G480" s="186">
        <v>2008</v>
      </c>
      <c r="H480" s="180" t="s">
        <v>845</v>
      </c>
      <c r="I480" s="180" t="str">
        <f>LEFT($H480,2)</f>
        <v>NV</v>
      </c>
      <c r="J480" s="180" t="str">
        <f>RIGHT($H480,2)</f>
        <v>CA</v>
      </c>
      <c r="K480" s="180" t="str">
        <f>IF($L480=$M480,L480,CONCATENATE($L480,", ",IF(ISBLANK(N480),"",CONCATENATE(N480,", ")),$M480))</f>
        <v>Mountain, Pacific</v>
      </c>
      <c r="L480" s="180" t="str">
        <f>INDEX('State '!$A$1:$C$62,MATCH($I480,'State '!$B:$B,0),3)</f>
        <v>Mountain</v>
      </c>
      <c r="M480" s="180" t="str">
        <f>INDEX('State '!$A$1:$C$62,MATCH($J480,'State '!$B:$B,0),3)</f>
        <v>Pacific</v>
      </c>
      <c r="N480" s="180"/>
      <c r="O480" s="187">
        <v>17.420000000000002</v>
      </c>
      <c r="P480" s="187">
        <v>0.2</v>
      </c>
      <c r="Q480" s="187">
        <v>40</v>
      </c>
      <c r="R480" s="186"/>
      <c r="S480" s="180" t="s">
        <v>135</v>
      </c>
      <c r="T480" s="180" t="s">
        <v>390</v>
      </c>
      <c r="U480" s="180" t="s">
        <v>846</v>
      </c>
      <c r="V480" s="180"/>
      <c r="W480" s="179"/>
      <c r="X480" s="179"/>
      <c r="Y480" s="179"/>
    </row>
    <row r="481" spans="1:262" s="19" customFormat="1" x14ac:dyDescent="0.2">
      <c r="A481" s="180">
        <v>39990</v>
      </c>
      <c r="B481" s="193" t="s">
        <v>828</v>
      </c>
      <c r="C481" s="193" t="s">
        <v>289</v>
      </c>
      <c r="D481" s="193" t="s">
        <v>141</v>
      </c>
      <c r="E481" s="193" t="s">
        <v>144</v>
      </c>
      <c r="F481" s="194">
        <v>39539</v>
      </c>
      <c r="G481" s="186">
        <v>2008</v>
      </c>
      <c r="H481" s="180" t="s">
        <v>829</v>
      </c>
      <c r="I481" s="180" t="str">
        <f>LEFT($H481,2)</f>
        <v>IN</v>
      </c>
      <c r="J481" s="180" t="str">
        <f>RIGHT($H481,2)</f>
        <v>OH</v>
      </c>
      <c r="K481" s="180" t="str">
        <f>IF($L481=$M481,L481,CONCATENATE($L481,", ",IF(ISBLANK(N481),"",CONCATENATE(N481,", ")),$M481))</f>
        <v>Midwest, Northeast</v>
      </c>
      <c r="L481" s="180" t="str">
        <f>INDEX('State '!$A$1:$C$62,MATCH($I481,'State '!$B:$B,0),3)</f>
        <v>Midwest</v>
      </c>
      <c r="M481" s="180" t="str">
        <f>INDEX('State '!$A$1:$C$62,MATCH($J481,'State '!$B:$B,0),3)</f>
        <v>Northeast</v>
      </c>
      <c r="N481" s="180"/>
      <c r="O481" s="187">
        <v>55.8</v>
      </c>
      <c r="P481" s="187">
        <v>31</v>
      </c>
      <c r="Q481" s="187">
        <v>500</v>
      </c>
      <c r="R481" s="186">
        <v>30</v>
      </c>
      <c r="S481" s="180" t="s">
        <v>135</v>
      </c>
      <c r="T481" s="180" t="s">
        <v>390</v>
      </c>
      <c r="U481" s="180" t="s">
        <v>830</v>
      </c>
      <c r="V481" s="180"/>
      <c r="W481" s="179"/>
      <c r="X481" s="179"/>
      <c r="Y481" s="179"/>
    </row>
    <row r="482" spans="1:262" s="19" customFormat="1" ht="25.5" x14ac:dyDescent="0.2">
      <c r="A482" s="180">
        <v>39990</v>
      </c>
      <c r="B482" s="193" t="s">
        <v>855</v>
      </c>
      <c r="C482" s="193" t="s">
        <v>268</v>
      </c>
      <c r="D482" s="193" t="s">
        <v>141</v>
      </c>
      <c r="E482" s="193" t="s">
        <v>144</v>
      </c>
      <c r="F482" s="194">
        <v>39651</v>
      </c>
      <c r="G482" s="186">
        <v>2008</v>
      </c>
      <c r="H482" s="180" t="s">
        <v>43</v>
      </c>
      <c r="I482" s="180" t="str">
        <f>LEFT($H482,2)</f>
        <v>NM</v>
      </c>
      <c r="J482" s="180" t="str">
        <f>RIGHT($H482,2)</f>
        <v>NM</v>
      </c>
      <c r="K482" s="180" t="str">
        <f>IF($L482=$M482,L482,CONCATENATE($L482,", ",IF(ISBLANK(N482),"",CONCATENATE(N482,", ")),$M482))</f>
        <v>Mountain</v>
      </c>
      <c r="L482" s="180" t="str">
        <f>INDEX('State '!$A$1:$C$62,MATCH($I482,'State '!$B:$B,0),3)</f>
        <v>Mountain</v>
      </c>
      <c r="M482" s="180" t="str">
        <f>INDEX('State '!$A$1:$C$62,MATCH($J482,'State '!$B:$B,0),3)</f>
        <v>Mountain</v>
      </c>
      <c r="N482" s="180"/>
      <c r="O482" s="187">
        <v>107.2</v>
      </c>
      <c r="P482" s="187">
        <v>25</v>
      </c>
      <c r="Q482" s="187">
        <v>375</v>
      </c>
      <c r="R482" s="186">
        <v>36</v>
      </c>
      <c r="S482" s="180" t="s">
        <v>135</v>
      </c>
      <c r="T482" s="180" t="s">
        <v>390</v>
      </c>
      <c r="U482" s="180" t="s">
        <v>685</v>
      </c>
      <c r="V482" s="180"/>
      <c r="W482" s="179"/>
      <c r="X482" s="179"/>
      <c r="Y482" s="179"/>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94"/>
      <c r="CD482" s="94"/>
      <c r="CE482" s="94"/>
      <c r="CF482" s="94"/>
      <c r="CG482" s="94"/>
      <c r="CH482" s="94"/>
      <c r="CI482" s="94"/>
      <c r="CJ482" s="94"/>
      <c r="CK482" s="94"/>
      <c r="CL482" s="94"/>
      <c r="CM482" s="94"/>
      <c r="CN482" s="94"/>
      <c r="CO482" s="94"/>
      <c r="CP482" s="94"/>
      <c r="CQ482" s="94"/>
      <c r="CR482" s="94"/>
      <c r="CS482" s="94"/>
      <c r="CT482" s="94"/>
      <c r="CU482" s="94"/>
      <c r="CV482" s="94"/>
      <c r="CW482" s="94"/>
      <c r="CX482" s="94"/>
      <c r="CY482" s="94"/>
      <c r="CZ482" s="94"/>
      <c r="DA482" s="94"/>
      <c r="DB482" s="94"/>
      <c r="DC482" s="94"/>
      <c r="DD482" s="94"/>
      <c r="DE482" s="94"/>
      <c r="DF482" s="94"/>
      <c r="DG482" s="94"/>
      <c r="DH482" s="94"/>
      <c r="DI482" s="94"/>
      <c r="DJ482" s="94"/>
      <c r="DK482" s="94"/>
      <c r="DL482" s="94"/>
      <c r="DM482" s="94"/>
      <c r="DN482" s="94"/>
      <c r="DO482" s="94"/>
      <c r="DP482" s="94"/>
      <c r="DQ482" s="94"/>
      <c r="DR482" s="94"/>
      <c r="DS482" s="94"/>
      <c r="DT482" s="94"/>
      <c r="DU482" s="94"/>
      <c r="DV482" s="94"/>
      <c r="DW482" s="94"/>
      <c r="DX482" s="94"/>
      <c r="DY482" s="94"/>
      <c r="DZ482" s="94"/>
      <c r="EA482" s="94"/>
      <c r="EB482" s="94"/>
      <c r="EC482" s="94"/>
      <c r="ED482" s="94"/>
      <c r="EE482" s="94"/>
      <c r="EF482" s="94"/>
      <c r="EG482" s="94"/>
      <c r="EH482" s="94"/>
      <c r="EI482" s="94"/>
      <c r="EJ482" s="94"/>
      <c r="EK482" s="94"/>
      <c r="EL482" s="94"/>
      <c r="EM482" s="94"/>
      <c r="EN482" s="94"/>
      <c r="EO482" s="94"/>
      <c r="EP482" s="94"/>
      <c r="EQ482" s="94"/>
      <c r="ER482" s="94"/>
      <c r="ES482" s="94"/>
      <c r="ET482" s="94"/>
      <c r="EU482" s="94"/>
      <c r="EV482" s="94"/>
      <c r="EW482" s="94"/>
      <c r="EX482" s="94"/>
      <c r="EY482" s="94"/>
      <c r="EZ482" s="94"/>
      <c r="FA482" s="94"/>
      <c r="FB482" s="94"/>
      <c r="FC482" s="94"/>
      <c r="FD482" s="94"/>
      <c r="FE482" s="94"/>
      <c r="FF482" s="94"/>
      <c r="FG482" s="94"/>
      <c r="FH482" s="94"/>
      <c r="FI482" s="94"/>
      <c r="FJ482" s="94"/>
      <c r="FK482" s="94"/>
      <c r="FL482" s="94"/>
      <c r="FM482" s="94"/>
      <c r="FN482" s="94"/>
      <c r="FO482" s="94"/>
      <c r="FP482" s="94"/>
      <c r="FQ482" s="94"/>
      <c r="FR482" s="94"/>
      <c r="FS482" s="94"/>
      <c r="FT482" s="94"/>
      <c r="FU482" s="94"/>
      <c r="FV482" s="94"/>
      <c r="FW482" s="94"/>
      <c r="FX482" s="94"/>
      <c r="FY482" s="94"/>
      <c r="FZ482" s="94"/>
      <c r="GA482" s="94"/>
      <c r="GB482" s="94"/>
      <c r="GC482" s="94"/>
      <c r="GD482" s="94"/>
      <c r="GE482" s="94"/>
      <c r="GF482" s="94"/>
      <c r="GG482" s="94"/>
      <c r="GH482" s="94"/>
      <c r="GI482" s="94"/>
      <c r="GJ482" s="94"/>
      <c r="GK482" s="94"/>
      <c r="GL482" s="94"/>
      <c r="GM482" s="94"/>
      <c r="GN482" s="94"/>
      <c r="GO482" s="94"/>
      <c r="GP482" s="94"/>
      <c r="GQ482" s="94"/>
      <c r="GR482" s="94"/>
      <c r="GS482" s="94"/>
      <c r="GT482" s="94"/>
      <c r="GU482" s="94"/>
      <c r="GV482" s="94"/>
      <c r="GW482" s="94"/>
      <c r="GX482" s="94"/>
      <c r="GY482" s="94"/>
      <c r="GZ482" s="94"/>
      <c r="HA482" s="94"/>
      <c r="HB482" s="94"/>
      <c r="HC482" s="94"/>
      <c r="HD482" s="94"/>
      <c r="HE482" s="94"/>
      <c r="HF482" s="94"/>
      <c r="HG482" s="94"/>
      <c r="HH482" s="94"/>
      <c r="HI482" s="94"/>
      <c r="HJ482" s="94"/>
      <c r="HK482" s="94"/>
      <c r="HL482" s="94"/>
      <c r="HM482" s="94"/>
      <c r="HN482" s="94"/>
      <c r="HO482" s="94"/>
      <c r="HP482" s="94"/>
      <c r="HQ482" s="94"/>
      <c r="HR482" s="94"/>
      <c r="HS482" s="94"/>
      <c r="HT482" s="94"/>
      <c r="HU482" s="94"/>
      <c r="HV482" s="94"/>
      <c r="HW482" s="94"/>
      <c r="HX482" s="94"/>
      <c r="HY482" s="94"/>
      <c r="HZ482" s="94"/>
      <c r="IA482" s="94"/>
      <c r="IB482" s="94"/>
      <c r="IC482" s="94"/>
      <c r="ID482" s="94"/>
      <c r="IE482" s="94"/>
      <c r="IF482" s="94"/>
      <c r="IG482" s="94"/>
      <c r="IH482" s="94"/>
      <c r="II482" s="94"/>
      <c r="IJ482" s="94"/>
      <c r="IK482" s="94"/>
      <c r="IL482" s="94"/>
      <c r="IM482" s="94"/>
      <c r="IN482" s="94"/>
      <c r="IO482" s="94"/>
      <c r="IP482" s="94"/>
      <c r="IQ482" s="94"/>
      <c r="IR482" s="94"/>
      <c r="IS482" s="94"/>
      <c r="IT482" s="94"/>
      <c r="IU482" s="94"/>
      <c r="IV482" s="94"/>
      <c r="IW482" s="94"/>
      <c r="IX482" s="94"/>
      <c r="IY482" s="94"/>
      <c r="IZ482" s="94"/>
      <c r="JA482" s="94"/>
      <c r="JB482" s="94"/>
    </row>
    <row r="483" spans="1:262" s="19" customFormat="1" x14ac:dyDescent="0.2">
      <c r="A483" s="180">
        <v>39990</v>
      </c>
      <c r="B483" s="193" t="s">
        <v>1979</v>
      </c>
      <c r="C483" s="193" t="s">
        <v>1980</v>
      </c>
      <c r="D483" s="193" t="s">
        <v>141</v>
      </c>
      <c r="E483" s="193" t="s">
        <v>144</v>
      </c>
      <c r="F483" s="194">
        <v>39767</v>
      </c>
      <c r="G483" s="186">
        <v>2008</v>
      </c>
      <c r="H483" s="180" t="s">
        <v>44</v>
      </c>
      <c r="I483" s="180" t="str">
        <f>LEFT($H483,2)</f>
        <v>ON</v>
      </c>
      <c r="J483" s="180" t="str">
        <f>RIGHT($H483,2)</f>
        <v>ON</v>
      </c>
      <c r="K483" s="180" t="str">
        <f>IF($L483=$M483,L483,CONCATENATE($L483,", ",IF(ISBLANK(N483),"",CONCATENATE(N483,", ")),$M483))</f>
        <v>Canada</v>
      </c>
      <c r="L483" s="180" t="str">
        <f>INDEX('State '!$A$1:$C$62,MATCH($I483,'State '!$B:$B,0),3)</f>
        <v>Canada</v>
      </c>
      <c r="M483" s="180" t="str">
        <f>INDEX('State '!$A$1:$C$62,MATCH($J483,'State '!$B:$B,0),3)</f>
        <v>Canada</v>
      </c>
      <c r="N483" s="180"/>
      <c r="O483" s="187"/>
      <c r="P483" s="187"/>
      <c r="Q483" s="187">
        <v>485</v>
      </c>
      <c r="R483" s="186"/>
      <c r="S483" s="180" t="s">
        <v>1981</v>
      </c>
      <c r="T483" s="180" t="s">
        <v>842</v>
      </c>
      <c r="U483" s="180" t="s">
        <v>391</v>
      </c>
      <c r="V483" s="180"/>
      <c r="W483" s="179"/>
      <c r="X483" s="179"/>
      <c r="Y483" s="179"/>
      <c r="AC483" s="94"/>
      <c r="AD483" s="94"/>
      <c r="AE483" s="94"/>
      <c r="AF483" s="94"/>
      <c r="AG483" s="94"/>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94"/>
      <c r="CD483" s="94"/>
      <c r="CE483" s="94"/>
      <c r="CF483" s="94"/>
      <c r="CG483" s="94"/>
      <c r="CH483" s="94"/>
      <c r="CI483" s="94"/>
      <c r="CJ483" s="94"/>
      <c r="CK483" s="94"/>
      <c r="CL483" s="94"/>
      <c r="CM483" s="94"/>
      <c r="CN483" s="94"/>
      <c r="CO483" s="94"/>
      <c r="CP483" s="94"/>
      <c r="CQ483" s="94"/>
      <c r="CR483" s="94"/>
      <c r="CS483" s="94"/>
      <c r="CT483" s="94"/>
      <c r="CU483" s="94"/>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94"/>
      <c r="ED483" s="94"/>
      <c r="EE483" s="94"/>
      <c r="EF483" s="94"/>
      <c r="EG483" s="94"/>
      <c r="EH483" s="94"/>
      <c r="EI483" s="94"/>
      <c r="EJ483" s="94"/>
      <c r="EK483" s="94"/>
      <c r="EL483" s="94"/>
      <c r="EM483" s="94"/>
      <c r="EN483" s="94"/>
      <c r="EO483" s="94"/>
      <c r="EP483" s="94"/>
      <c r="EQ483" s="94"/>
      <c r="ER483" s="94"/>
      <c r="ES483" s="94"/>
      <c r="ET483" s="94"/>
      <c r="EU483" s="94"/>
      <c r="EV483" s="94"/>
      <c r="EW483" s="94"/>
      <c r="EX483" s="94"/>
      <c r="EY483" s="94"/>
      <c r="EZ483" s="94"/>
      <c r="FA483" s="94"/>
      <c r="FB483" s="94"/>
      <c r="FC483" s="94"/>
      <c r="FD483" s="94"/>
      <c r="FE483" s="94"/>
      <c r="FF483" s="94"/>
      <c r="FG483" s="94"/>
      <c r="FH483" s="94"/>
      <c r="FI483" s="94"/>
      <c r="FJ483" s="94"/>
      <c r="FK483" s="94"/>
      <c r="FL483" s="94"/>
      <c r="FM483" s="94"/>
      <c r="FN483" s="94"/>
      <c r="FO483" s="94"/>
      <c r="FP483" s="94"/>
      <c r="FQ483" s="94"/>
      <c r="FR483" s="94"/>
      <c r="FS483" s="94"/>
      <c r="FT483" s="94"/>
      <c r="FU483" s="94"/>
      <c r="FV483" s="94"/>
      <c r="FW483" s="94"/>
      <c r="FX483" s="94"/>
      <c r="FY483" s="94"/>
      <c r="FZ483" s="94"/>
      <c r="GA483" s="94"/>
      <c r="GB483" s="94"/>
      <c r="GC483" s="94"/>
      <c r="GD483" s="94"/>
      <c r="GE483" s="94"/>
      <c r="GF483" s="94"/>
      <c r="GG483" s="94"/>
      <c r="GH483" s="94"/>
      <c r="GI483" s="94"/>
      <c r="GJ483" s="94"/>
      <c r="GK483" s="94"/>
      <c r="GL483" s="94"/>
      <c r="GM483" s="94"/>
      <c r="GN483" s="94"/>
      <c r="GO483" s="94"/>
      <c r="GP483" s="94"/>
      <c r="GQ483" s="94"/>
      <c r="GR483" s="94"/>
      <c r="GS483" s="94"/>
      <c r="GT483" s="94"/>
      <c r="GU483" s="94"/>
      <c r="GV483" s="94"/>
      <c r="GW483" s="94"/>
      <c r="GX483" s="94"/>
      <c r="GY483" s="94"/>
      <c r="GZ483" s="94"/>
      <c r="HA483" s="94"/>
      <c r="HB483" s="94"/>
      <c r="HC483" s="94"/>
      <c r="HD483" s="94"/>
      <c r="HE483" s="94"/>
      <c r="HF483" s="94"/>
      <c r="HG483" s="94"/>
      <c r="HH483" s="94"/>
      <c r="HI483" s="94"/>
      <c r="HJ483" s="94"/>
      <c r="HK483" s="94"/>
      <c r="HL483" s="94"/>
      <c r="HM483" s="94"/>
      <c r="HN483" s="94"/>
      <c r="HO483" s="94"/>
      <c r="HP483" s="94"/>
      <c r="HQ483" s="94"/>
      <c r="HR483" s="94"/>
      <c r="HS483" s="94"/>
      <c r="HT483" s="94"/>
      <c r="HU483" s="94"/>
      <c r="HV483" s="94"/>
      <c r="HW483" s="94"/>
      <c r="HX483" s="94"/>
      <c r="HY483" s="94"/>
      <c r="HZ483" s="94"/>
      <c r="IA483" s="94"/>
      <c r="IB483" s="94"/>
      <c r="IC483" s="94"/>
      <c r="ID483" s="94"/>
      <c r="IE483" s="94"/>
      <c r="IF483" s="94"/>
      <c r="IG483" s="94"/>
      <c r="IH483" s="94"/>
      <c r="II483" s="94"/>
      <c r="IJ483" s="94"/>
      <c r="IK483" s="94"/>
      <c r="IL483" s="94"/>
      <c r="IM483" s="94"/>
      <c r="IN483" s="94"/>
      <c r="IO483" s="94"/>
      <c r="IP483" s="94"/>
      <c r="IQ483" s="94"/>
      <c r="IR483" s="94"/>
      <c r="IS483" s="94"/>
      <c r="IT483" s="94"/>
      <c r="IU483" s="94"/>
      <c r="IV483" s="94"/>
      <c r="IW483" s="94"/>
      <c r="IX483" s="94"/>
      <c r="IY483" s="94"/>
      <c r="IZ483" s="94"/>
      <c r="JA483" s="94"/>
      <c r="JB483" s="94"/>
    </row>
    <row r="484" spans="1:262" s="19" customFormat="1" ht="25.5" x14ac:dyDescent="0.2">
      <c r="A484" s="180">
        <v>39990</v>
      </c>
      <c r="B484" s="181" t="s">
        <v>898</v>
      </c>
      <c r="C484" s="181" t="s">
        <v>274</v>
      </c>
      <c r="D484" s="181" t="s">
        <v>141</v>
      </c>
      <c r="E484" s="182" t="s">
        <v>144</v>
      </c>
      <c r="F484" s="183">
        <v>39753</v>
      </c>
      <c r="G484" s="190">
        <v>2008</v>
      </c>
      <c r="H484" s="180" t="s">
        <v>899</v>
      </c>
      <c r="I484" s="180" t="str">
        <f>LEFT($H484,2)</f>
        <v>WY</v>
      </c>
      <c r="J484" s="180" t="str">
        <f>RIGHT($H484,2)</f>
        <v>ND</v>
      </c>
      <c r="K484" s="180" t="str">
        <f>IF($L484=$M484,L484,CONCATENATE($L484,", ",IF(ISBLANK(N484),"",CONCATENATE(N484,", ")),$M484))</f>
        <v>Mountain</v>
      </c>
      <c r="L484" s="180" t="str">
        <f>INDEX('State '!$A$1:$C$62,MATCH($I484,'State '!$B:$B,0),3)</f>
        <v>Mountain</v>
      </c>
      <c r="M484" s="180" t="str">
        <f>INDEX('State '!$A$1:$C$62,MATCH($J484,'State '!$B:$B,0),3)</f>
        <v>Mountain</v>
      </c>
      <c r="N484" s="180"/>
      <c r="O484" s="186">
        <v>7.3</v>
      </c>
      <c r="P484" s="186"/>
      <c r="Q484" s="186">
        <v>40.799999999999997</v>
      </c>
      <c r="R484" s="187"/>
      <c r="S484" s="188" t="s">
        <v>135</v>
      </c>
      <c r="T484" s="185" t="s">
        <v>390</v>
      </c>
      <c r="U484" s="189" t="s">
        <v>900</v>
      </c>
      <c r="V484" s="180"/>
      <c r="W484" s="185"/>
      <c r="X484" s="185"/>
      <c r="Y484" s="185"/>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94"/>
      <c r="CD484" s="94"/>
      <c r="CE484" s="94"/>
      <c r="CF484" s="94"/>
      <c r="CG484" s="94"/>
      <c r="CH484" s="94"/>
      <c r="CI484" s="94"/>
      <c r="CJ484" s="94"/>
      <c r="CK484" s="94"/>
      <c r="CL484" s="94"/>
      <c r="CM484" s="94"/>
      <c r="CN484" s="94"/>
      <c r="CO484" s="94"/>
      <c r="CP484" s="94"/>
      <c r="CQ484" s="94"/>
      <c r="CR484" s="94"/>
      <c r="CS484" s="94"/>
      <c r="CT484" s="94"/>
      <c r="CU484" s="94"/>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94"/>
      <c r="ED484" s="94"/>
      <c r="EE484" s="94"/>
      <c r="EF484" s="94"/>
      <c r="EG484" s="94"/>
      <c r="EH484" s="94"/>
      <c r="EI484" s="94"/>
      <c r="EJ484" s="94"/>
      <c r="EK484" s="94"/>
      <c r="EL484" s="94"/>
      <c r="EM484" s="94"/>
      <c r="EN484" s="94"/>
      <c r="EO484" s="94"/>
      <c r="EP484" s="94"/>
      <c r="EQ484" s="94"/>
      <c r="ER484" s="94"/>
      <c r="ES484" s="94"/>
      <c r="ET484" s="94"/>
      <c r="EU484" s="94"/>
      <c r="EV484" s="94"/>
      <c r="EW484" s="94"/>
      <c r="EX484" s="94"/>
      <c r="EY484" s="94"/>
      <c r="EZ484" s="94"/>
      <c r="FA484" s="94"/>
      <c r="FB484" s="94"/>
      <c r="FC484" s="94"/>
      <c r="FD484" s="94"/>
      <c r="FE484" s="94"/>
      <c r="FF484" s="94"/>
      <c r="FG484" s="94"/>
      <c r="FH484" s="94"/>
      <c r="FI484" s="94"/>
      <c r="FJ484" s="94"/>
      <c r="FK484" s="94"/>
      <c r="FL484" s="94"/>
      <c r="FM484" s="94"/>
      <c r="FN484" s="94"/>
      <c r="FO484" s="94"/>
      <c r="FP484" s="94"/>
      <c r="FQ484" s="94"/>
      <c r="FR484" s="94"/>
      <c r="FS484" s="94"/>
      <c r="FT484" s="94"/>
      <c r="FU484" s="94"/>
      <c r="FV484" s="94"/>
      <c r="FW484" s="94"/>
      <c r="FX484" s="94"/>
      <c r="FY484" s="94"/>
      <c r="FZ484" s="94"/>
      <c r="GA484" s="94"/>
      <c r="GB484" s="94"/>
      <c r="GC484" s="94"/>
      <c r="GD484" s="94"/>
      <c r="GE484" s="94"/>
      <c r="GF484" s="94"/>
      <c r="GG484" s="94"/>
      <c r="GH484" s="94"/>
      <c r="GI484" s="94"/>
      <c r="GJ484" s="94"/>
      <c r="GK484" s="94"/>
      <c r="GL484" s="94"/>
      <c r="GM484" s="94"/>
      <c r="GN484" s="94"/>
      <c r="GO484" s="94"/>
      <c r="GP484" s="94"/>
      <c r="GQ484" s="94"/>
      <c r="GR484" s="94"/>
      <c r="GS484" s="94"/>
      <c r="GT484" s="94"/>
      <c r="GU484" s="94"/>
      <c r="GV484" s="94"/>
      <c r="GW484" s="94"/>
      <c r="GX484" s="94"/>
      <c r="GY484" s="94"/>
      <c r="GZ484" s="94"/>
      <c r="HA484" s="94"/>
      <c r="HB484" s="94"/>
      <c r="HC484" s="94"/>
      <c r="HD484" s="94"/>
      <c r="HE484" s="94"/>
      <c r="HF484" s="94"/>
      <c r="HG484" s="94"/>
      <c r="HH484" s="94"/>
      <c r="HI484" s="94"/>
      <c r="HJ484" s="94"/>
      <c r="HK484" s="94"/>
      <c r="HL484" s="94"/>
      <c r="HM484" s="94"/>
      <c r="HN484" s="94"/>
      <c r="HO484" s="94"/>
      <c r="HP484" s="94"/>
      <c r="HQ484" s="94"/>
      <c r="HR484" s="94"/>
      <c r="HS484" s="94"/>
      <c r="HT484" s="94"/>
      <c r="HU484" s="94"/>
      <c r="HV484" s="94"/>
      <c r="HW484" s="94"/>
      <c r="HX484" s="94"/>
      <c r="HY484" s="94"/>
      <c r="HZ484" s="94"/>
      <c r="IA484" s="94"/>
      <c r="IB484" s="94"/>
      <c r="IC484" s="94"/>
      <c r="ID484" s="94"/>
      <c r="IE484" s="94"/>
      <c r="IF484" s="94"/>
      <c r="IG484" s="94"/>
      <c r="IH484" s="94"/>
      <c r="II484" s="94"/>
      <c r="IJ484" s="94"/>
      <c r="IK484" s="94"/>
      <c r="IL484" s="94"/>
      <c r="IM484" s="94"/>
      <c r="IN484" s="94"/>
      <c r="IO484" s="94"/>
      <c r="IP484" s="94"/>
      <c r="IQ484" s="94"/>
      <c r="IR484" s="94"/>
      <c r="IS484" s="94"/>
      <c r="IT484" s="94"/>
      <c r="IU484" s="94"/>
      <c r="IV484" s="94"/>
      <c r="IW484" s="94"/>
      <c r="IX484" s="94"/>
      <c r="IY484" s="94"/>
      <c r="IZ484" s="94"/>
      <c r="JA484" s="94"/>
      <c r="JB484" s="94"/>
    </row>
    <row r="485" spans="1:262" s="19" customFormat="1" x14ac:dyDescent="0.2">
      <c r="A485" s="180">
        <v>39990</v>
      </c>
      <c r="B485" s="193" t="s">
        <v>907</v>
      </c>
      <c r="C485" s="193" t="s">
        <v>274</v>
      </c>
      <c r="D485" s="193" t="s">
        <v>141</v>
      </c>
      <c r="E485" s="193" t="s">
        <v>144</v>
      </c>
      <c r="F485" s="194">
        <v>39736</v>
      </c>
      <c r="G485" s="186">
        <v>2008</v>
      </c>
      <c r="H485" s="180" t="s">
        <v>11</v>
      </c>
      <c r="I485" s="180" t="str">
        <f>LEFT($H485,2)</f>
        <v>ND</v>
      </c>
      <c r="J485" s="180" t="str">
        <f>RIGHT($H485,2)</f>
        <v>ND</v>
      </c>
      <c r="K485" s="180" t="str">
        <f>IF($L485=$M485,L485,CONCATENATE($L485,", ",IF(ISBLANK(N485),"",CONCATENATE(N485,", ")),$M485))</f>
        <v>Mountain</v>
      </c>
      <c r="L485" s="180" t="str">
        <f>INDEX('State '!$A$1:$C$62,MATCH($I485,'State '!$B:$B,0),3)</f>
        <v>Mountain</v>
      </c>
      <c r="M485" s="180" t="str">
        <f>INDEX('State '!$A$1:$C$62,MATCH($J485,'State '!$B:$B,0),3)</f>
        <v>Mountain</v>
      </c>
      <c r="N485" s="180"/>
      <c r="O485" s="187">
        <v>7.5</v>
      </c>
      <c r="P485" s="187">
        <v>1.1000000000000001</v>
      </c>
      <c r="Q485" s="187">
        <v>10.5</v>
      </c>
      <c r="R485" s="186">
        <v>8</v>
      </c>
      <c r="S485" s="180" t="s">
        <v>135</v>
      </c>
      <c r="T485" s="180" t="s">
        <v>390</v>
      </c>
      <c r="U485" s="180" t="s">
        <v>908</v>
      </c>
      <c r="V485" s="180"/>
      <c r="W485" s="179"/>
      <c r="X485" s="179"/>
      <c r="Y485" s="179"/>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4"/>
      <c r="FX485" s="94"/>
      <c r="FY485" s="94"/>
      <c r="FZ485" s="94"/>
      <c r="GA485" s="94"/>
      <c r="GB485" s="94"/>
      <c r="GC485" s="94"/>
      <c r="GD485" s="94"/>
      <c r="GE485" s="94"/>
      <c r="GF485" s="94"/>
      <c r="GG485" s="94"/>
      <c r="GH485" s="94"/>
      <c r="GI485" s="94"/>
      <c r="GJ485" s="94"/>
      <c r="GK485" s="94"/>
      <c r="GL485" s="94"/>
      <c r="GM485" s="94"/>
      <c r="GN485" s="94"/>
      <c r="GO485" s="94"/>
      <c r="GP485" s="94"/>
      <c r="GQ485" s="94"/>
      <c r="GR485" s="94"/>
      <c r="GS485" s="94"/>
      <c r="GT485" s="94"/>
      <c r="GU485" s="94"/>
      <c r="GV485" s="94"/>
      <c r="GW485" s="94"/>
      <c r="GX485" s="94"/>
      <c r="GY485" s="94"/>
      <c r="GZ485" s="94"/>
      <c r="HA485" s="94"/>
      <c r="HB485" s="94"/>
      <c r="HC485" s="94"/>
      <c r="HD485" s="94"/>
      <c r="HE485" s="94"/>
      <c r="HF485" s="94"/>
      <c r="HG485" s="94"/>
      <c r="HH485" s="94"/>
      <c r="HI485" s="94"/>
      <c r="HJ485" s="94"/>
      <c r="HK485" s="94"/>
      <c r="HL485" s="94"/>
      <c r="HM485" s="94"/>
      <c r="HN485" s="94"/>
      <c r="HO485" s="94"/>
      <c r="HP485" s="94"/>
      <c r="HQ485" s="94"/>
      <c r="HR485" s="94"/>
      <c r="HS485" s="94"/>
      <c r="HT485" s="94"/>
      <c r="HU485" s="94"/>
      <c r="HV485" s="94"/>
      <c r="HW485" s="94"/>
      <c r="HX485" s="94"/>
      <c r="HY485" s="94"/>
      <c r="HZ485" s="94"/>
      <c r="IA485" s="94"/>
      <c r="IB485" s="94"/>
      <c r="IC485" s="94"/>
      <c r="ID485" s="94"/>
      <c r="IE485" s="94"/>
      <c r="IF485" s="94"/>
      <c r="IG485" s="94"/>
      <c r="IH485" s="94"/>
      <c r="II485" s="94"/>
      <c r="IJ485" s="94"/>
      <c r="IK485" s="94"/>
      <c r="IL485" s="94"/>
      <c r="IM485" s="94"/>
      <c r="IN485" s="94"/>
      <c r="IO485" s="94"/>
      <c r="IP485" s="94"/>
      <c r="IQ485" s="94"/>
      <c r="IR485" s="94"/>
      <c r="IS485" s="94"/>
      <c r="IT485" s="94"/>
      <c r="IU485" s="94"/>
      <c r="IV485" s="94"/>
      <c r="IW485" s="94"/>
      <c r="IX485" s="94"/>
      <c r="IY485" s="94"/>
      <c r="IZ485" s="94"/>
      <c r="JA485" s="94"/>
      <c r="JB485" s="94"/>
    </row>
    <row r="486" spans="1:262" s="19" customFormat="1" x14ac:dyDescent="0.2">
      <c r="A486" s="180">
        <v>39990</v>
      </c>
      <c r="B486" s="193" t="s">
        <v>894</v>
      </c>
      <c r="C486" s="193" t="s">
        <v>300</v>
      </c>
      <c r="D486" s="193" t="s">
        <v>134</v>
      </c>
      <c r="E486" s="193" t="s">
        <v>144</v>
      </c>
      <c r="F486" s="194">
        <v>39772</v>
      </c>
      <c r="G486" s="186">
        <v>2008</v>
      </c>
      <c r="H486" s="180" t="s">
        <v>34</v>
      </c>
      <c r="I486" s="180" t="str">
        <f>LEFT($H486,2)</f>
        <v>WI</v>
      </c>
      <c r="J486" s="180" t="str">
        <f>RIGHT($H486,2)</f>
        <v>WI</v>
      </c>
      <c r="K486" s="180" t="str">
        <f>IF($L486=$M486,L486,CONCATENATE($L486,", ",IF(ISBLANK(N486),"",CONCATENATE(N486,", ")),$M486))</f>
        <v>Midwest</v>
      </c>
      <c r="L486" s="180" t="str">
        <f>INDEX('State '!$A$1:$C$62,MATCH($I486,'State '!$B:$B,0),3)</f>
        <v>Midwest</v>
      </c>
      <c r="M486" s="180" t="str">
        <f>INDEX('State '!$A$1:$C$62,MATCH($J486,'State '!$B:$B,0),3)</f>
        <v>Midwest</v>
      </c>
      <c r="N486" s="180"/>
      <c r="O486" s="187">
        <v>15</v>
      </c>
      <c r="P486" s="187">
        <v>12.6</v>
      </c>
      <c r="Q486" s="187">
        <v>99.99</v>
      </c>
      <c r="R486" s="186" t="s">
        <v>753</v>
      </c>
      <c r="S486" s="180" t="s">
        <v>139</v>
      </c>
      <c r="T486" s="180" t="s">
        <v>188</v>
      </c>
      <c r="U486" s="180" t="s">
        <v>391</v>
      </c>
      <c r="V486" s="180"/>
      <c r="W486" s="179"/>
      <c r="X486" s="179"/>
      <c r="Y486" s="179"/>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94"/>
      <c r="FU486" s="94"/>
      <c r="FV486" s="94"/>
      <c r="FW486" s="94"/>
      <c r="FX486" s="94"/>
      <c r="FY486" s="94"/>
      <c r="FZ486" s="94"/>
      <c r="GA486" s="94"/>
      <c r="GB486" s="94"/>
      <c r="GC486" s="94"/>
      <c r="GD486" s="94"/>
      <c r="GE486" s="94"/>
      <c r="GF486" s="94"/>
      <c r="GG486" s="94"/>
      <c r="GH486" s="94"/>
      <c r="GI486" s="94"/>
      <c r="GJ486" s="94"/>
      <c r="GK486" s="94"/>
      <c r="GL486" s="94"/>
      <c r="GM486" s="94"/>
      <c r="GN486" s="94"/>
      <c r="GO486" s="94"/>
      <c r="GP486" s="94"/>
      <c r="GQ486" s="94"/>
      <c r="GR486" s="94"/>
      <c r="GS486" s="94"/>
      <c r="GT486" s="94"/>
      <c r="GU486" s="94"/>
      <c r="GV486" s="94"/>
      <c r="GW486" s="94"/>
      <c r="GX486" s="94"/>
      <c r="GY486" s="94"/>
      <c r="GZ486" s="94"/>
      <c r="HA486" s="94"/>
      <c r="HB486" s="94"/>
      <c r="HC486" s="94"/>
      <c r="HD486" s="94"/>
      <c r="HE486" s="94"/>
      <c r="HF486" s="94"/>
      <c r="HG486" s="94"/>
      <c r="HH486" s="94"/>
      <c r="HI486" s="94"/>
      <c r="HJ486" s="94"/>
      <c r="HK486" s="94"/>
      <c r="HL486" s="94"/>
      <c r="HM486" s="94"/>
      <c r="HN486" s="94"/>
      <c r="HO486" s="94"/>
      <c r="HP486" s="94"/>
      <c r="HQ486" s="94"/>
      <c r="HR486" s="94"/>
      <c r="HS486" s="94"/>
      <c r="HT486" s="94"/>
      <c r="HU486" s="94"/>
      <c r="HV486" s="94"/>
      <c r="HW486" s="94"/>
      <c r="HX486" s="94"/>
      <c r="HY486" s="94"/>
      <c r="HZ486" s="94"/>
      <c r="IA486" s="94"/>
      <c r="IB486" s="94"/>
      <c r="IC486" s="94"/>
      <c r="ID486" s="94"/>
      <c r="IE486" s="94"/>
      <c r="IF486" s="94"/>
      <c r="IG486" s="94"/>
      <c r="IH486" s="94"/>
      <c r="II486" s="94"/>
      <c r="IJ486" s="94"/>
      <c r="IK486" s="94"/>
      <c r="IL486" s="94"/>
      <c r="IM486" s="94"/>
      <c r="IN486" s="94"/>
      <c r="IO486" s="94"/>
      <c r="IP486" s="94"/>
      <c r="IQ486" s="94"/>
      <c r="IR486" s="94"/>
      <c r="IS486" s="94"/>
      <c r="IT486" s="94"/>
      <c r="IU486" s="94"/>
      <c r="IV486" s="94"/>
      <c r="IW486" s="94"/>
      <c r="IX486" s="94"/>
      <c r="IY486" s="94"/>
      <c r="IZ486" s="94"/>
      <c r="JA486" s="94"/>
      <c r="JB486" s="94"/>
    </row>
    <row r="487" spans="1:262" s="19" customFormat="1" x14ac:dyDescent="0.2">
      <c r="A487" s="180">
        <v>39990</v>
      </c>
      <c r="B487" s="193" t="s">
        <v>897</v>
      </c>
      <c r="C487" s="193" t="s">
        <v>300</v>
      </c>
      <c r="D487" s="193" t="s">
        <v>134</v>
      </c>
      <c r="E487" s="193" t="s">
        <v>144</v>
      </c>
      <c r="F487" s="194">
        <v>39772</v>
      </c>
      <c r="G487" s="186">
        <v>2008</v>
      </c>
      <c r="H487" s="180" t="s">
        <v>34</v>
      </c>
      <c r="I487" s="180" t="str">
        <f>LEFT($H487,2)</f>
        <v>WI</v>
      </c>
      <c r="J487" s="180" t="str">
        <f>RIGHT($H487,2)</f>
        <v>WI</v>
      </c>
      <c r="K487" s="180" t="str">
        <f>IF($L487=$M487,L487,CONCATENATE($L487,", ",IF(ISBLANK(N487),"",CONCATENATE(N487,", ")),$M487))</f>
        <v>Midwest</v>
      </c>
      <c r="L487" s="180" t="str">
        <f>INDEX('State '!$A$1:$C$62,MATCH($I487,'State '!$B:$B,0),3)</f>
        <v>Midwest</v>
      </c>
      <c r="M487" s="180" t="str">
        <f>INDEX('State '!$A$1:$C$62,MATCH($J487,'State '!$B:$B,0),3)</f>
        <v>Midwest</v>
      </c>
      <c r="N487" s="180"/>
      <c r="O487" s="187">
        <v>14</v>
      </c>
      <c r="P487" s="187">
        <v>12.7</v>
      </c>
      <c r="Q487" s="187">
        <v>49.99</v>
      </c>
      <c r="R487" s="186">
        <v>8</v>
      </c>
      <c r="S487" s="180" t="s">
        <v>139</v>
      </c>
      <c r="T487" s="180" t="s">
        <v>188</v>
      </c>
      <c r="U487" s="180" t="s">
        <v>391</v>
      </c>
      <c r="V487" s="180"/>
      <c r="W487" s="179"/>
      <c r="X487" s="179"/>
      <c r="Y487" s="179"/>
    </row>
    <row r="488" spans="1:262" s="19" customFormat="1" x14ac:dyDescent="0.2">
      <c r="A488" s="180">
        <v>39990</v>
      </c>
      <c r="B488" s="193" t="s">
        <v>780</v>
      </c>
      <c r="C488" s="193" t="s">
        <v>265</v>
      </c>
      <c r="D488" s="193" t="s">
        <v>141</v>
      </c>
      <c r="E488" s="193" t="s">
        <v>144</v>
      </c>
      <c r="F488" s="194">
        <v>39767</v>
      </c>
      <c r="G488" s="186">
        <v>2008</v>
      </c>
      <c r="H488" s="180" t="s">
        <v>25</v>
      </c>
      <c r="I488" s="180" t="str">
        <f>LEFT($H488,2)</f>
        <v>CO</v>
      </c>
      <c r="J488" s="180" t="str">
        <f>RIGHT($H488,2)</f>
        <v>CO</v>
      </c>
      <c r="K488" s="180" t="str">
        <f>IF($L488=$M488,L488,CONCATENATE($L488,", ",IF(ISBLANK(N488),"",CONCATENATE(N488,", ")),$M488))</f>
        <v>Mountain</v>
      </c>
      <c r="L488" s="180" t="str">
        <f>INDEX('State '!$A$1:$C$62,MATCH($I488,'State '!$B:$B,0),3)</f>
        <v>Mountain</v>
      </c>
      <c r="M488" s="180" t="str">
        <f>INDEX('State '!$A$1:$C$62,MATCH($J488,'State '!$B:$B,0),3)</f>
        <v>Mountain</v>
      </c>
      <c r="N488" s="180"/>
      <c r="O488" s="187">
        <v>58</v>
      </c>
      <c r="P488" s="187">
        <v>5.88</v>
      </c>
      <c r="Q488" s="187">
        <v>2565</v>
      </c>
      <c r="R488" s="186">
        <v>30</v>
      </c>
      <c r="S488" s="180" t="s">
        <v>135</v>
      </c>
      <c r="T488" s="180" t="s">
        <v>390</v>
      </c>
      <c r="U488" s="180" t="s">
        <v>781</v>
      </c>
      <c r="V488" s="180"/>
      <c r="W488" s="185"/>
      <c r="X488" s="179"/>
      <c r="Y488" s="179"/>
    </row>
    <row r="489" spans="1:262" s="19" customFormat="1" x14ac:dyDescent="0.2">
      <c r="A489" s="180">
        <v>39990</v>
      </c>
      <c r="B489" s="181" t="s">
        <v>886</v>
      </c>
      <c r="C489" s="181" t="s">
        <v>249</v>
      </c>
      <c r="D489" s="181" t="s">
        <v>141</v>
      </c>
      <c r="E489" s="182" t="s">
        <v>144</v>
      </c>
      <c r="F489" s="183">
        <v>39483</v>
      </c>
      <c r="G489" s="190">
        <v>2008</v>
      </c>
      <c r="H489" s="180" t="s">
        <v>29</v>
      </c>
      <c r="I489" s="180" t="str">
        <f>LEFT($H489,2)</f>
        <v>WY</v>
      </c>
      <c r="J489" s="180" t="str">
        <f>RIGHT($H489,2)</f>
        <v>WY</v>
      </c>
      <c r="K489" s="180" t="str">
        <f>IF($L489=$M489,L489,CONCATENATE($L489,", ",IF(ISBLANK(N489),"",CONCATENATE(N489,", ")),$M489))</f>
        <v>Mountain</v>
      </c>
      <c r="L489" s="180" t="str">
        <f>INDEX('State '!$A$1:$C$62,MATCH($I489,'State '!$B:$B,0),3)</f>
        <v>Mountain</v>
      </c>
      <c r="M489" s="180" t="str">
        <f>INDEX('State '!$A$1:$C$62,MATCH($J489,'State '!$B:$B,0),3)</f>
        <v>Mountain</v>
      </c>
      <c r="N489" s="180"/>
      <c r="O489" s="186">
        <v>22.2</v>
      </c>
      <c r="P489" s="186"/>
      <c r="Q489" s="186">
        <v>150</v>
      </c>
      <c r="R489" s="187"/>
      <c r="S489" s="188" t="s">
        <v>135</v>
      </c>
      <c r="T489" s="185" t="s">
        <v>390</v>
      </c>
      <c r="U489" s="189" t="s">
        <v>887</v>
      </c>
      <c r="V489" s="180"/>
      <c r="W489" s="179"/>
      <c r="X489" s="179"/>
      <c r="Y489" s="179" t="s">
        <v>2591</v>
      </c>
    </row>
    <row r="490" spans="1:262" s="19" customFormat="1" ht="25.5" x14ac:dyDescent="0.2">
      <c r="A490" s="180">
        <v>39990</v>
      </c>
      <c r="B490" s="181" t="s">
        <v>884</v>
      </c>
      <c r="C490" s="181" t="s">
        <v>249</v>
      </c>
      <c r="D490" s="181" t="s">
        <v>141</v>
      </c>
      <c r="E490" s="182" t="s">
        <v>144</v>
      </c>
      <c r="F490" s="183">
        <v>39750</v>
      </c>
      <c r="G490" s="190">
        <v>2008</v>
      </c>
      <c r="H490" s="180" t="s">
        <v>713</v>
      </c>
      <c r="I490" s="180" t="str">
        <f>LEFT($H490,2)</f>
        <v>WY</v>
      </c>
      <c r="J490" s="180" t="str">
        <f>RIGHT($H490,2)</f>
        <v>CO</v>
      </c>
      <c r="K490" s="180" t="str">
        <f>IF($L490=$M490,L490,CONCATENATE($L490,", ",IF(ISBLANK(N490),"",CONCATENATE(N490,", ")),$M490))</f>
        <v>Mountain</v>
      </c>
      <c r="L490" s="180" t="str">
        <f>INDEX('State '!$A$1:$C$62,MATCH($I490,'State '!$B:$B,0),3)</f>
        <v>Mountain</v>
      </c>
      <c r="M490" s="180" t="str">
        <f>INDEX('State '!$A$1:$C$62,MATCH($J490,'State '!$B:$B,0),3)</f>
        <v>Mountain</v>
      </c>
      <c r="N490" s="180"/>
      <c r="O490" s="186">
        <v>32</v>
      </c>
      <c r="P490" s="186"/>
      <c r="Q490" s="186">
        <v>330</v>
      </c>
      <c r="R490" s="187"/>
      <c r="S490" s="188" t="s">
        <v>135</v>
      </c>
      <c r="T490" s="185" t="s">
        <v>390</v>
      </c>
      <c r="U490" s="189" t="s">
        <v>885</v>
      </c>
      <c r="V490" s="180"/>
      <c r="W490" s="190"/>
      <c r="X490" s="190"/>
      <c r="Y490" s="182"/>
    </row>
    <row r="491" spans="1:262" x14ac:dyDescent="0.2">
      <c r="A491" s="180">
        <v>40367</v>
      </c>
      <c r="B491" s="181" t="s">
        <v>1931</v>
      </c>
      <c r="C491" s="181" t="s">
        <v>249</v>
      </c>
      <c r="D491" s="181" t="s">
        <v>141</v>
      </c>
      <c r="E491" s="182" t="s">
        <v>144</v>
      </c>
      <c r="F491" s="183">
        <v>39806</v>
      </c>
      <c r="G491" s="190">
        <v>2008</v>
      </c>
      <c r="H491" s="180" t="s">
        <v>25</v>
      </c>
      <c r="I491" s="180" t="str">
        <f>LEFT($H491,2)</f>
        <v>CO</v>
      </c>
      <c r="J491" s="180" t="str">
        <f>RIGHT($H491,2)</f>
        <v>CO</v>
      </c>
      <c r="K491" s="180" t="str">
        <f>IF($L491=$M491,L491,CONCATENATE($L491,", ",IF(ISBLANK(N491),"",CONCATENATE(N491,", ")),$M491))</f>
        <v>Mountain</v>
      </c>
      <c r="L491" s="180" t="str">
        <f>INDEX('State '!$A$1:$C$62,MATCH($I491,'State '!$B:$B,0),3)</f>
        <v>Mountain</v>
      </c>
      <c r="M491" s="180" t="str">
        <f>INDEX('State '!$A$1:$C$62,MATCH($J491,'State '!$B:$B,0),3)</f>
        <v>Mountain</v>
      </c>
      <c r="N491" s="180"/>
      <c r="O491" s="186">
        <v>45.6</v>
      </c>
      <c r="P491" s="186"/>
      <c r="Q491" s="186">
        <v>50</v>
      </c>
      <c r="R491" s="187"/>
      <c r="S491" s="188" t="s">
        <v>135</v>
      </c>
      <c r="T491" s="185" t="s">
        <v>390</v>
      </c>
      <c r="U491" s="189" t="s">
        <v>682</v>
      </c>
      <c r="V491" s="180"/>
      <c r="W491" s="179"/>
      <c r="X491" s="179"/>
      <c r="Y491" s="179"/>
      <c r="Z491" s="94"/>
      <c r="AA491" s="94"/>
      <c r="AB491" s="94"/>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c r="IU491" s="19"/>
      <c r="IV491" s="19"/>
      <c r="IW491" s="19"/>
      <c r="IX491" s="19"/>
      <c r="IY491" s="19"/>
      <c r="IZ491" s="19"/>
      <c r="JA491" s="19"/>
      <c r="JB491" s="19"/>
    </row>
    <row r="492" spans="1:262" x14ac:dyDescent="0.2">
      <c r="A492" s="180">
        <v>40246</v>
      </c>
      <c r="B492" s="181" t="s">
        <v>896</v>
      </c>
      <c r="C492" s="181" t="s">
        <v>299</v>
      </c>
      <c r="D492" s="181" t="s">
        <v>134</v>
      </c>
      <c r="E492" s="182" t="s">
        <v>144</v>
      </c>
      <c r="F492" s="183">
        <v>39753</v>
      </c>
      <c r="G492" s="190">
        <v>2008</v>
      </c>
      <c r="H492" s="180" t="s">
        <v>34</v>
      </c>
      <c r="I492" s="180" t="str">
        <f>LEFT($H492,2)</f>
        <v>WI</v>
      </c>
      <c r="J492" s="180" t="str">
        <f>RIGHT($H492,2)</f>
        <v>WI</v>
      </c>
      <c r="K492" s="180" t="str">
        <f>IF($L492=$M492,L492,CONCATENATE($L492,", ",IF(ISBLANK(N492),"",CONCATENATE(N492,", ")),$M492))</f>
        <v>Midwest</v>
      </c>
      <c r="L492" s="180" t="str">
        <f>INDEX('State '!$A$1:$C$62,MATCH($I492,'State '!$B:$B,0),3)</f>
        <v>Midwest</v>
      </c>
      <c r="M492" s="180" t="str">
        <f>INDEX('State '!$A$1:$C$62,MATCH($J492,'State '!$B:$B,0),3)</f>
        <v>Midwest</v>
      </c>
      <c r="N492" s="180"/>
      <c r="O492" s="186">
        <v>1</v>
      </c>
      <c r="P492" s="186">
        <v>1</v>
      </c>
      <c r="Q492" s="186">
        <v>49.99</v>
      </c>
      <c r="R492" s="187">
        <v>4</v>
      </c>
      <c r="S492" s="188" t="s">
        <v>139</v>
      </c>
      <c r="T492" s="185" t="s">
        <v>188</v>
      </c>
      <c r="U492" s="189" t="s">
        <v>391</v>
      </c>
      <c r="V492" s="180"/>
      <c r="W492" s="179"/>
      <c r="X492" s="179"/>
      <c r="Y492" s="179"/>
      <c r="Z492" s="94"/>
      <c r="AA492" s="94"/>
      <c r="AB492" s="94"/>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c r="IU492" s="19"/>
      <c r="IV492" s="19"/>
      <c r="IW492" s="19"/>
      <c r="IX492" s="19"/>
      <c r="IY492" s="19"/>
      <c r="IZ492" s="19"/>
      <c r="JA492" s="19"/>
      <c r="JB492" s="19"/>
    </row>
    <row r="493" spans="1:262" x14ac:dyDescent="0.2">
      <c r="A493" s="180">
        <v>39990</v>
      </c>
      <c r="B493" s="181" t="s">
        <v>895</v>
      </c>
      <c r="C493" s="181" t="s">
        <v>299</v>
      </c>
      <c r="D493" s="181" t="s">
        <v>134</v>
      </c>
      <c r="E493" s="182" t="s">
        <v>144</v>
      </c>
      <c r="F493" s="183">
        <v>39753</v>
      </c>
      <c r="G493" s="190">
        <v>2008</v>
      </c>
      <c r="H493" s="180" t="s">
        <v>34</v>
      </c>
      <c r="I493" s="180" t="str">
        <f>LEFT($H493,2)</f>
        <v>WI</v>
      </c>
      <c r="J493" s="180" t="str">
        <f>RIGHT($H493,2)</f>
        <v>WI</v>
      </c>
      <c r="K493" s="180" t="str">
        <f>IF($L493=$M493,L493,CONCATENATE($L493,", ",IF(ISBLANK(N493),"",CONCATENATE(N493,", ")),$M493))</f>
        <v>Midwest</v>
      </c>
      <c r="L493" s="180" t="str">
        <f>INDEX('State '!$A$1:$C$62,MATCH($I493,'State '!$B:$B,0),3)</f>
        <v>Midwest</v>
      </c>
      <c r="M493" s="180" t="str">
        <f>INDEX('State '!$A$1:$C$62,MATCH($J493,'State '!$B:$B,0),3)</f>
        <v>Midwest</v>
      </c>
      <c r="N493" s="180"/>
      <c r="O493" s="186">
        <v>15</v>
      </c>
      <c r="P493" s="186">
        <v>14</v>
      </c>
      <c r="Q493" s="186">
        <v>99.99</v>
      </c>
      <c r="R493" s="187">
        <v>12</v>
      </c>
      <c r="S493" s="188" t="s">
        <v>139</v>
      </c>
      <c r="T493" s="185" t="s">
        <v>188</v>
      </c>
      <c r="U493" s="189" t="s">
        <v>391</v>
      </c>
      <c r="V493" s="180"/>
      <c r="W493" s="190"/>
      <c r="X493" s="179"/>
      <c r="Y493" s="179"/>
      <c r="Z493" s="94"/>
      <c r="AA493" s="94"/>
      <c r="AB493" s="94"/>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c r="IU493" s="19"/>
      <c r="IV493" s="19"/>
      <c r="IW493" s="19"/>
      <c r="IX493" s="19"/>
      <c r="IY493" s="19"/>
      <c r="IZ493" s="19"/>
      <c r="JA493" s="19"/>
      <c r="JB493" s="19"/>
    </row>
    <row r="494" spans="1:262" x14ac:dyDescent="0.2">
      <c r="A494" s="180">
        <v>40381</v>
      </c>
      <c r="B494" s="193" t="s">
        <v>881</v>
      </c>
      <c r="C494" s="193" t="s">
        <v>299</v>
      </c>
      <c r="D494" s="193" t="s">
        <v>134</v>
      </c>
      <c r="E494" s="193" t="s">
        <v>144</v>
      </c>
      <c r="F494" s="194">
        <v>39722</v>
      </c>
      <c r="G494" s="186">
        <v>2008</v>
      </c>
      <c r="H494" s="180" t="s">
        <v>34</v>
      </c>
      <c r="I494" s="180" t="str">
        <f>LEFT($H494,2)</f>
        <v>WI</v>
      </c>
      <c r="J494" s="180" t="str">
        <f>RIGHT($H494,2)</f>
        <v>WI</v>
      </c>
      <c r="K494" s="180" t="str">
        <f>IF($L494=$M494,L494,CONCATENATE($L494,", ",IF(ISBLANK(N494),"",CONCATENATE(N494,", ")),$M494))</f>
        <v>Midwest</v>
      </c>
      <c r="L494" s="180" t="str">
        <f>INDEX('State '!$A$1:$C$62,MATCH($I494,'State '!$B:$B,0),3)</f>
        <v>Midwest</v>
      </c>
      <c r="M494" s="180" t="str">
        <f>INDEX('State '!$A$1:$C$62,MATCH($J494,'State '!$B:$B,0),3)</f>
        <v>Midwest</v>
      </c>
      <c r="N494" s="180"/>
      <c r="O494" s="187">
        <v>30</v>
      </c>
      <c r="P494" s="187">
        <v>32</v>
      </c>
      <c r="Q494" s="187">
        <v>99.99</v>
      </c>
      <c r="R494" s="186" t="s">
        <v>732</v>
      </c>
      <c r="S494" s="180" t="s">
        <v>139</v>
      </c>
      <c r="T494" s="180" t="s">
        <v>188</v>
      </c>
      <c r="U494" s="180" t="s">
        <v>391</v>
      </c>
      <c r="V494" s="180"/>
      <c r="W494" s="179"/>
      <c r="X494" s="179"/>
      <c r="Y494" s="179"/>
      <c r="Z494" s="94"/>
      <c r="AA494" s="94"/>
      <c r="AB494" s="94"/>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c r="IU494" s="19"/>
      <c r="IV494" s="19"/>
      <c r="IW494" s="19"/>
      <c r="IX494" s="19"/>
      <c r="IY494" s="19"/>
      <c r="IZ494" s="19"/>
      <c r="JA494" s="19"/>
      <c r="JB494" s="19"/>
    </row>
    <row r="495" spans="1:262" x14ac:dyDescent="0.2">
      <c r="A495" s="207">
        <v>39990</v>
      </c>
      <c r="B495" s="181" t="s">
        <v>937</v>
      </c>
      <c r="C495" s="181" t="s">
        <v>201</v>
      </c>
      <c r="D495" s="181" t="s">
        <v>134</v>
      </c>
      <c r="E495" s="182" t="s">
        <v>144</v>
      </c>
      <c r="F495" s="183">
        <v>39417</v>
      </c>
      <c r="G495" s="184">
        <v>2007</v>
      </c>
      <c r="H495" s="180" t="s">
        <v>36</v>
      </c>
      <c r="I495" s="180" t="str">
        <f>LEFT($H495,2)</f>
        <v>MA</v>
      </c>
      <c r="J495" s="180" t="str">
        <f>RIGHT($H495,2)</f>
        <v>MA</v>
      </c>
      <c r="K495" s="180" t="str">
        <f>IF($L495=$M495,L495,CONCATENATE($L495,", ",IF(ISBLANK(N495),"",CONCATENATE(N495,", ")),$M495))</f>
        <v>Northeast</v>
      </c>
      <c r="L495" s="180" t="str">
        <f>INDEX('State '!$A$1:$C$62,MATCH($I495,'State '!$B:$B,0),3)</f>
        <v>Northeast</v>
      </c>
      <c r="M495" s="180" t="str">
        <f>INDEX('State '!$A$1:$C$62,MATCH($J495,'State '!$B:$B,0),3)</f>
        <v>Northeast</v>
      </c>
      <c r="N495" s="180"/>
      <c r="O495" s="186">
        <v>15</v>
      </c>
      <c r="P495" s="186">
        <v>3.8</v>
      </c>
      <c r="Q495" s="186">
        <v>38</v>
      </c>
      <c r="R495" s="187">
        <v>18</v>
      </c>
      <c r="S495" s="188" t="s">
        <v>135</v>
      </c>
      <c r="T495" s="185" t="s">
        <v>390</v>
      </c>
      <c r="U495" s="189" t="s">
        <v>938</v>
      </c>
      <c r="V495" s="180"/>
      <c r="W495" s="179"/>
      <c r="X495" s="179"/>
      <c r="Y495" s="179"/>
      <c r="Z495" s="94"/>
      <c r="AA495" s="94"/>
      <c r="AB495" s="94"/>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c r="IS495" s="19"/>
      <c r="IT495" s="19"/>
      <c r="IU495" s="19"/>
      <c r="IV495" s="19"/>
      <c r="IW495" s="19"/>
      <c r="IX495" s="19"/>
      <c r="IY495" s="19"/>
      <c r="IZ495" s="19"/>
      <c r="JA495" s="19"/>
      <c r="JB495" s="19"/>
    </row>
    <row r="496" spans="1:262" x14ac:dyDescent="0.2">
      <c r="A496" s="207">
        <v>39990</v>
      </c>
      <c r="B496" s="181" t="s">
        <v>943</v>
      </c>
      <c r="C496" s="181" t="s">
        <v>201</v>
      </c>
      <c r="D496" s="181" t="s">
        <v>141</v>
      </c>
      <c r="E496" s="182" t="s">
        <v>144</v>
      </c>
      <c r="F496" s="183">
        <v>39431</v>
      </c>
      <c r="G496" s="184">
        <v>2007</v>
      </c>
      <c r="H496" s="180" t="s">
        <v>36</v>
      </c>
      <c r="I496" s="180" t="str">
        <f>LEFT($H496,2)</f>
        <v>MA</v>
      </c>
      <c r="J496" s="180" t="str">
        <f>RIGHT($H496,2)</f>
        <v>MA</v>
      </c>
      <c r="K496" s="180" t="str">
        <f>IF($L496=$M496,L496,CONCATENATE($L496,", ",IF(ISBLANK(N496),"",CONCATENATE(N496,", ")),$M496))</f>
        <v>Northeast</v>
      </c>
      <c r="L496" s="180" t="str">
        <f>INDEX('State '!$A$1:$C$62,MATCH($I496,'State '!$B:$B,0),3)</f>
        <v>Northeast</v>
      </c>
      <c r="M496" s="180" t="str">
        <f>INDEX('State '!$A$1:$C$62,MATCH($J496,'State '!$B:$B,0),3)</f>
        <v>Northeast</v>
      </c>
      <c r="N496" s="180"/>
      <c r="O496" s="186">
        <v>179.7</v>
      </c>
      <c r="P496" s="186">
        <v>16.399999999999999</v>
      </c>
      <c r="Q496" s="186">
        <v>800</v>
      </c>
      <c r="R496" s="187">
        <v>24</v>
      </c>
      <c r="S496" s="188" t="s">
        <v>135</v>
      </c>
      <c r="T496" s="185" t="s">
        <v>390</v>
      </c>
      <c r="U496" s="189" t="s">
        <v>944</v>
      </c>
      <c r="V496" s="180"/>
      <c r="W496" s="179"/>
      <c r="X496" s="179"/>
      <c r="Y496" s="179"/>
      <c r="Z496" s="94"/>
      <c r="AA496" s="94"/>
      <c r="AB496" s="94"/>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c r="IS496" s="19"/>
      <c r="IT496" s="19"/>
      <c r="IU496" s="19"/>
      <c r="IV496" s="19"/>
      <c r="IW496" s="19"/>
      <c r="IX496" s="19"/>
      <c r="IY496" s="19"/>
      <c r="IZ496" s="19"/>
      <c r="JA496" s="19"/>
      <c r="JB496" s="19"/>
    </row>
    <row r="497" spans="1:262" x14ac:dyDescent="0.2">
      <c r="A497" s="180">
        <v>39990</v>
      </c>
      <c r="B497" s="181" t="s">
        <v>995</v>
      </c>
      <c r="C497" s="181" t="s">
        <v>285</v>
      </c>
      <c r="D497" s="181" t="s">
        <v>141</v>
      </c>
      <c r="E497" s="182" t="s">
        <v>144</v>
      </c>
      <c r="F497" s="183">
        <v>39142</v>
      </c>
      <c r="G497" s="184">
        <v>2007</v>
      </c>
      <c r="H497" s="180" t="s">
        <v>0</v>
      </c>
      <c r="I497" s="180" t="str">
        <f>LEFT($H497,2)</f>
        <v>LA</v>
      </c>
      <c r="J497" s="180" t="str">
        <f>RIGHT($H497,2)</f>
        <v>LA</v>
      </c>
      <c r="K497" s="180" t="str">
        <f>IF($L497=$M497,L497,CONCATENATE($L497,", ",IF(ISBLANK(N497),"",CONCATENATE(N497,", ")),$M497))</f>
        <v>South Central</v>
      </c>
      <c r="L497" s="180" t="str">
        <f>INDEX('State '!$A$1:$C$62,MATCH($I497,'State '!$B:$B,0),3)</f>
        <v>South Central</v>
      </c>
      <c r="M497" s="180" t="str">
        <f>INDEX('State '!$A$1:$C$62,MATCH($J497,'State '!$B:$B,0),3)</f>
        <v>South Central</v>
      </c>
      <c r="N497" s="180"/>
      <c r="O497" s="186">
        <v>5</v>
      </c>
      <c r="P497" s="186"/>
      <c r="Q497" s="186">
        <v>100</v>
      </c>
      <c r="R497" s="187"/>
      <c r="S497" s="188" t="s">
        <v>139</v>
      </c>
      <c r="T497" s="185" t="s">
        <v>188</v>
      </c>
      <c r="U497" s="189" t="s">
        <v>391</v>
      </c>
      <c r="V497" s="180"/>
      <c r="W497" s="179"/>
      <c r="X497" s="179"/>
      <c r="Y497" s="179"/>
      <c r="Z497" s="94"/>
      <c r="AA497" s="94"/>
      <c r="AB497" s="94"/>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row>
    <row r="498" spans="1:262" x14ac:dyDescent="0.2">
      <c r="A498" s="180">
        <v>39990</v>
      </c>
      <c r="B498" s="181" t="s">
        <v>911</v>
      </c>
      <c r="C498" s="181" t="s">
        <v>259</v>
      </c>
      <c r="D498" s="181" t="s">
        <v>141</v>
      </c>
      <c r="E498" s="182" t="s">
        <v>144</v>
      </c>
      <c r="F498" s="183">
        <v>39128</v>
      </c>
      <c r="G498" s="184">
        <v>2007</v>
      </c>
      <c r="H498" s="180" t="s">
        <v>0</v>
      </c>
      <c r="I498" s="180" t="str">
        <f>LEFT($H498,2)</f>
        <v>LA</v>
      </c>
      <c r="J498" s="180" t="str">
        <f>RIGHT($H498,2)</f>
        <v>LA</v>
      </c>
      <c r="K498" s="180" t="str">
        <f>IF($L498=$M498,L498,CONCATENATE($L498,", ",IF(ISBLANK(N498),"",CONCATENATE(N498,", ")),$M498))</f>
        <v>South Central</v>
      </c>
      <c r="L498" s="180" t="str">
        <f>INDEX('State '!$A$1:$C$62,MATCH($I498,'State '!$B:$B,0),3)</f>
        <v>South Central</v>
      </c>
      <c r="M498" s="180" t="str">
        <f>INDEX('State '!$A$1:$C$62,MATCH($J498,'State '!$B:$B,0),3)</f>
        <v>South Central</v>
      </c>
      <c r="N498" s="180"/>
      <c r="O498" s="186">
        <v>18.079999999999998</v>
      </c>
      <c r="P498" s="186">
        <v>17.5</v>
      </c>
      <c r="Q498" s="186">
        <v>140</v>
      </c>
      <c r="R498" s="187">
        <v>12</v>
      </c>
      <c r="S498" s="188" t="s">
        <v>135</v>
      </c>
      <c r="T498" s="185" t="s">
        <v>390</v>
      </c>
      <c r="U498" s="189" t="s">
        <v>912</v>
      </c>
      <c r="V498" s="180"/>
      <c r="W498" s="179"/>
      <c r="X498" s="179"/>
      <c r="Y498" s="179"/>
      <c r="Z498" s="94"/>
      <c r="AA498" s="94"/>
      <c r="AB498" s="94"/>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row>
    <row r="499" spans="1:262" x14ac:dyDescent="0.2">
      <c r="A499" s="180">
        <v>39990</v>
      </c>
      <c r="B499" s="181" t="s">
        <v>1909</v>
      </c>
      <c r="C499" s="181" t="s">
        <v>259</v>
      </c>
      <c r="D499" s="181" t="s">
        <v>134</v>
      </c>
      <c r="E499" s="182" t="s">
        <v>144</v>
      </c>
      <c r="F499" s="183">
        <v>39156</v>
      </c>
      <c r="G499" s="184">
        <v>2007</v>
      </c>
      <c r="H499" s="180" t="s">
        <v>6</v>
      </c>
      <c r="I499" s="180" t="str">
        <f>LEFT($H499,2)</f>
        <v>TX</v>
      </c>
      <c r="J499" s="180" t="str">
        <f>RIGHT($H499,2)</f>
        <v>TX</v>
      </c>
      <c r="K499" s="180" t="str">
        <f>IF($L499=$M499,L499,CONCATENATE($L499,", ",IF(ISBLANK(N499),"",CONCATENATE(N499,", ")),$M499))</f>
        <v>South Central</v>
      </c>
      <c r="L499" s="180" t="str">
        <f>INDEX('State '!$A$1:$C$62,MATCH($I499,'State '!$B:$B,0),3)</f>
        <v>South Central</v>
      </c>
      <c r="M499" s="180" t="str">
        <f>INDEX('State '!$A$1:$C$62,MATCH($J499,'State '!$B:$B,0),3)</f>
        <v>South Central</v>
      </c>
      <c r="N499" s="180"/>
      <c r="O499" s="186">
        <v>12.7</v>
      </c>
      <c r="P499" s="186">
        <v>14.4</v>
      </c>
      <c r="Q499" s="186">
        <v>60</v>
      </c>
      <c r="R499" s="187">
        <v>16</v>
      </c>
      <c r="S499" s="188" t="s">
        <v>135</v>
      </c>
      <c r="T499" s="185" t="s">
        <v>390</v>
      </c>
      <c r="U499" s="189" t="s">
        <v>925</v>
      </c>
      <c r="V499" s="180"/>
      <c r="W499" s="179"/>
      <c r="X499" s="179"/>
      <c r="Y499" s="179"/>
      <c r="Z499" s="94"/>
      <c r="AA499" s="94"/>
      <c r="AB499" s="94"/>
    </row>
    <row r="500" spans="1:262" x14ac:dyDescent="0.2">
      <c r="A500" s="180">
        <v>39990</v>
      </c>
      <c r="B500" s="181" t="s">
        <v>916</v>
      </c>
      <c r="C500" s="181" t="s">
        <v>259</v>
      </c>
      <c r="D500" s="181" t="s">
        <v>137</v>
      </c>
      <c r="E500" s="182" t="s">
        <v>144</v>
      </c>
      <c r="F500" s="183">
        <v>39483</v>
      </c>
      <c r="G500" s="184">
        <v>2007</v>
      </c>
      <c r="H500" s="180" t="s">
        <v>442</v>
      </c>
      <c r="I500" s="180" t="str">
        <f>LEFT($H500,2)</f>
        <v>TX</v>
      </c>
      <c r="J500" s="180" t="str">
        <f>RIGHT($H500,2)</f>
        <v>LA</v>
      </c>
      <c r="K500" s="180" t="str">
        <f>IF($L500=$M500,L500,CONCATENATE($L500,", ",IF(ISBLANK(N500),"",CONCATENATE(N500,", ")),$M500))</f>
        <v>South Central</v>
      </c>
      <c r="L500" s="180" t="str">
        <f>INDEX('State '!$A$1:$C$62,MATCH($I500,'State '!$B:$B,0),3)</f>
        <v>South Central</v>
      </c>
      <c r="M500" s="180" t="str">
        <f>INDEX('State '!$A$1:$C$62,MATCH($J500,'State '!$B:$B,0),3)</f>
        <v>South Central</v>
      </c>
      <c r="N500" s="180"/>
      <c r="O500" s="186">
        <v>425</v>
      </c>
      <c r="P500" s="186">
        <v>172</v>
      </c>
      <c r="Q500" s="186">
        <v>1237</v>
      </c>
      <c r="R500" s="187">
        <v>42</v>
      </c>
      <c r="S500" s="188" t="s">
        <v>135</v>
      </c>
      <c r="T500" s="185" t="s">
        <v>390</v>
      </c>
      <c r="U500" s="189" t="s">
        <v>917</v>
      </c>
      <c r="V500" s="180"/>
      <c r="W500" s="179"/>
      <c r="X500" s="179"/>
      <c r="Y500" s="179"/>
      <c r="Z500" s="94"/>
      <c r="AA500" s="94"/>
      <c r="AB500" s="94"/>
    </row>
    <row r="501" spans="1:262" x14ac:dyDescent="0.2">
      <c r="A501" s="180">
        <v>39990</v>
      </c>
      <c r="B501" s="181" t="s">
        <v>997</v>
      </c>
      <c r="C501" s="181" t="s">
        <v>263</v>
      </c>
      <c r="D501" s="181" t="s">
        <v>134</v>
      </c>
      <c r="E501" s="182" t="s">
        <v>144</v>
      </c>
      <c r="F501" s="183">
        <v>39142</v>
      </c>
      <c r="G501" s="184">
        <v>2007</v>
      </c>
      <c r="H501" s="180" t="s">
        <v>33</v>
      </c>
      <c r="I501" s="180" t="str">
        <f>LEFT($H501,2)</f>
        <v>WV</v>
      </c>
      <c r="J501" s="180" t="str">
        <f>RIGHT($H501,2)</f>
        <v>WV</v>
      </c>
      <c r="K501" s="180" t="str">
        <f>IF($L501=$M501,L501,CONCATENATE($L501,", ",IF(ISBLANK(N501),"",CONCATENATE(N501,", ")),$M501))</f>
        <v>Northeast</v>
      </c>
      <c r="L501" s="180" t="str">
        <f>INDEX('State '!$A$1:$C$62,MATCH($I501,'State '!$B:$B,0),3)</f>
        <v>Northeast</v>
      </c>
      <c r="M501" s="180" t="str">
        <f>INDEX('State '!$A$1:$C$62,MATCH($J501,'State '!$B:$B,0),3)</f>
        <v>Northeast</v>
      </c>
      <c r="N501" s="180"/>
      <c r="O501" s="186">
        <v>48.6</v>
      </c>
      <c r="P501" s="186">
        <v>13</v>
      </c>
      <c r="Q501" s="186">
        <v>175</v>
      </c>
      <c r="R501" s="187">
        <v>20</v>
      </c>
      <c r="S501" s="188" t="s">
        <v>135</v>
      </c>
      <c r="T501" s="185" t="s">
        <v>390</v>
      </c>
      <c r="U501" s="189" t="s">
        <v>998</v>
      </c>
      <c r="V501" s="180"/>
      <c r="W501" s="179"/>
      <c r="X501" s="179"/>
      <c r="Y501" s="179"/>
      <c r="Z501" s="94"/>
      <c r="AA501" s="94"/>
      <c r="AB501" s="94"/>
    </row>
    <row r="502" spans="1:262" x14ac:dyDescent="0.2">
      <c r="A502" s="180">
        <v>39990</v>
      </c>
      <c r="B502" s="181" t="s">
        <v>992</v>
      </c>
      <c r="C502" s="181" t="s">
        <v>263</v>
      </c>
      <c r="D502" s="181" t="s">
        <v>134</v>
      </c>
      <c r="E502" s="182" t="s">
        <v>144</v>
      </c>
      <c r="F502" s="183">
        <v>39173</v>
      </c>
      <c r="G502" s="184">
        <v>2007</v>
      </c>
      <c r="H502" s="180" t="s">
        <v>993</v>
      </c>
      <c r="I502" s="180" t="str">
        <f>LEFT($H502,2)</f>
        <v>VA</v>
      </c>
      <c r="J502" s="180" t="str">
        <f>RIGHT($H502,2)</f>
        <v>MD</v>
      </c>
      <c r="K502" s="180" t="str">
        <f>IF($L502=$M502,L502,CONCATENATE($L502,", ",IF(ISBLANK(N502),"",CONCATENATE(N502,", ")),$M502))</f>
        <v>Northeast</v>
      </c>
      <c r="L502" s="180" t="str">
        <f>INDEX('State '!$A$1:$C$62,MATCH($I502,'State '!$B:$B,0),3)</f>
        <v>Northeast</v>
      </c>
      <c r="M502" s="180" t="str">
        <f>INDEX('State '!$A$1:$C$62,MATCH($J502,'State '!$B:$B,0),3)</f>
        <v>Northeast</v>
      </c>
      <c r="N502" s="180"/>
      <c r="O502" s="186">
        <v>55</v>
      </c>
      <c r="P502" s="186">
        <v>33.5</v>
      </c>
      <c r="Q502" s="186">
        <v>175</v>
      </c>
      <c r="R502" s="187">
        <v>24</v>
      </c>
      <c r="S502" s="188" t="s">
        <v>135</v>
      </c>
      <c r="T502" s="185" t="s">
        <v>390</v>
      </c>
      <c r="U502" s="189" t="s">
        <v>994</v>
      </c>
      <c r="V502" s="180"/>
      <c r="W502" s="179"/>
      <c r="X502" s="179"/>
      <c r="Y502" s="179"/>
      <c r="Z502" s="94"/>
      <c r="AA502" s="94"/>
      <c r="AB502" s="94"/>
    </row>
    <row r="503" spans="1:262" x14ac:dyDescent="0.2">
      <c r="A503" s="180">
        <v>39990</v>
      </c>
      <c r="B503" s="181" t="s">
        <v>1001</v>
      </c>
      <c r="C503" s="181" t="s">
        <v>260</v>
      </c>
      <c r="D503" s="181" t="s">
        <v>141</v>
      </c>
      <c r="E503" s="182" t="s">
        <v>144</v>
      </c>
      <c r="F503" s="183">
        <v>39346</v>
      </c>
      <c r="G503" s="184">
        <v>2007</v>
      </c>
      <c r="H503" s="180" t="s">
        <v>1002</v>
      </c>
      <c r="I503" s="180" t="str">
        <f>LEFT($H503,2)</f>
        <v>CO</v>
      </c>
      <c r="J503" s="180" t="str">
        <f>RIGHT($H503,2)</f>
        <v>OK</v>
      </c>
      <c r="K503" s="180" t="str">
        <f>IF($L503=$M503,L503,CONCATENATE($L503,", ",IF(ISBLANK(N503),"",CONCATENATE(N503,", ")),$M503))</f>
        <v>Mountain, South Central</v>
      </c>
      <c r="L503" s="180" t="str">
        <f>INDEX('State '!$A$1:$C$62,MATCH($I503,'State '!$B:$B,0),3)</f>
        <v>Mountain</v>
      </c>
      <c r="M503" s="180" t="str">
        <f>INDEX('State '!$A$1:$C$62,MATCH($J503,'State '!$B:$B,0),3)</f>
        <v>South Central</v>
      </c>
      <c r="N503" s="180"/>
      <c r="O503" s="186">
        <v>11.89</v>
      </c>
      <c r="P503" s="186">
        <v>11</v>
      </c>
      <c r="Q503" s="186">
        <v>29</v>
      </c>
      <c r="R503" s="187"/>
      <c r="S503" s="188" t="s">
        <v>135</v>
      </c>
      <c r="T503" s="185" t="s">
        <v>390</v>
      </c>
      <c r="U503" s="189" t="s">
        <v>1003</v>
      </c>
      <c r="V503" s="180"/>
      <c r="W503" s="179"/>
      <c r="X503" s="179"/>
      <c r="Y503" s="179"/>
      <c r="Z503" s="94"/>
      <c r="AA503" s="94"/>
      <c r="AB503" s="94"/>
    </row>
    <row r="504" spans="1:262" x14ac:dyDescent="0.2">
      <c r="A504" s="180">
        <v>39990</v>
      </c>
      <c r="B504" s="193" t="s">
        <v>1000</v>
      </c>
      <c r="C504" s="193" t="s">
        <v>304</v>
      </c>
      <c r="D504" s="193" t="s">
        <v>141</v>
      </c>
      <c r="E504" s="193" t="s">
        <v>144</v>
      </c>
      <c r="F504" s="194">
        <v>39173</v>
      </c>
      <c r="G504" s="195">
        <v>2007</v>
      </c>
      <c r="H504" s="180" t="s">
        <v>0</v>
      </c>
      <c r="I504" s="180" t="str">
        <f>LEFT($H504,2)</f>
        <v>LA</v>
      </c>
      <c r="J504" s="180" t="str">
        <f>RIGHT($H504,2)</f>
        <v>LA</v>
      </c>
      <c r="K504" s="180" t="str">
        <f>IF($L504=$M504,L504,CONCATENATE($L504,", ",IF(ISBLANK(N504),"",CONCATENATE(N504,", ")),$M504))</f>
        <v>South Central</v>
      </c>
      <c r="L504" s="180" t="str">
        <f>INDEX('State '!$A$1:$C$62,MATCH($I504,'State '!$B:$B,0),3)</f>
        <v>South Central</v>
      </c>
      <c r="M504" s="180" t="str">
        <f>INDEX('State '!$A$1:$C$62,MATCH($J504,'State '!$B:$B,0),3)</f>
        <v>South Central</v>
      </c>
      <c r="N504" s="180"/>
      <c r="O504" s="187">
        <v>90</v>
      </c>
      <c r="P504" s="187">
        <v>74</v>
      </c>
      <c r="Q504" s="187">
        <v>200</v>
      </c>
      <c r="R504" s="186" t="s">
        <v>445</v>
      </c>
      <c r="S504" s="180" t="s">
        <v>139</v>
      </c>
      <c r="T504" s="180" t="s">
        <v>188</v>
      </c>
      <c r="U504" s="180" t="s">
        <v>391</v>
      </c>
      <c r="V504" s="180"/>
      <c r="W504" s="179"/>
      <c r="X504" s="179"/>
      <c r="Y504" s="179"/>
      <c r="Z504" s="94"/>
      <c r="AA504" s="94"/>
      <c r="AB504" s="94"/>
    </row>
    <row r="505" spans="1:262" x14ac:dyDescent="0.2">
      <c r="A505" s="180">
        <v>39990</v>
      </c>
      <c r="B505" s="193" t="s">
        <v>922</v>
      </c>
      <c r="C505" s="193" t="s">
        <v>304</v>
      </c>
      <c r="D505" s="193" t="s">
        <v>141</v>
      </c>
      <c r="E505" s="193" t="s">
        <v>144</v>
      </c>
      <c r="F505" s="194">
        <v>39173</v>
      </c>
      <c r="G505" s="195">
        <v>2007</v>
      </c>
      <c r="H505" s="180" t="s">
        <v>6</v>
      </c>
      <c r="I505" s="180" t="str">
        <f>LEFT($H505,2)</f>
        <v>TX</v>
      </c>
      <c r="J505" s="180" t="str">
        <f>RIGHT($H505,2)</f>
        <v>TX</v>
      </c>
      <c r="K505" s="180" t="str">
        <f>IF($L505=$M505,L505,CONCATENATE($L505,", ",IF(ISBLANK(N505),"",CONCATENATE(N505,", ")),$M505))</f>
        <v>South Central</v>
      </c>
      <c r="L505" s="180" t="str">
        <f>INDEX('State '!$A$1:$C$62,MATCH($I505,'State '!$B:$B,0),3)</f>
        <v>South Central</v>
      </c>
      <c r="M505" s="180" t="str">
        <f>INDEX('State '!$A$1:$C$62,MATCH($J505,'State '!$B:$B,0),3)</f>
        <v>South Central</v>
      </c>
      <c r="N505" s="180"/>
      <c r="O505" s="187">
        <v>20</v>
      </c>
      <c r="P505" s="187"/>
      <c r="Q505" s="187">
        <v>125</v>
      </c>
      <c r="R505" s="186">
        <v>24</v>
      </c>
      <c r="S505" s="180" t="s">
        <v>139</v>
      </c>
      <c r="T505" s="180" t="s">
        <v>188</v>
      </c>
      <c r="U505" s="180" t="s">
        <v>391</v>
      </c>
      <c r="V505" s="180"/>
      <c r="W505" s="179"/>
      <c r="X505" s="179"/>
      <c r="Y505" s="179"/>
      <c r="Z505" s="94"/>
      <c r="AA505" s="94"/>
      <c r="AB505" s="94"/>
    </row>
    <row r="506" spans="1:262" x14ac:dyDescent="0.2">
      <c r="A506" s="180">
        <v>40246</v>
      </c>
      <c r="B506" s="181" t="s">
        <v>970</v>
      </c>
      <c r="C506" s="181" t="s">
        <v>310</v>
      </c>
      <c r="D506" s="181" t="s">
        <v>137</v>
      </c>
      <c r="E506" s="182" t="s">
        <v>144</v>
      </c>
      <c r="F506" s="183">
        <v>39419</v>
      </c>
      <c r="G506" s="184">
        <v>2007</v>
      </c>
      <c r="H506" s="180" t="s">
        <v>41</v>
      </c>
      <c r="I506" s="180" t="str">
        <f>LEFT($H506,2)</f>
        <v>MI</v>
      </c>
      <c r="J506" s="180" t="str">
        <f>RIGHT($H506,2)</f>
        <v>MI</v>
      </c>
      <c r="K506" s="180" t="str">
        <f>IF($L506=$M506,L506,CONCATENATE($L506,", ",IF(ISBLANK(N506),"",CONCATENATE(N506,", ")),$M506))</f>
        <v>Midwest</v>
      </c>
      <c r="L506" s="180" t="str">
        <f>INDEX('State '!$A$1:$C$62,MATCH($I506,'State '!$B:$B,0),3)</f>
        <v>Midwest</v>
      </c>
      <c r="M506" s="180" t="str">
        <f>INDEX('State '!$A$1:$C$62,MATCH($J506,'State '!$B:$B,0),3)</f>
        <v>Midwest</v>
      </c>
      <c r="N506" s="180"/>
      <c r="O506" s="186">
        <v>5.0999999999999996</v>
      </c>
      <c r="P506" s="186">
        <v>4.5</v>
      </c>
      <c r="Q506" s="186">
        <v>100</v>
      </c>
      <c r="R506" s="187">
        <v>20</v>
      </c>
      <c r="S506" s="188" t="s">
        <v>139</v>
      </c>
      <c r="T506" s="185" t="s">
        <v>188</v>
      </c>
      <c r="U506" s="189" t="s">
        <v>971</v>
      </c>
      <c r="V506" s="180"/>
      <c r="W506" s="179"/>
      <c r="X506" s="179"/>
      <c r="Y506" s="179"/>
      <c r="Z506" s="94"/>
      <c r="AA506" s="94"/>
      <c r="AB506" s="94"/>
    </row>
    <row r="507" spans="1:262" ht="25.5" x14ac:dyDescent="0.2">
      <c r="A507" s="180">
        <v>39990</v>
      </c>
      <c r="B507" s="181" t="s">
        <v>947</v>
      </c>
      <c r="C507" s="181" t="s">
        <v>219</v>
      </c>
      <c r="D507" s="181" t="s">
        <v>141</v>
      </c>
      <c r="E507" s="182" t="s">
        <v>144</v>
      </c>
      <c r="F507" s="183">
        <v>39431</v>
      </c>
      <c r="G507" s="184">
        <v>2007</v>
      </c>
      <c r="H507" s="180" t="s">
        <v>832</v>
      </c>
      <c r="I507" s="180" t="str">
        <f>LEFT($H507,2)</f>
        <v>PA</v>
      </c>
      <c r="J507" s="180" t="str">
        <f>RIGHT($H507,2)</f>
        <v>DE</v>
      </c>
      <c r="K507" s="180" t="str">
        <f>IF($L507=$M507,L507,CONCATENATE($L507,", ",IF(ISBLANK(N507),"",CONCATENATE(N507,", ")),$M507))</f>
        <v>Northeast</v>
      </c>
      <c r="L507" s="180" t="str">
        <f>INDEX('State '!$A$1:$C$62,MATCH($I507,'State '!$B:$B,0),3)</f>
        <v>Northeast</v>
      </c>
      <c r="M507" s="180" t="str">
        <f>INDEX('State '!$A$1:$C$62,MATCH($J507,'State '!$B:$B,0),3)</f>
        <v>Northeast</v>
      </c>
      <c r="N507" s="180"/>
      <c r="O507" s="198">
        <v>7.95</v>
      </c>
      <c r="P507" s="186">
        <v>11</v>
      </c>
      <c r="Q507" s="186">
        <v>10.3</v>
      </c>
      <c r="R507" s="187" t="s">
        <v>948</v>
      </c>
      <c r="S507" s="188" t="s">
        <v>135</v>
      </c>
      <c r="T507" s="185" t="s">
        <v>390</v>
      </c>
      <c r="U507" s="189" t="s">
        <v>833</v>
      </c>
      <c r="V507" s="180"/>
      <c r="W507" s="179"/>
      <c r="X507" s="179"/>
      <c r="Y507" s="179"/>
      <c r="Z507" s="94"/>
      <c r="AA507" s="94"/>
      <c r="AB507" s="94"/>
    </row>
    <row r="508" spans="1:262" s="19" customFormat="1" x14ac:dyDescent="0.2">
      <c r="A508" s="180">
        <v>39990</v>
      </c>
      <c r="B508" s="181" t="s">
        <v>597</v>
      </c>
      <c r="C508" s="181" t="s">
        <v>220</v>
      </c>
      <c r="D508" s="181" t="s">
        <v>134</v>
      </c>
      <c r="E508" s="182" t="s">
        <v>144</v>
      </c>
      <c r="F508" s="183">
        <v>39172</v>
      </c>
      <c r="G508" s="184">
        <v>2007</v>
      </c>
      <c r="H508" s="180" t="s">
        <v>6</v>
      </c>
      <c r="I508" s="180" t="str">
        <f>LEFT($H508,2)</f>
        <v>TX</v>
      </c>
      <c r="J508" s="180" t="str">
        <f>RIGHT($H508,2)</f>
        <v>TX</v>
      </c>
      <c r="K508" s="180" t="str">
        <f>IF($L508=$M508,L508,CONCATENATE($L508,", ",IF(ISBLANK(N508),"",CONCATENATE(N508,", ")),$M508))</f>
        <v>South Central</v>
      </c>
      <c r="L508" s="180" t="str">
        <f>INDEX('State '!$A$1:$C$62,MATCH($I508,'State '!$B:$B,0),3)</f>
        <v>South Central</v>
      </c>
      <c r="M508" s="180" t="str">
        <f>INDEX('State '!$A$1:$C$62,MATCH($J508,'State '!$B:$B,0),3)</f>
        <v>South Central</v>
      </c>
      <c r="N508" s="180"/>
      <c r="O508" s="186">
        <v>65</v>
      </c>
      <c r="P508" s="186">
        <v>56</v>
      </c>
      <c r="Q508" s="186">
        <v>250</v>
      </c>
      <c r="R508" s="187">
        <v>24</v>
      </c>
      <c r="S508" s="188" t="s">
        <v>139</v>
      </c>
      <c r="T508" s="185" t="s">
        <v>188</v>
      </c>
      <c r="U508" s="189" t="s">
        <v>391</v>
      </c>
      <c r="V508" s="180"/>
      <c r="W508" s="179"/>
      <c r="X508" s="179"/>
      <c r="Y508" s="179"/>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A508" s="94"/>
      <c r="CB508" s="94"/>
      <c r="CC508" s="94"/>
      <c r="CD508" s="94"/>
      <c r="CE508" s="94"/>
      <c r="CF508" s="94"/>
      <c r="CG508" s="94"/>
      <c r="CH508" s="94"/>
      <c r="CI508" s="94"/>
      <c r="CJ508" s="94"/>
      <c r="CK508" s="94"/>
      <c r="CL508" s="94"/>
      <c r="CM508" s="94"/>
      <c r="CN508" s="94"/>
      <c r="CO508" s="94"/>
      <c r="CP508" s="94"/>
      <c r="CQ508" s="94"/>
      <c r="CR508" s="94"/>
      <c r="CS508" s="94"/>
      <c r="CT508" s="94"/>
      <c r="CU508" s="94"/>
      <c r="CV508" s="94"/>
      <c r="CW508" s="94"/>
      <c r="CX508" s="94"/>
      <c r="CY508" s="94"/>
      <c r="CZ508" s="94"/>
      <c r="DA508" s="94"/>
      <c r="DB508" s="94"/>
      <c r="DC508" s="94"/>
      <c r="DD508" s="94"/>
      <c r="DE508" s="94"/>
      <c r="DF508" s="94"/>
      <c r="DG508" s="94"/>
      <c r="DH508" s="94"/>
      <c r="DI508" s="94"/>
      <c r="DJ508" s="94"/>
      <c r="DK508" s="94"/>
      <c r="DL508" s="94"/>
      <c r="DM508" s="94"/>
      <c r="DN508" s="94"/>
      <c r="DO508" s="94"/>
      <c r="DP508" s="94"/>
      <c r="DQ508" s="94"/>
      <c r="DR508" s="94"/>
      <c r="DS508" s="94"/>
      <c r="DT508" s="94"/>
      <c r="DU508" s="94"/>
      <c r="DV508" s="94"/>
      <c r="DW508" s="94"/>
      <c r="DX508" s="94"/>
      <c r="DY508" s="94"/>
      <c r="DZ508" s="94"/>
      <c r="EA508" s="94"/>
      <c r="EB508" s="94"/>
      <c r="EC508" s="94"/>
      <c r="ED508" s="94"/>
      <c r="EE508" s="94"/>
      <c r="EF508" s="94"/>
      <c r="EG508" s="94"/>
      <c r="EH508" s="94"/>
      <c r="EI508" s="94"/>
      <c r="EJ508" s="94"/>
      <c r="EK508" s="94"/>
      <c r="EL508" s="94"/>
      <c r="EM508" s="94"/>
      <c r="EN508" s="94"/>
      <c r="EO508" s="94"/>
      <c r="EP508" s="94"/>
      <c r="EQ508" s="94"/>
      <c r="ER508" s="94"/>
      <c r="ES508" s="94"/>
      <c r="ET508" s="94"/>
      <c r="EU508" s="94"/>
      <c r="EV508" s="94"/>
      <c r="EW508" s="94"/>
      <c r="EX508" s="94"/>
      <c r="EY508" s="94"/>
      <c r="EZ508" s="94"/>
      <c r="FA508" s="94"/>
      <c r="FB508" s="94"/>
      <c r="FC508" s="94"/>
      <c r="FD508" s="94"/>
      <c r="FE508" s="94"/>
      <c r="FF508" s="94"/>
      <c r="FG508" s="94"/>
      <c r="FH508" s="94"/>
      <c r="FI508" s="94"/>
      <c r="FJ508" s="94"/>
      <c r="FK508" s="94"/>
      <c r="FL508" s="94"/>
      <c r="FM508" s="94"/>
      <c r="FN508" s="94"/>
      <c r="FO508" s="94"/>
      <c r="FP508" s="94"/>
      <c r="FQ508" s="94"/>
      <c r="FR508" s="94"/>
      <c r="FS508" s="94"/>
      <c r="FT508" s="94"/>
      <c r="FU508" s="94"/>
      <c r="FV508" s="94"/>
      <c r="FW508" s="94"/>
      <c r="FX508" s="94"/>
      <c r="FY508" s="94"/>
      <c r="FZ508" s="94"/>
      <c r="GA508" s="94"/>
      <c r="GB508" s="94"/>
      <c r="GC508" s="94"/>
      <c r="GD508" s="94"/>
      <c r="GE508" s="94"/>
      <c r="GF508" s="94"/>
      <c r="GG508" s="94"/>
      <c r="GH508" s="94"/>
      <c r="GI508" s="94"/>
      <c r="GJ508" s="94"/>
      <c r="GK508" s="94"/>
      <c r="GL508" s="94"/>
      <c r="GM508" s="94"/>
      <c r="GN508" s="94"/>
      <c r="GO508" s="94"/>
      <c r="GP508" s="94"/>
      <c r="GQ508" s="94"/>
      <c r="GR508" s="94"/>
      <c r="GS508" s="94"/>
      <c r="GT508" s="94"/>
      <c r="GU508" s="94"/>
      <c r="GV508" s="94"/>
      <c r="GW508" s="94"/>
      <c r="GX508" s="94"/>
      <c r="GY508" s="94"/>
      <c r="GZ508" s="94"/>
      <c r="HA508" s="94"/>
      <c r="HB508" s="94"/>
      <c r="HC508" s="94"/>
      <c r="HD508" s="94"/>
      <c r="HE508" s="94"/>
      <c r="HF508" s="94"/>
      <c r="HG508" s="94"/>
      <c r="HH508" s="94"/>
      <c r="HI508" s="94"/>
      <c r="HJ508" s="94"/>
      <c r="HK508" s="94"/>
      <c r="HL508" s="94"/>
      <c r="HM508" s="94"/>
      <c r="HN508" s="94"/>
      <c r="HO508" s="94"/>
      <c r="HP508" s="94"/>
      <c r="HQ508" s="94"/>
      <c r="HR508" s="94"/>
      <c r="HS508" s="94"/>
      <c r="HT508" s="94"/>
      <c r="HU508" s="94"/>
      <c r="HV508" s="94"/>
      <c r="HW508" s="94"/>
      <c r="HX508" s="94"/>
      <c r="HY508" s="94"/>
      <c r="HZ508" s="94"/>
      <c r="IA508" s="94"/>
      <c r="IB508" s="94"/>
      <c r="IC508" s="94"/>
      <c r="ID508" s="94"/>
      <c r="IE508" s="94"/>
      <c r="IF508" s="94"/>
      <c r="IG508" s="94"/>
      <c r="IH508" s="94"/>
      <c r="II508" s="94"/>
      <c r="IJ508" s="94"/>
      <c r="IK508" s="94"/>
      <c r="IL508" s="94"/>
      <c r="IM508" s="94"/>
      <c r="IN508" s="94"/>
      <c r="IO508" s="94"/>
      <c r="IP508" s="94"/>
      <c r="IQ508" s="94"/>
      <c r="IR508" s="94"/>
      <c r="IS508" s="94"/>
      <c r="IT508" s="94"/>
      <c r="IU508" s="94"/>
      <c r="IV508" s="94"/>
      <c r="IW508" s="94"/>
      <c r="IX508" s="94"/>
      <c r="IY508" s="94"/>
      <c r="IZ508" s="94"/>
      <c r="JA508" s="94"/>
      <c r="JB508" s="94"/>
    </row>
    <row r="509" spans="1:262" s="19" customFormat="1" x14ac:dyDescent="0.2">
      <c r="A509" s="180">
        <v>39990</v>
      </c>
      <c r="B509" s="193" t="s">
        <v>936</v>
      </c>
      <c r="C509" s="193" t="s">
        <v>242</v>
      </c>
      <c r="D509" s="193" t="s">
        <v>141</v>
      </c>
      <c r="E509" s="193" t="s">
        <v>144</v>
      </c>
      <c r="F509" s="194">
        <v>39173</v>
      </c>
      <c r="G509" s="195">
        <v>2007</v>
      </c>
      <c r="H509" s="180" t="s">
        <v>6</v>
      </c>
      <c r="I509" s="180" t="str">
        <f>LEFT($H509,2)</f>
        <v>TX</v>
      </c>
      <c r="J509" s="180" t="str">
        <f>RIGHT($H509,2)</f>
        <v>TX</v>
      </c>
      <c r="K509" s="180" t="str">
        <f>IF($L509=$M509,L509,CONCATENATE($L509,", ",IF(ISBLANK(N509),"",CONCATENATE(N509,", ")),$M509))</f>
        <v>South Central</v>
      </c>
      <c r="L509" s="180" t="str">
        <f>INDEX('State '!$A$1:$C$62,MATCH($I509,'State '!$B:$B,0),3)</f>
        <v>South Central</v>
      </c>
      <c r="M509" s="180" t="str">
        <f>INDEX('State '!$A$1:$C$62,MATCH($J509,'State '!$B:$B,0),3)</f>
        <v>South Central</v>
      </c>
      <c r="N509" s="180"/>
      <c r="O509" s="187">
        <v>360</v>
      </c>
      <c r="P509" s="187">
        <v>135</v>
      </c>
      <c r="Q509" s="187">
        <v>700</v>
      </c>
      <c r="R509" s="186">
        <v>42</v>
      </c>
      <c r="S509" s="180" t="s">
        <v>139</v>
      </c>
      <c r="T509" s="180" t="s">
        <v>188</v>
      </c>
      <c r="U509" s="180" t="s">
        <v>391</v>
      </c>
      <c r="V509" s="180"/>
      <c r="W509" s="179"/>
      <c r="X509" s="179"/>
      <c r="Y509" s="179"/>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94"/>
      <c r="CD509" s="94"/>
      <c r="CE509" s="94"/>
      <c r="CF509" s="94"/>
      <c r="CG509" s="94"/>
      <c r="CH509" s="94"/>
      <c r="CI509" s="94"/>
      <c r="CJ509" s="94"/>
      <c r="CK509" s="94"/>
      <c r="CL509" s="94"/>
      <c r="CM509" s="94"/>
      <c r="CN509" s="94"/>
      <c r="CO509" s="94"/>
      <c r="CP509" s="94"/>
      <c r="CQ509" s="94"/>
      <c r="CR509" s="94"/>
      <c r="CS509" s="94"/>
      <c r="CT509" s="94"/>
      <c r="CU509" s="94"/>
      <c r="CV509" s="94"/>
      <c r="CW509" s="94"/>
      <c r="CX509" s="94"/>
      <c r="CY509" s="94"/>
      <c r="CZ509" s="94"/>
      <c r="DA509" s="94"/>
      <c r="DB509" s="94"/>
      <c r="DC509" s="94"/>
      <c r="DD509" s="94"/>
      <c r="DE509" s="94"/>
      <c r="DF509" s="94"/>
      <c r="DG509" s="94"/>
      <c r="DH509" s="94"/>
      <c r="DI509" s="94"/>
      <c r="DJ509" s="94"/>
      <c r="DK509" s="94"/>
      <c r="DL509" s="94"/>
      <c r="DM509" s="94"/>
      <c r="DN509" s="94"/>
      <c r="DO509" s="94"/>
      <c r="DP509" s="94"/>
      <c r="DQ509" s="94"/>
      <c r="DR509" s="94"/>
      <c r="DS509" s="94"/>
      <c r="DT509" s="94"/>
      <c r="DU509" s="94"/>
      <c r="DV509" s="94"/>
      <c r="DW509" s="94"/>
      <c r="DX509" s="94"/>
      <c r="DY509" s="94"/>
      <c r="DZ509" s="94"/>
      <c r="EA509" s="94"/>
      <c r="EB509" s="94"/>
      <c r="EC509" s="94"/>
      <c r="ED509" s="94"/>
      <c r="EE509" s="94"/>
      <c r="EF509" s="94"/>
      <c r="EG509" s="94"/>
      <c r="EH509" s="94"/>
      <c r="EI509" s="94"/>
      <c r="EJ509" s="94"/>
      <c r="EK509" s="94"/>
      <c r="EL509" s="94"/>
      <c r="EM509" s="94"/>
      <c r="EN509" s="94"/>
      <c r="EO509" s="94"/>
      <c r="EP509" s="94"/>
      <c r="EQ509" s="94"/>
      <c r="ER509" s="94"/>
      <c r="ES509" s="94"/>
      <c r="ET509" s="94"/>
      <c r="EU509" s="94"/>
      <c r="EV509" s="94"/>
      <c r="EW509" s="94"/>
      <c r="EX509" s="94"/>
      <c r="EY509" s="94"/>
      <c r="EZ509" s="94"/>
      <c r="FA509" s="94"/>
      <c r="FB509" s="94"/>
      <c r="FC509" s="94"/>
      <c r="FD509" s="94"/>
      <c r="FE509" s="94"/>
      <c r="FF509" s="94"/>
      <c r="FG509" s="94"/>
      <c r="FH509" s="94"/>
      <c r="FI509" s="94"/>
      <c r="FJ509" s="94"/>
      <c r="FK509" s="94"/>
      <c r="FL509" s="94"/>
      <c r="FM509" s="94"/>
      <c r="FN509" s="94"/>
      <c r="FO509" s="94"/>
      <c r="FP509" s="94"/>
      <c r="FQ509" s="94"/>
      <c r="FR509" s="94"/>
      <c r="FS509" s="94"/>
      <c r="FT509" s="94"/>
      <c r="FU509" s="94"/>
      <c r="FV509" s="94"/>
      <c r="FW509" s="94"/>
      <c r="FX509" s="94"/>
      <c r="FY509" s="94"/>
      <c r="FZ509" s="94"/>
      <c r="GA509" s="94"/>
      <c r="GB509" s="94"/>
      <c r="GC509" s="94"/>
      <c r="GD509" s="94"/>
      <c r="GE509" s="94"/>
      <c r="GF509" s="94"/>
      <c r="GG509" s="94"/>
      <c r="GH509" s="94"/>
      <c r="GI509" s="94"/>
      <c r="GJ509" s="94"/>
      <c r="GK509" s="94"/>
      <c r="GL509" s="94"/>
      <c r="GM509" s="94"/>
      <c r="GN509" s="94"/>
      <c r="GO509" s="94"/>
      <c r="GP509" s="94"/>
      <c r="GQ509" s="94"/>
      <c r="GR509" s="94"/>
      <c r="GS509" s="94"/>
      <c r="GT509" s="94"/>
      <c r="GU509" s="94"/>
      <c r="GV509" s="94"/>
      <c r="GW509" s="94"/>
      <c r="GX509" s="94"/>
      <c r="GY509" s="94"/>
      <c r="GZ509" s="94"/>
      <c r="HA509" s="94"/>
      <c r="HB509" s="94"/>
      <c r="HC509" s="94"/>
      <c r="HD509" s="94"/>
      <c r="HE509" s="94"/>
      <c r="HF509" s="94"/>
      <c r="HG509" s="94"/>
      <c r="HH509" s="94"/>
      <c r="HI509" s="94"/>
      <c r="HJ509" s="94"/>
      <c r="HK509" s="94"/>
      <c r="HL509" s="94"/>
      <c r="HM509" s="94"/>
      <c r="HN509" s="94"/>
      <c r="HO509" s="94"/>
      <c r="HP509" s="94"/>
      <c r="HQ509" s="94"/>
      <c r="HR509" s="94"/>
      <c r="HS509" s="94"/>
      <c r="HT509" s="94"/>
      <c r="HU509" s="94"/>
      <c r="HV509" s="94"/>
      <c r="HW509" s="94"/>
      <c r="HX509" s="94"/>
      <c r="HY509" s="94"/>
      <c r="HZ509" s="94"/>
      <c r="IA509" s="94"/>
      <c r="IB509" s="94"/>
      <c r="IC509" s="94"/>
      <c r="ID509" s="94"/>
      <c r="IE509" s="94"/>
      <c r="IF509" s="94"/>
      <c r="IG509" s="94"/>
      <c r="IH509" s="94"/>
      <c r="II509" s="94"/>
      <c r="IJ509" s="94"/>
      <c r="IK509" s="94"/>
      <c r="IL509" s="94"/>
      <c r="IM509" s="94"/>
      <c r="IN509" s="94"/>
      <c r="IO509" s="94"/>
      <c r="IP509" s="94"/>
      <c r="IQ509" s="94"/>
      <c r="IR509" s="94"/>
      <c r="IS509" s="94"/>
      <c r="IT509" s="94"/>
      <c r="IU509" s="94"/>
      <c r="IV509" s="94"/>
      <c r="IW509" s="94"/>
      <c r="IX509" s="94"/>
      <c r="IY509" s="94"/>
      <c r="IZ509" s="94"/>
      <c r="JA509" s="94"/>
      <c r="JB509" s="94"/>
    </row>
    <row r="510" spans="1:262" s="19" customFormat="1" x14ac:dyDescent="0.2">
      <c r="A510" s="180">
        <v>39990</v>
      </c>
      <c r="B510" s="181" t="s">
        <v>915</v>
      </c>
      <c r="C510" s="181" t="s">
        <v>303</v>
      </c>
      <c r="D510" s="181" t="s">
        <v>137</v>
      </c>
      <c r="E510" s="182" t="s">
        <v>144</v>
      </c>
      <c r="F510" s="183">
        <v>39356</v>
      </c>
      <c r="G510" s="184">
        <v>2007</v>
      </c>
      <c r="H510" s="180" t="s">
        <v>6</v>
      </c>
      <c r="I510" s="180" t="str">
        <f>LEFT($H510,2)</f>
        <v>TX</v>
      </c>
      <c r="J510" s="180" t="str">
        <f>RIGHT($H510,2)</f>
        <v>TX</v>
      </c>
      <c r="K510" s="180" t="str">
        <f>IF($L510=$M510,L510,CONCATENATE($L510,", ",IF(ISBLANK(N510),"",CONCATENATE(N510,", ")),$M510))</f>
        <v>South Central</v>
      </c>
      <c r="L510" s="180" t="str">
        <f>INDEX('State '!$A$1:$C$62,MATCH($I510,'State '!$B:$B,0),3)</f>
        <v>South Central</v>
      </c>
      <c r="M510" s="180" t="str">
        <f>INDEX('State '!$A$1:$C$62,MATCH($J510,'State '!$B:$B,0),3)</f>
        <v>South Central</v>
      </c>
      <c r="N510" s="180"/>
      <c r="O510" s="186">
        <v>60</v>
      </c>
      <c r="P510" s="186">
        <v>63</v>
      </c>
      <c r="Q510" s="186">
        <v>450</v>
      </c>
      <c r="R510" s="187">
        <v>24</v>
      </c>
      <c r="S510" s="188" t="s">
        <v>139</v>
      </c>
      <c r="T510" s="185" t="s">
        <v>188</v>
      </c>
      <c r="U510" s="189" t="s">
        <v>391</v>
      </c>
      <c r="V510" s="180"/>
      <c r="W510" s="179"/>
      <c r="X510" s="179"/>
      <c r="Y510" s="179"/>
      <c r="AC510" s="94"/>
      <c r="AD510" s="94"/>
      <c r="AE510" s="94"/>
      <c r="AF510" s="94"/>
      <c r="AG510" s="94"/>
      <c r="AH510" s="94"/>
      <c r="AI510" s="94"/>
      <c r="AJ510" s="94"/>
      <c r="AK510" s="94"/>
      <c r="AL510" s="94"/>
      <c r="AM510" s="94"/>
      <c r="AN510" s="94"/>
      <c r="AO510" s="94"/>
      <c r="AP510" s="94"/>
      <c r="AQ510" s="94"/>
      <c r="AR510" s="94"/>
      <c r="AS510" s="94"/>
      <c r="AT510" s="94"/>
      <c r="AU510" s="94"/>
      <c r="AV510" s="94"/>
      <c r="AW510" s="94"/>
      <c r="AX510" s="94"/>
      <c r="AY510" s="94"/>
      <c r="AZ510" s="94"/>
      <c r="BA510" s="94"/>
      <c r="BB510" s="94"/>
      <c r="BC510" s="94"/>
      <c r="BD510" s="94"/>
      <c r="BE510" s="94"/>
      <c r="BF510" s="94"/>
      <c r="BG510" s="94"/>
      <c r="BH510" s="94"/>
      <c r="BI510" s="94"/>
      <c r="BJ510" s="94"/>
      <c r="BK510" s="94"/>
      <c r="BL510" s="94"/>
      <c r="BM510" s="94"/>
      <c r="BN510" s="94"/>
      <c r="BO510" s="94"/>
      <c r="BP510" s="94"/>
      <c r="BQ510" s="94"/>
      <c r="BR510" s="94"/>
      <c r="BS510" s="94"/>
      <c r="BT510" s="94"/>
      <c r="BU510" s="94"/>
      <c r="BV510" s="94"/>
      <c r="BW510" s="94"/>
      <c r="BX510" s="94"/>
      <c r="BY510" s="94"/>
      <c r="BZ510" s="94"/>
      <c r="CA510" s="94"/>
      <c r="CB510" s="94"/>
      <c r="CC510" s="94"/>
      <c r="CD510" s="94"/>
      <c r="CE510" s="94"/>
      <c r="CF510" s="94"/>
      <c r="CG510" s="94"/>
      <c r="CH510" s="94"/>
      <c r="CI510" s="94"/>
      <c r="CJ510" s="94"/>
      <c r="CK510" s="94"/>
      <c r="CL510" s="94"/>
      <c r="CM510" s="94"/>
      <c r="CN510" s="94"/>
      <c r="CO510" s="94"/>
      <c r="CP510" s="94"/>
      <c r="CQ510" s="94"/>
      <c r="CR510" s="94"/>
      <c r="CS510" s="94"/>
      <c r="CT510" s="94"/>
      <c r="CU510" s="94"/>
      <c r="CV510" s="94"/>
      <c r="CW510" s="94"/>
      <c r="CX510" s="94"/>
      <c r="CY510" s="94"/>
      <c r="CZ510" s="94"/>
      <c r="DA510" s="94"/>
      <c r="DB510" s="94"/>
      <c r="DC510" s="94"/>
      <c r="DD510" s="94"/>
      <c r="DE510" s="94"/>
      <c r="DF510" s="94"/>
      <c r="DG510" s="94"/>
      <c r="DH510" s="94"/>
      <c r="DI510" s="94"/>
      <c r="DJ510" s="94"/>
      <c r="DK510" s="94"/>
      <c r="DL510" s="94"/>
      <c r="DM510" s="94"/>
      <c r="DN510" s="94"/>
      <c r="DO510" s="94"/>
      <c r="DP510" s="94"/>
      <c r="DQ510" s="94"/>
      <c r="DR510" s="94"/>
      <c r="DS510" s="94"/>
      <c r="DT510" s="94"/>
      <c r="DU510" s="94"/>
      <c r="DV510" s="94"/>
      <c r="DW510" s="94"/>
      <c r="DX510" s="94"/>
      <c r="DY510" s="94"/>
      <c r="DZ510" s="94"/>
      <c r="EA510" s="94"/>
      <c r="EB510" s="94"/>
      <c r="EC510" s="94"/>
      <c r="ED510" s="94"/>
      <c r="EE510" s="94"/>
      <c r="EF510" s="94"/>
      <c r="EG510" s="94"/>
      <c r="EH510" s="94"/>
      <c r="EI510" s="94"/>
      <c r="EJ510" s="94"/>
      <c r="EK510" s="94"/>
      <c r="EL510" s="94"/>
      <c r="EM510" s="94"/>
      <c r="EN510" s="94"/>
      <c r="EO510" s="94"/>
      <c r="EP510" s="94"/>
      <c r="EQ510" s="94"/>
      <c r="ER510" s="94"/>
      <c r="ES510" s="94"/>
      <c r="ET510" s="94"/>
      <c r="EU510" s="94"/>
      <c r="EV510" s="94"/>
      <c r="EW510" s="94"/>
      <c r="EX510" s="94"/>
      <c r="EY510" s="94"/>
      <c r="EZ510" s="94"/>
      <c r="FA510" s="94"/>
      <c r="FB510" s="94"/>
      <c r="FC510" s="94"/>
      <c r="FD510" s="94"/>
      <c r="FE510" s="94"/>
      <c r="FF510" s="94"/>
      <c r="FG510" s="94"/>
      <c r="FH510" s="94"/>
      <c r="FI510" s="94"/>
      <c r="FJ510" s="94"/>
      <c r="FK510" s="94"/>
      <c r="FL510" s="94"/>
      <c r="FM510" s="94"/>
      <c r="FN510" s="94"/>
      <c r="FO510" s="94"/>
      <c r="FP510" s="94"/>
      <c r="FQ510" s="94"/>
      <c r="FR510" s="94"/>
      <c r="FS510" s="94"/>
      <c r="FT510" s="94"/>
      <c r="FU510" s="94"/>
      <c r="FV510" s="94"/>
      <c r="FW510" s="94"/>
      <c r="FX510" s="94"/>
      <c r="FY510" s="94"/>
      <c r="FZ510" s="94"/>
      <c r="GA510" s="94"/>
      <c r="GB510" s="94"/>
      <c r="GC510" s="94"/>
      <c r="GD510" s="94"/>
      <c r="GE510" s="94"/>
      <c r="GF510" s="94"/>
      <c r="GG510" s="94"/>
      <c r="GH510" s="94"/>
      <c r="GI510" s="94"/>
      <c r="GJ510" s="94"/>
      <c r="GK510" s="94"/>
      <c r="GL510" s="94"/>
      <c r="GM510" s="94"/>
      <c r="GN510" s="94"/>
      <c r="GO510" s="94"/>
      <c r="GP510" s="94"/>
      <c r="GQ510" s="94"/>
      <c r="GR510" s="94"/>
      <c r="GS510" s="94"/>
      <c r="GT510" s="94"/>
      <c r="GU510" s="94"/>
      <c r="GV510" s="94"/>
      <c r="GW510" s="94"/>
      <c r="GX510" s="94"/>
      <c r="GY510" s="94"/>
      <c r="GZ510" s="94"/>
      <c r="HA510" s="94"/>
      <c r="HB510" s="94"/>
      <c r="HC510" s="94"/>
      <c r="HD510" s="94"/>
      <c r="HE510" s="94"/>
      <c r="HF510" s="94"/>
      <c r="HG510" s="94"/>
      <c r="HH510" s="94"/>
      <c r="HI510" s="94"/>
      <c r="HJ510" s="94"/>
      <c r="HK510" s="94"/>
      <c r="HL510" s="94"/>
      <c r="HM510" s="94"/>
      <c r="HN510" s="94"/>
      <c r="HO510" s="94"/>
      <c r="HP510" s="94"/>
      <c r="HQ510" s="94"/>
      <c r="HR510" s="94"/>
      <c r="HS510" s="94"/>
      <c r="HT510" s="94"/>
      <c r="HU510" s="94"/>
      <c r="HV510" s="94"/>
      <c r="HW510" s="94"/>
      <c r="HX510" s="94"/>
      <c r="HY510" s="94"/>
      <c r="HZ510" s="94"/>
      <c r="IA510" s="94"/>
      <c r="IB510" s="94"/>
      <c r="IC510" s="94"/>
      <c r="ID510" s="94"/>
      <c r="IE510" s="94"/>
      <c r="IF510" s="94"/>
      <c r="IG510" s="94"/>
      <c r="IH510" s="94"/>
      <c r="II510" s="94"/>
      <c r="IJ510" s="94"/>
      <c r="IK510" s="94"/>
      <c r="IL510" s="94"/>
      <c r="IM510" s="94"/>
      <c r="IN510" s="94"/>
      <c r="IO510" s="94"/>
      <c r="IP510" s="94"/>
      <c r="IQ510" s="94"/>
      <c r="IR510" s="94"/>
      <c r="IS510" s="94"/>
      <c r="IT510" s="94"/>
      <c r="IU510" s="94"/>
      <c r="IV510" s="94"/>
      <c r="IW510" s="94"/>
      <c r="IX510" s="94"/>
      <c r="IY510" s="94"/>
      <c r="IZ510" s="94"/>
      <c r="JA510" s="94"/>
      <c r="JB510" s="94"/>
    </row>
    <row r="511" spans="1:262" s="19" customFormat="1" x14ac:dyDescent="0.2">
      <c r="A511" s="180">
        <v>39990</v>
      </c>
      <c r="B511" s="181" t="s">
        <v>945</v>
      </c>
      <c r="C511" s="181" t="s">
        <v>237</v>
      </c>
      <c r="D511" s="181" t="s">
        <v>134</v>
      </c>
      <c r="E511" s="182" t="s">
        <v>144</v>
      </c>
      <c r="F511" s="183">
        <v>39438</v>
      </c>
      <c r="G511" s="184">
        <v>2007</v>
      </c>
      <c r="H511" s="180" t="s">
        <v>18</v>
      </c>
      <c r="I511" s="180" t="str">
        <f>LEFT($H511,2)</f>
        <v>FL</v>
      </c>
      <c r="J511" s="180" t="str">
        <f>RIGHT($H511,2)</f>
        <v>FL</v>
      </c>
      <c r="K511" s="180" t="str">
        <f>IF($L511=$M511,L511,CONCATENATE($L511,", ",IF(ISBLANK(N511),"",CONCATENATE(N511,", ")),$M511))</f>
        <v>Southeast</v>
      </c>
      <c r="L511" s="180" t="str">
        <f>INDEX('State '!$A$1:$C$62,MATCH($I511,'State '!$B:$B,0),3)</f>
        <v>Southeast</v>
      </c>
      <c r="M511" s="180" t="str">
        <f>INDEX('State '!$A$1:$C$62,MATCH($J511,'State '!$B:$B,0),3)</f>
        <v>Southeast</v>
      </c>
      <c r="N511" s="180"/>
      <c r="O511" s="186">
        <v>63.5</v>
      </c>
      <c r="P511" s="186">
        <v>17.3</v>
      </c>
      <c r="Q511" s="186">
        <v>95</v>
      </c>
      <c r="R511" s="187">
        <v>36</v>
      </c>
      <c r="S511" s="188" t="s">
        <v>135</v>
      </c>
      <c r="T511" s="185" t="s">
        <v>390</v>
      </c>
      <c r="U511" s="189" t="s">
        <v>946</v>
      </c>
      <c r="V511" s="180"/>
      <c r="W511" s="179"/>
      <c r="X511" s="179"/>
      <c r="Y511" s="179"/>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94"/>
      <c r="CD511" s="94"/>
      <c r="CE511" s="94"/>
      <c r="CF511" s="94"/>
      <c r="CG511" s="94"/>
      <c r="CH511" s="94"/>
      <c r="CI511" s="94"/>
      <c r="CJ511" s="94"/>
      <c r="CK511" s="94"/>
      <c r="CL511" s="94"/>
      <c r="CM511" s="94"/>
      <c r="CN511" s="94"/>
      <c r="CO511" s="94"/>
      <c r="CP511" s="94"/>
      <c r="CQ511" s="94"/>
      <c r="CR511" s="94"/>
      <c r="CS511" s="94"/>
      <c r="CT511" s="94"/>
      <c r="CU511" s="94"/>
      <c r="CV511" s="94"/>
      <c r="CW511" s="94"/>
      <c r="CX511" s="94"/>
      <c r="CY511" s="94"/>
      <c r="CZ511" s="94"/>
      <c r="DA511" s="94"/>
      <c r="DB511" s="94"/>
      <c r="DC511" s="94"/>
      <c r="DD511" s="94"/>
      <c r="DE511" s="94"/>
      <c r="DF511" s="94"/>
      <c r="DG511" s="94"/>
      <c r="DH511" s="94"/>
      <c r="DI511" s="94"/>
      <c r="DJ511" s="94"/>
      <c r="DK511" s="94"/>
      <c r="DL511" s="94"/>
      <c r="DM511" s="94"/>
      <c r="DN511" s="94"/>
      <c r="DO511" s="94"/>
      <c r="DP511" s="94"/>
      <c r="DQ511" s="94"/>
      <c r="DR511" s="94"/>
      <c r="DS511" s="94"/>
      <c r="DT511" s="94"/>
      <c r="DU511" s="94"/>
      <c r="DV511" s="94"/>
      <c r="DW511" s="94"/>
      <c r="DX511" s="94"/>
      <c r="DY511" s="94"/>
      <c r="DZ511" s="94"/>
      <c r="EA511" s="94"/>
      <c r="EB511" s="94"/>
      <c r="EC511" s="94"/>
      <c r="ED511" s="94"/>
      <c r="EE511" s="94"/>
      <c r="EF511" s="94"/>
      <c r="EG511" s="94"/>
      <c r="EH511" s="94"/>
      <c r="EI511" s="94"/>
      <c r="EJ511" s="94"/>
      <c r="EK511" s="94"/>
      <c r="EL511" s="94"/>
      <c r="EM511" s="94"/>
      <c r="EN511" s="94"/>
      <c r="EO511" s="94"/>
      <c r="EP511" s="94"/>
      <c r="EQ511" s="94"/>
      <c r="ER511" s="94"/>
      <c r="ES511" s="94"/>
      <c r="ET511" s="94"/>
      <c r="EU511" s="94"/>
      <c r="EV511" s="94"/>
      <c r="EW511" s="94"/>
      <c r="EX511" s="94"/>
      <c r="EY511" s="94"/>
      <c r="EZ511" s="94"/>
      <c r="FA511" s="94"/>
      <c r="FB511" s="94"/>
      <c r="FC511" s="94"/>
      <c r="FD511" s="94"/>
      <c r="FE511" s="94"/>
      <c r="FF511" s="94"/>
      <c r="FG511" s="94"/>
      <c r="FH511" s="94"/>
      <c r="FI511" s="94"/>
      <c r="FJ511" s="94"/>
      <c r="FK511" s="94"/>
      <c r="FL511" s="94"/>
      <c r="FM511" s="94"/>
      <c r="FN511" s="94"/>
      <c r="FO511" s="94"/>
      <c r="FP511" s="94"/>
      <c r="FQ511" s="94"/>
      <c r="FR511" s="94"/>
      <c r="FS511" s="94"/>
      <c r="FT511" s="94"/>
      <c r="FU511" s="94"/>
      <c r="FV511" s="94"/>
      <c r="FW511" s="94"/>
      <c r="FX511" s="94"/>
      <c r="FY511" s="94"/>
      <c r="FZ511" s="94"/>
      <c r="GA511" s="94"/>
      <c r="GB511" s="94"/>
      <c r="GC511" s="94"/>
      <c r="GD511" s="94"/>
      <c r="GE511" s="94"/>
      <c r="GF511" s="94"/>
      <c r="GG511" s="94"/>
      <c r="GH511" s="94"/>
      <c r="GI511" s="94"/>
      <c r="GJ511" s="94"/>
      <c r="GK511" s="94"/>
      <c r="GL511" s="94"/>
      <c r="GM511" s="94"/>
      <c r="GN511" s="94"/>
      <c r="GO511" s="94"/>
      <c r="GP511" s="94"/>
      <c r="GQ511" s="94"/>
      <c r="GR511" s="94"/>
      <c r="GS511" s="94"/>
      <c r="GT511" s="94"/>
      <c r="GU511" s="94"/>
      <c r="GV511" s="94"/>
      <c r="GW511" s="94"/>
      <c r="GX511" s="94"/>
      <c r="GY511" s="94"/>
      <c r="GZ511" s="94"/>
      <c r="HA511" s="94"/>
      <c r="HB511" s="94"/>
      <c r="HC511" s="94"/>
      <c r="HD511" s="94"/>
      <c r="HE511" s="94"/>
      <c r="HF511" s="94"/>
      <c r="HG511" s="94"/>
      <c r="HH511" s="94"/>
      <c r="HI511" s="94"/>
      <c r="HJ511" s="94"/>
      <c r="HK511" s="94"/>
      <c r="HL511" s="94"/>
      <c r="HM511" s="94"/>
      <c r="HN511" s="94"/>
      <c r="HO511" s="94"/>
      <c r="HP511" s="94"/>
      <c r="HQ511" s="94"/>
      <c r="HR511" s="94"/>
      <c r="HS511" s="94"/>
      <c r="HT511" s="94"/>
      <c r="HU511" s="94"/>
      <c r="HV511" s="94"/>
      <c r="HW511" s="94"/>
      <c r="HX511" s="94"/>
      <c r="HY511" s="94"/>
      <c r="HZ511" s="94"/>
      <c r="IA511" s="94"/>
      <c r="IB511" s="94"/>
      <c r="IC511" s="94"/>
      <c r="ID511" s="94"/>
      <c r="IE511" s="94"/>
      <c r="IF511" s="94"/>
      <c r="IG511" s="94"/>
      <c r="IH511" s="94"/>
      <c r="II511" s="94"/>
      <c r="IJ511" s="94"/>
      <c r="IK511" s="94"/>
      <c r="IL511" s="94"/>
      <c r="IM511" s="94"/>
      <c r="IN511" s="94"/>
      <c r="IO511" s="94"/>
      <c r="IP511" s="94"/>
      <c r="IQ511" s="94"/>
      <c r="IR511" s="94"/>
      <c r="IS511" s="94"/>
      <c r="IT511" s="94"/>
      <c r="IU511" s="94"/>
      <c r="IV511" s="94"/>
      <c r="IW511" s="94"/>
      <c r="IX511" s="94"/>
      <c r="IY511" s="94"/>
      <c r="IZ511" s="94"/>
      <c r="JA511" s="94"/>
      <c r="JB511" s="94"/>
    </row>
    <row r="512" spans="1:262" s="19" customFormat="1" ht="25.5" x14ac:dyDescent="0.2">
      <c r="A512" s="180">
        <v>39990</v>
      </c>
      <c r="B512" s="193" t="s">
        <v>956</v>
      </c>
      <c r="C512" s="193" t="s">
        <v>306</v>
      </c>
      <c r="D512" s="193" t="s">
        <v>134</v>
      </c>
      <c r="E512" s="193" t="s">
        <v>144</v>
      </c>
      <c r="F512" s="194">
        <v>39203</v>
      </c>
      <c r="G512" s="195">
        <v>2007</v>
      </c>
      <c r="H512" s="180" t="s">
        <v>2</v>
      </c>
      <c r="I512" s="180" t="str">
        <f>LEFT($H512,2)</f>
        <v>OR</v>
      </c>
      <c r="J512" s="180" t="str">
        <f>RIGHT($H512,2)</f>
        <v>OR</v>
      </c>
      <c r="K512" s="180" t="str">
        <f>IF($L512=$M512,L512,CONCATENATE($L512,", ",IF(ISBLANK(N512),"",CONCATENATE(N512,", ")),$M512))</f>
        <v>Pacific</v>
      </c>
      <c r="L512" s="180" t="str">
        <f>INDEX('State '!$A$1:$C$62,MATCH($I512,'State '!$B:$B,0),3)</f>
        <v>Pacific</v>
      </c>
      <c r="M512" s="180" t="str">
        <f>INDEX('State '!$A$1:$C$62,MATCH($J512,'State '!$B:$B,0),3)</f>
        <v>Pacific</v>
      </c>
      <c r="N512" s="180"/>
      <c r="O512" s="187">
        <v>0.5</v>
      </c>
      <c r="P512" s="187">
        <v>0.1</v>
      </c>
      <c r="Q512" s="187"/>
      <c r="R512" s="186">
        <v>20</v>
      </c>
      <c r="S512" s="180" t="s">
        <v>135</v>
      </c>
      <c r="T512" s="180" t="s">
        <v>390</v>
      </c>
      <c r="U512" s="180" t="s">
        <v>957</v>
      </c>
      <c r="V512" s="180"/>
      <c r="W512" s="179"/>
      <c r="X512" s="179"/>
      <c r="Y512" s="179"/>
    </row>
    <row r="513" spans="1:262" s="19" customFormat="1" x14ac:dyDescent="0.2">
      <c r="A513" s="180">
        <v>39990</v>
      </c>
      <c r="B513" s="181" t="s">
        <v>968</v>
      </c>
      <c r="C513" s="181" t="s">
        <v>309</v>
      </c>
      <c r="D513" s="181" t="s">
        <v>137</v>
      </c>
      <c r="E513" s="182" t="s">
        <v>144</v>
      </c>
      <c r="F513" s="183">
        <v>39436</v>
      </c>
      <c r="G513" s="184">
        <v>2007</v>
      </c>
      <c r="H513" s="180" t="s">
        <v>28</v>
      </c>
      <c r="I513" s="180" t="str">
        <f>LEFT($H513,2)</f>
        <v>IL</v>
      </c>
      <c r="J513" s="180" t="str">
        <f>RIGHT($H513,2)</f>
        <v>IL</v>
      </c>
      <c r="K513" s="180" t="str">
        <f>IF($L513=$M513,L513,CONCATENATE($L513,", ",IF(ISBLANK(N513),"",CONCATENATE(N513,", ")),$M513))</f>
        <v>Midwest</v>
      </c>
      <c r="L513" s="180" t="str">
        <f>INDEX('State '!$A$1:$C$62,MATCH($I513,'State '!$B:$B,0),3)</f>
        <v>Midwest</v>
      </c>
      <c r="M513" s="180" t="str">
        <f>INDEX('State '!$A$1:$C$62,MATCH($J513,'State '!$B:$B,0),3)</f>
        <v>Midwest</v>
      </c>
      <c r="N513" s="180"/>
      <c r="O513" s="186">
        <v>13.3</v>
      </c>
      <c r="P513" s="186">
        <v>3.1</v>
      </c>
      <c r="Q513" s="186">
        <v>360</v>
      </c>
      <c r="R513" s="187">
        <v>24</v>
      </c>
      <c r="S513" s="188" t="s">
        <v>135</v>
      </c>
      <c r="T513" s="185" t="s">
        <v>390</v>
      </c>
      <c r="U513" s="189" t="s">
        <v>969</v>
      </c>
      <c r="V513" s="180"/>
      <c r="W513" s="179"/>
      <c r="X513" s="179"/>
      <c r="Y513" s="179"/>
    </row>
    <row r="514" spans="1:262" s="19" customFormat="1" x14ac:dyDescent="0.2">
      <c r="A514" s="180">
        <v>39990</v>
      </c>
      <c r="B514" s="181" t="s">
        <v>960</v>
      </c>
      <c r="C514" s="181" t="s">
        <v>307</v>
      </c>
      <c r="D514" s="181" t="s">
        <v>134</v>
      </c>
      <c r="E514" s="182" t="s">
        <v>144</v>
      </c>
      <c r="F514" s="183">
        <v>39401</v>
      </c>
      <c r="G514" s="184">
        <v>2007</v>
      </c>
      <c r="H514" s="180" t="s">
        <v>29</v>
      </c>
      <c r="I514" s="180" t="str">
        <f>LEFT($H514,2)</f>
        <v>WY</v>
      </c>
      <c r="J514" s="180" t="str">
        <f>RIGHT($H514,2)</f>
        <v>WY</v>
      </c>
      <c r="K514" s="180" t="str">
        <f>IF($L514=$M514,L514,CONCATENATE($L514,", ",IF(ISBLANK(N514),"",CONCATENATE(N514,", ")),$M514))</f>
        <v>Mountain</v>
      </c>
      <c r="L514" s="180" t="str">
        <f>INDEX('State '!$A$1:$C$62,MATCH($I514,'State '!$B:$B,0),3)</f>
        <v>Mountain</v>
      </c>
      <c r="M514" s="180" t="str">
        <f>INDEX('State '!$A$1:$C$62,MATCH($J514,'State '!$B:$B,0),3)</f>
        <v>Mountain</v>
      </c>
      <c r="N514" s="180"/>
      <c r="O514" s="186">
        <v>15.2</v>
      </c>
      <c r="P514" s="186">
        <v>2.6</v>
      </c>
      <c r="Q514" s="186">
        <v>150</v>
      </c>
      <c r="R514" s="187">
        <v>16</v>
      </c>
      <c r="S514" s="188" t="s">
        <v>135</v>
      </c>
      <c r="T514" s="185" t="s">
        <v>390</v>
      </c>
      <c r="U514" s="189" t="s">
        <v>961</v>
      </c>
      <c r="V514" s="180"/>
      <c r="W514" s="179"/>
      <c r="X514" s="179"/>
      <c r="Y514" s="179"/>
    </row>
    <row r="515" spans="1:262" x14ac:dyDescent="0.2">
      <c r="A515" s="180">
        <v>39990</v>
      </c>
      <c r="B515" s="181" t="s">
        <v>962</v>
      </c>
      <c r="C515" s="181" t="s">
        <v>248</v>
      </c>
      <c r="D515" s="181" t="s">
        <v>137</v>
      </c>
      <c r="E515" s="182" t="s">
        <v>144</v>
      </c>
      <c r="F515" s="183">
        <v>39128</v>
      </c>
      <c r="G515" s="184">
        <v>2007</v>
      </c>
      <c r="H515" s="180" t="s">
        <v>713</v>
      </c>
      <c r="I515" s="180" t="str">
        <f>LEFT($H515,2)</f>
        <v>WY</v>
      </c>
      <c r="J515" s="180" t="str">
        <f>RIGHT($H515,2)</f>
        <v>CO</v>
      </c>
      <c r="K515" s="180" t="str">
        <f>IF($L515=$M515,L515,CONCATENATE($L515,", ",IF(ISBLANK(N515),"",CONCATENATE(N515,", ")),$M515))</f>
        <v>Mountain</v>
      </c>
      <c r="L515" s="180" t="str">
        <f>INDEX('State '!$A$1:$C$62,MATCH($I515,'State '!$B:$B,0),3)</f>
        <v>Mountain</v>
      </c>
      <c r="M515" s="180" t="str">
        <f>INDEX('State '!$A$1:$C$62,MATCH($J515,'State '!$B:$B,0),3)</f>
        <v>Mountain</v>
      </c>
      <c r="N515" s="180"/>
      <c r="O515" s="186">
        <v>400</v>
      </c>
      <c r="P515" s="186">
        <v>192</v>
      </c>
      <c r="Q515" s="186">
        <v>750</v>
      </c>
      <c r="R515" s="187">
        <v>42</v>
      </c>
      <c r="S515" s="188" t="s">
        <v>135</v>
      </c>
      <c r="T515" s="185" t="s">
        <v>390</v>
      </c>
      <c r="U515" s="189" t="s">
        <v>963</v>
      </c>
      <c r="V515" s="180"/>
      <c r="W515" s="179"/>
      <c r="X515" s="179"/>
      <c r="Y515" s="179"/>
      <c r="Z515" s="94"/>
      <c r="AA515" s="94"/>
      <c r="AB515" s="94"/>
    </row>
    <row r="516" spans="1:262" x14ac:dyDescent="0.2">
      <c r="A516" s="180">
        <v>39990</v>
      </c>
      <c r="B516" s="181" t="s">
        <v>964</v>
      </c>
      <c r="C516" s="181" t="s">
        <v>248</v>
      </c>
      <c r="D516" s="181" t="s">
        <v>141</v>
      </c>
      <c r="E516" s="182" t="s">
        <v>144</v>
      </c>
      <c r="F516" s="183">
        <v>39447</v>
      </c>
      <c r="G516" s="184">
        <v>2007</v>
      </c>
      <c r="H516" s="180" t="s">
        <v>586</v>
      </c>
      <c r="I516" s="180" t="str">
        <f>LEFT($H516,2)</f>
        <v>CO</v>
      </c>
      <c r="J516" s="180" t="str">
        <f>RIGHT($H516,2)</f>
        <v>WY</v>
      </c>
      <c r="K516" s="180" t="str">
        <f>IF($L516=$M516,L516,CONCATENATE($L516,", ",IF(ISBLANK(N516),"",CONCATENATE(N516,", ")),$M516))</f>
        <v>Mountain</v>
      </c>
      <c r="L516" s="180" t="str">
        <f>INDEX('State '!$A$1:$C$62,MATCH($I516,'State '!$B:$B,0),3)</f>
        <v>Mountain</v>
      </c>
      <c r="M516" s="180" t="str">
        <f>INDEX('State '!$A$1:$C$62,MATCH($J516,'State '!$B:$B,0),3)</f>
        <v>Mountain</v>
      </c>
      <c r="N516" s="180"/>
      <c r="O516" s="186">
        <v>160</v>
      </c>
      <c r="P516" s="186"/>
      <c r="Q516" s="186">
        <v>750</v>
      </c>
      <c r="R516" s="187"/>
      <c r="S516" s="188" t="s">
        <v>135</v>
      </c>
      <c r="T516" s="185" t="s">
        <v>390</v>
      </c>
      <c r="U516" s="189" t="s">
        <v>963</v>
      </c>
      <c r="V516" s="180"/>
      <c r="W516" s="179"/>
      <c r="X516" s="179"/>
      <c r="Y516" s="179"/>
      <c r="Z516" s="94"/>
      <c r="AA516" s="94"/>
      <c r="AB516" s="94"/>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c r="DX516" s="19"/>
      <c r="DY516" s="19"/>
      <c r="DZ516" s="19"/>
      <c r="EA516" s="19"/>
      <c r="EB516" s="19"/>
      <c r="EC516" s="19"/>
      <c r="ED516" s="19"/>
      <c r="EE516" s="19"/>
      <c r="EF516" s="19"/>
      <c r="EG516" s="19"/>
      <c r="EH516" s="19"/>
      <c r="EI516" s="19"/>
      <c r="EJ516" s="19"/>
      <c r="EK516" s="19"/>
      <c r="EL516" s="19"/>
      <c r="EM516" s="19"/>
      <c r="EN516" s="19"/>
      <c r="EO516" s="19"/>
      <c r="EP516" s="19"/>
      <c r="EQ516" s="19"/>
      <c r="ER516" s="19"/>
      <c r="ES516" s="19"/>
      <c r="ET516" s="19"/>
      <c r="EU516" s="19"/>
      <c r="EV516" s="19"/>
      <c r="EW516" s="19"/>
      <c r="EX516" s="19"/>
      <c r="EY516" s="19"/>
      <c r="EZ516" s="19"/>
      <c r="FA516" s="19"/>
      <c r="FB516" s="19"/>
      <c r="FC516" s="19"/>
      <c r="FD516" s="19"/>
      <c r="FE516" s="19"/>
      <c r="FF516" s="19"/>
      <c r="FG516" s="19"/>
      <c r="FH516" s="19"/>
      <c r="FI516" s="19"/>
      <c r="FJ516" s="19"/>
      <c r="FK516" s="19"/>
      <c r="FL516" s="19"/>
      <c r="FM516" s="19"/>
      <c r="FN516" s="19"/>
      <c r="FO516" s="19"/>
      <c r="FP516" s="19"/>
      <c r="FQ516" s="19"/>
      <c r="FR516" s="19"/>
      <c r="FS516" s="19"/>
      <c r="FT516" s="19"/>
      <c r="FU516" s="19"/>
      <c r="FV516" s="19"/>
      <c r="FW516" s="19"/>
      <c r="FX516" s="19"/>
      <c r="FY516" s="19"/>
      <c r="FZ516" s="19"/>
      <c r="GA516" s="19"/>
      <c r="GB516" s="19"/>
      <c r="GC516" s="19"/>
      <c r="GD516" s="19"/>
      <c r="GE516" s="19"/>
      <c r="GF516" s="19"/>
      <c r="GG516" s="19"/>
      <c r="GH516" s="19"/>
      <c r="GI516" s="19"/>
      <c r="GJ516" s="19"/>
      <c r="GK516" s="19"/>
      <c r="GL516" s="19"/>
      <c r="GM516" s="19"/>
      <c r="GN516" s="19"/>
      <c r="GO516" s="19"/>
      <c r="GP516" s="19"/>
      <c r="GQ516" s="19"/>
      <c r="GR516" s="19"/>
      <c r="GS516" s="19"/>
      <c r="GT516" s="19"/>
      <c r="GU516" s="19"/>
      <c r="GV516" s="19"/>
      <c r="GW516" s="19"/>
      <c r="GX516" s="19"/>
      <c r="GY516" s="19"/>
      <c r="GZ516" s="19"/>
      <c r="HA516" s="19"/>
      <c r="HB516" s="19"/>
      <c r="HC516" s="19"/>
      <c r="HD516" s="19"/>
      <c r="HE516" s="19"/>
      <c r="HF516" s="19"/>
      <c r="HG516" s="19"/>
      <c r="HH516" s="19"/>
      <c r="HI516" s="19"/>
      <c r="HJ516" s="19"/>
      <c r="HK516" s="19"/>
      <c r="HL516" s="19"/>
      <c r="HM516" s="19"/>
      <c r="HN516" s="19"/>
      <c r="HO516" s="19"/>
      <c r="HP516" s="19"/>
      <c r="HQ516" s="19"/>
      <c r="HR516" s="19"/>
      <c r="HS516" s="19"/>
      <c r="HT516" s="19"/>
      <c r="HU516" s="19"/>
      <c r="HV516" s="19"/>
      <c r="HW516" s="19"/>
      <c r="HX516" s="19"/>
      <c r="HY516" s="19"/>
      <c r="HZ516" s="19"/>
      <c r="IA516" s="19"/>
      <c r="IB516" s="19"/>
      <c r="IC516" s="19"/>
      <c r="ID516" s="19"/>
      <c r="IE516" s="19"/>
      <c r="IF516" s="19"/>
      <c r="IG516" s="19"/>
      <c r="IH516" s="19"/>
      <c r="II516" s="19"/>
      <c r="IJ516" s="19"/>
      <c r="IK516" s="19"/>
      <c r="IL516" s="19"/>
      <c r="IM516" s="19"/>
      <c r="IN516" s="19"/>
      <c r="IO516" s="19"/>
      <c r="IP516" s="19"/>
      <c r="IQ516" s="19"/>
      <c r="IR516" s="19"/>
      <c r="IS516" s="19"/>
      <c r="IT516" s="19"/>
      <c r="IU516" s="19"/>
      <c r="IV516" s="19"/>
      <c r="IW516" s="19"/>
      <c r="IX516" s="19"/>
      <c r="IY516" s="19"/>
      <c r="IZ516" s="19"/>
      <c r="JA516" s="19"/>
      <c r="JB516" s="19"/>
    </row>
    <row r="517" spans="1:262" x14ac:dyDescent="0.2">
      <c r="A517" s="180">
        <v>39990</v>
      </c>
      <c r="B517" s="181" t="s">
        <v>996</v>
      </c>
      <c r="C517" s="181" t="s">
        <v>314</v>
      </c>
      <c r="D517" s="181" t="s">
        <v>134</v>
      </c>
      <c r="E517" s="182" t="s">
        <v>144</v>
      </c>
      <c r="F517" s="183">
        <v>39387</v>
      </c>
      <c r="G517" s="184">
        <v>2007</v>
      </c>
      <c r="H517" s="180" t="s">
        <v>13</v>
      </c>
      <c r="I517" s="180" t="str">
        <f>LEFT($H517,2)</f>
        <v>CA</v>
      </c>
      <c r="J517" s="180" t="str">
        <f>RIGHT($H517,2)</f>
        <v>CA</v>
      </c>
      <c r="K517" s="180" t="str">
        <f>IF($L517=$M517,L517,CONCATENATE($L517,", ",IF(ISBLANK(N517),"",CONCATENATE(N517,", ")),$M517))</f>
        <v>Pacific</v>
      </c>
      <c r="L517" s="180" t="str">
        <f>INDEX('State '!$A$1:$C$62,MATCH($I517,'State '!$B:$B,0),3)</f>
        <v>Pacific</v>
      </c>
      <c r="M517" s="180" t="str">
        <f>INDEX('State '!$A$1:$C$62,MATCH($J517,'State '!$B:$B,0),3)</f>
        <v>Pacific</v>
      </c>
      <c r="N517" s="180"/>
      <c r="O517" s="186">
        <v>30</v>
      </c>
      <c r="P517" s="186">
        <v>6.4</v>
      </c>
      <c r="Q517" s="186">
        <v>100</v>
      </c>
      <c r="R517" s="187">
        <v>24</v>
      </c>
      <c r="S517" s="188" t="s">
        <v>139</v>
      </c>
      <c r="T517" s="185" t="s">
        <v>188</v>
      </c>
      <c r="U517" s="189" t="s">
        <v>391</v>
      </c>
      <c r="V517" s="180"/>
      <c r="W517" s="179"/>
      <c r="X517" s="179"/>
      <c r="Y517" s="179"/>
      <c r="Z517" s="94"/>
      <c r="AA517" s="94"/>
      <c r="AB517" s="94"/>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c r="DY517" s="19"/>
      <c r="DZ517" s="19"/>
      <c r="EA517" s="19"/>
      <c r="EB517" s="19"/>
      <c r="EC517" s="19"/>
      <c r="ED517" s="19"/>
      <c r="EE517" s="19"/>
      <c r="EF517" s="19"/>
      <c r="EG517" s="19"/>
      <c r="EH517" s="19"/>
      <c r="EI517" s="19"/>
      <c r="EJ517" s="19"/>
      <c r="EK517" s="19"/>
      <c r="EL517" s="19"/>
      <c r="EM517" s="19"/>
      <c r="EN517" s="19"/>
      <c r="EO517" s="19"/>
      <c r="EP517" s="19"/>
      <c r="EQ517" s="19"/>
      <c r="ER517" s="19"/>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c r="IN517" s="19"/>
      <c r="IO517" s="19"/>
      <c r="IP517" s="19"/>
      <c r="IQ517" s="19"/>
      <c r="IR517" s="19"/>
      <c r="IS517" s="19"/>
      <c r="IT517" s="19"/>
      <c r="IU517" s="19"/>
      <c r="IV517" s="19"/>
      <c r="IW517" s="19"/>
      <c r="IX517" s="19"/>
      <c r="IY517" s="19"/>
      <c r="IZ517" s="19"/>
      <c r="JA517" s="19"/>
      <c r="JB517" s="19"/>
    </row>
    <row r="518" spans="1:262" x14ac:dyDescent="0.2">
      <c r="A518" s="180">
        <v>39990</v>
      </c>
      <c r="B518" s="181" t="s">
        <v>953</v>
      </c>
      <c r="C518" s="181" t="s">
        <v>2137</v>
      </c>
      <c r="D518" s="181" t="s">
        <v>134</v>
      </c>
      <c r="E518" s="182" t="s">
        <v>144</v>
      </c>
      <c r="F518" s="183">
        <v>39309</v>
      </c>
      <c r="G518" s="184">
        <v>2007</v>
      </c>
      <c r="H518" s="180" t="s">
        <v>6</v>
      </c>
      <c r="I518" s="180" t="str">
        <f>LEFT($H518,2)</f>
        <v>TX</v>
      </c>
      <c r="J518" s="180" t="str">
        <f>RIGHT($H518,2)</f>
        <v>TX</v>
      </c>
      <c r="K518" s="180" t="str">
        <f>IF($L518=$M518,L518,CONCATENATE($L518,", ",IF(ISBLANK(N518),"",CONCATENATE(N518,", ")),$M518))</f>
        <v>South Central</v>
      </c>
      <c r="L518" s="180" t="str">
        <f>INDEX('State '!$A$1:$C$62,MATCH($I518,'State '!$B:$B,0),3)</f>
        <v>South Central</v>
      </c>
      <c r="M518" s="180" t="str">
        <f>INDEX('State '!$A$1:$C$62,MATCH($J518,'State '!$B:$B,0),3)</f>
        <v>South Central</v>
      </c>
      <c r="N518" s="180"/>
      <c r="O518" s="186">
        <v>9.84</v>
      </c>
      <c r="P518" s="186">
        <v>8.6999999999999993</v>
      </c>
      <c r="Q518" s="186">
        <v>140</v>
      </c>
      <c r="R518" s="187">
        <v>30</v>
      </c>
      <c r="S518" s="188" t="s">
        <v>135</v>
      </c>
      <c r="T518" s="185" t="s">
        <v>390</v>
      </c>
      <c r="U518" s="189" t="s">
        <v>954</v>
      </c>
      <c r="V518" s="180"/>
      <c r="W518" s="179"/>
      <c r="X518" s="179"/>
      <c r="Y518" s="179"/>
      <c r="Z518" s="94"/>
      <c r="AA518" s="94"/>
      <c r="AB518" s="94"/>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c r="IN518" s="19"/>
      <c r="IO518" s="19"/>
      <c r="IP518" s="19"/>
      <c r="IQ518" s="19"/>
      <c r="IR518" s="19"/>
      <c r="IS518" s="19"/>
      <c r="IT518" s="19"/>
      <c r="IU518" s="19"/>
      <c r="IV518" s="19"/>
      <c r="IW518" s="19"/>
      <c r="IX518" s="19"/>
      <c r="IY518" s="19"/>
      <c r="IZ518" s="19"/>
      <c r="JA518" s="19"/>
      <c r="JB518" s="19"/>
    </row>
    <row r="519" spans="1:262" x14ac:dyDescent="0.2">
      <c r="A519" s="180">
        <v>39990</v>
      </c>
      <c r="B519" s="181" t="s">
        <v>931</v>
      </c>
      <c r="C519" s="181" t="s">
        <v>262</v>
      </c>
      <c r="D519" s="181" t="s">
        <v>141</v>
      </c>
      <c r="E519" s="182" t="s">
        <v>144</v>
      </c>
      <c r="F519" s="183">
        <v>39386</v>
      </c>
      <c r="G519" s="184">
        <v>2007</v>
      </c>
      <c r="H519" s="180" t="s">
        <v>932</v>
      </c>
      <c r="I519" s="180" t="str">
        <f>LEFT($H519,2)</f>
        <v>IA</v>
      </c>
      <c r="J519" s="180" t="str">
        <f>RIGHT($H519,2)</f>
        <v>MN</v>
      </c>
      <c r="K519" s="180" t="str">
        <f>IF($L519=$M519,L519,CONCATENATE($L519,", ",IF(ISBLANK(N519),"",CONCATENATE(N519,", ")),$M519))</f>
        <v>Midwest</v>
      </c>
      <c r="L519" s="180" t="str">
        <f>INDEX('State '!$A$1:$C$62,MATCH($I519,'State '!$B:$B,0),3)</f>
        <v>Midwest</v>
      </c>
      <c r="M519" s="180" t="str">
        <f>INDEX('State '!$A$1:$C$62,MATCH($J519,'State '!$B:$B,0),3)</f>
        <v>Midwest</v>
      </c>
      <c r="N519" s="180"/>
      <c r="O519" s="186">
        <v>129.19999999999999</v>
      </c>
      <c r="P519" s="186">
        <v>79</v>
      </c>
      <c r="Q519" s="186">
        <v>374.23</v>
      </c>
      <c r="R519" s="187" t="s">
        <v>933</v>
      </c>
      <c r="S519" s="188" t="s">
        <v>135</v>
      </c>
      <c r="T519" s="185" t="s">
        <v>390</v>
      </c>
      <c r="U519" s="189" t="s">
        <v>934</v>
      </c>
      <c r="V519" s="180"/>
      <c r="W519" s="179"/>
      <c r="X519" s="179"/>
      <c r="Y519" s="179"/>
      <c r="Z519" s="94"/>
      <c r="AA519" s="94"/>
      <c r="AB519" s="94"/>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c r="DY519" s="19"/>
      <c r="DZ519" s="19"/>
      <c r="EA519" s="19"/>
      <c r="EB519" s="19"/>
      <c r="EC519" s="19"/>
      <c r="ED519" s="19"/>
      <c r="EE519" s="19"/>
      <c r="EF519" s="19"/>
      <c r="EG519" s="19"/>
      <c r="EH519" s="19"/>
      <c r="EI519" s="19"/>
      <c r="EJ519" s="19"/>
      <c r="EK519" s="19"/>
      <c r="EL519" s="19"/>
      <c r="EM519" s="19"/>
      <c r="EN519" s="19"/>
      <c r="EO519" s="19"/>
      <c r="EP519" s="19"/>
      <c r="EQ519" s="19"/>
      <c r="ER519" s="19"/>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c r="IN519" s="19"/>
      <c r="IO519" s="19"/>
      <c r="IP519" s="19"/>
      <c r="IQ519" s="19"/>
      <c r="IR519" s="19"/>
      <c r="IS519" s="19"/>
      <c r="IT519" s="19"/>
      <c r="IU519" s="19"/>
      <c r="IV519" s="19"/>
      <c r="IW519" s="19"/>
      <c r="IX519" s="19"/>
      <c r="IY519" s="19"/>
      <c r="IZ519" s="19"/>
      <c r="JA519" s="19"/>
      <c r="JB519" s="19"/>
    </row>
    <row r="520" spans="1:262" x14ac:dyDescent="0.2">
      <c r="A520" s="180">
        <v>39990</v>
      </c>
      <c r="B520" s="181" t="s">
        <v>926</v>
      </c>
      <c r="C520" s="181" t="s">
        <v>262</v>
      </c>
      <c r="D520" s="181" t="s">
        <v>141</v>
      </c>
      <c r="E520" s="182" t="s">
        <v>144</v>
      </c>
      <c r="F520" s="183">
        <v>39386</v>
      </c>
      <c r="G520" s="184">
        <v>2007</v>
      </c>
      <c r="H520" s="180" t="s">
        <v>927</v>
      </c>
      <c r="I520" s="180" t="str">
        <f>LEFT($H520,2)</f>
        <v>KS</v>
      </c>
      <c r="J520" s="180" t="str">
        <f>RIGHT($H520,2)</f>
        <v>IA</v>
      </c>
      <c r="K520" s="180" t="str">
        <f>IF($L520=$M520,L520,CONCATENATE($L520,", ",IF(ISBLANK(N520),"",CONCATENATE(N520,", ")),$M520))</f>
        <v>South Central, Mountain, Midwest</v>
      </c>
      <c r="L520" s="180" t="str">
        <f>INDEX('State '!$A$1:$C$62,MATCH($I520,'State '!$B:$B,0),3)</f>
        <v>South Central</v>
      </c>
      <c r="M520" s="180" t="str">
        <f>INDEX('State '!$A$1:$C$62,MATCH($J520,'State '!$B:$B,0),3)</f>
        <v>Midwest</v>
      </c>
      <c r="N520" s="180" t="s">
        <v>2548</v>
      </c>
      <c r="O520" s="186">
        <v>8.98</v>
      </c>
      <c r="P520" s="186">
        <v>6</v>
      </c>
      <c r="Q520" s="186">
        <v>44.2</v>
      </c>
      <c r="R520" s="187"/>
      <c r="S520" s="188" t="s">
        <v>135</v>
      </c>
      <c r="T520" s="185" t="s">
        <v>390</v>
      </c>
      <c r="U520" s="189" t="s">
        <v>928</v>
      </c>
      <c r="V520" s="180"/>
      <c r="W520" s="179"/>
      <c r="X520" s="179"/>
      <c r="Y520" s="179"/>
      <c r="Z520" s="94"/>
      <c r="AA520" s="94"/>
      <c r="AB520" s="94"/>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c r="DX520" s="19"/>
      <c r="DY520" s="19"/>
      <c r="DZ520" s="19"/>
      <c r="EA520" s="19"/>
      <c r="EB520" s="19"/>
      <c r="EC520" s="19"/>
      <c r="ED520" s="19"/>
      <c r="EE520" s="19"/>
      <c r="EF520" s="19"/>
      <c r="EG520" s="19"/>
      <c r="EH520" s="19"/>
      <c r="EI520" s="19"/>
      <c r="EJ520" s="19"/>
      <c r="EK520" s="19"/>
      <c r="EL520" s="19"/>
      <c r="EM520" s="19"/>
      <c r="EN520" s="19"/>
      <c r="EO520" s="19"/>
      <c r="EP520" s="19"/>
      <c r="EQ520" s="19"/>
      <c r="ER520" s="19"/>
      <c r="ES520" s="19"/>
      <c r="ET520" s="19"/>
      <c r="EU520" s="19"/>
      <c r="EV520" s="19"/>
      <c r="EW520" s="19"/>
      <c r="EX520" s="19"/>
      <c r="EY520" s="19"/>
      <c r="EZ520" s="19"/>
      <c r="FA520" s="19"/>
      <c r="FB520" s="19"/>
      <c r="FC520" s="19"/>
      <c r="FD520" s="19"/>
      <c r="FE520" s="19"/>
      <c r="FF520" s="19"/>
      <c r="FG520" s="19"/>
      <c r="FH520" s="19"/>
      <c r="FI520" s="19"/>
      <c r="FJ520" s="19"/>
      <c r="FK520" s="19"/>
      <c r="FL520" s="19"/>
      <c r="FM520" s="19"/>
      <c r="FN520" s="19"/>
      <c r="FO520" s="19"/>
      <c r="FP520" s="19"/>
      <c r="FQ520" s="19"/>
      <c r="FR520" s="19"/>
      <c r="FS520" s="19"/>
      <c r="FT520" s="19"/>
      <c r="FU520" s="19"/>
      <c r="FV520" s="19"/>
      <c r="FW520" s="19"/>
      <c r="FX520" s="19"/>
      <c r="FY520" s="19"/>
      <c r="FZ520" s="19"/>
      <c r="GA520" s="19"/>
      <c r="GB520" s="19"/>
      <c r="GC520" s="19"/>
      <c r="GD520" s="19"/>
      <c r="GE520" s="19"/>
      <c r="GF520" s="19"/>
      <c r="GG520" s="19"/>
      <c r="GH520" s="19"/>
      <c r="GI520" s="19"/>
      <c r="GJ520" s="19"/>
      <c r="GK520" s="19"/>
      <c r="GL520" s="19"/>
      <c r="GM520" s="19"/>
      <c r="GN520" s="19"/>
      <c r="GO520" s="19"/>
      <c r="GP520" s="19"/>
      <c r="GQ520" s="19"/>
      <c r="GR520" s="19"/>
      <c r="GS520" s="19"/>
      <c r="GT520" s="19"/>
      <c r="GU520" s="19"/>
      <c r="GV520" s="19"/>
      <c r="GW520" s="19"/>
      <c r="GX520" s="19"/>
      <c r="GY520" s="19"/>
      <c r="GZ520" s="19"/>
      <c r="HA520" s="19"/>
      <c r="HB520" s="19"/>
      <c r="HC520" s="19"/>
      <c r="HD520" s="19"/>
      <c r="HE520" s="19"/>
      <c r="HF520" s="19"/>
      <c r="HG520" s="19"/>
      <c r="HH520" s="19"/>
      <c r="HI520" s="19"/>
      <c r="HJ520" s="19"/>
      <c r="HK520" s="19"/>
      <c r="HL520" s="19"/>
      <c r="HM520" s="19"/>
      <c r="HN520" s="19"/>
      <c r="HO520" s="19"/>
      <c r="HP520" s="19"/>
      <c r="HQ520" s="19"/>
      <c r="HR520" s="19"/>
      <c r="HS520" s="19"/>
      <c r="HT520" s="19"/>
      <c r="HU520" s="19"/>
      <c r="HV520" s="19"/>
      <c r="HW520" s="19"/>
      <c r="HX520" s="19"/>
      <c r="HY520" s="19"/>
      <c r="HZ520" s="19"/>
      <c r="IA520" s="19"/>
      <c r="IB520" s="19"/>
      <c r="IC520" s="19"/>
      <c r="ID520" s="19"/>
      <c r="IE520" s="19"/>
      <c r="IF520" s="19"/>
      <c r="IG520" s="19"/>
      <c r="IH520" s="19"/>
      <c r="II520" s="19"/>
      <c r="IJ520" s="19"/>
      <c r="IK520" s="19"/>
      <c r="IL520" s="19"/>
      <c r="IM520" s="19"/>
      <c r="IN520" s="19"/>
      <c r="IO520" s="19"/>
      <c r="IP520" s="19"/>
      <c r="IQ520" s="19"/>
      <c r="IR520" s="19"/>
      <c r="IS520" s="19"/>
      <c r="IT520" s="19"/>
      <c r="IU520" s="19"/>
      <c r="IV520" s="19"/>
      <c r="IW520" s="19"/>
      <c r="IX520" s="19"/>
      <c r="IY520" s="19"/>
      <c r="IZ520" s="19"/>
      <c r="JA520" s="19"/>
      <c r="JB520" s="19"/>
    </row>
    <row r="521" spans="1:262" x14ac:dyDescent="0.2">
      <c r="A521" s="180">
        <v>39990</v>
      </c>
      <c r="B521" s="181" t="s">
        <v>918</v>
      </c>
      <c r="C521" s="181" t="s">
        <v>246</v>
      </c>
      <c r="D521" s="181" t="s">
        <v>141</v>
      </c>
      <c r="E521" s="182" t="s">
        <v>144</v>
      </c>
      <c r="F521" s="183">
        <v>39522</v>
      </c>
      <c r="G521" s="184">
        <v>2007</v>
      </c>
      <c r="H521" s="180" t="s">
        <v>919</v>
      </c>
      <c r="I521" s="180" t="str">
        <f>LEFT($H521,2)</f>
        <v>MX</v>
      </c>
      <c r="J521" s="180" t="str">
        <f>RIGHT($H521,2)</f>
        <v>AZ</v>
      </c>
      <c r="K521" s="180" t="str">
        <f>IF($L521=$M521,L521,CONCATENATE($L521,", ",IF(ISBLANK(N521),"",CONCATENATE(N521,", ")),$M521))</f>
        <v>Mexico, Mountain</v>
      </c>
      <c r="L521" s="180" t="str">
        <f>INDEX('State '!$A$1:$C$62,MATCH($I521,'State '!$B:$B,0),3)</f>
        <v>Mexico</v>
      </c>
      <c r="M521" s="180" t="str">
        <f>INDEX('State '!$A$1:$C$62,MATCH($J521,'State '!$B:$B,0),3)</f>
        <v>Mountain</v>
      </c>
      <c r="N521" s="180"/>
      <c r="O521" s="186">
        <v>4</v>
      </c>
      <c r="P521" s="186">
        <v>2</v>
      </c>
      <c r="Q521" s="186">
        <v>614</v>
      </c>
      <c r="R521" s="187" t="s">
        <v>920</v>
      </c>
      <c r="S521" s="188" t="s">
        <v>135</v>
      </c>
      <c r="T521" s="185" t="s">
        <v>390</v>
      </c>
      <c r="U521" s="189" t="s">
        <v>921</v>
      </c>
      <c r="V521" s="180"/>
      <c r="W521" s="179"/>
      <c r="X521" s="179"/>
      <c r="Y521" s="179"/>
      <c r="Z521" s="94"/>
      <c r="AA521" s="94"/>
      <c r="AB521" s="94"/>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c r="DY521" s="19"/>
      <c r="DZ521" s="19"/>
      <c r="EA521" s="19"/>
      <c r="EB521" s="19"/>
      <c r="EC521" s="19"/>
      <c r="ED521" s="19"/>
      <c r="EE521" s="19"/>
      <c r="EF521" s="19"/>
      <c r="EG521" s="19"/>
      <c r="EH521" s="19"/>
      <c r="EI521" s="19"/>
      <c r="EJ521" s="19"/>
      <c r="EK521" s="19"/>
      <c r="EL521" s="19"/>
      <c r="EM521" s="19"/>
      <c r="EN521" s="19"/>
      <c r="EO521" s="19"/>
      <c r="EP521" s="19"/>
      <c r="EQ521" s="19"/>
      <c r="ER521" s="19"/>
      <c r="ES521" s="19"/>
      <c r="ET521" s="19"/>
      <c r="EU521" s="19"/>
      <c r="EV521" s="19"/>
      <c r="EW521" s="19"/>
      <c r="EX521" s="19"/>
      <c r="EY521" s="19"/>
      <c r="EZ521" s="19"/>
      <c r="FA521" s="19"/>
      <c r="FB521" s="19"/>
      <c r="FC521" s="19"/>
      <c r="FD521" s="19"/>
      <c r="FE521" s="19"/>
      <c r="FF521" s="19"/>
      <c r="FG521" s="19"/>
      <c r="FH521" s="19"/>
      <c r="FI521" s="19"/>
      <c r="FJ521" s="19"/>
      <c r="FK521" s="19"/>
      <c r="FL521" s="19"/>
      <c r="FM521" s="19"/>
      <c r="FN521" s="19"/>
      <c r="FO521" s="19"/>
      <c r="FP521" s="19"/>
      <c r="FQ521" s="19"/>
      <c r="FR521" s="19"/>
      <c r="FS521" s="19"/>
      <c r="FT521" s="19"/>
      <c r="FU521" s="19"/>
      <c r="FV521" s="19"/>
      <c r="FW521" s="19"/>
      <c r="FX521" s="19"/>
      <c r="FY521" s="19"/>
      <c r="FZ521" s="19"/>
      <c r="GA521" s="19"/>
      <c r="GB521" s="19"/>
      <c r="GC521" s="19"/>
      <c r="GD521" s="19"/>
      <c r="GE521" s="19"/>
      <c r="GF521" s="19"/>
      <c r="GG521" s="19"/>
      <c r="GH521" s="19"/>
      <c r="GI521" s="19"/>
      <c r="GJ521" s="19"/>
      <c r="GK521" s="19"/>
      <c r="GL521" s="19"/>
      <c r="GM521" s="19"/>
      <c r="GN521" s="19"/>
      <c r="GO521" s="19"/>
      <c r="GP521" s="19"/>
      <c r="GQ521" s="19"/>
      <c r="GR521" s="19"/>
      <c r="GS521" s="19"/>
      <c r="GT521" s="19"/>
      <c r="GU521" s="19"/>
      <c r="GV521" s="19"/>
      <c r="GW521" s="19"/>
      <c r="GX521" s="19"/>
      <c r="GY521" s="19"/>
      <c r="GZ521" s="19"/>
      <c r="HA521" s="19"/>
      <c r="HB521" s="19"/>
      <c r="HC521" s="19"/>
      <c r="HD521" s="19"/>
      <c r="HE521" s="19"/>
      <c r="HF521" s="19"/>
      <c r="HG521" s="19"/>
      <c r="HH521" s="19"/>
      <c r="HI521" s="19"/>
      <c r="HJ521" s="19"/>
      <c r="HK521" s="19"/>
      <c r="HL521" s="19"/>
      <c r="HM521" s="19"/>
      <c r="HN521" s="19"/>
      <c r="HO521" s="19"/>
      <c r="HP521" s="19"/>
      <c r="HQ521" s="19"/>
      <c r="HR521" s="19"/>
      <c r="HS521" s="19"/>
      <c r="HT521" s="19"/>
      <c r="HU521" s="19"/>
      <c r="HV521" s="19"/>
      <c r="HW521" s="19"/>
      <c r="HX521" s="19"/>
      <c r="HY521" s="19"/>
      <c r="HZ521" s="19"/>
      <c r="IA521" s="19"/>
      <c r="IB521" s="19"/>
      <c r="IC521" s="19"/>
      <c r="ID521" s="19"/>
      <c r="IE521" s="19"/>
      <c r="IF521" s="19"/>
      <c r="IG521" s="19"/>
      <c r="IH521" s="19"/>
      <c r="II521" s="19"/>
      <c r="IJ521" s="19"/>
      <c r="IK521" s="19"/>
      <c r="IL521" s="19"/>
      <c r="IM521" s="19"/>
      <c r="IN521" s="19"/>
      <c r="IO521" s="19"/>
      <c r="IP521" s="19"/>
      <c r="IQ521" s="19"/>
      <c r="IR521" s="19"/>
      <c r="IS521" s="19"/>
      <c r="IT521" s="19"/>
      <c r="IU521" s="19"/>
      <c r="IV521" s="19"/>
      <c r="IW521" s="19"/>
      <c r="IX521" s="19"/>
      <c r="IY521" s="19"/>
      <c r="IZ521" s="19"/>
      <c r="JA521" s="19"/>
      <c r="JB521" s="19"/>
    </row>
    <row r="522" spans="1:262" s="19" customFormat="1" x14ac:dyDescent="0.2">
      <c r="A522" s="180">
        <v>39990</v>
      </c>
      <c r="B522" s="181" t="s">
        <v>988</v>
      </c>
      <c r="C522" s="181" t="s">
        <v>285</v>
      </c>
      <c r="D522" s="181" t="s">
        <v>141</v>
      </c>
      <c r="E522" s="182" t="s">
        <v>144</v>
      </c>
      <c r="F522" s="183">
        <v>39234</v>
      </c>
      <c r="G522" s="190">
        <v>2007</v>
      </c>
      <c r="H522" s="180" t="s">
        <v>0</v>
      </c>
      <c r="I522" s="180" t="str">
        <f>LEFT($H522,2)</f>
        <v>LA</v>
      </c>
      <c r="J522" s="180" t="str">
        <f>RIGHT($H522,2)</f>
        <v>LA</v>
      </c>
      <c r="K522" s="180" t="str">
        <f>IF($L522=$M522,L522,CONCATENATE($L522,", ",IF(ISBLANK(N522),"",CONCATENATE(N522,", ")),$M522))</f>
        <v>South Central</v>
      </c>
      <c r="L522" s="180" t="str">
        <f>INDEX('State '!$A$1:$C$62,MATCH($I522,'State '!$B:$B,0),3)</f>
        <v>South Central</v>
      </c>
      <c r="M522" s="180" t="str">
        <f>INDEX('State '!$A$1:$C$62,MATCH($J522,'State '!$B:$B,0),3)</f>
        <v>South Central</v>
      </c>
      <c r="N522" s="180"/>
      <c r="O522" s="186">
        <v>17</v>
      </c>
      <c r="P522" s="186"/>
      <c r="Q522" s="186">
        <v>200</v>
      </c>
      <c r="R522" s="187"/>
      <c r="S522" s="188" t="s">
        <v>139</v>
      </c>
      <c r="T522" s="185" t="s">
        <v>188</v>
      </c>
      <c r="U522" s="189" t="s">
        <v>391</v>
      </c>
      <c r="V522" s="180"/>
      <c r="W522" s="179"/>
      <c r="X522" s="179"/>
      <c r="Y522" s="179"/>
      <c r="AC522" s="94"/>
      <c r="AD522" s="94"/>
      <c r="AE522" s="94"/>
      <c r="AF522" s="94"/>
      <c r="AG522" s="94"/>
      <c r="AH522" s="94"/>
      <c r="AI522" s="94"/>
      <c r="AJ522" s="94"/>
      <c r="AK522" s="94"/>
      <c r="AL522" s="94"/>
      <c r="AM522" s="94"/>
      <c r="AN522" s="94"/>
      <c r="AO522" s="94"/>
      <c r="AP522" s="94"/>
      <c r="AQ522" s="94"/>
      <c r="AR522" s="94"/>
      <c r="AS522" s="94"/>
      <c r="AT522" s="94"/>
      <c r="AU522" s="94"/>
      <c r="AV522" s="94"/>
      <c r="AW522" s="94"/>
      <c r="AX522" s="94"/>
      <c r="AY522" s="94"/>
      <c r="AZ522" s="94"/>
      <c r="BA522" s="94"/>
      <c r="BB522" s="94"/>
      <c r="BC522" s="94"/>
      <c r="BD522" s="94"/>
      <c r="BE522" s="94"/>
      <c r="BF522" s="94"/>
      <c r="BG522" s="94"/>
      <c r="BH522" s="94"/>
      <c r="BI522" s="94"/>
      <c r="BJ522" s="94"/>
      <c r="BK522" s="94"/>
      <c r="BL522" s="94"/>
      <c r="BM522" s="94"/>
      <c r="BN522" s="94"/>
      <c r="BO522" s="94"/>
      <c r="BP522" s="94"/>
      <c r="BQ522" s="94"/>
      <c r="BR522" s="94"/>
      <c r="BS522" s="94"/>
      <c r="BT522" s="94"/>
      <c r="BU522" s="94"/>
      <c r="BV522" s="94"/>
      <c r="BW522" s="94"/>
      <c r="BX522" s="94"/>
      <c r="BY522" s="94"/>
      <c r="BZ522" s="94"/>
      <c r="CA522" s="94"/>
      <c r="CB522" s="94"/>
      <c r="CC522" s="94"/>
      <c r="CD522" s="94"/>
      <c r="CE522" s="94"/>
      <c r="CF522" s="94"/>
      <c r="CG522" s="94"/>
      <c r="CH522" s="94"/>
      <c r="CI522" s="94"/>
      <c r="CJ522" s="94"/>
      <c r="CK522" s="94"/>
      <c r="CL522" s="94"/>
      <c r="CM522" s="94"/>
      <c r="CN522" s="94"/>
      <c r="CO522" s="94"/>
      <c r="CP522" s="94"/>
      <c r="CQ522" s="94"/>
      <c r="CR522" s="94"/>
      <c r="CS522" s="94"/>
      <c r="CT522" s="94"/>
      <c r="CU522" s="94"/>
      <c r="CV522" s="94"/>
      <c r="CW522" s="94"/>
      <c r="CX522" s="94"/>
      <c r="CY522" s="94"/>
      <c r="CZ522" s="94"/>
      <c r="DA522" s="94"/>
      <c r="DB522" s="94"/>
      <c r="DC522" s="94"/>
      <c r="DD522" s="94"/>
      <c r="DE522" s="94"/>
      <c r="DF522" s="94"/>
      <c r="DG522" s="94"/>
      <c r="DH522" s="94"/>
      <c r="DI522" s="94"/>
      <c r="DJ522" s="94"/>
      <c r="DK522" s="94"/>
      <c r="DL522" s="94"/>
      <c r="DM522" s="94"/>
      <c r="DN522" s="94"/>
      <c r="DO522" s="94"/>
      <c r="DP522" s="94"/>
      <c r="DQ522" s="94"/>
      <c r="DR522" s="94"/>
      <c r="DS522" s="94"/>
      <c r="DT522" s="94"/>
      <c r="DU522" s="94"/>
      <c r="DV522" s="94"/>
      <c r="DW522" s="94"/>
      <c r="DX522" s="94"/>
      <c r="DY522" s="94"/>
      <c r="DZ522" s="94"/>
      <c r="EA522" s="94"/>
      <c r="EB522" s="94"/>
      <c r="EC522" s="94"/>
      <c r="ED522" s="94"/>
      <c r="EE522" s="94"/>
      <c r="EF522" s="94"/>
      <c r="EG522" s="94"/>
      <c r="EH522" s="94"/>
      <c r="EI522" s="94"/>
      <c r="EJ522" s="94"/>
      <c r="EK522" s="94"/>
      <c r="EL522" s="94"/>
      <c r="EM522" s="94"/>
      <c r="EN522" s="94"/>
      <c r="EO522" s="94"/>
      <c r="EP522" s="94"/>
      <c r="EQ522" s="94"/>
      <c r="ER522" s="94"/>
      <c r="ES522" s="94"/>
      <c r="ET522" s="94"/>
      <c r="EU522" s="94"/>
      <c r="EV522" s="94"/>
      <c r="EW522" s="94"/>
      <c r="EX522" s="94"/>
      <c r="EY522" s="94"/>
      <c r="EZ522" s="94"/>
      <c r="FA522" s="94"/>
      <c r="FB522" s="94"/>
      <c r="FC522" s="94"/>
      <c r="FD522" s="94"/>
      <c r="FE522" s="94"/>
      <c r="FF522" s="94"/>
      <c r="FG522" s="94"/>
      <c r="FH522" s="94"/>
      <c r="FI522" s="94"/>
      <c r="FJ522" s="94"/>
      <c r="FK522" s="94"/>
      <c r="FL522" s="94"/>
      <c r="FM522" s="94"/>
      <c r="FN522" s="94"/>
      <c r="FO522" s="94"/>
      <c r="FP522" s="94"/>
      <c r="FQ522" s="94"/>
      <c r="FR522" s="94"/>
      <c r="FS522" s="94"/>
      <c r="FT522" s="94"/>
      <c r="FU522" s="94"/>
      <c r="FV522" s="94"/>
      <c r="FW522" s="94"/>
      <c r="FX522" s="94"/>
      <c r="FY522" s="94"/>
      <c r="FZ522" s="94"/>
      <c r="GA522" s="94"/>
      <c r="GB522" s="94"/>
      <c r="GC522" s="94"/>
      <c r="GD522" s="94"/>
      <c r="GE522" s="94"/>
      <c r="GF522" s="94"/>
      <c r="GG522" s="94"/>
      <c r="GH522" s="94"/>
      <c r="GI522" s="94"/>
      <c r="GJ522" s="94"/>
      <c r="GK522" s="94"/>
      <c r="GL522" s="94"/>
      <c r="GM522" s="94"/>
      <c r="GN522" s="94"/>
      <c r="GO522" s="94"/>
      <c r="GP522" s="94"/>
      <c r="GQ522" s="94"/>
      <c r="GR522" s="94"/>
      <c r="GS522" s="94"/>
      <c r="GT522" s="94"/>
      <c r="GU522" s="94"/>
      <c r="GV522" s="94"/>
      <c r="GW522" s="94"/>
      <c r="GX522" s="94"/>
      <c r="GY522" s="94"/>
      <c r="GZ522" s="94"/>
      <c r="HA522" s="94"/>
      <c r="HB522" s="94"/>
      <c r="HC522" s="94"/>
      <c r="HD522" s="94"/>
      <c r="HE522" s="94"/>
      <c r="HF522" s="94"/>
      <c r="HG522" s="94"/>
      <c r="HH522" s="94"/>
      <c r="HI522" s="94"/>
      <c r="HJ522" s="94"/>
      <c r="HK522" s="94"/>
      <c r="HL522" s="94"/>
      <c r="HM522" s="94"/>
      <c r="HN522" s="94"/>
      <c r="HO522" s="94"/>
      <c r="HP522" s="94"/>
      <c r="HQ522" s="94"/>
      <c r="HR522" s="94"/>
      <c r="HS522" s="94"/>
      <c r="HT522" s="94"/>
      <c r="HU522" s="94"/>
      <c r="HV522" s="94"/>
      <c r="HW522" s="94"/>
      <c r="HX522" s="94"/>
      <c r="HY522" s="94"/>
      <c r="HZ522" s="94"/>
      <c r="IA522" s="94"/>
      <c r="IB522" s="94"/>
      <c r="IC522" s="94"/>
      <c r="ID522" s="94"/>
      <c r="IE522" s="94"/>
      <c r="IF522" s="94"/>
      <c r="IG522" s="94"/>
      <c r="IH522" s="94"/>
      <c r="II522" s="94"/>
      <c r="IJ522" s="94"/>
      <c r="IK522" s="94"/>
      <c r="IL522" s="94"/>
      <c r="IM522" s="94"/>
      <c r="IN522" s="94"/>
      <c r="IO522" s="94"/>
      <c r="IP522" s="94"/>
      <c r="IQ522" s="94"/>
      <c r="IR522" s="94"/>
      <c r="IS522" s="94"/>
      <c r="IT522" s="94"/>
      <c r="IU522" s="94"/>
      <c r="IV522" s="94"/>
      <c r="IW522" s="94"/>
      <c r="IX522" s="94"/>
      <c r="IY522" s="94"/>
      <c r="IZ522" s="94"/>
      <c r="JA522" s="94"/>
      <c r="JB522" s="94"/>
    </row>
    <row r="523" spans="1:262" s="19" customFormat="1" x14ac:dyDescent="0.2">
      <c r="A523" s="180">
        <v>39990</v>
      </c>
      <c r="B523" s="181" t="s">
        <v>983</v>
      </c>
      <c r="C523" s="181" t="s">
        <v>207</v>
      </c>
      <c r="D523" s="181" t="s">
        <v>141</v>
      </c>
      <c r="E523" s="182" t="s">
        <v>144</v>
      </c>
      <c r="F523" s="183">
        <v>39387</v>
      </c>
      <c r="G523" s="190">
        <v>2007</v>
      </c>
      <c r="H523" s="180" t="s">
        <v>984</v>
      </c>
      <c r="I523" s="180" t="str">
        <f>LEFT($H523,2)</f>
        <v>NY</v>
      </c>
      <c r="J523" s="180" t="str">
        <f>RIGHT($H523,2)</f>
        <v>MA</v>
      </c>
      <c r="K523" s="180" t="str">
        <f>IF($L523=$M523,L523,CONCATENATE($L523,", ",IF(ISBLANK(N523),"",CONCATENATE(N523,", ")),$M523))</f>
        <v>Northeast</v>
      </c>
      <c r="L523" s="180" t="str">
        <f>INDEX('State '!$A$1:$C$62,MATCH($I523,'State '!$B:$B,0),3)</f>
        <v>Northeast</v>
      </c>
      <c r="M523" s="180" t="str">
        <f>INDEX('State '!$A$1:$C$62,MATCH($J523,'State '!$B:$B,0),3)</f>
        <v>Northeast</v>
      </c>
      <c r="N523" s="180"/>
      <c r="O523" s="186">
        <v>110.8</v>
      </c>
      <c r="P523" s="186"/>
      <c r="Q523" s="186">
        <v>136</v>
      </c>
      <c r="R523" s="187">
        <v>24</v>
      </c>
      <c r="S523" s="188" t="s">
        <v>135</v>
      </c>
      <c r="T523" s="185" t="s">
        <v>390</v>
      </c>
      <c r="U523" s="189" t="s">
        <v>985</v>
      </c>
      <c r="V523" s="180"/>
      <c r="W523" s="179"/>
      <c r="X523" s="179"/>
      <c r="Y523" s="179"/>
      <c r="AC523" s="94"/>
      <c r="AD523" s="94"/>
      <c r="AE523" s="94"/>
      <c r="AF523" s="94"/>
      <c r="AG523" s="94"/>
      <c r="AH523" s="94"/>
      <c r="AI523" s="94"/>
      <c r="AJ523" s="94"/>
      <c r="AK523" s="94"/>
      <c r="AL523" s="94"/>
      <c r="AM523" s="94"/>
      <c r="AN523" s="94"/>
      <c r="AO523" s="94"/>
      <c r="AP523" s="94"/>
      <c r="AQ523" s="94"/>
      <c r="AR523" s="94"/>
      <c r="AS523" s="94"/>
      <c r="AT523" s="94"/>
      <c r="AU523" s="94"/>
      <c r="AV523" s="94"/>
      <c r="AW523" s="94"/>
      <c r="AX523" s="94"/>
      <c r="AY523" s="94"/>
      <c r="AZ523" s="94"/>
      <c r="BA523" s="94"/>
      <c r="BB523" s="94"/>
      <c r="BC523" s="94"/>
      <c r="BD523" s="94"/>
      <c r="BE523" s="94"/>
      <c r="BF523" s="94"/>
      <c r="BG523" s="94"/>
      <c r="BH523" s="94"/>
      <c r="BI523" s="94"/>
      <c r="BJ523" s="94"/>
      <c r="BK523" s="94"/>
      <c r="BL523" s="94"/>
      <c r="BM523" s="94"/>
      <c r="BN523" s="94"/>
      <c r="BO523" s="94"/>
      <c r="BP523" s="94"/>
      <c r="BQ523" s="94"/>
      <c r="BR523" s="94"/>
      <c r="BS523" s="94"/>
      <c r="BT523" s="94"/>
      <c r="BU523" s="94"/>
      <c r="BV523" s="94"/>
      <c r="BW523" s="94"/>
      <c r="BX523" s="94"/>
      <c r="BY523" s="94"/>
      <c r="BZ523" s="94"/>
      <c r="CA523" s="94"/>
      <c r="CB523" s="94"/>
      <c r="CC523" s="94"/>
      <c r="CD523" s="94"/>
      <c r="CE523" s="94"/>
      <c r="CF523" s="94"/>
      <c r="CG523" s="94"/>
      <c r="CH523" s="94"/>
      <c r="CI523" s="94"/>
      <c r="CJ523" s="94"/>
      <c r="CK523" s="94"/>
      <c r="CL523" s="94"/>
      <c r="CM523" s="94"/>
      <c r="CN523" s="94"/>
      <c r="CO523" s="94"/>
      <c r="CP523" s="94"/>
      <c r="CQ523" s="94"/>
      <c r="CR523" s="94"/>
      <c r="CS523" s="94"/>
      <c r="CT523" s="94"/>
      <c r="CU523" s="94"/>
      <c r="CV523" s="94"/>
      <c r="CW523" s="94"/>
      <c r="CX523" s="94"/>
      <c r="CY523" s="94"/>
      <c r="CZ523" s="94"/>
      <c r="DA523" s="94"/>
      <c r="DB523" s="94"/>
      <c r="DC523" s="94"/>
      <c r="DD523" s="94"/>
      <c r="DE523" s="94"/>
      <c r="DF523" s="94"/>
      <c r="DG523" s="94"/>
      <c r="DH523" s="94"/>
      <c r="DI523" s="94"/>
      <c r="DJ523" s="94"/>
      <c r="DK523" s="94"/>
      <c r="DL523" s="94"/>
      <c r="DM523" s="94"/>
      <c r="DN523" s="94"/>
      <c r="DO523" s="94"/>
      <c r="DP523" s="94"/>
      <c r="DQ523" s="94"/>
      <c r="DR523" s="94"/>
      <c r="DS523" s="94"/>
      <c r="DT523" s="94"/>
      <c r="DU523" s="94"/>
      <c r="DV523" s="94"/>
      <c r="DW523" s="94"/>
      <c r="DX523" s="94"/>
      <c r="DY523" s="94"/>
      <c r="DZ523" s="94"/>
      <c r="EA523" s="94"/>
      <c r="EB523" s="94"/>
      <c r="EC523" s="94"/>
      <c r="ED523" s="94"/>
      <c r="EE523" s="94"/>
      <c r="EF523" s="94"/>
      <c r="EG523" s="94"/>
      <c r="EH523" s="94"/>
      <c r="EI523" s="94"/>
      <c r="EJ523" s="94"/>
      <c r="EK523" s="94"/>
      <c r="EL523" s="94"/>
      <c r="EM523" s="94"/>
      <c r="EN523" s="94"/>
      <c r="EO523" s="94"/>
      <c r="EP523" s="94"/>
      <c r="EQ523" s="94"/>
      <c r="ER523" s="94"/>
      <c r="ES523" s="94"/>
      <c r="ET523" s="94"/>
      <c r="EU523" s="94"/>
      <c r="EV523" s="94"/>
      <c r="EW523" s="94"/>
      <c r="EX523" s="94"/>
      <c r="EY523" s="94"/>
      <c r="EZ523" s="94"/>
      <c r="FA523" s="94"/>
      <c r="FB523" s="94"/>
      <c r="FC523" s="94"/>
      <c r="FD523" s="94"/>
      <c r="FE523" s="94"/>
      <c r="FF523" s="94"/>
      <c r="FG523" s="94"/>
      <c r="FH523" s="94"/>
      <c r="FI523" s="94"/>
      <c r="FJ523" s="94"/>
      <c r="FK523" s="94"/>
      <c r="FL523" s="94"/>
      <c r="FM523" s="94"/>
      <c r="FN523" s="94"/>
      <c r="FO523" s="94"/>
      <c r="FP523" s="94"/>
      <c r="FQ523" s="94"/>
      <c r="FR523" s="94"/>
      <c r="FS523" s="94"/>
      <c r="FT523" s="94"/>
      <c r="FU523" s="94"/>
      <c r="FV523" s="94"/>
      <c r="FW523" s="94"/>
      <c r="FX523" s="94"/>
      <c r="FY523" s="94"/>
      <c r="FZ523" s="94"/>
      <c r="GA523" s="94"/>
      <c r="GB523" s="94"/>
      <c r="GC523" s="94"/>
      <c r="GD523" s="94"/>
      <c r="GE523" s="94"/>
      <c r="GF523" s="94"/>
      <c r="GG523" s="94"/>
      <c r="GH523" s="94"/>
      <c r="GI523" s="94"/>
      <c r="GJ523" s="94"/>
      <c r="GK523" s="94"/>
      <c r="GL523" s="94"/>
      <c r="GM523" s="94"/>
      <c r="GN523" s="94"/>
      <c r="GO523" s="94"/>
      <c r="GP523" s="94"/>
      <c r="GQ523" s="94"/>
      <c r="GR523" s="94"/>
      <c r="GS523" s="94"/>
      <c r="GT523" s="94"/>
      <c r="GU523" s="94"/>
      <c r="GV523" s="94"/>
      <c r="GW523" s="94"/>
      <c r="GX523" s="94"/>
      <c r="GY523" s="94"/>
      <c r="GZ523" s="94"/>
      <c r="HA523" s="94"/>
      <c r="HB523" s="94"/>
      <c r="HC523" s="94"/>
      <c r="HD523" s="94"/>
      <c r="HE523" s="94"/>
      <c r="HF523" s="94"/>
      <c r="HG523" s="94"/>
      <c r="HH523" s="94"/>
      <c r="HI523" s="94"/>
      <c r="HJ523" s="94"/>
      <c r="HK523" s="94"/>
      <c r="HL523" s="94"/>
      <c r="HM523" s="94"/>
      <c r="HN523" s="94"/>
      <c r="HO523" s="94"/>
      <c r="HP523" s="94"/>
      <c r="HQ523" s="94"/>
      <c r="HR523" s="94"/>
      <c r="HS523" s="94"/>
      <c r="HT523" s="94"/>
      <c r="HU523" s="94"/>
      <c r="HV523" s="94"/>
      <c r="HW523" s="94"/>
      <c r="HX523" s="94"/>
      <c r="HY523" s="94"/>
      <c r="HZ523" s="94"/>
      <c r="IA523" s="94"/>
      <c r="IB523" s="94"/>
      <c r="IC523" s="94"/>
      <c r="ID523" s="94"/>
      <c r="IE523" s="94"/>
      <c r="IF523" s="94"/>
      <c r="IG523" s="94"/>
      <c r="IH523" s="94"/>
      <c r="II523" s="94"/>
      <c r="IJ523" s="94"/>
      <c r="IK523" s="94"/>
      <c r="IL523" s="94"/>
      <c r="IM523" s="94"/>
      <c r="IN523" s="94"/>
      <c r="IO523" s="94"/>
      <c r="IP523" s="94"/>
      <c r="IQ523" s="94"/>
      <c r="IR523" s="94"/>
      <c r="IS523" s="94"/>
      <c r="IT523" s="94"/>
      <c r="IU523" s="94"/>
      <c r="IV523" s="94"/>
      <c r="IW523" s="94"/>
      <c r="IX523" s="94"/>
      <c r="IY523" s="94"/>
      <c r="IZ523" s="94"/>
      <c r="JA523" s="94"/>
      <c r="JB523" s="94"/>
    </row>
    <row r="524" spans="1:262" s="19" customFormat="1" x14ac:dyDescent="0.2">
      <c r="A524" s="180">
        <v>39990</v>
      </c>
      <c r="B524" s="181" t="s">
        <v>913</v>
      </c>
      <c r="C524" s="181" t="s">
        <v>258</v>
      </c>
      <c r="D524" s="181" t="s">
        <v>141</v>
      </c>
      <c r="E524" s="182" t="s">
        <v>144</v>
      </c>
      <c r="F524" s="183">
        <v>39217</v>
      </c>
      <c r="G524" s="190">
        <v>2007</v>
      </c>
      <c r="H524" s="180" t="s">
        <v>25</v>
      </c>
      <c r="I524" s="180" t="str">
        <f>LEFT($H524,2)</f>
        <v>CO</v>
      </c>
      <c r="J524" s="180" t="str">
        <f>RIGHT($H524,2)</f>
        <v>CO</v>
      </c>
      <c r="K524" s="180" t="str">
        <f>IF($L524=$M524,L524,CONCATENATE($L524,", ",IF(ISBLANK(N524),"",CONCATENATE(N524,", ")),$M524))</f>
        <v>Mountain</v>
      </c>
      <c r="L524" s="180" t="str">
        <f>INDEX('State '!$A$1:$C$62,MATCH($I524,'State '!$B:$B,0),3)</f>
        <v>Mountain</v>
      </c>
      <c r="M524" s="180" t="str">
        <f>INDEX('State '!$A$1:$C$62,MATCH($J524,'State '!$B:$B,0),3)</f>
        <v>Mountain</v>
      </c>
      <c r="N524" s="180"/>
      <c r="O524" s="186">
        <v>57.8</v>
      </c>
      <c r="P524" s="186">
        <v>38</v>
      </c>
      <c r="Q524" s="186">
        <v>450</v>
      </c>
      <c r="R524" s="187">
        <v>30</v>
      </c>
      <c r="S524" s="188" t="s">
        <v>135</v>
      </c>
      <c r="T524" s="185" t="s">
        <v>390</v>
      </c>
      <c r="U524" s="189" t="s">
        <v>914</v>
      </c>
      <c r="V524" s="180"/>
      <c r="W524" s="179"/>
      <c r="X524" s="179"/>
      <c r="Y524" s="179"/>
      <c r="AC524" s="94"/>
      <c r="AD524" s="94"/>
      <c r="AE524" s="94"/>
      <c r="AF524" s="94"/>
      <c r="AG524" s="94"/>
      <c r="AH524" s="94"/>
      <c r="AI524" s="94"/>
      <c r="AJ524" s="94"/>
      <c r="AK524" s="94"/>
      <c r="AL524" s="94"/>
      <c r="AM524" s="94"/>
      <c r="AN524" s="94"/>
      <c r="AO524" s="94"/>
      <c r="AP524" s="94"/>
      <c r="AQ524" s="94"/>
      <c r="AR524" s="94"/>
      <c r="AS524" s="94"/>
      <c r="AT524" s="94"/>
      <c r="AU524" s="94"/>
      <c r="AV524" s="94"/>
      <c r="AW524" s="94"/>
      <c r="AX524" s="94"/>
      <c r="AY524" s="94"/>
      <c r="AZ524" s="94"/>
      <c r="BA524" s="94"/>
      <c r="BB524" s="94"/>
      <c r="BC524" s="94"/>
      <c r="BD524" s="94"/>
      <c r="BE524" s="94"/>
      <c r="BF524" s="94"/>
      <c r="BG524" s="94"/>
      <c r="BH524" s="94"/>
      <c r="BI524" s="94"/>
      <c r="BJ524" s="94"/>
      <c r="BK524" s="94"/>
      <c r="BL524" s="94"/>
      <c r="BM524" s="94"/>
      <c r="BN524" s="94"/>
      <c r="BO524" s="94"/>
      <c r="BP524" s="94"/>
      <c r="BQ524" s="94"/>
      <c r="BR524" s="94"/>
      <c r="BS524" s="94"/>
      <c r="BT524" s="94"/>
      <c r="BU524" s="94"/>
      <c r="BV524" s="94"/>
      <c r="BW524" s="94"/>
      <c r="BX524" s="94"/>
      <c r="BY524" s="94"/>
      <c r="BZ524" s="94"/>
      <c r="CA524" s="94"/>
      <c r="CB524" s="94"/>
      <c r="CC524" s="94"/>
      <c r="CD524" s="94"/>
      <c r="CE524" s="94"/>
      <c r="CF524" s="94"/>
      <c r="CG524" s="94"/>
      <c r="CH524" s="94"/>
      <c r="CI524" s="94"/>
      <c r="CJ524" s="94"/>
      <c r="CK524" s="94"/>
      <c r="CL524" s="94"/>
      <c r="CM524" s="94"/>
      <c r="CN524" s="94"/>
      <c r="CO524" s="94"/>
      <c r="CP524" s="94"/>
      <c r="CQ524" s="94"/>
      <c r="CR524" s="94"/>
      <c r="CS524" s="94"/>
      <c r="CT524" s="94"/>
      <c r="CU524" s="94"/>
      <c r="CV524" s="94"/>
      <c r="CW524" s="94"/>
      <c r="CX524" s="94"/>
      <c r="CY524" s="94"/>
      <c r="CZ524" s="94"/>
      <c r="DA524" s="94"/>
      <c r="DB524" s="94"/>
      <c r="DC524" s="94"/>
      <c r="DD524" s="94"/>
      <c r="DE524" s="94"/>
      <c r="DF524" s="94"/>
      <c r="DG524" s="94"/>
      <c r="DH524" s="94"/>
      <c r="DI524" s="94"/>
      <c r="DJ524" s="94"/>
      <c r="DK524" s="94"/>
      <c r="DL524" s="94"/>
      <c r="DM524" s="94"/>
      <c r="DN524" s="94"/>
      <c r="DO524" s="94"/>
      <c r="DP524" s="94"/>
      <c r="DQ524" s="94"/>
      <c r="DR524" s="94"/>
      <c r="DS524" s="94"/>
      <c r="DT524" s="94"/>
      <c r="DU524" s="94"/>
      <c r="DV524" s="94"/>
      <c r="DW524" s="94"/>
      <c r="DX524" s="94"/>
      <c r="DY524" s="94"/>
      <c r="DZ524" s="94"/>
      <c r="EA524" s="94"/>
      <c r="EB524" s="94"/>
      <c r="EC524" s="94"/>
      <c r="ED524" s="94"/>
      <c r="EE524" s="94"/>
      <c r="EF524" s="94"/>
      <c r="EG524" s="94"/>
      <c r="EH524" s="94"/>
      <c r="EI524" s="94"/>
      <c r="EJ524" s="94"/>
      <c r="EK524" s="94"/>
      <c r="EL524" s="94"/>
      <c r="EM524" s="94"/>
      <c r="EN524" s="94"/>
      <c r="EO524" s="94"/>
      <c r="EP524" s="94"/>
      <c r="EQ524" s="94"/>
      <c r="ER524" s="94"/>
      <c r="ES524" s="94"/>
      <c r="ET524" s="94"/>
      <c r="EU524" s="94"/>
      <c r="EV524" s="94"/>
      <c r="EW524" s="94"/>
      <c r="EX524" s="94"/>
      <c r="EY524" s="94"/>
      <c r="EZ524" s="94"/>
      <c r="FA524" s="94"/>
      <c r="FB524" s="94"/>
      <c r="FC524" s="94"/>
      <c r="FD524" s="94"/>
      <c r="FE524" s="94"/>
      <c r="FF524" s="94"/>
      <c r="FG524" s="94"/>
      <c r="FH524" s="94"/>
      <c r="FI524" s="94"/>
      <c r="FJ524" s="94"/>
      <c r="FK524" s="94"/>
      <c r="FL524" s="94"/>
      <c r="FM524" s="94"/>
      <c r="FN524" s="94"/>
      <c r="FO524" s="94"/>
      <c r="FP524" s="94"/>
      <c r="FQ524" s="94"/>
      <c r="FR524" s="94"/>
      <c r="FS524" s="94"/>
      <c r="FT524" s="94"/>
      <c r="FU524" s="94"/>
      <c r="FV524" s="94"/>
      <c r="FW524" s="94"/>
      <c r="FX524" s="94"/>
      <c r="FY524" s="94"/>
      <c r="FZ524" s="94"/>
      <c r="GA524" s="94"/>
      <c r="GB524" s="94"/>
      <c r="GC524" s="94"/>
      <c r="GD524" s="94"/>
      <c r="GE524" s="94"/>
      <c r="GF524" s="94"/>
      <c r="GG524" s="94"/>
      <c r="GH524" s="94"/>
      <c r="GI524" s="94"/>
      <c r="GJ524" s="94"/>
      <c r="GK524" s="94"/>
      <c r="GL524" s="94"/>
      <c r="GM524" s="94"/>
      <c r="GN524" s="94"/>
      <c r="GO524" s="94"/>
      <c r="GP524" s="94"/>
      <c r="GQ524" s="94"/>
      <c r="GR524" s="94"/>
      <c r="GS524" s="94"/>
      <c r="GT524" s="94"/>
      <c r="GU524" s="94"/>
      <c r="GV524" s="94"/>
      <c r="GW524" s="94"/>
      <c r="GX524" s="94"/>
      <c r="GY524" s="94"/>
      <c r="GZ524" s="94"/>
      <c r="HA524" s="94"/>
      <c r="HB524" s="94"/>
      <c r="HC524" s="94"/>
      <c r="HD524" s="94"/>
      <c r="HE524" s="94"/>
      <c r="HF524" s="94"/>
      <c r="HG524" s="94"/>
      <c r="HH524" s="94"/>
      <c r="HI524" s="94"/>
      <c r="HJ524" s="94"/>
      <c r="HK524" s="94"/>
      <c r="HL524" s="94"/>
      <c r="HM524" s="94"/>
      <c r="HN524" s="94"/>
      <c r="HO524" s="94"/>
      <c r="HP524" s="94"/>
      <c r="HQ524" s="94"/>
      <c r="HR524" s="94"/>
      <c r="HS524" s="94"/>
      <c r="HT524" s="94"/>
      <c r="HU524" s="94"/>
      <c r="HV524" s="94"/>
      <c r="HW524" s="94"/>
      <c r="HX524" s="94"/>
      <c r="HY524" s="94"/>
      <c r="HZ524" s="94"/>
      <c r="IA524" s="94"/>
      <c r="IB524" s="94"/>
      <c r="IC524" s="94"/>
      <c r="ID524" s="94"/>
      <c r="IE524" s="94"/>
      <c r="IF524" s="94"/>
      <c r="IG524" s="94"/>
      <c r="IH524" s="94"/>
      <c r="II524" s="94"/>
      <c r="IJ524" s="94"/>
      <c r="IK524" s="94"/>
      <c r="IL524" s="94"/>
      <c r="IM524" s="94"/>
      <c r="IN524" s="94"/>
      <c r="IO524" s="94"/>
      <c r="IP524" s="94"/>
      <c r="IQ524" s="94"/>
      <c r="IR524" s="94"/>
      <c r="IS524" s="94"/>
      <c r="IT524" s="94"/>
      <c r="IU524" s="94"/>
      <c r="IV524" s="94"/>
      <c r="IW524" s="94"/>
      <c r="IX524" s="94"/>
      <c r="IY524" s="94"/>
      <c r="IZ524" s="94"/>
      <c r="JA524" s="94"/>
      <c r="JB524" s="94"/>
    </row>
    <row r="525" spans="1:262" s="19" customFormat="1" x14ac:dyDescent="0.2">
      <c r="A525" s="180">
        <v>40367</v>
      </c>
      <c r="B525" s="181" t="s">
        <v>955</v>
      </c>
      <c r="C525" s="181" t="s">
        <v>305</v>
      </c>
      <c r="D525" s="181" t="s">
        <v>134</v>
      </c>
      <c r="E525" s="182" t="s">
        <v>144</v>
      </c>
      <c r="F525" s="183">
        <v>39083</v>
      </c>
      <c r="G525" s="190">
        <v>2007</v>
      </c>
      <c r="H525" s="180" t="s">
        <v>6</v>
      </c>
      <c r="I525" s="180" t="str">
        <f>LEFT($H525,2)</f>
        <v>TX</v>
      </c>
      <c r="J525" s="180" t="str">
        <f>RIGHT($H525,2)</f>
        <v>TX</v>
      </c>
      <c r="K525" s="180" t="str">
        <f>IF($L525=$M525,L525,CONCATENATE($L525,", ",IF(ISBLANK(N525),"",CONCATENATE(N525,", ")),$M525))</f>
        <v>South Central</v>
      </c>
      <c r="L525" s="180" t="str">
        <f>INDEX('State '!$A$1:$C$62,MATCH($I525,'State '!$B:$B,0),3)</f>
        <v>South Central</v>
      </c>
      <c r="M525" s="180" t="str">
        <f>INDEX('State '!$A$1:$C$62,MATCH($J525,'State '!$B:$B,0),3)</f>
        <v>South Central</v>
      </c>
      <c r="N525" s="180"/>
      <c r="O525" s="186">
        <v>90</v>
      </c>
      <c r="P525" s="186">
        <v>65</v>
      </c>
      <c r="Q525" s="186">
        <v>30</v>
      </c>
      <c r="R525" s="187">
        <v>20</v>
      </c>
      <c r="S525" s="188" t="s">
        <v>139</v>
      </c>
      <c r="T525" s="185" t="s">
        <v>188</v>
      </c>
      <c r="U525" s="189" t="s">
        <v>391</v>
      </c>
      <c r="V525" s="180"/>
      <c r="W525" s="179"/>
      <c r="X525" s="179"/>
      <c r="Y525" s="179"/>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94"/>
      <c r="CD525" s="94"/>
      <c r="CE525" s="94"/>
      <c r="CF525" s="94"/>
      <c r="CG525" s="94"/>
      <c r="CH525" s="94"/>
      <c r="CI525" s="94"/>
      <c r="CJ525" s="94"/>
      <c r="CK525" s="94"/>
      <c r="CL525" s="94"/>
      <c r="CM525" s="94"/>
      <c r="CN525" s="94"/>
      <c r="CO525" s="94"/>
      <c r="CP525" s="94"/>
      <c r="CQ525" s="94"/>
      <c r="CR525" s="94"/>
      <c r="CS525" s="94"/>
      <c r="CT525" s="94"/>
      <c r="CU525" s="94"/>
      <c r="CV525" s="94"/>
      <c r="CW525" s="94"/>
      <c r="CX525" s="94"/>
      <c r="CY525" s="94"/>
      <c r="CZ525" s="94"/>
      <c r="DA525" s="94"/>
      <c r="DB525" s="94"/>
      <c r="DC525" s="94"/>
      <c r="DD525" s="94"/>
      <c r="DE525" s="94"/>
      <c r="DF525" s="94"/>
      <c r="DG525" s="94"/>
      <c r="DH525" s="94"/>
      <c r="DI525" s="94"/>
      <c r="DJ525" s="94"/>
      <c r="DK525" s="94"/>
      <c r="DL525" s="94"/>
      <c r="DM525" s="94"/>
      <c r="DN525" s="94"/>
      <c r="DO525" s="94"/>
      <c r="DP525" s="94"/>
      <c r="DQ525" s="94"/>
      <c r="DR525" s="94"/>
      <c r="DS525" s="94"/>
      <c r="DT525" s="94"/>
      <c r="DU525" s="94"/>
      <c r="DV525" s="94"/>
      <c r="DW525" s="94"/>
      <c r="DX525" s="94"/>
      <c r="DY525" s="94"/>
      <c r="DZ525" s="94"/>
      <c r="EA525" s="94"/>
      <c r="EB525" s="94"/>
      <c r="EC525" s="94"/>
      <c r="ED525" s="94"/>
      <c r="EE525" s="94"/>
      <c r="EF525" s="94"/>
      <c r="EG525" s="94"/>
      <c r="EH525" s="94"/>
      <c r="EI525" s="94"/>
      <c r="EJ525" s="94"/>
      <c r="EK525" s="94"/>
      <c r="EL525" s="94"/>
      <c r="EM525" s="94"/>
      <c r="EN525" s="94"/>
      <c r="EO525" s="94"/>
      <c r="EP525" s="94"/>
      <c r="EQ525" s="94"/>
      <c r="ER525" s="94"/>
      <c r="ES525" s="94"/>
      <c r="ET525" s="94"/>
      <c r="EU525" s="94"/>
      <c r="EV525" s="94"/>
      <c r="EW525" s="94"/>
      <c r="EX525" s="94"/>
      <c r="EY525" s="94"/>
      <c r="EZ525" s="94"/>
      <c r="FA525" s="94"/>
      <c r="FB525" s="94"/>
      <c r="FC525" s="94"/>
      <c r="FD525" s="94"/>
      <c r="FE525" s="94"/>
      <c r="FF525" s="94"/>
      <c r="FG525" s="94"/>
      <c r="FH525" s="94"/>
      <c r="FI525" s="94"/>
      <c r="FJ525" s="94"/>
      <c r="FK525" s="94"/>
      <c r="FL525" s="94"/>
      <c r="FM525" s="94"/>
      <c r="FN525" s="94"/>
      <c r="FO525" s="94"/>
      <c r="FP525" s="94"/>
      <c r="FQ525" s="94"/>
      <c r="FR525" s="94"/>
      <c r="FS525" s="94"/>
      <c r="FT525" s="94"/>
      <c r="FU525" s="94"/>
      <c r="FV525" s="94"/>
      <c r="FW525" s="94"/>
      <c r="FX525" s="94"/>
      <c r="FY525" s="94"/>
      <c r="FZ525" s="94"/>
      <c r="GA525" s="94"/>
      <c r="GB525" s="94"/>
      <c r="GC525" s="94"/>
      <c r="GD525" s="94"/>
      <c r="GE525" s="94"/>
      <c r="GF525" s="94"/>
      <c r="GG525" s="94"/>
      <c r="GH525" s="94"/>
      <c r="GI525" s="94"/>
      <c r="GJ525" s="94"/>
      <c r="GK525" s="94"/>
      <c r="GL525" s="94"/>
      <c r="GM525" s="94"/>
      <c r="GN525" s="94"/>
      <c r="GO525" s="94"/>
      <c r="GP525" s="94"/>
      <c r="GQ525" s="94"/>
      <c r="GR525" s="94"/>
      <c r="GS525" s="94"/>
      <c r="GT525" s="94"/>
      <c r="GU525" s="94"/>
      <c r="GV525" s="94"/>
      <c r="GW525" s="94"/>
      <c r="GX525" s="94"/>
      <c r="GY525" s="94"/>
      <c r="GZ525" s="94"/>
      <c r="HA525" s="94"/>
      <c r="HB525" s="94"/>
      <c r="HC525" s="94"/>
      <c r="HD525" s="94"/>
      <c r="HE525" s="94"/>
      <c r="HF525" s="94"/>
      <c r="HG525" s="94"/>
      <c r="HH525" s="94"/>
      <c r="HI525" s="94"/>
      <c r="HJ525" s="94"/>
      <c r="HK525" s="94"/>
      <c r="HL525" s="94"/>
      <c r="HM525" s="94"/>
      <c r="HN525" s="94"/>
      <c r="HO525" s="94"/>
      <c r="HP525" s="94"/>
      <c r="HQ525" s="94"/>
      <c r="HR525" s="94"/>
      <c r="HS525" s="94"/>
      <c r="HT525" s="94"/>
      <c r="HU525" s="94"/>
      <c r="HV525" s="94"/>
      <c r="HW525" s="94"/>
      <c r="HX525" s="94"/>
      <c r="HY525" s="94"/>
      <c r="HZ525" s="94"/>
      <c r="IA525" s="94"/>
      <c r="IB525" s="94"/>
      <c r="IC525" s="94"/>
      <c r="ID525" s="94"/>
      <c r="IE525" s="94"/>
      <c r="IF525" s="94"/>
      <c r="IG525" s="94"/>
      <c r="IH525" s="94"/>
      <c r="II525" s="94"/>
      <c r="IJ525" s="94"/>
      <c r="IK525" s="94"/>
      <c r="IL525" s="94"/>
      <c r="IM525" s="94"/>
      <c r="IN525" s="94"/>
      <c r="IO525" s="94"/>
      <c r="IP525" s="94"/>
      <c r="IQ525" s="94"/>
      <c r="IR525" s="94"/>
      <c r="IS525" s="94"/>
      <c r="IT525" s="94"/>
      <c r="IU525" s="94"/>
      <c r="IV525" s="94"/>
      <c r="IW525" s="94"/>
      <c r="IX525" s="94"/>
      <c r="IY525" s="94"/>
      <c r="IZ525" s="94"/>
      <c r="JA525" s="94"/>
      <c r="JB525" s="94"/>
    </row>
    <row r="526" spans="1:262" s="19" customFormat="1" ht="25.5" x14ac:dyDescent="0.2">
      <c r="A526" s="180">
        <v>39990</v>
      </c>
      <c r="B526" s="181" t="s">
        <v>989</v>
      </c>
      <c r="C526" s="181" t="s">
        <v>230</v>
      </c>
      <c r="D526" s="181" t="s">
        <v>141</v>
      </c>
      <c r="E526" s="182" t="s">
        <v>144</v>
      </c>
      <c r="F526" s="183">
        <v>39387</v>
      </c>
      <c r="G526" s="190">
        <v>2007</v>
      </c>
      <c r="H526" s="180" t="s">
        <v>31</v>
      </c>
      <c r="I526" s="180" t="str">
        <f>LEFT($H526,2)</f>
        <v>NV</v>
      </c>
      <c r="J526" s="180" t="str">
        <f>RIGHT($H526,2)</f>
        <v>NV</v>
      </c>
      <c r="K526" s="180" t="str">
        <f>IF($L526=$M526,L526,CONCATENATE($L526,", ",IF(ISBLANK(N526),"",CONCATENATE(N526,", ")),$M526))</f>
        <v>Mountain</v>
      </c>
      <c r="L526" s="180" t="str">
        <f>INDEX('State '!$A$1:$C$62,MATCH($I526,'State '!$B:$B,0),3)</f>
        <v>Mountain</v>
      </c>
      <c r="M526" s="180" t="str">
        <f>INDEX('State '!$A$1:$C$62,MATCH($J526,'State '!$B:$B,0),3)</f>
        <v>Mountain</v>
      </c>
      <c r="N526" s="180"/>
      <c r="O526" s="186">
        <v>5.27</v>
      </c>
      <c r="P526" s="186">
        <v>4.3</v>
      </c>
      <c r="Q526" s="186">
        <v>8.9</v>
      </c>
      <c r="R526" s="187">
        <v>20</v>
      </c>
      <c r="S526" s="188" t="s">
        <v>135</v>
      </c>
      <c r="T526" s="185" t="s">
        <v>390</v>
      </c>
      <c r="U526" s="189" t="s">
        <v>391</v>
      </c>
      <c r="V526" s="180"/>
      <c r="W526" s="179"/>
      <c r="X526" s="179"/>
      <c r="Y526" s="179"/>
      <c r="AC526" s="94"/>
      <c r="AD526" s="94"/>
      <c r="AE526" s="94"/>
      <c r="AF526" s="94"/>
      <c r="AG526" s="94"/>
      <c r="AH526" s="94"/>
      <c r="AI526" s="94"/>
      <c r="AJ526" s="94"/>
      <c r="AK526" s="94"/>
      <c r="AL526" s="94"/>
      <c r="AM526" s="94"/>
      <c r="AN526" s="94"/>
      <c r="AO526" s="94"/>
      <c r="AP526" s="94"/>
      <c r="AQ526" s="94"/>
      <c r="AR526" s="94"/>
      <c r="AS526" s="94"/>
      <c r="AT526" s="94"/>
      <c r="AU526" s="94"/>
      <c r="AV526" s="94"/>
      <c r="AW526" s="94"/>
      <c r="AX526" s="94"/>
      <c r="AY526" s="94"/>
      <c r="AZ526" s="94"/>
      <c r="BA526" s="94"/>
      <c r="BB526" s="94"/>
      <c r="BC526" s="94"/>
      <c r="BD526" s="94"/>
      <c r="BE526" s="94"/>
      <c r="BF526" s="94"/>
      <c r="BG526" s="94"/>
      <c r="BH526" s="94"/>
      <c r="BI526" s="94"/>
      <c r="BJ526" s="94"/>
      <c r="BK526" s="94"/>
      <c r="BL526" s="94"/>
      <c r="BM526" s="94"/>
      <c r="BN526" s="94"/>
      <c r="BO526" s="94"/>
      <c r="BP526" s="94"/>
      <c r="BQ526" s="94"/>
      <c r="BR526" s="94"/>
      <c r="BS526" s="94"/>
      <c r="BT526" s="94"/>
      <c r="BU526" s="94"/>
      <c r="BV526" s="94"/>
      <c r="BW526" s="94"/>
      <c r="BX526" s="94"/>
      <c r="BY526" s="94"/>
      <c r="BZ526" s="94"/>
      <c r="CA526" s="94"/>
      <c r="CB526" s="94"/>
      <c r="CC526" s="94"/>
      <c r="CD526" s="94"/>
      <c r="CE526" s="94"/>
      <c r="CF526" s="94"/>
      <c r="CG526" s="94"/>
      <c r="CH526" s="94"/>
      <c r="CI526" s="94"/>
      <c r="CJ526" s="94"/>
      <c r="CK526" s="94"/>
      <c r="CL526" s="94"/>
      <c r="CM526" s="94"/>
      <c r="CN526" s="94"/>
      <c r="CO526" s="94"/>
      <c r="CP526" s="94"/>
      <c r="CQ526" s="94"/>
      <c r="CR526" s="94"/>
      <c r="CS526" s="94"/>
      <c r="CT526" s="94"/>
      <c r="CU526" s="94"/>
      <c r="CV526" s="94"/>
      <c r="CW526" s="94"/>
      <c r="CX526" s="94"/>
      <c r="CY526" s="94"/>
      <c r="CZ526" s="94"/>
      <c r="DA526" s="94"/>
      <c r="DB526" s="94"/>
      <c r="DC526" s="94"/>
      <c r="DD526" s="94"/>
      <c r="DE526" s="94"/>
      <c r="DF526" s="94"/>
      <c r="DG526" s="94"/>
      <c r="DH526" s="94"/>
      <c r="DI526" s="94"/>
      <c r="DJ526" s="94"/>
      <c r="DK526" s="94"/>
      <c r="DL526" s="94"/>
      <c r="DM526" s="94"/>
      <c r="DN526" s="94"/>
      <c r="DO526" s="94"/>
      <c r="DP526" s="94"/>
      <c r="DQ526" s="94"/>
      <c r="DR526" s="94"/>
      <c r="DS526" s="94"/>
      <c r="DT526" s="94"/>
      <c r="DU526" s="94"/>
      <c r="DV526" s="94"/>
      <c r="DW526" s="94"/>
      <c r="DX526" s="94"/>
      <c r="DY526" s="94"/>
      <c r="DZ526" s="94"/>
      <c r="EA526" s="94"/>
      <c r="EB526" s="94"/>
      <c r="EC526" s="94"/>
      <c r="ED526" s="94"/>
      <c r="EE526" s="94"/>
      <c r="EF526" s="94"/>
      <c r="EG526" s="94"/>
      <c r="EH526" s="94"/>
      <c r="EI526" s="94"/>
      <c r="EJ526" s="94"/>
      <c r="EK526" s="94"/>
      <c r="EL526" s="94"/>
      <c r="EM526" s="94"/>
      <c r="EN526" s="94"/>
      <c r="EO526" s="94"/>
      <c r="EP526" s="94"/>
      <c r="EQ526" s="94"/>
      <c r="ER526" s="94"/>
      <c r="ES526" s="94"/>
      <c r="ET526" s="94"/>
      <c r="EU526" s="94"/>
      <c r="EV526" s="94"/>
      <c r="EW526" s="94"/>
      <c r="EX526" s="94"/>
      <c r="EY526" s="94"/>
      <c r="EZ526" s="94"/>
      <c r="FA526" s="94"/>
      <c r="FB526" s="94"/>
      <c r="FC526" s="94"/>
      <c r="FD526" s="94"/>
      <c r="FE526" s="94"/>
      <c r="FF526" s="94"/>
      <c r="FG526" s="94"/>
      <c r="FH526" s="94"/>
      <c r="FI526" s="94"/>
      <c r="FJ526" s="94"/>
      <c r="FK526" s="94"/>
      <c r="FL526" s="94"/>
      <c r="FM526" s="94"/>
      <c r="FN526" s="94"/>
      <c r="FO526" s="94"/>
      <c r="FP526" s="94"/>
      <c r="FQ526" s="94"/>
      <c r="FR526" s="94"/>
      <c r="FS526" s="94"/>
      <c r="FT526" s="94"/>
      <c r="FU526" s="94"/>
      <c r="FV526" s="94"/>
      <c r="FW526" s="94"/>
      <c r="FX526" s="94"/>
      <c r="FY526" s="94"/>
      <c r="FZ526" s="94"/>
      <c r="GA526" s="94"/>
      <c r="GB526" s="94"/>
      <c r="GC526" s="94"/>
      <c r="GD526" s="94"/>
      <c r="GE526" s="94"/>
      <c r="GF526" s="94"/>
      <c r="GG526" s="94"/>
      <c r="GH526" s="94"/>
      <c r="GI526" s="94"/>
      <c r="GJ526" s="94"/>
      <c r="GK526" s="94"/>
      <c r="GL526" s="94"/>
      <c r="GM526" s="94"/>
      <c r="GN526" s="94"/>
      <c r="GO526" s="94"/>
      <c r="GP526" s="94"/>
      <c r="GQ526" s="94"/>
      <c r="GR526" s="94"/>
      <c r="GS526" s="94"/>
      <c r="GT526" s="94"/>
      <c r="GU526" s="94"/>
      <c r="GV526" s="94"/>
      <c r="GW526" s="94"/>
      <c r="GX526" s="94"/>
      <c r="GY526" s="94"/>
      <c r="GZ526" s="94"/>
      <c r="HA526" s="94"/>
      <c r="HB526" s="94"/>
      <c r="HC526" s="94"/>
      <c r="HD526" s="94"/>
      <c r="HE526" s="94"/>
      <c r="HF526" s="94"/>
      <c r="HG526" s="94"/>
      <c r="HH526" s="94"/>
      <c r="HI526" s="94"/>
      <c r="HJ526" s="94"/>
      <c r="HK526" s="94"/>
      <c r="HL526" s="94"/>
      <c r="HM526" s="94"/>
      <c r="HN526" s="94"/>
      <c r="HO526" s="94"/>
      <c r="HP526" s="94"/>
      <c r="HQ526" s="94"/>
      <c r="HR526" s="94"/>
      <c r="HS526" s="94"/>
      <c r="HT526" s="94"/>
      <c r="HU526" s="94"/>
      <c r="HV526" s="94"/>
      <c r="HW526" s="94"/>
      <c r="HX526" s="94"/>
      <c r="HY526" s="94"/>
      <c r="HZ526" s="94"/>
      <c r="IA526" s="94"/>
      <c r="IB526" s="94"/>
      <c r="IC526" s="94"/>
      <c r="ID526" s="94"/>
      <c r="IE526" s="94"/>
      <c r="IF526" s="94"/>
      <c r="IG526" s="94"/>
      <c r="IH526" s="94"/>
      <c r="II526" s="94"/>
      <c r="IJ526" s="94"/>
      <c r="IK526" s="94"/>
      <c r="IL526" s="94"/>
      <c r="IM526" s="94"/>
      <c r="IN526" s="94"/>
      <c r="IO526" s="94"/>
      <c r="IP526" s="94"/>
      <c r="IQ526" s="94"/>
      <c r="IR526" s="94"/>
      <c r="IS526" s="94"/>
      <c r="IT526" s="94"/>
      <c r="IU526" s="94"/>
      <c r="IV526" s="94"/>
      <c r="IW526" s="94"/>
      <c r="IX526" s="94"/>
      <c r="IY526" s="94"/>
      <c r="IZ526" s="94"/>
      <c r="JA526" s="94"/>
      <c r="JB526" s="94"/>
    </row>
    <row r="527" spans="1:262" s="19" customFormat="1" ht="25.5" x14ac:dyDescent="0.2">
      <c r="A527" s="180">
        <v>39990</v>
      </c>
      <c r="B527" s="193" t="s">
        <v>981</v>
      </c>
      <c r="C527" s="193" t="s">
        <v>289</v>
      </c>
      <c r="D527" s="193" t="s">
        <v>141</v>
      </c>
      <c r="E527" s="193" t="s">
        <v>144</v>
      </c>
      <c r="F527" s="194">
        <v>39083</v>
      </c>
      <c r="G527" s="186">
        <v>2007</v>
      </c>
      <c r="H527" s="180" t="s">
        <v>46</v>
      </c>
      <c r="I527" s="180" t="str">
        <f>LEFT($H527,2)</f>
        <v>KS</v>
      </c>
      <c r="J527" s="180" t="str">
        <f>RIGHT($H527,2)</f>
        <v>KS</v>
      </c>
      <c r="K527" s="180" t="str">
        <f>IF($L527=$M527,L527,CONCATENATE($L527,", ",IF(ISBLANK(N527),"",CONCATENATE(N527,", ")),$M527))</f>
        <v>South Central</v>
      </c>
      <c r="L527" s="180" t="str">
        <f>INDEX('State '!$A$1:$C$62,MATCH($I527,'State '!$B:$B,0),3)</f>
        <v>South Central</v>
      </c>
      <c r="M527" s="180" t="str">
        <f>INDEX('State '!$A$1:$C$62,MATCH($J527,'State '!$B:$B,0),3)</f>
        <v>South Central</v>
      </c>
      <c r="N527" s="180"/>
      <c r="O527" s="187">
        <v>4.96</v>
      </c>
      <c r="P527" s="187"/>
      <c r="Q527" s="187">
        <v>160</v>
      </c>
      <c r="R527" s="186">
        <v>24</v>
      </c>
      <c r="S527" s="180" t="s">
        <v>135</v>
      </c>
      <c r="T527" s="180" t="s">
        <v>390</v>
      </c>
      <c r="U527" s="180" t="s">
        <v>982</v>
      </c>
      <c r="V527" s="180"/>
      <c r="W527" s="179"/>
      <c r="X527" s="179"/>
      <c r="Y527" s="179"/>
      <c r="AC527" s="94"/>
      <c r="AD527" s="94"/>
      <c r="AE527" s="94"/>
      <c r="AF527" s="94"/>
      <c r="AG527" s="94"/>
      <c r="AH527" s="94"/>
      <c r="AI527" s="94"/>
      <c r="AJ527" s="94"/>
      <c r="AK527" s="94"/>
      <c r="AL527" s="94"/>
      <c r="AM527" s="94"/>
      <c r="AN527" s="94"/>
      <c r="AO527" s="94"/>
      <c r="AP527" s="94"/>
      <c r="AQ527" s="94"/>
      <c r="AR527" s="94"/>
      <c r="AS527" s="94"/>
      <c r="AT527" s="94"/>
      <c r="AU527" s="94"/>
      <c r="AV527" s="94"/>
      <c r="AW527" s="94"/>
      <c r="AX527" s="94"/>
      <c r="AY527" s="94"/>
      <c r="AZ527" s="94"/>
      <c r="BA527" s="94"/>
      <c r="BB527" s="94"/>
      <c r="BC527" s="94"/>
      <c r="BD527" s="94"/>
      <c r="BE527" s="94"/>
      <c r="BF527" s="94"/>
      <c r="BG527" s="94"/>
      <c r="BH527" s="94"/>
      <c r="BI527" s="94"/>
      <c r="BJ527" s="94"/>
      <c r="BK527" s="94"/>
      <c r="BL527" s="94"/>
      <c r="BM527" s="94"/>
      <c r="BN527" s="94"/>
      <c r="BO527" s="94"/>
      <c r="BP527" s="94"/>
      <c r="BQ527" s="94"/>
      <c r="BR527" s="94"/>
      <c r="BS527" s="94"/>
      <c r="BT527" s="94"/>
      <c r="BU527" s="94"/>
      <c r="BV527" s="94"/>
      <c r="BW527" s="94"/>
      <c r="BX527" s="94"/>
      <c r="BY527" s="94"/>
      <c r="BZ527" s="94"/>
      <c r="CA527" s="94"/>
      <c r="CB527" s="94"/>
      <c r="CC527" s="94"/>
      <c r="CD527" s="94"/>
      <c r="CE527" s="94"/>
      <c r="CF527" s="94"/>
      <c r="CG527" s="94"/>
      <c r="CH527" s="94"/>
      <c r="CI527" s="94"/>
      <c r="CJ527" s="94"/>
      <c r="CK527" s="94"/>
      <c r="CL527" s="94"/>
      <c r="CM527" s="94"/>
      <c r="CN527" s="94"/>
      <c r="CO527" s="94"/>
      <c r="CP527" s="94"/>
      <c r="CQ527" s="94"/>
      <c r="CR527" s="94"/>
      <c r="CS527" s="94"/>
      <c r="CT527" s="94"/>
      <c r="CU527" s="94"/>
      <c r="CV527" s="94"/>
      <c r="CW527" s="94"/>
      <c r="CX527" s="94"/>
      <c r="CY527" s="94"/>
      <c r="CZ527" s="94"/>
      <c r="DA527" s="94"/>
      <c r="DB527" s="94"/>
      <c r="DC527" s="94"/>
      <c r="DD527" s="94"/>
      <c r="DE527" s="94"/>
      <c r="DF527" s="94"/>
      <c r="DG527" s="94"/>
      <c r="DH527" s="94"/>
      <c r="DI527" s="94"/>
      <c r="DJ527" s="94"/>
      <c r="DK527" s="94"/>
      <c r="DL527" s="94"/>
      <c r="DM527" s="94"/>
      <c r="DN527" s="94"/>
      <c r="DO527" s="94"/>
      <c r="DP527" s="94"/>
      <c r="DQ527" s="94"/>
      <c r="DR527" s="94"/>
      <c r="DS527" s="94"/>
      <c r="DT527" s="94"/>
      <c r="DU527" s="94"/>
      <c r="DV527" s="94"/>
      <c r="DW527" s="94"/>
      <c r="DX527" s="94"/>
      <c r="DY527" s="94"/>
      <c r="DZ527" s="94"/>
      <c r="EA527" s="94"/>
      <c r="EB527" s="94"/>
      <c r="EC527" s="94"/>
      <c r="ED527" s="94"/>
      <c r="EE527" s="94"/>
      <c r="EF527" s="94"/>
      <c r="EG527" s="94"/>
      <c r="EH527" s="94"/>
      <c r="EI527" s="94"/>
      <c r="EJ527" s="94"/>
      <c r="EK527" s="94"/>
      <c r="EL527" s="94"/>
      <c r="EM527" s="94"/>
      <c r="EN527" s="94"/>
      <c r="EO527" s="94"/>
      <c r="EP527" s="94"/>
      <c r="EQ527" s="94"/>
      <c r="ER527" s="94"/>
      <c r="ES527" s="94"/>
      <c r="ET527" s="94"/>
      <c r="EU527" s="94"/>
      <c r="EV527" s="94"/>
      <c r="EW527" s="94"/>
      <c r="EX527" s="94"/>
      <c r="EY527" s="94"/>
      <c r="EZ527" s="94"/>
      <c r="FA527" s="94"/>
      <c r="FB527" s="94"/>
      <c r="FC527" s="94"/>
      <c r="FD527" s="94"/>
      <c r="FE527" s="94"/>
      <c r="FF527" s="94"/>
      <c r="FG527" s="94"/>
      <c r="FH527" s="94"/>
      <c r="FI527" s="94"/>
      <c r="FJ527" s="94"/>
      <c r="FK527" s="94"/>
      <c r="FL527" s="94"/>
      <c r="FM527" s="94"/>
      <c r="FN527" s="94"/>
      <c r="FO527" s="94"/>
      <c r="FP527" s="94"/>
      <c r="FQ527" s="94"/>
      <c r="FR527" s="94"/>
      <c r="FS527" s="94"/>
      <c r="FT527" s="94"/>
      <c r="FU527" s="94"/>
      <c r="FV527" s="94"/>
      <c r="FW527" s="94"/>
      <c r="FX527" s="94"/>
      <c r="FY527" s="94"/>
      <c r="FZ527" s="94"/>
      <c r="GA527" s="94"/>
      <c r="GB527" s="94"/>
      <c r="GC527" s="94"/>
      <c r="GD527" s="94"/>
      <c r="GE527" s="94"/>
      <c r="GF527" s="94"/>
      <c r="GG527" s="94"/>
      <c r="GH527" s="94"/>
      <c r="GI527" s="94"/>
      <c r="GJ527" s="94"/>
      <c r="GK527" s="94"/>
      <c r="GL527" s="94"/>
      <c r="GM527" s="94"/>
      <c r="GN527" s="94"/>
      <c r="GO527" s="94"/>
      <c r="GP527" s="94"/>
      <c r="GQ527" s="94"/>
      <c r="GR527" s="94"/>
      <c r="GS527" s="94"/>
      <c r="GT527" s="94"/>
      <c r="GU527" s="94"/>
      <c r="GV527" s="94"/>
      <c r="GW527" s="94"/>
      <c r="GX527" s="94"/>
      <c r="GY527" s="94"/>
      <c r="GZ527" s="94"/>
      <c r="HA527" s="94"/>
      <c r="HB527" s="94"/>
      <c r="HC527" s="94"/>
      <c r="HD527" s="94"/>
      <c r="HE527" s="94"/>
      <c r="HF527" s="94"/>
      <c r="HG527" s="94"/>
      <c r="HH527" s="94"/>
      <c r="HI527" s="94"/>
      <c r="HJ527" s="94"/>
      <c r="HK527" s="94"/>
      <c r="HL527" s="94"/>
      <c r="HM527" s="94"/>
      <c r="HN527" s="94"/>
      <c r="HO527" s="94"/>
      <c r="HP527" s="94"/>
      <c r="HQ527" s="94"/>
      <c r="HR527" s="94"/>
      <c r="HS527" s="94"/>
      <c r="HT527" s="94"/>
      <c r="HU527" s="94"/>
      <c r="HV527" s="94"/>
      <c r="HW527" s="94"/>
      <c r="HX527" s="94"/>
      <c r="HY527" s="94"/>
      <c r="HZ527" s="94"/>
      <c r="IA527" s="94"/>
      <c r="IB527" s="94"/>
      <c r="IC527" s="94"/>
      <c r="ID527" s="94"/>
      <c r="IE527" s="94"/>
      <c r="IF527" s="94"/>
      <c r="IG527" s="94"/>
      <c r="IH527" s="94"/>
      <c r="II527" s="94"/>
      <c r="IJ527" s="94"/>
      <c r="IK527" s="94"/>
      <c r="IL527" s="94"/>
      <c r="IM527" s="94"/>
      <c r="IN527" s="94"/>
      <c r="IO527" s="94"/>
      <c r="IP527" s="94"/>
      <c r="IQ527" s="94"/>
      <c r="IR527" s="94"/>
      <c r="IS527" s="94"/>
      <c r="IT527" s="94"/>
      <c r="IU527" s="94"/>
      <c r="IV527" s="94"/>
      <c r="IW527" s="94"/>
      <c r="IX527" s="94"/>
      <c r="IY527" s="94"/>
      <c r="IZ527" s="94"/>
      <c r="JA527" s="94"/>
      <c r="JB527" s="94"/>
    </row>
    <row r="528" spans="1:262" ht="25.5" x14ac:dyDescent="0.2">
      <c r="A528" s="180">
        <v>39990</v>
      </c>
      <c r="B528" s="193" t="s">
        <v>976</v>
      </c>
      <c r="C528" s="193" t="s">
        <v>218</v>
      </c>
      <c r="D528" s="193" t="s">
        <v>134</v>
      </c>
      <c r="E528" s="193" t="s">
        <v>144</v>
      </c>
      <c r="F528" s="194">
        <v>39420</v>
      </c>
      <c r="G528" s="186">
        <v>2007</v>
      </c>
      <c r="H528" s="180" t="s">
        <v>0</v>
      </c>
      <c r="I528" s="180" t="str">
        <f>LEFT($H528,2)</f>
        <v>LA</v>
      </c>
      <c r="J528" s="180" t="str">
        <f>RIGHT($H528,2)</f>
        <v>LA</v>
      </c>
      <c r="K528" s="180" t="str">
        <f>IF($L528=$M528,L528,CONCATENATE($L528,", ",IF(ISBLANK(N528),"",CONCATENATE(N528,", ")),$M528))</f>
        <v>South Central</v>
      </c>
      <c r="L528" s="180" t="str">
        <f>INDEX('State '!$A$1:$C$62,MATCH($I528,'State '!$B:$B,0),3)</f>
        <v>South Central</v>
      </c>
      <c r="M528" s="180" t="str">
        <f>INDEX('State '!$A$1:$C$62,MATCH($J528,'State '!$B:$B,0),3)</f>
        <v>South Central</v>
      </c>
      <c r="N528" s="180"/>
      <c r="O528" s="187">
        <v>75</v>
      </c>
      <c r="P528" s="187">
        <v>42.83</v>
      </c>
      <c r="Q528" s="187">
        <v>600</v>
      </c>
      <c r="R528" s="186">
        <v>24</v>
      </c>
      <c r="S528" s="180" t="s">
        <v>135</v>
      </c>
      <c r="T528" s="180" t="s">
        <v>390</v>
      </c>
      <c r="U528" s="180" t="s">
        <v>463</v>
      </c>
      <c r="V528" s="180"/>
      <c r="W528" s="179"/>
      <c r="X528" s="179"/>
      <c r="Y528" s="179"/>
      <c r="Z528" s="94"/>
      <c r="AA528" s="94"/>
      <c r="AB528" s="94"/>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row>
    <row r="529" spans="1:262" x14ac:dyDescent="0.2">
      <c r="A529" s="180">
        <v>39990</v>
      </c>
      <c r="B529" s="181" t="s">
        <v>1004</v>
      </c>
      <c r="C529" s="181" t="s">
        <v>265</v>
      </c>
      <c r="D529" s="181" t="s">
        <v>141</v>
      </c>
      <c r="E529" s="182" t="s">
        <v>144</v>
      </c>
      <c r="F529" s="183">
        <v>39387</v>
      </c>
      <c r="G529" s="190">
        <v>2007</v>
      </c>
      <c r="H529" s="180" t="s">
        <v>21</v>
      </c>
      <c r="I529" s="180" t="str">
        <f>LEFT($H529,2)</f>
        <v>UT</v>
      </c>
      <c r="J529" s="180" t="str">
        <f>RIGHT($H529,2)</f>
        <v>UT</v>
      </c>
      <c r="K529" s="180" t="str">
        <f>IF($L529=$M529,L529,CONCATENATE($L529,", ",IF(ISBLANK(N529),"",CONCATENATE(N529,", ")),$M529))</f>
        <v>Mountain</v>
      </c>
      <c r="L529" s="180" t="str">
        <f>INDEX('State '!$A$1:$C$62,MATCH($I529,'State '!$B:$B,0),3)</f>
        <v>Mountain</v>
      </c>
      <c r="M529" s="180" t="str">
        <f>INDEX('State '!$A$1:$C$62,MATCH($J529,'State '!$B:$B,0),3)</f>
        <v>Mountain</v>
      </c>
      <c r="N529" s="180"/>
      <c r="O529" s="186">
        <v>107.7</v>
      </c>
      <c r="P529" s="186">
        <v>59</v>
      </c>
      <c r="Q529" s="186">
        <v>175</v>
      </c>
      <c r="R529" s="187">
        <v>24</v>
      </c>
      <c r="S529" s="188" t="s">
        <v>135</v>
      </c>
      <c r="T529" s="185" t="s">
        <v>390</v>
      </c>
      <c r="U529" s="189" t="s">
        <v>1005</v>
      </c>
      <c r="V529" s="180"/>
      <c r="W529" s="179"/>
      <c r="X529" s="179"/>
      <c r="Y529" s="179"/>
      <c r="Z529" s="94"/>
      <c r="AA529" s="94"/>
      <c r="AB529" s="94"/>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c r="DY529" s="19"/>
      <c r="DZ529" s="19"/>
      <c r="EA529" s="19"/>
      <c r="EB529" s="19"/>
      <c r="EC529" s="19"/>
      <c r="ED529" s="19"/>
      <c r="EE529" s="19"/>
      <c r="EF529" s="19"/>
      <c r="EG529" s="19"/>
      <c r="EH529" s="19"/>
      <c r="EI529" s="19"/>
      <c r="EJ529" s="19"/>
      <c r="EK529" s="19"/>
      <c r="EL529" s="19"/>
      <c r="EM529" s="19"/>
      <c r="EN529" s="19"/>
      <c r="EO529" s="19"/>
      <c r="EP529" s="19"/>
      <c r="EQ529" s="19"/>
      <c r="ER529" s="19"/>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c r="IN529" s="19"/>
      <c r="IO529" s="19"/>
      <c r="IP529" s="19"/>
      <c r="IQ529" s="19"/>
      <c r="IR529" s="19"/>
      <c r="IS529" s="19"/>
      <c r="IT529" s="19"/>
      <c r="IU529" s="19"/>
      <c r="IV529" s="19"/>
      <c r="IW529" s="19"/>
      <c r="IX529" s="19"/>
      <c r="IY529" s="19"/>
      <c r="IZ529" s="19"/>
      <c r="JA529" s="19"/>
      <c r="JB529" s="19"/>
    </row>
    <row r="530" spans="1:262" x14ac:dyDescent="0.2">
      <c r="A530" s="180">
        <v>40367</v>
      </c>
      <c r="B530" s="193" t="s">
        <v>977</v>
      </c>
      <c r="C530" s="193" t="s">
        <v>311</v>
      </c>
      <c r="D530" s="193" t="s">
        <v>134</v>
      </c>
      <c r="E530" s="193" t="s">
        <v>144</v>
      </c>
      <c r="F530" s="194">
        <v>39121</v>
      </c>
      <c r="G530" s="186">
        <v>2007</v>
      </c>
      <c r="H530" s="180" t="s">
        <v>29</v>
      </c>
      <c r="I530" s="180" t="str">
        <f>LEFT($H530,2)</f>
        <v>WY</v>
      </c>
      <c r="J530" s="180" t="str">
        <f>RIGHT($H530,2)</f>
        <v>WY</v>
      </c>
      <c r="K530" s="180" t="str">
        <f>IF($L530=$M530,L530,CONCATENATE($L530,", ",IF(ISBLANK(N530),"",CONCATENATE(N530,", ")),$M530))</f>
        <v>Mountain</v>
      </c>
      <c r="L530" s="180" t="str">
        <f>INDEX('State '!$A$1:$C$62,MATCH($I530,'State '!$B:$B,0),3)</f>
        <v>Mountain</v>
      </c>
      <c r="M530" s="180" t="str">
        <f>INDEX('State '!$A$1:$C$62,MATCH($J530,'State '!$B:$B,0),3)</f>
        <v>Mountain</v>
      </c>
      <c r="N530" s="180"/>
      <c r="O530" s="187">
        <v>11.3</v>
      </c>
      <c r="P530" s="187">
        <v>20.8</v>
      </c>
      <c r="Q530" s="187">
        <v>330</v>
      </c>
      <c r="R530" s="186">
        <v>20</v>
      </c>
      <c r="S530" s="180" t="s">
        <v>135</v>
      </c>
      <c r="T530" s="180" t="s">
        <v>390</v>
      </c>
      <c r="U530" s="180" t="s">
        <v>978</v>
      </c>
      <c r="V530" s="180"/>
      <c r="W530" s="179"/>
      <c r="X530" s="179"/>
      <c r="Y530" s="179"/>
      <c r="Z530" s="94"/>
      <c r="AA530" s="94"/>
      <c r="AB530" s="94"/>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c r="DX530" s="19"/>
      <c r="DY530" s="19"/>
      <c r="DZ530" s="19"/>
      <c r="EA530" s="19"/>
      <c r="EB530" s="19"/>
      <c r="EC530" s="19"/>
      <c r="ED530" s="19"/>
      <c r="EE530" s="19"/>
      <c r="EF530" s="19"/>
      <c r="EG530" s="19"/>
      <c r="EH530" s="19"/>
      <c r="EI530" s="19"/>
      <c r="EJ530" s="19"/>
      <c r="EK530" s="19"/>
      <c r="EL530" s="19"/>
      <c r="EM530" s="19"/>
      <c r="EN530" s="19"/>
      <c r="EO530" s="19"/>
      <c r="EP530" s="19"/>
      <c r="EQ530" s="19"/>
      <c r="ER530" s="19"/>
      <c r="ES530" s="19"/>
      <c r="ET530" s="19"/>
      <c r="EU530" s="19"/>
      <c r="EV530" s="19"/>
      <c r="EW530" s="19"/>
      <c r="EX530" s="19"/>
      <c r="EY530" s="19"/>
      <c r="EZ530" s="19"/>
      <c r="FA530" s="19"/>
      <c r="FB530" s="19"/>
      <c r="FC530" s="19"/>
      <c r="FD530" s="19"/>
      <c r="FE530" s="19"/>
      <c r="FF530" s="19"/>
      <c r="FG530" s="19"/>
      <c r="FH530" s="19"/>
      <c r="FI530" s="19"/>
      <c r="FJ530" s="19"/>
      <c r="FK530" s="19"/>
      <c r="FL530" s="19"/>
      <c r="FM530" s="19"/>
      <c r="FN530" s="19"/>
      <c r="FO530" s="19"/>
      <c r="FP530" s="19"/>
      <c r="FQ530" s="19"/>
      <c r="FR530" s="19"/>
      <c r="FS530" s="19"/>
      <c r="FT530" s="19"/>
      <c r="FU530" s="19"/>
      <c r="FV530" s="19"/>
      <c r="FW530" s="19"/>
      <c r="FX530" s="19"/>
      <c r="FY530" s="19"/>
      <c r="FZ530" s="19"/>
      <c r="GA530" s="19"/>
      <c r="GB530" s="19"/>
      <c r="GC530" s="19"/>
      <c r="GD530" s="19"/>
      <c r="GE530" s="19"/>
      <c r="GF530" s="19"/>
      <c r="GG530" s="19"/>
      <c r="GH530" s="19"/>
      <c r="GI530" s="19"/>
      <c r="GJ530" s="19"/>
      <c r="GK530" s="19"/>
      <c r="GL530" s="19"/>
      <c r="GM530" s="19"/>
      <c r="GN530" s="19"/>
      <c r="GO530" s="19"/>
      <c r="GP530" s="19"/>
      <c r="GQ530" s="19"/>
      <c r="GR530" s="19"/>
      <c r="GS530" s="19"/>
      <c r="GT530" s="19"/>
      <c r="GU530" s="19"/>
      <c r="GV530" s="19"/>
      <c r="GW530" s="19"/>
      <c r="GX530" s="19"/>
      <c r="GY530" s="19"/>
      <c r="GZ530" s="19"/>
      <c r="HA530" s="19"/>
      <c r="HB530" s="19"/>
      <c r="HC530" s="19"/>
      <c r="HD530" s="19"/>
      <c r="HE530" s="19"/>
      <c r="HF530" s="19"/>
      <c r="HG530" s="19"/>
      <c r="HH530" s="19"/>
      <c r="HI530" s="19"/>
      <c r="HJ530" s="19"/>
      <c r="HK530" s="19"/>
      <c r="HL530" s="19"/>
      <c r="HM530" s="19"/>
      <c r="HN530" s="19"/>
      <c r="HO530" s="19"/>
      <c r="HP530" s="19"/>
      <c r="HQ530" s="19"/>
      <c r="HR530" s="19"/>
      <c r="HS530" s="19"/>
      <c r="HT530" s="19"/>
      <c r="HU530" s="19"/>
      <c r="HV530" s="19"/>
      <c r="HW530" s="19"/>
      <c r="HX530" s="19"/>
      <c r="HY530" s="19"/>
      <c r="HZ530" s="19"/>
      <c r="IA530" s="19"/>
      <c r="IB530" s="19"/>
      <c r="IC530" s="19"/>
      <c r="ID530" s="19"/>
      <c r="IE530" s="19"/>
      <c r="IF530" s="19"/>
      <c r="IG530" s="19"/>
      <c r="IH530" s="19"/>
      <c r="II530" s="19"/>
      <c r="IJ530" s="19"/>
      <c r="IK530" s="19"/>
      <c r="IL530" s="19"/>
      <c r="IM530" s="19"/>
      <c r="IN530" s="19"/>
      <c r="IO530" s="19"/>
      <c r="IP530" s="19"/>
      <c r="IQ530" s="19"/>
      <c r="IR530" s="19"/>
      <c r="IS530" s="19"/>
      <c r="IT530" s="19"/>
      <c r="IU530" s="19"/>
      <c r="IV530" s="19"/>
      <c r="IW530" s="19"/>
      <c r="IX530" s="19"/>
      <c r="IY530" s="19"/>
      <c r="IZ530" s="19"/>
      <c r="JA530" s="19"/>
      <c r="JB530" s="19"/>
    </row>
    <row r="531" spans="1:262" x14ac:dyDescent="0.2">
      <c r="A531" s="180">
        <v>39990</v>
      </c>
      <c r="B531" s="193" t="s">
        <v>980</v>
      </c>
      <c r="C531" s="193" t="s">
        <v>313</v>
      </c>
      <c r="D531" s="193" t="s">
        <v>134</v>
      </c>
      <c r="E531" s="193" t="s">
        <v>144</v>
      </c>
      <c r="F531" s="194">
        <v>39355</v>
      </c>
      <c r="G531" s="186">
        <v>2007</v>
      </c>
      <c r="H531" s="180" t="s">
        <v>442</v>
      </c>
      <c r="I531" s="180" t="str">
        <f>LEFT($H531,2)</f>
        <v>TX</v>
      </c>
      <c r="J531" s="180" t="str">
        <f>RIGHT($H531,2)</f>
        <v>LA</v>
      </c>
      <c r="K531" s="180" t="str">
        <f>IF($L531=$M531,L531,CONCATENATE($L531,", ",IF(ISBLANK(N531),"",CONCATENATE(N531,", ")),$M531))</f>
        <v>South Central</v>
      </c>
      <c r="L531" s="180" t="str">
        <f>INDEX('State '!$A$1:$C$62,MATCH($I531,'State '!$B:$B,0),3)</f>
        <v>South Central</v>
      </c>
      <c r="M531" s="180" t="str">
        <f>INDEX('State '!$A$1:$C$62,MATCH($J531,'State '!$B:$B,0),3)</f>
        <v>South Central</v>
      </c>
      <c r="N531" s="180"/>
      <c r="O531" s="187">
        <v>16</v>
      </c>
      <c r="P531" s="187"/>
      <c r="Q531" s="187">
        <v>50</v>
      </c>
      <c r="R531" s="186"/>
      <c r="S531" s="180" t="s">
        <v>135</v>
      </c>
      <c r="T531" s="180" t="s">
        <v>390</v>
      </c>
      <c r="U531" s="180" t="s">
        <v>925</v>
      </c>
      <c r="V531" s="180"/>
      <c r="W531" s="179"/>
      <c r="X531" s="179"/>
      <c r="Y531" s="179"/>
      <c r="Z531" s="94"/>
      <c r="AA531" s="94"/>
      <c r="AB531" s="94"/>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c r="DX531" s="19"/>
      <c r="DY531" s="19"/>
      <c r="DZ531" s="19"/>
      <c r="EA531" s="19"/>
      <c r="EB531" s="19"/>
      <c r="EC531" s="19"/>
      <c r="ED531" s="19"/>
      <c r="EE531" s="19"/>
      <c r="EF531" s="19"/>
      <c r="EG531" s="19"/>
      <c r="EH531" s="19"/>
      <c r="EI531" s="19"/>
      <c r="EJ531" s="19"/>
      <c r="EK531" s="19"/>
      <c r="EL531" s="19"/>
      <c r="EM531" s="19"/>
      <c r="EN531" s="19"/>
      <c r="EO531" s="19"/>
      <c r="EP531" s="19"/>
      <c r="EQ531" s="19"/>
      <c r="ER531" s="19"/>
      <c r="ES531" s="19"/>
      <c r="ET531" s="19"/>
      <c r="EU531" s="19"/>
      <c r="EV531" s="19"/>
      <c r="EW531" s="19"/>
      <c r="EX531" s="19"/>
      <c r="EY531" s="19"/>
      <c r="EZ531" s="19"/>
      <c r="FA531" s="19"/>
      <c r="FB531" s="19"/>
      <c r="FC531" s="19"/>
      <c r="FD531" s="19"/>
      <c r="FE531" s="19"/>
      <c r="FF531" s="19"/>
      <c r="FG531" s="19"/>
      <c r="FH531" s="19"/>
      <c r="FI531" s="19"/>
      <c r="FJ531" s="19"/>
      <c r="FK531" s="19"/>
      <c r="FL531" s="19"/>
      <c r="FM531" s="19"/>
      <c r="FN531" s="19"/>
      <c r="FO531" s="19"/>
      <c r="FP531" s="19"/>
      <c r="FQ531" s="19"/>
      <c r="FR531" s="19"/>
      <c r="FS531" s="19"/>
      <c r="FT531" s="19"/>
      <c r="FU531" s="19"/>
      <c r="FV531" s="19"/>
      <c r="FW531" s="19"/>
      <c r="FX531" s="19"/>
      <c r="FY531" s="19"/>
      <c r="FZ531" s="19"/>
      <c r="GA531" s="19"/>
      <c r="GB531" s="19"/>
      <c r="GC531" s="19"/>
      <c r="GD531" s="19"/>
      <c r="GE531" s="19"/>
      <c r="GF531" s="19"/>
      <c r="GG531" s="19"/>
      <c r="GH531" s="19"/>
      <c r="GI531" s="19"/>
      <c r="GJ531" s="19"/>
      <c r="GK531" s="19"/>
      <c r="GL531" s="19"/>
      <c r="GM531" s="19"/>
      <c r="GN531" s="19"/>
      <c r="GO531" s="19"/>
      <c r="GP531" s="19"/>
      <c r="GQ531" s="19"/>
      <c r="GR531" s="19"/>
      <c r="GS531" s="19"/>
      <c r="GT531" s="19"/>
      <c r="GU531" s="19"/>
      <c r="GV531" s="19"/>
      <c r="GW531" s="19"/>
      <c r="GX531" s="19"/>
      <c r="GY531" s="19"/>
      <c r="GZ531" s="19"/>
      <c r="HA531" s="19"/>
      <c r="HB531" s="19"/>
      <c r="HC531" s="19"/>
      <c r="HD531" s="19"/>
      <c r="HE531" s="19"/>
      <c r="HF531" s="19"/>
      <c r="HG531" s="19"/>
      <c r="HH531" s="19"/>
      <c r="HI531" s="19"/>
      <c r="HJ531" s="19"/>
      <c r="HK531" s="19"/>
      <c r="HL531" s="19"/>
      <c r="HM531" s="19"/>
      <c r="HN531" s="19"/>
      <c r="HO531" s="19"/>
      <c r="HP531" s="19"/>
      <c r="HQ531" s="19"/>
      <c r="HR531" s="19"/>
      <c r="HS531" s="19"/>
      <c r="HT531" s="19"/>
      <c r="HU531" s="19"/>
      <c r="HV531" s="19"/>
      <c r="HW531" s="19"/>
      <c r="HX531" s="19"/>
      <c r="HY531" s="19"/>
      <c r="HZ531" s="19"/>
      <c r="IA531" s="19"/>
      <c r="IB531" s="19"/>
      <c r="IC531" s="19"/>
      <c r="ID531" s="19"/>
      <c r="IE531" s="19"/>
      <c r="IF531" s="19"/>
      <c r="IG531" s="19"/>
      <c r="IH531" s="19"/>
      <c r="II531" s="19"/>
      <c r="IJ531" s="19"/>
      <c r="IK531" s="19"/>
      <c r="IL531" s="19"/>
      <c r="IM531" s="19"/>
      <c r="IN531" s="19"/>
      <c r="IO531" s="19"/>
      <c r="IP531" s="19"/>
      <c r="IQ531" s="19"/>
      <c r="IR531" s="19"/>
      <c r="IS531" s="19"/>
      <c r="IT531" s="19"/>
      <c r="IU531" s="19"/>
      <c r="IV531" s="19"/>
      <c r="IW531" s="19"/>
      <c r="IX531" s="19"/>
      <c r="IY531" s="19"/>
      <c r="IZ531" s="19"/>
      <c r="JA531" s="19"/>
      <c r="JB531" s="19"/>
    </row>
    <row r="532" spans="1:262" x14ac:dyDescent="0.2">
      <c r="A532" s="180">
        <v>39990</v>
      </c>
      <c r="B532" s="181" t="s">
        <v>990</v>
      </c>
      <c r="C532" s="181" t="s">
        <v>216</v>
      </c>
      <c r="D532" s="181" t="s">
        <v>137</v>
      </c>
      <c r="E532" s="182" t="s">
        <v>144</v>
      </c>
      <c r="F532" s="183">
        <v>39203</v>
      </c>
      <c r="G532" s="190">
        <v>2007</v>
      </c>
      <c r="H532" s="180" t="s">
        <v>991</v>
      </c>
      <c r="I532" s="180" t="str">
        <f>LEFT($H532,2)</f>
        <v>GA</v>
      </c>
      <c r="J532" s="180" t="str">
        <f>RIGHT($H532,2)</f>
        <v>FL</v>
      </c>
      <c r="K532" s="180" t="str">
        <f>IF($L532=$M532,L532,CONCATENATE($L532,", ",IF(ISBLANK(N532),"",CONCATENATE(N532,", ")),$M532))</f>
        <v>Southeast</v>
      </c>
      <c r="L532" s="180" t="str">
        <f>INDEX('State '!$A$1:$C$62,MATCH($I532,'State '!$B:$B,0),3)</f>
        <v>Southeast</v>
      </c>
      <c r="M532" s="180" t="str">
        <f>INDEX('State '!$A$1:$C$62,MATCH($J532,'State '!$B:$B,0),3)</f>
        <v>Southeast</v>
      </c>
      <c r="N532" s="180"/>
      <c r="O532" s="186">
        <v>240</v>
      </c>
      <c r="P532" s="186">
        <v>167</v>
      </c>
      <c r="Q532" s="186">
        <v>335</v>
      </c>
      <c r="R532" s="187">
        <v>24</v>
      </c>
      <c r="S532" s="188" t="s">
        <v>135</v>
      </c>
      <c r="T532" s="185" t="s">
        <v>390</v>
      </c>
      <c r="U532" s="189" t="s">
        <v>889</v>
      </c>
      <c r="V532" s="180"/>
      <c r="W532" s="179"/>
      <c r="X532" s="179"/>
      <c r="Y532" s="179"/>
      <c r="Z532" s="94"/>
      <c r="AA532" s="94"/>
      <c r="AB532" s="94"/>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c r="IU532" s="19"/>
      <c r="IV532" s="19"/>
      <c r="IW532" s="19"/>
      <c r="IX532" s="19"/>
      <c r="IY532" s="19"/>
      <c r="IZ532" s="19"/>
      <c r="JA532" s="19"/>
      <c r="JB532" s="19"/>
    </row>
    <row r="533" spans="1:262" x14ac:dyDescent="0.2">
      <c r="A533" s="180">
        <v>39990</v>
      </c>
      <c r="B533" s="193" t="s">
        <v>986</v>
      </c>
      <c r="C533" s="193" t="s">
        <v>216</v>
      </c>
      <c r="D533" s="193" t="s">
        <v>141</v>
      </c>
      <c r="E533" s="193" t="s">
        <v>144</v>
      </c>
      <c r="F533" s="194">
        <v>39342</v>
      </c>
      <c r="G533" s="186">
        <v>2007</v>
      </c>
      <c r="H533" s="180" t="s">
        <v>17</v>
      </c>
      <c r="I533" s="180" t="str">
        <f>LEFT($H533,2)</f>
        <v>AL</v>
      </c>
      <c r="J533" s="180" t="str">
        <f>RIGHT($H533,2)</f>
        <v>AL</v>
      </c>
      <c r="K533" s="180" t="str">
        <f>IF($L533=$M533,L533,CONCATENATE($L533,", ",IF(ISBLANK(N533),"",CONCATENATE(N533,", ")),$M533))</f>
        <v>South Central</v>
      </c>
      <c r="L533" s="180" t="str">
        <f>INDEX('State '!$A$1:$C$62,MATCH($I533,'State '!$B:$B,0),3)</f>
        <v>South Central</v>
      </c>
      <c r="M533" s="180" t="str">
        <f>INDEX('State '!$A$1:$C$62,MATCH($J533,'State '!$B:$B,0),3)</f>
        <v>South Central</v>
      </c>
      <c r="N533" s="180"/>
      <c r="O533" s="187">
        <v>10.4</v>
      </c>
      <c r="P533" s="187">
        <v>9.61</v>
      </c>
      <c r="Q533" s="187"/>
      <c r="R533" s="186"/>
      <c r="S533" s="180" t="s">
        <v>135</v>
      </c>
      <c r="T533" s="180" t="s">
        <v>390</v>
      </c>
      <c r="U533" s="180" t="s">
        <v>987</v>
      </c>
      <c r="V533" s="180"/>
      <c r="W533" s="179"/>
      <c r="X533" s="179"/>
      <c r="Y533" s="179"/>
      <c r="Z533" s="94"/>
      <c r="AA533" s="94"/>
      <c r="AB533" s="94"/>
    </row>
    <row r="534" spans="1:262" s="19" customFormat="1" x14ac:dyDescent="0.2">
      <c r="A534" s="180">
        <v>39990</v>
      </c>
      <c r="B534" s="181" t="s">
        <v>999</v>
      </c>
      <c r="C534" s="181" t="s">
        <v>315</v>
      </c>
      <c r="D534" s="181" t="s">
        <v>141</v>
      </c>
      <c r="E534" s="182" t="s">
        <v>144</v>
      </c>
      <c r="F534" s="183">
        <v>39417</v>
      </c>
      <c r="G534" s="190">
        <v>2007</v>
      </c>
      <c r="H534" s="180" t="s">
        <v>8</v>
      </c>
      <c r="I534" s="180" t="str">
        <f>LEFT($H534,2)</f>
        <v>OH</v>
      </c>
      <c r="J534" s="180" t="str">
        <f>RIGHT($H534,2)</f>
        <v>OH</v>
      </c>
      <c r="K534" s="180" t="str">
        <f>IF($L534=$M534,L534,CONCATENATE($L534,", ",IF(ISBLANK(N534),"",CONCATENATE(N534,", ")),$M534))</f>
        <v>Northeast</v>
      </c>
      <c r="L534" s="180" t="str">
        <f>INDEX('State '!$A$1:$C$62,MATCH($I534,'State '!$B:$B,0),3)</f>
        <v>Northeast</v>
      </c>
      <c r="M534" s="180" t="str">
        <f>INDEX('State '!$A$1:$C$62,MATCH($J534,'State '!$B:$B,0),3)</f>
        <v>Northeast</v>
      </c>
      <c r="N534" s="180"/>
      <c r="O534" s="186">
        <v>13.5</v>
      </c>
      <c r="P534" s="186">
        <v>10</v>
      </c>
      <c r="Q534" s="186">
        <v>100</v>
      </c>
      <c r="R534" s="187">
        <v>16</v>
      </c>
      <c r="S534" s="188" t="s">
        <v>139</v>
      </c>
      <c r="T534" s="185" t="s">
        <v>188</v>
      </c>
      <c r="U534" s="189" t="s">
        <v>391</v>
      </c>
      <c r="V534" s="180"/>
      <c r="W534" s="179"/>
      <c r="X534" s="179"/>
      <c r="Y534" s="179"/>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94"/>
      <c r="CD534" s="94"/>
      <c r="CE534" s="94"/>
      <c r="CF534" s="94"/>
      <c r="CG534" s="94"/>
      <c r="CH534" s="94"/>
      <c r="CI534" s="94"/>
      <c r="CJ534" s="94"/>
      <c r="CK534" s="94"/>
      <c r="CL534" s="94"/>
      <c r="CM534" s="94"/>
      <c r="CN534" s="94"/>
      <c r="CO534" s="94"/>
      <c r="CP534" s="94"/>
      <c r="CQ534" s="94"/>
      <c r="CR534" s="94"/>
      <c r="CS534" s="94"/>
      <c r="CT534" s="94"/>
      <c r="CU534" s="94"/>
      <c r="CV534" s="94"/>
      <c r="CW534" s="94"/>
      <c r="CX534" s="94"/>
      <c r="CY534" s="94"/>
      <c r="CZ534" s="94"/>
      <c r="DA534" s="94"/>
      <c r="DB534" s="94"/>
      <c r="DC534" s="94"/>
      <c r="DD534" s="94"/>
      <c r="DE534" s="94"/>
      <c r="DF534" s="94"/>
      <c r="DG534" s="94"/>
      <c r="DH534" s="94"/>
      <c r="DI534" s="94"/>
      <c r="DJ534" s="94"/>
      <c r="DK534" s="94"/>
      <c r="DL534" s="94"/>
      <c r="DM534" s="94"/>
      <c r="DN534" s="94"/>
      <c r="DO534" s="94"/>
      <c r="DP534" s="94"/>
      <c r="DQ534" s="94"/>
      <c r="DR534" s="94"/>
      <c r="DS534" s="94"/>
      <c r="DT534" s="94"/>
      <c r="DU534" s="94"/>
      <c r="DV534" s="94"/>
      <c r="DW534" s="94"/>
      <c r="DX534" s="94"/>
      <c r="DY534" s="94"/>
      <c r="DZ534" s="94"/>
      <c r="EA534" s="94"/>
      <c r="EB534" s="94"/>
      <c r="EC534" s="94"/>
      <c r="ED534" s="94"/>
      <c r="EE534" s="94"/>
      <c r="EF534" s="94"/>
      <c r="EG534" s="94"/>
      <c r="EH534" s="94"/>
      <c r="EI534" s="94"/>
      <c r="EJ534" s="94"/>
      <c r="EK534" s="94"/>
      <c r="EL534" s="94"/>
      <c r="EM534" s="94"/>
      <c r="EN534" s="94"/>
      <c r="EO534" s="94"/>
      <c r="EP534" s="94"/>
      <c r="EQ534" s="94"/>
      <c r="ER534" s="94"/>
      <c r="ES534" s="94"/>
      <c r="ET534" s="94"/>
      <c r="EU534" s="94"/>
      <c r="EV534" s="94"/>
      <c r="EW534" s="94"/>
      <c r="EX534" s="94"/>
      <c r="EY534" s="94"/>
      <c r="EZ534" s="94"/>
      <c r="FA534" s="94"/>
      <c r="FB534" s="94"/>
      <c r="FC534" s="94"/>
      <c r="FD534" s="94"/>
      <c r="FE534" s="94"/>
      <c r="FF534" s="94"/>
      <c r="FG534" s="94"/>
      <c r="FH534" s="94"/>
      <c r="FI534" s="94"/>
      <c r="FJ534" s="94"/>
      <c r="FK534" s="94"/>
      <c r="FL534" s="94"/>
      <c r="FM534" s="94"/>
      <c r="FN534" s="94"/>
      <c r="FO534" s="94"/>
      <c r="FP534" s="94"/>
      <c r="FQ534" s="94"/>
      <c r="FR534" s="94"/>
      <c r="FS534" s="94"/>
      <c r="FT534" s="94"/>
      <c r="FU534" s="94"/>
      <c r="FV534" s="94"/>
      <c r="FW534" s="94"/>
      <c r="FX534" s="94"/>
      <c r="FY534" s="94"/>
      <c r="FZ534" s="94"/>
      <c r="GA534" s="94"/>
      <c r="GB534" s="94"/>
      <c r="GC534" s="94"/>
      <c r="GD534" s="94"/>
      <c r="GE534" s="94"/>
      <c r="GF534" s="94"/>
      <c r="GG534" s="94"/>
      <c r="GH534" s="94"/>
      <c r="GI534" s="94"/>
      <c r="GJ534" s="94"/>
      <c r="GK534" s="94"/>
      <c r="GL534" s="94"/>
      <c r="GM534" s="94"/>
      <c r="GN534" s="94"/>
      <c r="GO534" s="94"/>
      <c r="GP534" s="94"/>
      <c r="GQ534" s="94"/>
      <c r="GR534" s="94"/>
      <c r="GS534" s="94"/>
      <c r="GT534" s="94"/>
      <c r="GU534" s="94"/>
      <c r="GV534" s="94"/>
      <c r="GW534" s="94"/>
      <c r="GX534" s="94"/>
      <c r="GY534" s="94"/>
      <c r="GZ534" s="94"/>
      <c r="HA534" s="94"/>
      <c r="HB534" s="94"/>
      <c r="HC534" s="94"/>
      <c r="HD534" s="94"/>
      <c r="HE534" s="94"/>
      <c r="HF534" s="94"/>
      <c r="HG534" s="94"/>
      <c r="HH534" s="94"/>
      <c r="HI534" s="94"/>
      <c r="HJ534" s="94"/>
      <c r="HK534" s="94"/>
      <c r="HL534" s="94"/>
      <c r="HM534" s="94"/>
      <c r="HN534" s="94"/>
      <c r="HO534" s="94"/>
      <c r="HP534" s="94"/>
      <c r="HQ534" s="94"/>
      <c r="HR534" s="94"/>
      <c r="HS534" s="94"/>
      <c r="HT534" s="94"/>
      <c r="HU534" s="94"/>
      <c r="HV534" s="94"/>
      <c r="HW534" s="94"/>
      <c r="HX534" s="94"/>
      <c r="HY534" s="94"/>
      <c r="HZ534" s="94"/>
      <c r="IA534" s="94"/>
      <c r="IB534" s="94"/>
      <c r="IC534" s="94"/>
      <c r="ID534" s="94"/>
      <c r="IE534" s="94"/>
      <c r="IF534" s="94"/>
      <c r="IG534" s="94"/>
      <c r="IH534" s="94"/>
      <c r="II534" s="94"/>
      <c r="IJ534" s="94"/>
      <c r="IK534" s="94"/>
      <c r="IL534" s="94"/>
      <c r="IM534" s="94"/>
      <c r="IN534" s="94"/>
      <c r="IO534" s="94"/>
      <c r="IP534" s="94"/>
      <c r="IQ534" s="94"/>
      <c r="IR534" s="94"/>
      <c r="IS534" s="94"/>
      <c r="IT534" s="94"/>
      <c r="IU534" s="94"/>
      <c r="IV534" s="94"/>
      <c r="IW534" s="94"/>
      <c r="IX534" s="94"/>
      <c r="IY534" s="94"/>
      <c r="IZ534" s="94"/>
      <c r="JA534" s="94"/>
      <c r="JB534" s="94"/>
    </row>
    <row r="535" spans="1:262" s="19" customFormat="1" x14ac:dyDescent="0.2">
      <c r="A535" s="180">
        <v>39990</v>
      </c>
      <c r="B535" s="181" t="s">
        <v>979</v>
      </c>
      <c r="C535" s="181" t="s">
        <v>312</v>
      </c>
      <c r="D535" s="181" t="s">
        <v>134</v>
      </c>
      <c r="E535" s="182" t="s">
        <v>144</v>
      </c>
      <c r="F535" s="183">
        <v>39326</v>
      </c>
      <c r="G535" s="190">
        <v>2007</v>
      </c>
      <c r="H535" s="180" t="s">
        <v>37</v>
      </c>
      <c r="I535" s="180" t="str">
        <f>LEFT($H535,2)</f>
        <v>OK</v>
      </c>
      <c r="J535" s="180" t="str">
        <f>RIGHT($H535,2)</f>
        <v>OK</v>
      </c>
      <c r="K535" s="180" t="str">
        <f>IF($L535=$M535,L535,CONCATENATE($L535,", ",IF(ISBLANK(N535),"",CONCATENATE(N535,", ")),$M535))</f>
        <v>South Central</v>
      </c>
      <c r="L535" s="180" t="str">
        <f>INDEX('State '!$A$1:$C$62,MATCH($I535,'State '!$B:$B,0),3)</f>
        <v>South Central</v>
      </c>
      <c r="M535" s="180" t="str">
        <f>INDEX('State '!$A$1:$C$62,MATCH($J535,'State '!$B:$B,0),3)</f>
        <v>South Central</v>
      </c>
      <c r="N535" s="180"/>
      <c r="O535" s="186">
        <v>11.2</v>
      </c>
      <c r="P535" s="186">
        <v>14.5</v>
      </c>
      <c r="Q535" s="186">
        <v>175</v>
      </c>
      <c r="R535" s="187">
        <v>20</v>
      </c>
      <c r="S535" s="188" t="s">
        <v>135</v>
      </c>
      <c r="T535" s="185" t="s">
        <v>390</v>
      </c>
      <c r="U535" s="189" t="s">
        <v>391</v>
      </c>
      <c r="V535" s="180"/>
      <c r="W535" s="179"/>
      <c r="X535" s="179"/>
      <c r="Y535" s="179"/>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A535" s="94"/>
      <c r="CB535" s="94"/>
      <c r="CC535" s="94"/>
      <c r="CD535" s="94"/>
      <c r="CE535" s="94"/>
      <c r="CF535" s="94"/>
      <c r="CG535" s="94"/>
      <c r="CH535" s="94"/>
      <c r="CI535" s="94"/>
      <c r="CJ535" s="94"/>
      <c r="CK535" s="94"/>
      <c r="CL535" s="94"/>
      <c r="CM535" s="94"/>
      <c r="CN535" s="94"/>
      <c r="CO535" s="94"/>
      <c r="CP535" s="94"/>
      <c r="CQ535" s="94"/>
      <c r="CR535" s="94"/>
      <c r="CS535" s="94"/>
      <c r="CT535" s="94"/>
      <c r="CU535" s="94"/>
      <c r="CV535" s="94"/>
      <c r="CW535" s="94"/>
      <c r="CX535" s="94"/>
      <c r="CY535" s="94"/>
      <c r="CZ535" s="94"/>
      <c r="DA535" s="94"/>
      <c r="DB535" s="94"/>
      <c r="DC535" s="94"/>
      <c r="DD535" s="94"/>
      <c r="DE535" s="94"/>
      <c r="DF535" s="94"/>
      <c r="DG535" s="94"/>
      <c r="DH535" s="94"/>
      <c r="DI535" s="94"/>
      <c r="DJ535" s="94"/>
      <c r="DK535" s="94"/>
      <c r="DL535" s="94"/>
      <c r="DM535" s="94"/>
      <c r="DN535" s="94"/>
      <c r="DO535" s="94"/>
      <c r="DP535" s="94"/>
      <c r="DQ535" s="94"/>
      <c r="DR535" s="94"/>
      <c r="DS535" s="94"/>
      <c r="DT535" s="94"/>
      <c r="DU535" s="94"/>
      <c r="DV535" s="94"/>
      <c r="DW535" s="94"/>
      <c r="DX535" s="94"/>
      <c r="DY535" s="94"/>
      <c r="DZ535" s="94"/>
      <c r="EA535" s="94"/>
      <c r="EB535" s="94"/>
      <c r="EC535" s="94"/>
      <c r="ED535" s="94"/>
      <c r="EE535" s="94"/>
      <c r="EF535" s="94"/>
      <c r="EG535" s="94"/>
      <c r="EH535" s="94"/>
      <c r="EI535" s="94"/>
      <c r="EJ535" s="94"/>
      <c r="EK535" s="94"/>
      <c r="EL535" s="94"/>
      <c r="EM535" s="94"/>
      <c r="EN535" s="94"/>
      <c r="EO535" s="94"/>
      <c r="EP535" s="94"/>
      <c r="EQ535" s="94"/>
      <c r="ER535" s="94"/>
      <c r="ES535" s="94"/>
      <c r="ET535" s="94"/>
      <c r="EU535" s="94"/>
      <c r="EV535" s="94"/>
      <c r="EW535" s="94"/>
      <c r="EX535" s="94"/>
      <c r="EY535" s="94"/>
      <c r="EZ535" s="94"/>
      <c r="FA535" s="94"/>
      <c r="FB535" s="94"/>
      <c r="FC535" s="94"/>
      <c r="FD535" s="94"/>
      <c r="FE535" s="94"/>
      <c r="FF535" s="94"/>
      <c r="FG535" s="94"/>
      <c r="FH535" s="94"/>
      <c r="FI535" s="94"/>
      <c r="FJ535" s="94"/>
      <c r="FK535" s="94"/>
      <c r="FL535" s="94"/>
      <c r="FM535" s="94"/>
      <c r="FN535" s="94"/>
      <c r="FO535" s="94"/>
      <c r="FP535" s="94"/>
      <c r="FQ535" s="94"/>
      <c r="FR535" s="94"/>
      <c r="FS535" s="94"/>
      <c r="FT535" s="94"/>
      <c r="FU535" s="94"/>
      <c r="FV535" s="94"/>
      <c r="FW535" s="94"/>
      <c r="FX535" s="94"/>
      <c r="FY535" s="94"/>
      <c r="FZ535" s="94"/>
      <c r="GA535" s="94"/>
      <c r="GB535" s="94"/>
      <c r="GC535" s="94"/>
      <c r="GD535" s="94"/>
      <c r="GE535" s="94"/>
      <c r="GF535" s="94"/>
      <c r="GG535" s="94"/>
      <c r="GH535" s="94"/>
      <c r="GI535" s="94"/>
      <c r="GJ535" s="94"/>
      <c r="GK535" s="94"/>
      <c r="GL535" s="94"/>
      <c r="GM535" s="94"/>
      <c r="GN535" s="94"/>
      <c r="GO535" s="94"/>
      <c r="GP535" s="94"/>
      <c r="GQ535" s="94"/>
      <c r="GR535" s="94"/>
      <c r="GS535" s="94"/>
      <c r="GT535" s="94"/>
      <c r="GU535" s="94"/>
      <c r="GV535" s="94"/>
      <c r="GW535" s="94"/>
      <c r="GX535" s="94"/>
      <c r="GY535" s="94"/>
      <c r="GZ535" s="94"/>
      <c r="HA535" s="94"/>
      <c r="HB535" s="94"/>
      <c r="HC535" s="94"/>
      <c r="HD535" s="94"/>
      <c r="HE535" s="94"/>
      <c r="HF535" s="94"/>
      <c r="HG535" s="94"/>
      <c r="HH535" s="94"/>
      <c r="HI535" s="94"/>
      <c r="HJ535" s="94"/>
      <c r="HK535" s="94"/>
      <c r="HL535" s="94"/>
      <c r="HM535" s="94"/>
      <c r="HN535" s="94"/>
      <c r="HO535" s="94"/>
      <c r="HP535" s="94"/>
      <c r="HQ535" s="94"/>
      <c r="HR535" s="94"/>
      <c r="HS535" s="94"/>
      <c r="HT535" s="94"/>
      <c r="HU535" s="94"/>
      <c r="HV535" s="94"/>
      <c r="HW535" s="94"/>
      <c r="HX535" s="94"/>
      <c r="HY535" s="94"/>
      <c r="HZ535" s="94"/>
      <c r="IA535" s="94"/>
      <c r="IB535" s="94"/>
      <c r="IC535" s="94"/>
      <c r="ID535" s="94"/>
      <c r="IE535" s="94"/>
      <c r="IF535" s="94"/>
      <c r="IG535" s="94"/>
      <c r="IH535" s="94"/>
      <c r="II535" s="94"/>
      <c r="IJ535" s="94"/>
      <c r="IK535" s="94"/>
      <c r="IL535" s="94"/>
      <c r="IM535" s="94"/>
      <c r="IN535" s="94"/>
      <c r="IO535" s="94"/>
      <c r="IP535" s="94"/>
      <c r="IQ535" s="94"/>
      <c r="IR535" s="94"/>
      <c r="IS535" s="94"/>
      <c r="IT535" s="94"/>
      <c r="IU535" s="94"/>
      <c r="IV535" s="94"/>
      <c r="IW535" s="94"/>
      <c r="IX535" s="94"/>
      <c r="IY535" s="94"/>
      <c r="IZ535" s="94"/>
      <c r="JA535" s="94"/>
      <c r="JB535" s="94"/>
    </row>
    <row r="536" spans="1:262" x14ac:dyDescent="0.2">
      <c r="A536" s="180">
        <v>39990</v>
      </c>
      <c r="B536" s="181" t="s">
        <v>1006</v>
      </c>
      <c r="C536" s="181" t="s">
        <v>207</v>
      </c>
      <c r="D536" s="181" t="s">
        <v>137</v>
      </c>
      <c r="E536" s="182" t="s">
        <v>144</v>
      </c>
      <c r="F536" s="183">
        <v>39264</v>
      </c>
      <c r="G536" s="190">
        <v>2007</v>
      </c>
      <c r="H536" s="180" t="s">
        <v>47</v>
      </c>
      <c r="I536" s="180" t="str">
        <f>LEFT($H536,2)</f>
        <v>GM</v>
      </c>
      <c r="J536" s="180" t="str">
        <f>RIGHT($H536,2)</f>
        <v>GM</v>
      </c>
      <c r="K536" s="180" t="str">
        <f>IF($L536=$M536,L536,CONCATENATE($L536,", ",IF(ISBLANK(N536),"",CONCATENATE(N536,", ")),$M536))</f>
        <v>Gulf of Mexico</v>
      </c>
      <c r="L536" s="180" t="str">
        <f>INDEX('State '!$A$1:$C$62,MATCH($I536,'State '!$B:$B,0),3)</f>
        <v>Gulf of Mexico</v>
      </c>
      <c r="M536" s="180" t="str">
        <f>INDEX('State '!$A$1:$C$62,MATCH($J536,'State '!$B:$B,0),3)</f>
        <v>Gulf of Mexico</v>
      </c>
      <c r="N536" s="180"/>
      <c r="O536" s="186">
        <v>40</v>
      </c>
      <c r="P536" s="186">
        <v>1</v>
      </c>
      <c r="Q536" s="186">
        <v>1000</v>
      </c>
      <c r="R536" s="187" t="s">
        <v>614</v>
      </c>
      <c r="S536" s="188" t="s">
        <v>135</v>
      </c>
      <c r="T536" s="185" t="s">
        <v>1007</v>
      </c>
      <c r="U536" s="189" t="s">
        <v>1008</v>
      </c>
      <c r="V536" s="180"/>
      <c r="W536" s="179"/>
      <c r="X536" s="179"/>
      <c r="Y536" s="179"/>
      <c r="Z536" s="94"/>
      <c r="AA536" s="94"/>
      <c r="AB536" s="94"/>
    </row>
    <row r="537" spans="1:262" x14ac:dyDescent="0.2">
      <c r="A537" s="180">
        <v>39990</v>
      </c>
      <c r="B537" s="181" t="s">
        <v>929</v>
      </c>
      <c r="C537" s="181" t="s">
        <v>207</v>
      </c>
      <c r="D537" s="181" t="s">
        <v>141</v>
      </c>
      <c r="E537" s="182" t="s">
        <v>144</v>
      </c>
      <c r="F537" s="183">
        <v>39339</v>
      </c>
      <c r="G537" s="190">
        <v>2007</v>
      </c>
      <c r="H537" s="180" t="s">
        <v>47</v>
      </c>
      <c r="I537" s="180" t="str">
        <f>LEFT($H537,2)</f>
        <v>GM</v>
      </c>
      <c r="J537" s="180" t="str">
        <f>RIGHT($H537,2)</f>
        <v>GM</v>
      </c>
      <c r="K537" s="180" t="str">
        <f>IF($L537=$M537,L537,CONCATENATE($L537,", ",IF(ISBLANK(N537),"",CONCATENATE(N537,", ")),$M537))</f>
        <v>Gulf of Mexico</v>
      </c>
      <c r="L537" s="180" t="str">
        <f>INDEX('State '!$A$1:$C$62,MATCH($I537,'State '!$B:$B,0),3)</f>
        <v>Gulf of Mexico</v>
      </c>
      <c r="M537" s="180" t="str">
        <f>INDEX('State '!$A$1:$C$62,MATCH($J537,'State '!$B:$B,0),3)</f>
        <v>Gulf of Mexico</v>
      </c>
      <c r="N537" s="180"/>
      <c r="O537" s="186">
        <v>22</v>
      </c>
      <c r="P537" s="186">
        <v>6.23</v>
      </c>
      <c r="Q537" s="186">
        <v>200</v>
      </c>
      <c r="R537" s="187">
        <v>24</v>
      </c>
      <c r="S537" s="188" t="s">
        <v>135</v>
      </c>
      <c r="T537" s="185" t="s">
        <v>390</v>
      </c>
      <c r="U537" s="189" t="s">
        <v>930</v>
      </c>
      <c r="V537" s="180"/>
      <c r="W537" s="179"/>
      <c r="X537" s="179"/>
      <c r="Y537" s="179"/>
      <c r="Z537" s="94"/>
      <c r="AA537" s="94"/>
      <c r="AB537" s="94"/>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row>
    <row r="538" spans="1:262" s="19" customFormat="1" x14ac:dyDescent="0.2">
      <c r="A538" s="180">
        <v>39990</v>
      </c>
      <c r="B538" s="181" t="s">
        <v>923</v>
      </c>
      <c r="C538" s="181" t="s">
        <v>200</v>
      </c>
      <c r="D538" s="181" t="s">
        <v>141</v>
      </c>
      <c r="E538" s="182" t="s">
        <v>144</v>
      </c>
      <c r="F538" s="183">
        <v>39416</v>
      </c>
      <c r="G538" s="190">
        <v>2007</v>
      </c>
      <c r="H538" s="180" t="s">
        <v>924</v>
      </c>
      <c r="I538" s="180" t="str">
        <f>LEFT($H538,2)</f>
        <v>PA</v>
      </c>
      <c r="J538" s="180" t="str">
        <f>RIGHT($H538,2)</f>
        <v>NJ</v>
      </c>
      <c r="K538" s="180" t="str">
        <f>IF($L538=$M538,L538,CONCATENATE($L538,", ",IF(ISBLANK(N538),"",CONCATENATE(N538,", ")),$M538))</f>
        <v>Northeast</v>
      </c>
      <c r="L538" s="180" t="str">
        <f>INDEX('State '!$A$1:$C$62,MATCH($I538,'State '!$B:$B,0),3)</f>
        <v>Northeast</v>
      </c>
      <c r="M538" s="180" t="str">
        <f>INDEX('State '!$A$1:$C$62,MATCH($J538,'State '!$B:$B,0),3)</f>
        <v>Northeast</v>
      </c>
      <c r="N538" s="180"/>
      <c r="O538" s="186">
        <v>116.7</v>
      </c>
      <c r="P538" s="186">
        <v>21.64</v>
      </c>
      <c r="Q538" s="186">
        <v>150</v>
      </c>
      <c r="R538" s="187">
        <v>36</v>
      </c>
      <c r="S538" s="188" t="s">
        <v>135</v>
      </c>
      <c r="T538" s="185" t="s">
        <v>390</v>
      </c>
      <c r="U538" s="189" t="s">
        <v>873</v>
      </c>
      <c r="V538" s="180"/>
      <c r="W538" s="179"/>
      <c r="X538" s="179"/>
      <c r="Y538" s="179"/>
    </row>
    <row r="539" spans="1:262" s="19" customFormat="1" x14ac:dyDescent="0.2">
      <c r="A539" s="180">
        <v>39990</v>
      </c>
      <c r="B539" s="193" t="s">
        <v>958</v>
      </c>
      <c r="C539" s="193" t="s">
        <v>1941</v>
      </c>
      <c r="D539" s="193" t="s">
        <v>141</v>
      </c>
      <c r="E539" s="193" t="s">
        <v>144</v>
      </c>
      <c r="F539" s="194">
        <v>39429</v>
      </c>
      <c r="G539" s="186">
        <v>2007</v>
      </c>
      <c r="H539" s="180" t="s">
        <v>412</v>
      </c>
      <c r="I539" s="180" t="str">
        <f>LEFT($H539,2)</f>
        <v>PA</v>
      </c>
      <c r="J539" s="180" t="str">
        <f>RIGHT($H539,2)</f>
        <v>NY</v>
      </c>
      <c r="K539" s="180" t="str">
        <f>IF($L539=$M539,L539,CONCATENATE($L539,", ",IF(ISBLANK(N539),"",CONCATENATE(N539,", ")),$M539))</f>
        <v>Northeast</v>
      </c>
      <c r="L539" s="180" t="str">
        <f>INDEX('State '!$A$1:$C$62,MATCH($I539,'State '!$B:$B,0),3)</f>
        <v>Northeast</v>
      </c>
      <c r="M539" s="180" t="str">
        <f>INDEX('State '!$A$1:$C$62,MATCH($J539,'State '!$B:$B,0),3)</f>
        <v>Northeast</v>
      </c>
      <c r="N539" s="180"/>
      <c r="O539" s="187">
        <v>162.1</v>
      </c>
      <c r="P539" s="187">
        <v>15</v>
      </c>
      <c r="Q539" s="187">
        <v>100</v>
      </c>
      <c r="R539" s="186"/>
      <c r="S539" s="180" t="s">
        <v>135</v>
      </c>
      <c r="T539" s="180" t="s">
        <v>390</v>
      </c>
      <c r="U539" s="180" t="s">
        <v>959</v>
      </c>
      <c r="V539" s="180"/>
      <c r="W539" s="179"/>
      <c r="X539" s="179"/>
      <c r="Y539" s="179"/>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94"/>
      <c r="CD539" s="94"/>
      <c r="CE539" s="94"/>
      <c r="CF539" s="94"/>
      <c r="CG539" s="94"/>
      <c r="CH539" s="94"/>
      <c r="CI539" s="94"/>
      <c r="CJ539" s="94"/>
      <c r="CK539" s="94"/>
      <c r="CL539" s="94"/>
      <c r="CM539" s="94"/>
      <c r="CN539" s="94"/>
      <c r="CO539" s="94"/>
      <c r="CP539" s="94"/>
      <c r="CQ539" s="94"/>
      <c r="CR539" s="94"/>
      <c r="CS539" s="94"/>
      <c r="CT539" s="94"/>
      <c r="CU539" s="94"/>
      <c r="CV539" s="94"/>
      <c r="CW539" s="94"/>
      <c r="CX539" s="94"/>
      <c r="CY539" s="94"/>
      <c r="CZ539" s="94"/>
      <c r="DA539" s="94"/>
      <c r="DB539" s="94"/>
      <c r="DC539" s="94"/>
      <c r="DD539" s="94"/>
      <c r="DE539" s="94"/>
      <c r="DF539" s="94"/>
      <c r="DG539" s="94"/>
      <c r="DH539" s="94"/>
      <c r="DI539" s="94"/>
      <c r="DJ539" s="94"/>
      <c r="DK539" s="94"/>
      <c r="DL539" s="94"/>
      <c r="DM539" s="94"/>
      <c r="DN539" s="94"/>
      <c r="DO539" s="94"/>
      <c r="DP539" s="94"/>
      <c r="DQ539" s="94"/>
      <c r="DR539" s="94"/>
      <c r="DS539" s="94"/>
      <c r="DT539" s="94"/>
      <c r="DU539" s="94"/>
      <c r="DV539" s="94"/>
      <c r="DW539" s="94"/>
      <c r="DX539" s="94"/>
      <c r="DY539" s="94"/>
      <c r="DZ539" s="94"/>
      <c r="EA539" s="94"/>
      <c r="EB539" s="94"/>
      <c r="EC539" s="94"/>
      <c r="ED539" s="94"/>
      <c r="EE539" s="94"/>
      <c r="EF539" s="94"/>
      <c r="EG539" s="94"/>
      <c r="EH539" s="94"/>
      <c r="EI539" s="94"/>
      <c r="EJ539" s="94"/>
      <c r="EK539" s="94"/>
      <c r="EL539" s="94"/>
      <c r="EM539" s="94"/>
      <c r="EN539" s="94"/>
      <c r="EO539" s="94"/>
      <c r="EP539" s="94"/>
      <c r="EQ539" s="94"/>
      <c r="ER539" s="94"/>
      <c r="ES539" s="94"/>
      <c r="ET539" s="94"/>
      <c r="EU539" s="94"/>
      <c r="EV539" s="94"/>
      <c r="EW539" s="94"/>
      <c r="EX539" s="94"/>
      <c r="EY539" s="94"/>
      <c r="EZ539" s="94"/>
      <c r="FA539" s="94"/>
      <c r="FB539" s="94"/>
      <c r="FC539" s="94"/>
      <c r="FD539" s="94"/>
      <c r="FE539" s="94"/>
      <c r="FF539" s="94"/>
      <c r="FG539" s="94"/>
      <c r="FH539" s="94"/>
      <c r="FI539" s="94"/>
      <c r="FJ539" s="94"/>
      <c r="FK539" s="94"/>
      <c r="FL539" s="94"/>
      <c r="FM539" s="94"/>
      <c r="FN539" s="94"/>
      <c r="FO539" s="94"/>
      <c r="FP539" s="94"/>
      <c r="FQ539" s="94"/>
      <c r="FR539" s="94"/>
      <c r="FS539" s="94"/>
      <c r="FT539" s="94"/>
      <c r="FU539" s="94"/>
      <c r="FV539" s="94"/>
      <c r="FW539" s="94"/>
      <c r="FX539" s="94"/>
      <c r="FY539" s="94"/>
      <c r="FZ539" s="94"/>
      <c r="GA539" s="94"/>
      <c r="GB539" s="94"/>
      <c r="GC539" s="94"/>
      <c r="GD539" s="94"/>
      <c r="GE539" s="94"/>
      <c r="GF539" s="94"/>
      <c r="GG539" s="94"/>
      <c r="GH539" s="94"/>
      <c r="GI539" s="94"/>
      <c r="GJ539" s="94"/>
      <c r="GK539" s="94"/>
      <c r="GL539" s="94"/>
      <c r="GM539" s="94"/>
      <c r="GN539" s="94"/>
      <c r="GO539" s="94"/>
      <c r="GP539" s="94"/>
      <c r="GQ539" s="94"/>
      <c r="GR539" s="94"/>
      <c r="GS539" s="94"/>
      <c r="GT539" s="94"/>
      <c r="GU539" s="94"/>
      <c r="GV539" s="94"/>
      <c r="GW539" s="94"/>
      <c r="GX539" s="94"/>
      <c r="GY539" s="94"/>
      <c r="GZ539" s="94"/>
      <c r="HA539" s="94"/>
      <c r="HB539" s="94"/>
      <c r="HC539" s="94"/>
      <c r="HD539" s="94"/>
      <c r="HE539" s="94"/>
      <c r="HF539" s="94"/>
      <c r="HG539" s="94"/>
      <c r="HH539" s="94"/>
      <c r="HI539" s="94"/>
      <c r="HJ539" s="94"/>
      <c r="HK539" s="94"/>
      <c r="HL539" s="94"/>
      <c r="HM539" s="94"/>
      <c r="HN539" s="94"/>
      <c r="HO539" s="94"/>
      <c r="HP539" s="94"/>
      <c r="HQ539" s="94"/>
      <c r="HR539" s="94"/>
      <c r="HS539" s="94"/>
      <c r="HT539" s="94"/>
      <c r="HU539" s="94"/>
      <c r="HV539" s="94"/>
      <c r="HW539" s="94"/>
      <c r="HX539" s="94"/>
      <c r="HY539" s="94"/>
      <c r="HZ539" s="94"/>
      <c r="IA539" s="94"/>
      <c r="IB539" s="94"/>
      <c r="IC539" s="94"/>
      <c r="ID539" s="94"/>
      <c r="IE539" s="94"/>
      <c r="IF539" s="94"/>
      <c r="IG539" s="94"/>
      <c r="IH539" s="94"/>
      <c r="II539" s="94"/>
      <c r="IJ539" s="94"/>
      <c r="IK539" s="94"/>
      <c r="IL539" s="94"/>
      <c r="IM539" s="94"/>
      <c r="IN539" s="94"/>
      <c r="IO539" s="94"/>
      <c r="IP539" s="94"/>
      <c r="IQ539" s="94"/>
      <c r="IR539" s="94"/>
      <c r="IS539" s="94"/>
      <c r="IT539" s="94"/>
      <c r="IU539" s="94"/>
      <c r="IV539" s="94"/>
      <c r="IW539" s="94"/>
      <c r="IX539" s="94"/>
      <c r="IY539" s="94"/>
      <c r="IZ539" s="94"/>
      <c r="JA539" s="94"/>
      <c r="JB539" s="94"/>
    </row>
    <row r="540" spans="1:262" x14ac:dyDescent="0.2">
      <c r="A540" s="180">
        <v>39990</v>
      </c>
      <c r="B540" s="181" t="s">
        <v>949</v>
      </c>
      <c r="C540" s="181" t="s">
        <v>1941</v>
      </c>
      <c r="D540" s="181" t="s">
        <v>141</v>
      </c>
      <c r="E540" s="182" t="s">
        <v>144</v>
      </c>
      <c r="F540" s="183">
        <v>39395</v>
      </c>
      <c r="G540" s="190">
        <v>2007</v>
      </c>
      <c r="H540" s="180" t="s">
        <v>950</v>
      </c>
      <c r="I540" s="180" t="str">
        <f>LEFT($H540,2)</f>
        <v>NC</v>
      </c>
      <c r="J540" s="180" t="str">
        <f>RIGHT($H540,2)</f>
        <v>MD</v>
      </c>
      <c r="K540" s="180" t="str">
        <f>IF($L540=$M540,L540,CONCATENATE($L540,", ",IF(ISBLANK(N540),"",CONCATENATE(N540,", ")),$M540))</f>
        <v>Southeast, Northeast</v>
      </c>
      <c r="L540" s="180" t="str">
        <f>INDEX('State '!$A$1:$C$62,MATCH($I540,'State '!$B:$B,0),3)</f>
        <v>Southeast</v>
      </c>
      <c r="M540" s="180" t="str">
        <f>INDEX('State '!$A$1:$C$62,MATCH($J540,'State '!$B:$B,0),3)</f>
        <v>Northeast</v>
      </c>
      <c r="N540" s="180"/>
      <c r="O540" s="186">
        <v>76.400000000000006</v>
      </c>
      <c r="P540" s="186">
        <v>19.37</v>
      </c>
      <c r="Q540" s="186">
        <v>165</v>
      </c>
      <c r="R540" s="187" t="s">
        <v>951</v>
      </c>
      <c r="S540" s="188" t="s">
        <v>135</v>
      </c>
      <c r="T540" s="185" t="s">
        <v>390</v>
      </c>
      <c r="U540" s="189" t="s">
        <v>952</v>
      </c>
      <c r="V540" s="180"/>
      <c r="W540" s="179"/>
      <c r="X540" s="179"/>
      <c r="Y540" s="179"/>
      <c r="Z540" s="94"/>
      <c r="AA540" s="94"/>
      <c r="AB540" s="94"/>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19"/>
      <c r="DX540" s="19"/>
      <c r="DY540" s="19"/>
      <c r="DZ540" s="19"/>
      <c r="EA540" s="19"/>
      <c r="EB540" s="19"/>
      <c r="EC540" s="19"/>
      <c r="ED540" s="19"/>
      <c r="EE540" s="19"/>
      <c r="EF540" s="19"/>
      <c r="EG540" s="19"/>
      <c r="EH540" s="19"/>
      <c r="EI540" s="19"/>
      <c r="EJ540" s="19"/>
      <c r="EK540" s="19"/>
      <c r="EL540" s="19"/>
      <c r="EM540" s="19"/>
      <c r="EN540" s="19"/>
      <c r="EO540" s="19"/>
      <c r="EP540" s="19"/>
      <c r="EQ540" s="19"/>
      <c r="ER540" s="19"/>
      <c r="ES540" s="19"/>
      <c r="ET540" s="19"/>
      <c r="EU540" s="19"/>
      <c r="EV540" s="19"/>
      <c r="EW540" s="19"/>
      <c r="EX540" s="19"/>
      <c r="EY540" s="19"/>
      <c r="EZ540" s="19"/>
      <c r="FA540" s="19"/>
      <c r="FB540" s="19"/>
      <c r="FC540" s="19"/>
      <c r="FD540" s="19"/>
      <c r="FE540" s="19"/>
      <c r="FF540" s="19"/>
      <c r="FG540" s="19"/>
      <c r="FH540" s="19"/>
      <c r="FI540" s="19"/>
      <c r="FJ540" s="19"/>
      <c r="FK540" s="19"/>
      <c r="FL540" s="19"/>
      <c r="FM540" s="19"/>
      <c r="FN540" s="19"/>
      <c r="FO540" s="19"/>
      <c r="FP540" s="19"/>
      <c r="FQ540" s="19"/>
      <c r="FR540" s="19"/>
      <c r="FS540" s="19"/>
      <c r="FT540" s="19"/>
      <c r="FU540" s="19"/>
      <c r="FV540" s="19"/>
      <c r="FW540" s="19"/>
      <c r="FX540" s="19"/>
      <c r="FY540" s="19"/>
      <c r="FZ540" s="19"/>
      <c r="GA540" s="19"/>
      <c r="GB540" s="19"/>
      <c r="GC540" s="19"/>
      <c r="GD540" s="19"/>
      <c r="GE540" s="19"/>
      <c r="GF540" s="19"/>
      <c r="GG540" s="19"/>
      <c r="GH540" s="19"/>
      <c r="GI540" s="19"/>
      <c r="GJ540" s="19"/>
      <c r="GK540" s="19"/>
      <c r="GL540" s="19"/>
      <c r="GM540" s="19"/>
      <c r="GN540" s="19"/>
      <c r="GO540" s="19"/>
      <c r="GP540" s="19"/>
      <c r="GQ540" s="19"/>
      <c r="GR540" s="19"/>
      <c r="GS540" s="19"/>
      <c r="GT540" s="19"/>
      <c r="GU540" s="19"/>
      <c r="GV540" s="19"/>
      <c r="GW540" s="19"/>
      <c r="GX540" s="19"/>
      <c r="GY540" s="19"/>
      <c r="GZ540" s="19"/>
      <c r="HA540" s="19"/>
      <c r="HB540" s="19"/>
      <c r="HC540" s="19"/>
      <c r="HD540" s="19"/>
      <c r="HE540" s="19"/>
      <c r="HF540" s="19"/>
      <c r="HG540" s="19"/>
      <c r="HH540" s="19"/>
      <c r="HI540" s="19"/>
      <c r="HJ540" s="19"/>
      <c r="HK540" s="19"/>
      <c r="HL540" s="19"/>
      <c r="HM540" s="19"/>
      <c r="HN540" s="19"/>
      <c r="HO540" s="19"/>
      <c r="HP540" s="19"/>
      <c r="HQ540" s="19"/>
      <c r="HR540" s="19"/>
      <c r="HS540" s="19"/>
      <c r="HT540" s="19"/>
      <c r="HU540" s="19"/>
      <c r="HV540" s="19"/>
      <c r="HW540" s="19"/>
      <c r="HX540" s="19"/>
      <c r="HY540" s="19"/>
      <c r="HZ540" s="19"/>
      <c r="IA540" s="19"/>
      <c r="IB540" s="19"/>
      <c r="IC540" s="19"/>
      <c r="ID540" s="19"/>
      <c r="IE540" s="19"/>
      <c r="IF540" s="19"/>
      <c r="IG540" s="19"/>
      <c r="IH540" s="19"/>
      <c r="II540" s="19"/>
      <c r="IJ540" s="19"/>
      <c r="IK540" s="19"/>
      <c r="IL540" s="19"/>
      <c r="IM540" s="19"/>
      <c r="IN540" s="19"/>
      <c r="IO540" s="19"/>
      <c r="IP540" s="19"/>
      <c r="IQ540" s="19"/>
      <c r="IR540" s="19"/>
      <c r="IS540" s="19"/>
      <c r="IT540" s="19"/>
      <c r="IU540" s="19"/>
      <c r="IV540" s="19"/>
      <c r="IW540" s="19"/>
      <c r="IX540" s="19"/>
      <c r="IY540" s="19"/>
      <c r="IZ540" s="19"/>
      <c r="JA540" s="19"/>
      <c r="JB540" s="19"/>
    </row>
    <row r="541" spans="1:262" x14ac:dyDescent="0.2">
      <c r="A541" s="180">
        <v>39990</v>
      </c>
      <c r="B541" s="193" t="s">
        <v>965</v>
      </c>
      <c r="C541" s="193" t="s">
        <v>308</v>
      </c>
      <c r="D541" s="193" t="s">
        <v>141</v>
      </c>
      <c r="E541" s="193" t="s">
        <v>144</v>
      </c>
      <c r="F541" s="194">
        <v>39447</v>
      </c>
      <c r="G541" s="186">
        <v>2007</v>
      </c>
      <c r="H541" s="180" t="s">
        <v>966</v>
      </c>
      <c r="I541" s="180" t="str">
        <f>LEFT($H541,2)</f>
        <v>NM</v>
      </c>
      <c r="J541" s="180" t="str">
        <f>RIGHT($H541,2)</f>
        <v>CO</v>
      </c>
      <c r="K541" s="180" t="str">
        <f>IF($L541=$M541,L541,CONCATENATE($L541,", ",IF(ISBLANK(N541),"",CONCATENATE(N541,", ")),$M541))</f>
        <v>Mountain</v>
      </c>
      <c r="L541" s="180" t="str">
        <f>INDEX('State '!$A$1:$C$62,MATCH($I541,'State '!$B:$B,0),3)</f>
        <v>Mountain</v>
      </c>
      <c r="M541" s="180" t="str">
        <f>INDEX('State '!$A$1:$C$62,MATCH($J541,'State '!$B:$B,0),3)</f>
        <v>Mountain</v>
      </c>
      <c r="N541" s="180"/>
      <c r="O541" s="187">
        <v>58.1</v>
      </c>
      <c r="P541" s="187">
        <v>0.25</v>
      </c>
      <c r="Q541" s="187">
        <v>250</v>
      </c>
      <c r="R541" s="186" t="s">
        <v>445</v>
      </c>
      <c r="S541" s="180" t="s">
        <v>135</v>
      </c>
      <c r="T541" s="180" t="s">
        <v>390</v>
      </c>
      <c r="U541" s="180" t="s">
        <v>967</v>
      </c>
      <c r="V541" s="180"/>
      <c r="W541" s="179"/>
      <c r="X541" s="179"/>
      <c r="Y541" s="179"/>
      <c r="Z541" s="94"/>
      <c r="AA541" s="94"/>
      <c r="AB541" s="94"/>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19"/>
      <c r="DX541" s="19"/>
      <c r="DY541" s="19"/>
      <c r="DZ541" s="19"/>
      <c r="EA541" s="19"/>
      <c r="EB541" s="19"/>
      <c r="EC541" s="19"/>
      <c r="ED541" s="19"/>
      <c r="EE541" s="19"/>
      <c r="EF541" s="19"/>
      <c r="EG541" s="19"/>
      <c r="EH541" s="19"/>
      <c r="EI541" s="19"/>
      <c r="EJ541" s="19"/>
      <c r="EK541" s="19"/>
      <c r="EL541" s="19"/>
      <c r="EM541" s="19"/>
      <c r="EN541" s="19"/>
      <c r="EO541" s="19"/>
      <c r="EP541" s="19"/>
      <c r="EQ541" s="19"/>
      <c r="ER541" s="19"/>
      <c r="ES541" s="19"/>
      <c r="ET541" s="19"/>
      <c r="EU541" s="19"/>
      <c r="EV541" s="19"/>
      <c r="EW541" s="19"/>
      <c r="EX541" s="19"/>
      <c r="EY541" s="19"/>
      <c r="EZ541" s="19"/>
      <c r="FA541" s="19"/>
      <c r="FB541" s="19"/>
      <c r="FC541" s="19"/>
      <c r="FD541" s="19"/>
      <c r="FE541" s="19"/>
      <c r="FF541" s="19"/>
      <c r="FG541" s="19"/>
      <c r="FH541" s="19"/>
      <c r="FI541" s="19"/>
      <c r="FJ541" s="19"/>
      <c r="FK541" s="19"/>
      <c r="FL541" s="19"/>
      <c r="FM541" s="19"/>
      <c r="FN541" s="19"/>
      <c r="FO541" s="19"/>
      <c r="FP541" s="19"/>
      <c r="FQ541" s="19"/>
      <c r="FR541" s="19"/>
      <c r="FS541" s="19"/>
      <c r="FT541" s="19"/>
      <c r="FU541" s="19"/>
      <c r="FV541" s="19"/>
      <c r="FW541" s="19"/>
      <c r="FX541" s="19"/>
      <c r="FY541" s="19"/>
      <c r="FZ541" s="19"/>
      <c r="GA541" s="19"/>
      <c r="GB541" s="19"/>
      <c r="GC541" s="19"/>
      <c r="GD541" s="19"/>
      <c r="GE541" s="19"/>
      <c r="GF541" s="19"/>
      <c r="GG541" s="19"/>
      <c r="GH541" s="19"/>
      <c r="GI541" s="19"/>
      <c r="GJ541" s="19"/>
      <c r="GK541" s="19"/>
      <c r="GL541" s="19"/>
      <c r="GM541" s="19"/>
      <c r="GN541" s="19"/>
      <c r="GO541" s="19"/>
      <c r="GP541" s="19"/>
      <c r="GQ541" s="19"/>
      <c r="GR541" s="19"/>
      <c r="GS541" s="19"/>
      <c r="GT541" s="19"/>
      <c r="GU541" s="19"/>
      <c r="GV541" s="19"/>
      <c r="GW541" s="19"/>
      <c r="GX541" s="19"/>
      <c r="GY541" s="19"/>
      <c r="GZ541" s="19"/>
      <c r="HA541" s="19"/>
      <c r="HB541" s="19"/>
      <c r="HC541" s="19"/>
      <c r="HD541" s="19"/>
      <c r="HE541" s="19"/>
      <c r="HF541" s="19"/>
      <c r="HG541" s="19"/>
      <c r="HH541" s="19"/>
      <c r="HI541" s="19"/>
      <c r="HJ541" s="19"/>
      <c r="HK541" s="19"/>
      <c r="HL541" s="19"/>
      <c r="HM541" s="19"/>
      <c r="HN541" s="19"/>
      <c r="HO541" s="19"/>
      <c r="HP541" s="19"/>
      <c r="HQ541" s="19"/>
      <c r="HR541" s="19"/>
      <c r="HS541" s="19"/>
      <c r="HT541" s="19"/>
      <c r="HU541" s="19"/>
      <c r="HV541" s="19"/>
      <c r="HW541" s="19"/>
      <c r="HX541" s="19"/>
      <c r="HY541" s="19"/>
      <c r="HZ541" s="19"/>
      <c r="IA541" s="19"/>
      <c r="IB541" s="19"/>
      <c r="IC541" s="19"/>
      <c r="ID541" s="19"/>
      <c r="IE541" s="19"/>
      <c r="IF541" s="19"/>
      <c r="IG541" s="19"/>
      <c r="IH541" s="19"/>
      <c r="II541" s="19"/>
      <c r="IJ541" s="19"/>
      <c r="IK541" s="19"/>
      <c r="IL541" s="19"/>
      <c r="IM541" s="19"/>
      <c r="IN541" s="19"/>
      <c r="IO541" s="19"/>
      <c r="IP541" s="19"/>
      <c r="IQ541" s="19"/>
      <c r="IR541" s="19"/>
      <c r="IS541" s="19"/>
      <c r="IT541" s="19"/>
      <c r="IU541" s="19"/>
      <c r="IV541" s="19"/>
      <c r="IW541" s="19"/>
      <c r="IX541" s="19"/>
      <c r="IY541" s="19"/>
      <c r="IZ541" s="19"/>
      <c r="JA541" s="19"/>
      <c r="JB541" s="19"/>
    </row>
    <row r="542" spans="1:262" s="19" customFormat="1" ht="25.5" x14ac:dyDescent="0.2">
      <c r="A542" s="180">
        <v>39990</v>
      </c>
      <c r="B542" s="181" t="s">
        <v>935</v>
      </c>
      <c r="C542" s="181" t="s">
        <v>291</v>
      </c>
      <c r="D542" s="181" t="s">
        <v>141</v>
      </c>
      <c r="E542" s="182" t="s">
        <v>144</v>
      </c>
      <c r="F542" s="183">
        <v>39406</v>
      </c>
      <c r="G542" s="190">
        <v>2007</v>
      </c>
      <c r="H542" s="180" t="s">
        <v>442</v>
      </c>
      <c r="I542" s="180" t="str">
        <f>LEFT($H542,2)</f>
        <v>TX</v>
      </c>
      <c r="J542" s="180" t="str">
        <f>RIGHT($H542,2)</f>
        <v>LA</v>
      </c>
      <c r="K542" s="180" t="str">
        <f>IF($L542=$M542,L542,CONCATENATE($L542,", ",IF(ISBLANK(N542),"",CONCATENATE(N542,", ")),$M542))</f>
        <v>South Central</v>
      </c>
      <c r="L542" s="180" t="str">
        <f>INDEX('State '!$A$1:$C$62,MATCH($I542,'State '!$B:$B,0),3)</f>
        <v>South Central</v>
      </c>
      <c r="M542" s="180" t="str">
        <f>INDEX('State '!$A$1:$C$62,MATCH($J542,'State '!$B:$B,0),3)</f>
        <v>South Central</v>
      </c>
      <c r="N542" s="180"/>
      <c r="O542" s="186">
        <v>178.9</v>
      </c>
      <c r="P542" s="186">
        <v>45</v>
      </c>
      <c r="Q542" s="186">
        <v>625</v>
      </c>
      <c r="R542" s="187">
        <v>36</v>
      </c>
      <c r="S542" s="188" t="s">
        <v>135</v>
      </c>
      <c r="T542" s="185" t="s">
        <v>390</v>
      </c>
      <c r="U542" s="189" t="s">
        <v>852</v>
      </c>
      <c r="V542" s="180"/>
      <c r="W542" s="179"/>
      <c r="X542" s="179"/>
      <c r="Y542" s="179"/>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94"/>
      <c r="CD542" s="94"/>
      <c r="CE542" s="94"/>
      <c r="CF542" s="94"/>
      <c r="CG542" s="94"/>
      <c r="CH542" s="94"/>
      <c r="CI542" s="94"/>
      <c r="CJ542" s="94"/>
      <c r="CK542" s="94"/>
      <c r="CL542" s="94"/>
      <c r="CM542" s="94"/>
      <c r="CN542" s="94"/>
      <c r="CO542" s="94"/>
      <c r="CP542" s="94"/>
      <c r="CQ542" s="94"/>
      <c r="CR542" s="94"/>
      <c r="CS542" s="94"/>
      <c r="CT542" s="94"/>
      <c r="CU542" s="94"/>
      <c r="CV542" s="94"/>
      <c r="CW542" s="94"/>
      <c r="CX542" s="94"/>
      <c r="CY542" s="94"/>
      <c r="CZ542" s="94"/>
      <c r="DA542" s="94"/>
      <c r="DB542" s="94"/>
      <c r="DC542" s="94"/>
      <c r="DD542" s="94"/>
      <c r="DE542" s="94"/>
      <c r="DF542" s="94"/>
      <c r="DG542" s="94"/>
      <c r="DH542" s="94"/>
      <c r="DI542" s="94"/>
      <c r="DJ542" s="94"/>
      <c r="DK542" s="94"/>
      <c r="DL542" s="94"/>
      <c r="DM542" s="94"/>
      <c r="DN542" s="94"/>
      <c r="DO542" s="94"/>
      <c r="DP542" s="94"/>
      <c r="DQ542" s="94"/>
      <c r="DR542" s="94"/>
      <c r="DS542" s="94"/>
      <c r="DT542" s="94"/>
      <c r="DU542" s="94"/>
      <c r="DV542" s="94"/>
      <c r="DW542" s="94"/>
      <c r="DX542" s="94"/>
      <c r="DY542" s="94"/>
      <c r="DZ542" s="94"/>
      <c r="EA542" s="94"/>
      <c r="EB542" s="94"/>
      <c r="EC542" s="94"/>
      <c r="ED542" s="94"/>
      <c r="EE542" s="94"/>
      <c r="EF542" s="94"/>
      <c r="EG542" s="94"/>
      <c r="EH542" s="94"/>
      <c r="EI542" s="94"/>
      <c r="EJ542" s="94"/>
      <c r="EK542" s="94"/>
      <c r="EL542" s="94"/>
      <c r="EM542" s="94"/>
      <c r="EN542" s="94"/>
      <c r="EO542" s="94"/>
      <c r="EP542" s="94"/>
      <c r="EQ542" s="94"/>
      <c r="ER542" s="94"/>
      <c r="ES542" s="94"/>
      <c r="ET542" s="94"/>
      <c r="EU542" s="94"/>
      <c r="EV542" s="94"/>
      <c r="EW542" s="94"/>
      <c r="EX542" s="94"/>
      <c r="EY542" s="94"/>
      <c r="EZ542" s="94"/>
      <c r="FA542" s="94"/>
      <c r="FB542" s="94"/>
      <c r="FC542" s="94"/>
      <c r="FD542" s="94"/>
      <c r="FE542" s="94"/>
      <c r="FF542" s="94"/>
      <c r="FG542" s="94"/>
      <c r="FH542" s="94"/>
      <c r="FI542" s="94"/>
      <c r="FJ542" s="94"/>
      <c r="FK542" s="94"/>
      <c r="FL542" s="94"/>
      <c r="FM542" s="94"/>
      <c r="FN542" s="94"/>
      <c r="FO542" s="94"/>
      <c r="FP542" s="94"/>
      <c r="FQ542" s="94"/>
      <c r="FR542" s="94"/>
      <c r="FS542" s="94"/>
      <c r="FT542" s="94"/>
      <c r="FU542" s="94"/>
      <c r="FV542" s="94"/>
      <c r="FW542" s="94"/>
      <c r="FX542" s="94"/>
      <c r="FY542" s="94"/>
      <c r="FZ542" s="94"/>
      <c r="GA542" s="94"/>
      <c r="GB542" s="94"/>
      <c r="GC542" s="94"/>
      <c r="GD542" s="94"/>
      <c r="GE542" s="94"/>
      <c r="GF542" s="94"/>
      <c r="GG542" s="94"/>
      <c r="GH542" s="94"/>
      <c r="GI542" s="94"/>
      <c r="GJ542" s="94"/>
      <c r="GK542" s="94"/>
      <c r="GL542" s="94"/>
      <c r="GM542" s="94"/>
      <c r="GN542" s="94"/>
      <c r="GO542" s="94"/>
      <c r="GP542" s="94"/>
      <c r="GQ542" s="94"/>
      <c r="GR542" s="94"/>
      <c r="GS542" s="94"/>
      <c r="GT542" s="94"/>
      <c r="GU542" s="94"/>
      <c r="GV542" s="94"/>
      <c r="GW542" s="94"/>
      <c r="GX542" s="94"/>
      <c r="GY542" s="94"/>
      <c r="GZ542" s="94"/>
      <c r="HA542" s="94"/>
      <c r="HB542" s="94"/>
      <c r="HC542" s="94"/>
      <c r="HD542" s="94"/>
      <c r="HE542" s="94"/>
      <c r="HF542" s="94"/>
      <c r="HG542" s="94"/>
      <c r="HH542" s="94"/>
      <c r="HI542" s="94"/>
      <c r="HJ542" s="94"/>
      <c r="HK542" s="94"/>
      <c r="HL542" s="94"/>
      <c r="HM542" s="94"/>
      <c r="HN542" s="94"/>
      <c r="HO542" s="94"/>
      <c r="HP542" s="94"/>
      <c r="HQ542" s="94"/>
      <c r="HR542" s="94"/>
      <c r="HS542" s="94"/>
      <c r="HT542" s="94"/>
      <c r="HU542" s="94"/>
      <c r="HV542" s="94"/>
      <c r="HW542" s="94"/>
      <c r="HX542" s="94"/>
      <c r="HY542" s="94"/>
      <c r="HZ542" s="94"/>
      <c r="IA542" s="94"/>
      <c r="IB542" s="94"/>
      <c r="IC542" s="94"/>
      <c r="ID542" s="94"/>
      <c r="IE542" s="94"/>
      <c r="IF542" s="94"/>
      <c r="IG542" s="94"/>
      <c r="IH542" s="94"/>
      <c r="II542" s="94"/>
      <c r="IJ542" s="94"/>
      <c r="IK542" s="94"/>
      <c r="IL542" s="94"/>
      <c r="IM542" s="94"/>
      <c r="IN542" s="94"/>
      <c r="IO542" s="94"/>
      <c r="IP542" s="94"/>
      <c r="IQ542" s="94"/>
      <c r="IR542" s="94"/>
      <c r="IS542" s="94"/>
      <c r="IT542" s="94"/>
      <c r="IU542" s="94"/>
      <c r="IV542" s="94"/>
      <c r="IW542" s="94"/>
      <c r="IX542" s="94"/>
      <c r="IY542" s="94"/>
      <c r="IZ542" s="94"/>
      <c r="JA542" s="94"/>
      <c r="JB542" s="94"/>
    </row>
    <row r="543" spans="1:262" s="19" customFormat="1" x14ac:dyDescent="0.2">
      <c r="A543" s="180">
        <v>39990</v>
      </c>
      <c r="B543" s="181" t="s">
        <v>1982</v>
      </c>
      <c r="C543" s="181" t="s">
        <v>1980</v>
      </c>
      <c r="D543" s="181" t="s">
        <v>141</v>
      </c>
      <c r="E543" s="182" t="s">
        <v>144</v>
      </c>
      <c r="F543" s="183">
        <v>39387</v>
      </c>
      <c r="G543" s="190">
        <v>2007</v>
      </c>
      <c r="H543" s="180" t="s">
        <v>44</v>
      </c>
      <c r="I543" s="180" t="str">
        <f>LEFT($H543,2)</f>
        <v>ON</v>
      </c>
      <c r="J543" s="180" t="str">
        <f>RIGHT($H543,2)</f>
        <v>ON</v>
      </c>
      <c r="K543" s="180" t="str">
        <f>IF($L543=$M543,L543,CONCATENATE($L543,", ",IF(ISBLANK(N543),"",CONCATENATE(N543,", ")),$M543))</f>
        <v>Canada</v>
      </c>
      <c r="L543" s="180" t="str">
        <f>INDEX('State '!$A$1:$C$62,MATCH($I543,'State '!$B:$B,0),3)</f>
        <v>Canada</v>
      </c>
      <c r="M543" s="180" t="str">
        <f>INDEX('State '!$A$1:$C$62,MATCH($J543,'State '!$B:$B,0),3)</f>
        <v>Canada</v>
      </c>
      <c r="N543" s="180"/>
      <c r="O543" s="186">
        <v>80</v>
      </c>
      <c r="P543" s="186">
        <v>11</v>
      </c>
      <c r="Q543" s="186">
        <v>488</v>
      </c>
      <c r="R543" s="187"/>
      <c r="S543" s="188" t="s">
        <v>1981</v>
      </c>
      <c r="T543" s="185" t="s">
        <v>842</v>
      </c>
      <c r="U543" s="189" t="s">
        <v>391</v>
      </c>
      <c r="V543" s="180"/>
      <c r="W543" s="179"/>
      <c r="X543" s="179"/>
      <c r="Y543" s="179"/>
      <c r="AC543" s="94"/>
      <c r="AD543" s="94"/>
      <c r="AE543" s="94"/>
      <c r="AF543" s="94"/>
      <c r="AG543" s="94"/>
      <c r="AH543" s="94"/>
      <c r="AI543" s="94"/>
      <c r="AJ543" s="94"/>
      <c r="AK543" s="94"/>
      <c r="AL543" s="94"/>
      <c r="AM543" s="94"/>
      <c r="AN543" s="94"/>
      <c r="AO543" s="94"/>
      <c r="AP543" s="94"/>
      <c r="AQ543" s="94"/>
      <c r="AR543" s="94"/>
      <c r="AS543" s="94"/>
      <c r="AT543" s="94"/>
      <c r="AU543" s="94"/>
      <c r="AV543" s="94"/>
      <c r="AW543" s="94"/>
      <c r="AX543" s="94"/>
      <c r="AY543" s="94"/>
      <c r="AZ543" s="94"/>
      <c r="BA543" s="94"/>
      <c r="BB543" s="94"/>
      <c r="BC543" s="94"/>
      <c r="BD543" s="94"/>
      <c r="BE543" s="94"/>
      <c r="BF543" s="94"/>
      <c r="BG543" s="94"/>
      <c r="BH543" s="94"/>
      <c r="BI543" s="94"/>
      <c r="BJ543" s="94"/>
      <c r="BK543" s="94"/>
      <c r="BL543" s="94"/>
      <c r="BM543" s="94"/>
      <c r="BN543" s="94"/>
      <c r="BO543" s="94"/>
      <c r="BP543" s="94"/>
      <c r="BQ543" s="94"/>
      <c r="BR543" s="94"/>
      <c r="BS543" s="94"/>
      <c r="BT543" s="94"/>
      <c r="BU543" s="94"/>
      <c r="BV543" s="94"/>
      <c r="BW543" s="94"/>
      <c r="BX543" s="94"/>
      <c r="BY543" s="94"/>
      <c r="BZ543" s="94"/>
      <c r="CA543" s="94"/>
      <c r="CB543" s="94"/>
      <c r="CC543" s="94"/>
      <c r="CD543" s="94"/>
      <c r="CE543" s="94"/>
      <c r="CF543" s="94"/>
      <c r="CG543" s="94"/>
      <c r="CH543" s="94"/>
      <c r="CI543" s="94"/>
      <c r="CJ543" s="94"/>
      <c r="CK543" s="94"/>
      <c r="CL543" s="94"/>
      <c r="CM543" s="94"/>
      <c r="CN543" s="94"/>
      <c r="CO543" s="94"/>
      <c r="CP543" s="94"/>
      <c r="CQ543" s="94"/>
      <c r="CR543" s="94"/>
      <c r="CS543" s="94"/>
      <c r="CT543" s="94"/>
      <c r="CU543" s="94"/>
      <c r="CV543" s="94"/>
      <c r="CW543" s="94"/>
      <c r="CX543" s="94"/>
      <c r="CY543" s="94"/>
      <c r="CZ543" s="94"/>
      <c r="DA543" s="94"/>
      <c r="DB543" s="94"/>
      <c r="DC543" s="94"/>
      <c r="DD543" s="94"/>
      <c r="DE543" s="94"/>
      <c r="DF543" s="94"/>
      <c r="DG543" s="94"/>
      <c r="DH543" s="94"/>
      <c r="DI543" s="94"/>
      <c r="DJ543" s="94"/>
      <c r="DK543" s="94"/>
      <c r="DL543" s="94"/>
      <c r="DM543" s="94"/>
      <c r="DN543" s="94"/>
      <c r="DO543" s="94"/>
      <c r="DP543" s="94"/>
      <c r="DQ543" s="94"/>
      <c r="DR543" s="94"/>
      <c r="DS543" s="94"/>
      <c r="DT543" s="94"/>
      <c r="DU543" s="94"/>
      <c r="DV543" s="94"/>
      <c r="DW543" s="94"/>
      <c r="DX543" s="94"/>
      <c r="DY543" s="94"/>
      <c r="DZ543" s="94"/>
      <c r="EA543" s="94"/>
      <c r="EB543" s="94"/>
      <c r="EC543" s="94"/>
      <c r="ED543" s="94"/>
      <c r="EE543" s="94"/>
      <c r="EF543" s="94"/>
      <c r="EG543" s="94"/>
      <c r="EH543" s="94"/>
      <c r="EI543" s="94"/>
      <c r="EJ543" s="94"/>
      <c r="EK543" s="94"/>
      <c r="EL543" s="94"/>
      <c r="EM543" s="94"/>
      <c r="EN543" s="94"/>
      <c r="EO543" s="94"/>
      <c r="EP543" s="94"/>
      <c r="EQ543" s="94"/>
      <c r="ER543" s="94"/>
      <c r="ES543" s="94"/>
      <c r="ET543" s="94"/>
      <c r="EU543" s="94"/>
      <c r="EV543" s="94"/>
      <c r="EW543" s="94"/>
      <c r="EX543" s="94"/>
      <c r="EY543" s="94"/>
      <c r="EZ543" s="94"/>
      <c r="FA543" s="94"/>
      <c r="FB543" s="94"/>
      <c r="FC543" s="94"/>
      <c r="FD543" s="94"/>
      <c r="FE543" s="94"/>
      <c r="FF543" s="94"/>
      <c r="FG543" s="94"/>
      <c r="FH543" s="94"/>
      <c r="FI543" s="94"/>
      <c r="FJ543" s="94"/>
      <c r="FK543" s="94"/>
      <c r="FL543" s="94"/>
      <c r="FM543" s="94"/>
      <c r="FN543" s="94"/>
      <c r="FO543" s="94"/>
      <c r="FP543" s="94"/>
      <c r="FQ543" s="94"/>
      <c r="FR543" s="94"/>
      <c r="FS543" s="94"/>
      <c r="FT543" s="94"/>
      <c r="FU543" s="94"/>
      <c r="FV543" s="94"/>
      <c r="FW543" s="94"/>
      <c r="FX543" s="94"/>
      <c r="FY543" s="94"/>
      <c r="FZ543" s="94"/>
      <c r="GA543" s="94"/>
      <c r="GB543" s="94"/>
      <c r="GC543" s="94"/>
      <c r="GD543" s="94"/>
      <c r="GE543" s="94"/>
      <c r="GF543" s="94"/>
      <c r="GG543" s="94"/>
      <c r="GH543" s="94"/>
      <c r="GI543" s="94"/>
      <c r="GJ543" s="94"/>
      <c r="GK543" s="94"/>
      <c r="GL543" s="94"/>
      <c r="GM543" s="94"/>
      <c r="GN543" s="94"/>
      <c r="GO543" s="94"/>
      <c r="GP543" s="94"/>
      <c r="GQ543" s="94"/>
      <c r="GR543" s="94"/>
      <c r="GS543" s="94"/>
      <c r="GT543" s="94"/>
      <c r="GU543" s="94"/>
      <c r="GV543" s="94"/>
      <c r="GW543" s="94"/>
      <c r="GX543" s="94"/>
      <c r="GY543" s="94"/>
      <c r="GZ543" s="94"/>
      <c r="HA543" s="94"/>
      <c r="HB543" s="94"/>
      <c r="HC543" s="94"/>
      <c r="HD543" s="94"/>
      <c r="HE543" s="94"/>
      <c r="HF543" s="94"/>
      <c r="HG543" s="94"/>
      <c r="HH543" s="94"/>
      <c r="HI543" s="94"/>
      <c r="HJ543" s="94"/>
      <c r="HK543" s="94"/>
      <c r="HL543" s="94"/>
      <c r="HM543" s="94"/>
      <c r="HN543" s="94"/>
      <c r="HO543" s="94"/>
      <c r="HP543" s="94"/>
      <c r="HQ543" s="94"/>
      <c r="HR543" s="94"/>
      <c r="HS543" s="94"/>
      <c r="HT543" s="94"/>
      <c r="HU543" s="94"/>
      <c r="HV543" s="94"/>
      <c r="HW543" s="94"/>
      <c r="HX543" s="94"/>
      <c r="HY543" s="94"/>
      <c r="HZ543" s="94"/>
      <c r="IA543" s="94"/>
      <c r="IB543" s="94"/>
      <c r="IC543" s="94"/>
      <c r="ID543" s="94"/>
      <c r="IE543" s="94"/>
      <c r="IF543" s="94"/>
      <c r="IG543" s="94"/>
      <c r="IH543" s="94"/>
      <c r="II543" s="94"/>
      <c r="IJ543" s="94"/>
      <c r="IK543" s="94"/>
      <c r="IL543" s="94"/>
      <c r="IM543" s="94"/>
      <c r="IN543" s="94"/>
      <c r="IO543" s="94"/>
      <c r="IP543" s="94"/>
      <c r="IQ543" s="94"/>
      <c r="IR543" s="94"/>
      <c r="IS543" s="94"/>
      <c r="IT543" s="94"/>
      <c r="IU543" s="94"/>
      <c r="IV543" s="94"/>
      <c r="IW543" s="94"/>
      <c r="IX543" s="94"/>
      <c r="IY543" s="94"/>
      <c r="IZ543" s="94"/>
      <c r="JA543" s="94"/>
      <c r="JB543" s="94"/>
    </row>
    <row r="544" spans="1:262" s="19" customFormat="1" x14ac:dyDescent="0.2">
      <c r="A544" s="180">
        <v>39990</v>
      </c>
      <c r="B544" s="181" t="s">
        <v>972</v>
      </c>
      <c r="C544" s="181" t="s">
        <v>277</v>
      </c>
      <c r="D544" s="181" t="s">
        <v>141</v>
      </c>
      <c r="E544" s="182" t="s">
        <v>144</v>
      </c>
      <c r="F544" s="183">
        <v>39399</v>
      </c>
      <c r="G544" s="190">
        <v>2007</v>
      </c>
      <c r="H544" s="180" t="s">
        <v>723</v>
      </c>
      <c r="I544" s="180" t="str">
        <f>LEFT($H544,2)</f>
        <v>IL</v>
      </c>
      <c r="J544" s="180" t="str">
        <f>RIGHT($H544,2)</f>
        <v>ON</v>
      </c>
      <c r="K544" s="180" t="str">
        <f>IF($L544=$M544,L544,CONCATENATE($L544,", ",IF(ISBLANK(N544),"",CONCATENATE(N544,", ")),$M544))</f>
        <v>Midwest, Canada</v>
      </c>
      <c r="L544" s="180" t="str">
        <f>INDEX('State '!$A$1:$C$62,MATCH($I544,'State '!$B:$B,0),3)</f>
        <v>Midwest</v>
      </c>
      <c r="M544" s="180" t="str">
        <f>INDEX('State '!$A$1:$C$62,MATCH($J544,'State '!$B:$B,0),3)</f>
        <v>Canada</v>
      </c>
      <c r="N544" s="180"/>
      <c r="O544" s="186">
        <v>70.400000000000006</v>
      </c>
      <c r="P544" s="186"/>
      <c r="Q544" s="186">
        <v>245</v>
      </c>
      <c r="R544" s="187">
        <v>42</v>
      </c>
      <c r="S544" s="188" t="s">
        <v>135</v>
      </c>
      <c r="T544" s="185" t="s">
        <v>390</v>
      </c>
      <c r="U544" s="189" t="s">
        <v>973</v>
      </c>
      <c r="V544" s="180"/>
      <c r="W544" s="179"/>
      <c r="X544" s="179"/>
      <c r="Y544" s="179"/>
    </row>
    <row r="545" spans="1:25" s="19" customFormat="1" x14ac:dyDescent="0.2">
      <c r="A545" s="180">
        <v>39990</v>
      </c>
      <c r="B545" s="181" t="s">
        <v>974</v>
      </c>
      <c r="C545" s="181" t="s">
        <v>239</v>
      </c>
      <c r="D545" s="181" t="s">
        <v>141</v>
      </c>
      <c r="E545" s="182" t="s">
        <v>144</v>
      </c>
      <c r="F545" s="183">
        <v>39417</v>
      </c>
      <c r="G545" s="190">
        <v>2007</v>
      </c>
      <c r="H545" s="180" t="s">
        <v>29</v>
      </c>
      <c r="I545" s="180" t="str">
        <f>LEFT($H545,2)</f>
        <v>WY</v>
      </c>
      <c r="J545" s="180" t="str">
        <f>RIGHT($H545,2)</f>
        <v>WY</v>
      </c>
      <c r="K545" s="180" t="str">
        <f>IF($L545=$M545,L545,CONCATENATE($L545,", ",IF(ISBLANK(N545),"",CONCATENATE(N545,", ")),$M545))</f>
        <v>Mountain</v>
      </c>
      <c r="L545" s="180" t="str">
        <f>INDEX('State '!$A$1:$C$62,MATCH($I545,'State '!$B:$B,0),3)</f>
        <v>Mountain</v>
      </c>
      <c r="M545" s="180" t="str">
        <f>INDEX('State '!$A$1:$C$62,MATCH($J545,'State '!$B:$B,0),3)</f>
        <v>Mountain</v>
      </c>
      <c r="N545" s="180"/>
      <c r="O545" s="186">
        <v>202.3</v>
      </c>
      <c r="P545" s="186">
        <v>77</v>
      </c>
      <c r="Q545" s="186">
        <v>750</v>
      </c>
      <c r="R545" s="187">
        <v>36</v>
      </c>
      <c r="S545" s="188" t="s">
        <v>135</v>
      </c>
      <c r="T545" s="185" t="s">
        <v>390</v>
      </c>
      <c r="U545" s="189" t="s">
        <v>975</v>
      </c>
      <c r="V545" s="180"/>
      <c r="W545" s="185"/>
      <c r="X545" s="185"/>
      <c r="Y545" s="185"/>
    </row>
    <row r="546" spans="1:25" s="19" customFormat="1" x14ac:dyDescent="0.2">
      <c r="A546" s="180">
        <v>39990</v>
      </c>
      <c r="B546" s="181" t="s">
        <v>941</v>
      </c>
      <c r="C546" s="181" t="s">
        <v>274</v>
      </c>
      <c r="D546" s="181" t="s">
        <v>141</v>
      </c>
      <c r="E546" s="182" t="s">
        <v>144</v>
      </c>
      <c r="F546" s="183">
        <v>39417</v>
      </c>
      <c r="G546" s="190">
        <v>2007</v>
      </c>
      <c r="H546" s="180" t="s">
        <v>709</v>
      </c>
      <c r="I546" s="180" t="str">
        <f>LEFT($H546,2)</f>
        <v>MT</v>
      </c>
      <c r="J546" s="180" t="str">
        <f>RIGHT($H546,2)</f>
        <v>ND</v>
      </c>
      <c r="K546" s="180" t="str">
        <f>IF($L546=$M546,L546,CONCATENATE($L546,", ",IF(ISBLANK(N546),"",CONCATENATE(N546,", ")),$M546))</f>
        <v>Mountain</v>
      </c>
      <c r="L546" s="180" t="str">
        <f>INDEX('State '!$A$1:$C$62,MATCH($I546,'State '!$B:$B,0),3)</f>
        <v>Mountain</v>
      </c>
      <c r="M546" s="180" t="str">
        <f>INDEX('State '!$A$1:$C$62,MATCH($J546,'State '!$B:$B,0),3)</f>
        <v>Mountain</v>
      </c>
      <c r="N546" s="180"/>
      <c r="O546" s="186">
        <v>6</v>
      </c>
      <c r="P546" s="186"/>
      <c r="Q546" s="186">
        <v>41</v>
      </c>
      <c r="R546" s="187"/>
      <c r="S546" s="188" t="s">
        <v>135</v>
      </c>
      <c r="T546" s="185" t="s">
        <v>390</v>
      </c>
      <c r="U546" s="189" t="s">
        <v>942</v>
      </c>
      <c r="V546" s="180"/>
      <c r="W546" s="179"/>
      <c r="X546" s="179"/>
      <c r="Y546" s="179"/>
    </row>
    <row r="547" spans="1:25" s="19" customFormat="1" ht="25.5" x14ac:dyDescent="0.2">
      <c r="A547" s="180">
        <v>39990</v>
      </c>
      <c r="B547" s="193" t="s">
        <v>940</v>
      </c>
      <c r="C547" s="193" t="s">
        <v>249</v>
      </c>
      <c r="D547" s="193" t="s">
        <v>141</v>
      </c>
      <c r="E547" s="193" t="s">
        <v>144</v>
      </c>
      <c r="F547" s="194">
        <v>39417</v>
      </c>
      <c r="G547" s="186">
        <v>2007</v>
      </c>
      <c r="H547" s="180" t="s">
        <v>415</v>
      </c>
      <c r="I547" s="180" t="str">
        <f>LEFT($H547,2)</f>
        <v>UT</v>
      </c>
      <c r="J547" s="180" t="str">
        <f>RIGHT($H547,2)</f>
        <v>WY</v>
      </c>
      <c r="K547" s="180" t="str">
        <f>IF($L547=$M547,L547,CONCATENATE($L547,", ",IF(ISBLANK(N547),"",CONCATENATE(N547,", ")),$M547))</f>
        <v>Mountain</v>
      </c>
      <c r="L547" s="180" t="str">
        <f>INDEX('State '!$A$1:$C$62,MATCH($I547,'State '!$B:$B,0),3)</f>
        <v>Mountain</v>
      </c>
      <c r="M547" s="180" t="str">
        <f>INDEX('State '!$A$1:$C$62,MATCH($J547,'State '!$B:$B,0),3)</f>
        <v>Mountain</v>
      </c>
      <c r="N547" s="180"/>
      <c r="O547" s="187">
        <v>61</v>
      </c>
      <c r="P547" s="187">
        <v>51.5</v>
      </c>
      <c r="Q547" s="187">
        <v>406</v>
      </c>
      <c r="R547" s="186">
        <v>24</v>
      </c>
      <c r="S547" s="180" t="s">
        <v>135</v>
      </c>
      <c r="T547" s="180" t="s">
        <v>390</v>
      </c>
      <c r="U547" s="180" t="s">
        <v>887</v>
      </c>
      <c r="V547" s="180"/>
      <c r="W547" s="185"/>
      <c r="X547" s="185"/>
      <c r="Y547" s="185"/>
    </row>
    <row r="548" spans="1:25" s="19" customFormat="1" x14ac:dyDescent="0.2">
      <c r="A548" s="180">
        <v>39990</v>
      </c>
      <c r="B548" s="193" t="s">
        <v>939</v>
      </c>
      <c r="C548" s="193" t="s">
        <v>249</v>
      </c>
      <c r="D548" s="193" t="s">
        <v>141</v>
      </c>
      <c r="E548" s="193" t="s">
        <v>144</v>
      </c>
      <c r="F548" s="194">
        <v>39442</v>
      </c>
      <c r="G548" s="186">
        <v>2007</v>
      </c>
      <c r="H548" s="180" t="s">
        <v>415</v>
      </c>
      <c r="I548" s="180" t="str">
        <f>LEFT($H548,2)</f>
        <v>UT</v>
      </c>
      <c r="J548" s="180" t="str">
        <f>RIGHT($H548,2)</f>
        <v>WY</v>
      </c>
      <c r="K548" s="180" t="str">
        <f>IF($L548=$M548,L548,CONCATENATE($L548,", ",IF(ISBLANK(N548),"",CONCATENATE(N548,", ")),$M548))</f>
        <v>Mountain</v>
      </c>
      <c r="L548" s="180" t="str">
        <f>INDEX('State '!$A$1:$C$62,MATCH($I548,'State '!$B:$B,0),3)</f>
        <v>Mountain</v>
      </c>
      <c r="M548" s="180" t="str">
        <f>INDEX('State '!$A$1:$C$62,MATCH($J548,'State '!$B:$B,0),3)</f>
        <v>Mountain</v>
      </c>
      <c r="N548" s="180"/>
      <c r="O548" s="187">
        <v>60</v>
      </c>
      <c r="P548" s="187">
        <v>71.5</v>
      </c>
      <c r="Q548" s="187"/>
      <c r="R548" s="186">
        <v>24</v>
      </c>
      <c r="S548" s="180" t="s">
        <v>135</v>
      </c>
      <c r="T548" s="180" t="s">
        <v>390</v>
      </c>
      <c r="U548" s="180" t="s">
        <v>887</v>
      </c>
      <c r="V548" s="180"/>
      <c r="W548" s="185"/>
      <c r="X548" s="179"/>
      <c r="Y548" s="179"/>
    </row>
    <row r="549" spans="1:25" s="19" customFormat="1" x14ac:dyDescent="0.2">
      <c r="A549" s="207">
        <v>42598</v>
      </c>
      <c r="B549" s="181" t="s">
        <v>2215</v>
      </c>
      <c r="C549" s="181" t="s">
        <v>207</v>
      </c>
      <c r="D549" s="181" t="s">
        <v>2212</v>
      </c>
      <c r="E549" s="182" t="s">
        <v>144</v>
      </c>
      <c r="F549" s="183">
        <v>39063</v>
      </c>
      <c r="G549" s="184">
        <v>2006</v>
      </c>
      <c r="H549" s="180" t="s">
        <v>1381</v>
      </c>
      <c r="I549" s="180" t="str">
        <f>LEFT($H549,2)</f>
        <v>NY</v>
      </c>
      <c r="J549" s="180" t="str">
        <f>RIGHT($H549,2)</f>
        <v>PA</v>
      </c>
      <c r="K549" s="180" t="str">
        <f>IF($L549=$M549,L549,CONCATENATE($L549,", ",IF(ISBLANK(N549),"",CONCATENATE(N549,", ")),$M549))</f>
        <v>Northeast</v>
      </c>
      <c r="L549" s="180" t="str">
        <f>INDEX('State '!$A$1:$C$62,MATCH($I549,'State '!$B:$B,0),3)</f>
        <v>Northeast</v>
      </c>
      <c r="M549" s="180" t="str">
        <f>INDEX('State '!$A$1:$C$62,MATCH($J549,'State '!$B:$B,0),3)</f>
        <v>Northeast</v>
      </c>
      <c r="N549" s="180"/>
      <c r="O549" s="187"/>
      <c r="P549" s="187">
        <v>24</v>
      </c>
      <c r="Q549" s="186">
        <v>-487</v>
      </c>
      <c r="R549" s="186" t="s">
        <v>422</v>
      </c>
      <c r="S549" s="180" t="s">
        <v>135</v>
      </c>
      <c r="T549" s="180" t="s">
        <v>390</v>
      </c>
      <c r="U549" s="189" t="s">
        <v>2216</v>
      </c>
      <c r="V549" s="180"/>
      <c r="W549" s="179"/>
      <c r="X549" s="179"/>
      <c r="Y549" s="179"/>
    </row>
    <row r="550" spans="1:25" s="19" customFormat="1" x14ac:dyDescent="0.2">
      <c r="A550" s="207">
        <v>42598</v>
      </c>
      <c r="B550" s="181" t="s">
        <v>2214</v>
      </c>
      <c r="C550" s="181" t="s">
        <v>231</v>
      </c>
      <c r="D550" s="181" t="s">
        <v>134</v>
      </c>
      <c r="E550" s="182" t="s">
        <v>144</v>
      </c>
      <c r="F550" s="183">
        <v>39063</v>
      </c>
      <c r="G550" s="184">
        <v>2006</v>
      </c>
      <c r="H550" s="180" t="s">
        <v>1381</v>
      </c>
      <c r="I550" s="180" t="str">
        <f>LEFT($H550,2)</f>
        <v>NY</v>
      </c>
      <c r="J550" s="180" t="str">
        <f>RIGHT($H550,2)</f>
        <v>PA</v>
      </c>
      <c r="K550" s="180" t="str">
        <f>IF($L550=$M550,L550,CONCATENATE($L550,", ",IF(ISBLANK(N550),"",CONCATENATE(N550,", ")),$M550))</f>
        <v>Northeast</v>
      </c>
      <c r="L550" s="180" t="str">
        <f>INDEX('State '!$A$1:$C$62,MATCH($I550,'State '!$B:$B,0),3)</f>
        <v>Northeast</v>
      </c>
      <c r="M550" s="180" t="str">
        <f>INDEX('State '!$A$1:$C$62,MATCH($J550,'State '!$B:$B,0),3)</f>
        <v>Northeast</v>
      </c>
      <c r="N550" s="180"/>
      <c r="O550" s="187"/>
      <c r="P550" s="187">
        <v>24</v>
      </c>
      <c r="Q550" s="186">
        <v>487</v>
      </c>
      <c r="R550" s="186" t="s">
        <v>422</v>
      </c>
      <c r="S550" s="180" t="s">
        <v>135</v>
      </c>
      <c r="T550" s="180" t="s">
        <v>390</v>
      </c>
      <c r="U550" s="189" t="s">
        <v>2217</v>
      </c>
      <c r="V550" s="180"/>
      <c r="W550" s="179"/>
      <c r="X550" s="179"/>
      <c r="Y550" s="179"/>
    </row>
    <row r="551" spans="1:25" s="19" customFormat="1" x14ac:dyDescent="0.2">
      <c r="A551" s="207">
        <v>39990</v>
      </c>
      <c r="B551" s="181" t="s">
        <v>1021</v>
      </c>
      <c r="C551" s="181" t="s">
        <v>1791</v>
      </c>
      <c r="D551" s="181" t="s">
        <v>141</v>
      </c>
      <c r="E551" s="182" t="s">
        <v>144</v>
      </c>
      <c r="F551" s="183">
        <v>39066</v>
      </c>
      <c r="G551" s="184">
        <v>2006</v>
      </c>
      <c r="H551" s="180" t="s">
        <v>1022</v>
      </c>
      <c r="I551" s="180" t="str">
        <f>LEFT($H551,2)</f>
        <v>MI</v>
      </c>
      <c r="J551" s="180" t="str">
        <f>RIGHT($H551,2)</f>
        <v>WI</v>
      </c>
      <c r="K551" s="180" t="str">
        <f>IF($L551=$M551,L551,CONCATENATE($L551,", ",IF(ISBLANK(N551),"",CONCATENATE(N551,", ")),$M551))</f>
        <v>Midwest</v>
      </c>
      <c r="L551" s="180" t="str">
        <f>INDEX('State '!$A$1:$C$62,MATCH($I551,'State '!$B:$B,0),3)</f>
        <v>Midwest</v>
      </c>
      <c r="M551" s="180" t="str">
        <f>INDEX('State '!$A$1:$C$62,MATCH($J551,'State '!$B:$B,0),3)</f>
        <v>Midwest</v>
      </c>
      <c r="N551" s="180"/>
      <c r="O551" s="186">
        <v>48.1</v>
      </c>
      <c r="P551" s="186">
        <v>6.86</v>
      </c>
      <c r="Q551" s="186">
        <v>168.2</v>
      </c>
      <c r="R551" s="187" t="s">
        <v>1023</v>
      </c>
      <c r="S551" s="188" t="s">
        <v>135</v>
      </c>
      <c r="T551" s="185" t="s">
        <v>390</v>
      </c>
      <c r="U551" s="189" t="s">
        <v>1024</v>
      </c>
      <c r="V551" s="180"/>
      <c r="W551" s="179"/>
      <c r="X551" s="179"/>
      <c r="Y551" s="179"/>
    </row>
    <row r="552" spans="1:25" s="19" customFormat="1" x14ac:dyDescent="0.2">
      <c r="A552" s="207">
        <v>39990</v>
      </c>
      <c r="B552" s="181" t="s">
        <v>1020</v>
      </c>
      <c r="C552" s="181" t="s">
        <v>319</v>
      </c>
      <c r="D552" s="181" t="s">
        <v>141</v>
      </c>
      <c r="E552" s="182" t="s">
        <v>144</v>
      </c>
      <c r="F552" s="183">
        <v>38930</v>
      </c>
      <c r="G552" s="184">
        <v>2006</v>
      </c>
      <c r="H552" s="180" t="s">
        <v>6</v>
      </c>
      <c r="I552" s="180" t="str">
        <f>LEFT($H552,2)</f>
        <v>TX</v>
      </c>
      <c r="J552" s="180" t="str">
        <f>RIGHT($H552,2)</f>
        <v>TX</v>
      </c>
      <c r="K552" s="180" t="str">
        <f>IF($L552=$M552,L552,CONCATENATE($L552,", ",IF(ISBLANK(N552),"",CONCATENATE(N552,", ")),$M552))</f>
        <v>South Central</v>
      </c>
      <c r="L552" s="180" t="str">
        <f>INDEX('State '!$A$1:$C$62,MATCH($I552,'State '!$B:$B,0),3)</f>
        <v>South Central</v>
      </c>
      <c r="M552" s="180" t="str">
        <f>INDEX('State '!$A$1:$C$62,MATCH($J552,'State '!$B:$B,0),3)</f>
        <v>South Central</v>
      </c>
      <c r="N552" s="180"/>
      <c r="O552" s="186">
        <v>20</v>
      </c>
      <c r="P552" s="186"/>
      <c r="Q552" s="186">
        <v>150</v>
      </c>
      <c r="R552" s="187">
        <v>36</v>
      </c>
      <c r="S552" s="188" t="s">
        <v>139</v>
      </c>
      <c r="T552" s="185" t="s">
        <v>188</v>
      </c>
      <c r="U552" s="189" t="s">
        <v>391</v>
      </c>
      <c r="V552" s="180"/>
      <c r="W552" s="179"/>
      <c r="X552" s="179"/>
      <c r="Y552" s="179"/>
    </row>
    <row r="553" spans="1:25" s="19" customFormat="1" x14ac:dyDescent="0.2">
      <c r="A553" s="180">
        <v>39990</v>
      </c>
      <c r="B553" s="181" t="s">
        <v>1056</v>
      </c>
      <c r="C553" s="181" t="s">
        <v>285</v>
      </c>
      <c r="D553" s="181" t="s">
        <v>141</v>
      </c>
      <c r="E553" s="182" t="s">
        <v>144</v>
      </c>
      <c r="F553" s="183">
        <v>38991</v>
      </c>
      <c r="G553" s="184">
        <v>2006</v>
      </c>
      <c r="H553" s="180" t="s">
        <v>0</v>
      </c>
      <c r="I553" s="180" t="str">
        <f>LEFT($H553,2)</f>
        <v>LA</v>
      </c>
      <c r="J553" s="180" t="str">
        <f>RIGHT($H553,2)</f>
        <v>LA</v>
      </c>
      <c r="K553" s="180" t="str">
        <f>IF($L553=$M553,L553,CONCATENATE($L553,", ",IF(ISBLANK(N553),"",CONCATENATE(N553,", ")),$M553))</f>
        <v>South Central</v>
      </c>
      <c r="L553" s="180" t="str">
        <f>INDEX('State '!$A$1:$C$62,MATCH($I553,'State '!$B:$B,0),3)</f>
        <v>South Central</v>
      </c>
      <c r="M553" s="180" t="str">
        <f>INDEX('State '!$A$1:$C$62,MATCH($J553,'State '!$B:$B,0),3)</f>
        <v>South Central</v>
      </c>
      <c r="N553" s="180"/>
      <c r="O553" s="186">
        <v>25</v>
      </c>
      <c r="P553" s="186">
        <v>16</v>
      </c>
      <c r="Q553" s="186">
        <v>100</v>
      </c>
      <c r="R553" s="187">
        <v>24</v>
      </c>
      <c r="S553" s="188" t="s">
        <v>139</v>
      </c>
      <c r="T553" s="185" t="s">
        <v>188</v>
      </c>
      <c r="U553" s="189" t="s">
        <v>391</v>
      </c>
      <c r="V553" s="180"/>
      <c r="W553" s="179"/>
      <c r="X553" s="179"/>
      <c r="Y553" s="179"/>
    </row>
    <row r="554" spans="1:25" s="19" customFormat="1" x14ac:dyDescent="0.2">
      <c r="A554" s="180">
        <v>39990</v>
      </c>
      <c r="B554" s="181" t="s">
        <v>1042</v>
      </c>
      <c r="C554" s="181" t="s">
        <v>259</v>
      </c>
      <c r="D554" s="181" t="s">
        <v>141</v>
      </c>
      <c r="E554" s="182" t="s">
        <v>144</v>
      </c>
      <c r="F554" s="183">
        <v>38722</v>
      </c>
      <c r="G554" s="184">
        <v>2006</v>
      </c>
      <c r="H554" s="180" t="s">
        <v>32</v>
      </c>
      <c r="I554" s="180" t="str">
        <f>LEFT($H554,2)</f>
        <v>AR</v>
      </c>
      <c r="J554" s="180" t="str">
        <f>RIGHT($H554,2)</f>
        <v>AR</v>
      </c>
      <c r="K554" s="180" t="str">
        <f>IF($L554=$M554,L554,CONCATENATE($L554,", ",IF(ISBLANK(N554),"",CONCATENATE(N554,", ")),$M554))</f>
        <v>South Central</v>
      </c>
      <c r="L554" s="180" t="str">
        <f>INDEX('State '!$A$1:$C$62,MATCH($I554,'State '!$B:$B,0),3)</f>
        <v>South Central</v>
      </c>
      <c r="M554" s="180" t="str">
        <f>INDEX('State '!$A$1:$C$62,MATCH($J554,'State '!$B:$B,0),3)</f>
        <v>South Central</v>
      </c>
      <c r="N554" s="180"/>
      <c r="O554" s="186">
        <v>5.98</v>
      </c>
      <c r="P554" s="186"/>
      <c r="Q554" s="186">
        <v>70</v>
      </c>
      <c r="R554" s="187"/>
      <c r="S554" s="188" t="s">
        <v>135</v>
      </c>
      <c r="T554" s="185" t="s">
        <v>390</v>
      </c>
      <c r="U554" s="189" t="s">
        <v>1043</v>
      </c>
      <c r="V554" s="180"/>
      <c r="W554" s="179"/>
      <c r="X554" s="179"/>
      <c r="Y554" s="179"/>
    </row>
    <row r="555" spans="1:25" s="19" customFormat="1" ht="25.5" x14ac:dyDescent="0.2">
      <c r="A555" s="180">
        <v>39990</v>
      </c>
      <c r="B555" s="193" t="s">
        <v>1009</v>
      </c>
      <c r="C555" s="193" t="s">
        <v>263</v>
      </c>
      <c r="D555" s="193" t="s">
        <v>141</v>
      </c>
      <c r="E555" s="193" t="s">
        <v>144</v>
      </c>
      <c r="F555" s="194">
        <v>39043</v>
      </c>
      <c r="G555" s="195">
        <v>2006</v>
      </c>
      <c r="H555" s="180" t="s">
        <v>7</v>
      </c>
      <c r="I555" s="180" t="str">
        <f>LEFT($H555,2)</f>
        <v>PA</v>
      </c>
      <c r="J555" s="180" t="str">
        <f>RIGHT($H555,2)</f>
        <v>PA</v>
      </c>
      <c r="K555" s="180" t="str">
        <f>IF($L555=$M555,L555,CONCATENATE($L555,", ",IF(ISBLANK(N555),"",CONCATENATE(N555,", ")),$M555))</f>
        <v>Northeast</v>
      </c>
      <c r="L555" s="180" t="str">
        <f>INDEX('State '!$A$1:$C$62,MATCH($I555,'State '!$B:$B,0),3)</f>
        <v>Northeast</v>
      </c>
      <c r="M555" s="180" t="str">
        <f>INDEX('State '!$A$1:$C$62,MATCH($J555,'State '!$B:$B,0),3)</f>
        <v>Northeast</v>
      </c>
      <c r="N555" s="180"/>
      <c r="O555" s="187">
        <v>84.5</v>
      </c>
      <c r="P555" s="187">
        <v>43.4</v>
      </c>
      <c r="Q555" s="187">
        <v>8.5</v>
      </c>
      <c r="R555" s="186">
        <v>20</v>
      </c>
      <c r="S555" s="180" t="s">
        <v>135</v>
      </c>
      <c r="T555" s="180" t="s">
        <v>390</v>
      </c>
      <c r="U555" s="180" t="s">
        <v>1010</v>
      </c>
      <c r="V555" s="180"/>
      <c r="W555" s="179"/>
      <c r="X555" s="179"/>
      <c r="Y555" s="179"/>
    </row>
    <row r="556" spans="1:25" s="19" customFormat="1" x14ac:dyDescent="0.2">
      <c r="A556" s="180">
        <v>39990</v>
      </c>
      <c r="B556" s="193" t="s">
        <v>1033</v>
      </c>
      <c r="C556" s="193" t="s">
        <v>296</v>
      </c>
      <c r="D556" s="193" t="s">
        <v>134</v>
      </c>
      <c r="E556" s="193" t="s">
        <v>144</v>
      </c>
      <c r="F556" s="194">
        <v>39052</v>
      </c>
      <c r="G556" s="195">
        <v>2006</v>
      </c>
      <c r="H556" s="180" t="s">
        <v>25</v>
      </c>
      <c r="I556" s="180" t="str">
        <f>LEFT($H556,2)</f>
        <v>CO</v>
      </c>
      <c r="J556" s="180" t="str">
        <f>RIGHT($H556,2)</f>
        <v>CO</v>
      </c>
      <c r="K556" s="180" t="str">
        <f>IF($L556=$M556,L556,CONCATENATE($L556,", ",IF(ISBLANK(N556),"",CONCATENATE(N556,", ")),$M556))</f>
        <v>Mountain</v>
      </c>
      <c r="L556" s="180" t="str">
        <f>INDEX('State '!$A$1:$C$62,MATCH($I556,'State '!$B:$B,0),3)</f>
        <v>Mountain</v>
      </c>
      <c r="M556" s="180" t="str">
        <f>INDEX('State '!$A$1:$C$62,MATCH($J556,'State '!$B:$B,0),3)</f>
        <v>Mountain</v>
      </c>
      <c r="N556" s="180"/>
      <c r="O556" s="187">
        <v>21.4</v>
      </c>
      <c r="P556" s="187">
        <v>25.07</v>
      </c>
      <c r="Q556" s="187">
        <v>48.3</v>
      </c>
      <c r="R556" s="186">
        <v>10</v>
      </c>
      <c r="S556" s="180" t="s">
        <v>135</v>
      </c>
      <c r="T556" s="180" t="s">
        <v>390</v>
      </c>
      <c r="U556" s="180" t="s">
        <v>1034</v>
      </c>
      <c r="V556" s="180"/>
      <c r="W556" s="179"/>
      <c r="X556" s="179"/>
      <c r="Y556" s="179"/>
    </row>
    <row r="557" spans="1:25" s="19" customFormat="1" x14ac:dyDescent="0.2">
      <c r="A557" s="180">
        <v>39990</v>
      </c>
      <c r="B557" s="193" t="s">
        <v>1071</v>
      </c>
      <c r="C557" s="193" t="s">
        <v>304</v>
      </c>
      <c r="D557" s="193" t="s">
        <v>141</v>
      </c>
      <c r="E557" s="193" t="s">
        <v>144</v>
      </c>
      <c r="F557" s="194">
        <v>38777</v>
      </c>
      <c r="G557" s="195">
        <v>2006</v>
      </c>
      <c r="H557" s="180" t="s">
        <v>6</v>
      </c>
      <c r="I557" s="180" t="str">
        <f>LEFT($H557,2)</f>
        <v>TX</v>
      </c>
      <c r="J557" s="180" t="str">
        <f>RIGHT($H557,2)</f>
        <v>TX</v>
      </c>
      <c r="K557" s="180" t="str">
        <f>IF($L557=$M557,L557,CONCATENATE($L557,", ",IF(ISBLANK(N557),"",CONCATENATE(N557,", ")),$M557))</f>
        <v>South Central</v>
      </c>
      <c r="L557" s="180" t="str">
        <f>INDEX('State '!$A$1:$C$62,MATCH($I557,'State '!$B:$B,0),3)</f>
        <v>South Central</v>
      </c>
      <c r="M557" s="180" t="str">
        <f>INDEX('State '!$A$1:$C$62,MATCH($J557,'State '!$B:$B,0),3)</f>
        <v>South Central</v>
      </c>
      <c r="N557" s="180"/>
      <c r="O557" s="187">
        <v>20</v>
      </c>
      <c r="P557" s="187">
        <v>30</v>
      </c>
      <c r="Q557" s="187">
        <v>55</v>
      </c>
      <c r="R557" s="186">
        <v>16</v>
      </c>
      <c r="S557" s="180" t="s">
        <v>139</v>
      </c>
      <c r="T557" s="180" t="s">
        <v>188</v>
      </c>
      <c r="U557" s="180" t="s">
        <v>391</v>
      </c>
      <c r="V557" s="180"/>
      <c r="W557" s="179"/>
      <c r="X557" s="179"/>
      <c r="Y557" s="179"/>
    </row>
    <row r="558" spans="1:25" s="19" customFormat="1" x14ac:dyDescent="0.2">
      <c r="A558" s="180">
        <v>39990</v>
      </c>
      <c r="B558" s="193" t="s">
        <v>1063</v>
      </c>
      <c r="C558" s="193" t="s">
        <v>304</v>
      </c>
      <c r="D558" s="193" t="s">
        <v>137</v>
      </c>
      <c r="E558" s="193" t="s">
        <v>144</v>
      </c>
      <c r="F558" s="194">
        <v>38808</v>
      </c>
      <c r="G558" s="195">
        <v>2006</v>
      </c>
      <c r="H558" s="180" t="s">
        <v>6</v>
      </c>
      <c r="I558" s="180" t="str">
        <f>LEFT($H558,2)</f>
        <v>TX</v>
      </c>
      <c r="J558" s="180" t="str">
        <f>RIGHT($H558,2)</f>
        <v>TX</v>
      </c>
      <c r="K558" s="180" t="str">
        <f>IF($L558=$M558,L558,CONCATENATE($L558,", ",IF(ISBLANK(N558),"",CONCATENATE(N558,", ")),$M558))</f>
        <v>South Central</v>
      </c>
      <c r="L558" s="180" t="str">
        <f>INDEX('State '!$A$1:$C$62,MATCH($I558,'State '!$B:$B,0),3)</f>
        <v>South Central</v>
      </c>
      <c r="M558" s="180" t="str">
        <f>INDEX('State '!$A$1:$C$62,MATCH($J558,'State '!$B:$B,0),3)</f>
        <v>South Central</v>
      </c>
      <c r="N558" s="180"/>
      <c r="O558" s="187">
        <v>115</v>
      </c>
      <c r="P558" s="187">
        <v>122</v>
      </c>
      <c r="Q558" s="187">
        <v>250</v>
      </c>
      <c r="R558" s="186">
        <v>24</v>
      </c>
      <c r="S558" s="180" t="s">
        <v>139</v>
      </c>
      <c r="T558" s="180" t="s">
        <v>188</v>
      </c>
      <c r="U558" s="180" t="s">
        <v>391</v>
      </c>
      <c r="V558" s="180"/>
      <c r="W558" s="179"/>
      <c r="X558" s="179"/>
      <c r="Y558" s="179"/>
    </row>
    <row r="559" spans="1:25" s="19" customFormat="1" x14ac:dyDescent="0.2">
      <c r="A559" s="180">
        <v>39990</v>
      </c>
      <c r="B559" s="193" t="s">
        <v>1079</v>
      </c>
      <c r="C559" s="193" t="s">
        <v>304</v>
      </c>
      <c r="D559" s="193" t="s">
        <v>141</v>
      </c>
      <c r="E559" s="193" t="s">
        <v>144</v>
      </c>
      <c r="F559" s="194">
        <v>38777</v>
      </c>
      <c r="G559" s="195">
        <v>2006</v>
      </c>
      <c r="H559" s="180" t="s">
        <v>6</v>
      </c>
      <c r="I559" s="180" t="str">
        <f>LEFT($H559,2)</f>
        <v>TX</v>
      </c>
      <c r="J559" s="180" t="str">
        <f>RIGHT($H559,2)</f>
        <v>TX</v>
      </c>
      <c r="K559" s="180" t="str">
        <f>IF($L559=$M559,L559,CONCATENATE($L559,", ",IF(ISBLANK(N559),"",CONCATENATE(N559,", ")),$M559))</f>
        <v>South Central</v>
      </c>
      <c r="L559" s="180" t="str">
        <f>INDEX('State '!$A$1:$C$62,MATCH($I559,'State '!$B:$B,0),3)</f>
        <v>South Central</v>
      </c>
      <c r="M559" s="180" t="str">
        <f>INDEX('State '!$A$1:$C$62,MATCH($J559,'State '!$B:$B,0),3)</f>
        <v>South Central</v>
      </c>
      <c r="N559" s="180"/>
      <c r="O559" s="187">
        <v>30</v>
      </c>
      <c r="P559" s="187">
        <v>47</v>
      </c>
      <c r="Q559" s="187">
        <v>30</v>
      </c>
      <c r="R559" s="186" t="s">
        <v>445</v>
      </c>
      <c r="S559" s="180" t="s">
        <v>139</v>
      </c>
      <c r="T559" s="180" t="s">
        <v>188</v>
      </c>
      <c r="U559" s="180" t="s">
        <v>391</v>
      </c>
      <c r="V559" s="180"/>
      <c r="W559" s="179"/>
      <c r="X559" s="179"/>
      <c r="Y559" s="179"/>
    </row>
    <row r="560" spans="1:25" s="19" customFormat="1" x14ac:dyDescent="0.2">
      <c r="A560" s="180">
        <v>39990</v>
      </c>
      <c r="B560" s="193" t="s">
        <v>1061</v>
      </c>
      <c r="C560" s="193" t="s">
        <v>304</v>
      </c>
      <c r="D560" s="193" t="s">
        <v>137</v>
      </c>
      <c r="E560" s="193" t="s">
        <v>144</v>
      </c>
      <c r="F560" s="194">
        <v>38808</v>
      </c>
      <c r="G560" s="195">
        <v>2006</v>
      </c>
      <c r="H560" s="180" t="s">
        <v>6</v>
      </c>
      <c r="I560" s="180" t="str">
        <f>LEFT($H560,2)</f>
        <v>TX</v>
      </c>
      <c r="J560" s="180" t="str">
        <f>RIGHT($H560,2)</f>
        <v>TX</v>
      </c>
      <c r="K560" s="180" t="str">
        <f>IF($L560=$M560,L560,CONCATENATE($L560,", ",IF(ISBLANK(N560),"",CONCATENATE(N560,", ")),$M560))</f>
        <v>South Central</v>
      </c>
      <c r="L560" s="180" t="str">
        <f>INDEX('State '!$A$1:$C$62,MATCH($I560,'State '!$B:$B,0),3)</f>
        <v>South Central</v>
      </c>
      <c r="M560" s="180" t="str">
        <f>INDEX('State '!$A$1:$C$62,MATCH($J560,'State '!$B:$B,0),3)</f>
        <v>South Central</v>
      </c>
      <c r="N560" s="180"/>
      <c r="O560" s="187">
        <v>115</v>
      </c>
      <c r="P560" s="187">
        <v>140</v>
      </c>
      <c r="Q560" s="187">
        <v>250</v>
      </c>
      <c r="R560" s="186">
        <v>24</v>
      </c>
      <c r="S560" s="180" t="s">
        <v>139</v>
      </c>
      <c r="T560" s="180" t="s">
        <v>188</v>
      </c>
      <c r="U560" s="180" t="s">
        <v>391</v>
      </c>
      <c r="V560" s="180"/>
      <c r="W560" s="179"/>
      <c r="X560" s="179"/>
      <c r="Y560" s="179"/>
    </row>
    <row r="561" spans="1:25" s="19" customFormat="1" x14ac:dyDescent="0.2">
      <c r="A561" s="180">
        <v>39990</v>
      </c>
      <c r="B561" s="181" t="s">
        <v>1072</v>
      </c>
      <c r="C561" s="181" t="s">
        <v>225</v>
      </c>
      <c r="D561" s="181" t="s">
        <v>134</v>
      </c>
      <c r="E561" s="182" t="s">
        <v>144</v>
      </c>
      <c r="F561" s="183">
        <v>38884</v>
      </c>
      <c r="G561" s="184">
        <v>2006</v>
      </c>
      <c r="H561" s="180" t="s">
        <v>1073</v>
      </c>
      <c r="I561" s="180" t="str">
        <f>LEFT($H561,2)</f>
        <v>WV</v>
      </c>
      <c r="J561" s="180" t="str">
        <f>RIGHT($H561,2)</f>
        <v>NY</v>
      </c>
      <c r="K561" s="180" t="str">
        <f>IF($L561=$M561,L561,CONCATENATE($L561,", ",IF(ISBLANK(N561),"",CONCATENATE(N561,", ")),$M561))</f>
        <v>Northeast</v>
      </c>
      <c r="L561" s="180" t="str">
        <f>INDEX('State '!$A$1:$C$62,MATCH($I561,'State '!$B:$B,0),3)</f>
        <v>Northeast</v>
      </c>
      <c r="M561" s="180" t="str">
        <f>INDEX('State '!$A$1:$C$62,MATCH($J561,'State '!$B:$B,0),3)</f>
        <v>Northeast</v>
      </c>
      <c r="N561" s="180"/>
      <c r="O561" s="186">
        <v>31.15</v>
      </c>
      <c r="P561" s="186">
        <v>23.67</v>
      </c>
      <c r="Q561" s="186">
        <v>200</v>
      </c>
      <c r="R561" s="187" t="s">
        <v>1074</v>
      </c>
      <c r="S561" s="188" t="s">
        <v>135</v>
      </c>
      <c r="T561" s="185" t="s">
        <v>390</v>
      </c>
      <c r="U561" s="189" t="s">
        <v>1075</v>
      </c>
      <c r="V561" s="180"/>
      <c r="W561" s="179"/>
      <c r="X561" s="179"/>
      <c r="Y561" s="179"/>
    </row>
    <row r="562" spans="1:25" s="19" customFormat="1" x14ac:dyDescent="0.2">
      <c r="A562" s="180">
        <v>39990</v>
      </c>
      <c r="B562" s="181" t="s">
        <v>1038</v>
      </c>
      <c r="C562" s="181" t="s">
        <v>219</v>
      </c>
      <c r="D562" s="181" t="s">
        <v>141</v>
      </c>
      <c r="E562" s="193" t="s">
        <v>144</v>
      </c>
      <c r="F562" s="194">
        <v>39022</v>
      </c>
      <c r="G562" s="195">
        <v>2006</v>
      </c>
      <c r="H562" s="180" t="s">
        <v>832</v>
      </c>
      <c r="I562" s="180" t="str">
        <f>LEFT($H562,2)</f>
        <v>PA</v>
      </c>
      <c r="J562" s="180" t="str">
        <f>RIGHT($H562,2)</f>
        <v>DE</v>
      </c>
      <c r="K562" s="180" t="str">
        <f>IF($L562=$M562,L562,CONCATENATE($L562,", ",IF(ISBLANK(N562),"",CONCATENATE(N562,", ")),$M562))</f>
        <v>Northeast</v>
      </c>
      <c r="L562" s="180" t="str">
        <f>INDEX('State '!$A$1:$C$62,MATCH($I562,'State '!$B:$B,0),3)</f>
        <v>Northeast</v>
      </c>
      <c r="M562" s="180" t="str">
        <f>INDEX('State '!$A$1:$C$62,MATCH($J562,'State '!$B:$B,0),3)</f>
        <v>Northeast</v>
      </c>
      <c r="N562" s="180"/>
      <c r="O562" s="187">
        <v>17.37</v>
      </c>
      <c r="P562" s="187">
        <v>35</v>
      </c>
      <c r="Q562" s="186">
        <v>26.2</v>
      </c>
      <c r="R562" s="186" t="s">
        <v>1039</v>
      </c>
      <c r="S562" s="180" t="s">
        <v>135</v>
      </c>
      <c r="T562" s="180" t="s">
        <v>390</v>
      </c>
      <c r="U562" s="180" t="s">
        <v>833</v>
      </c>
      <c r="V562" s="180"/>
      <c r="W562" s="179"/>
      <c r="X562" s="179"/>
      <c r="Y562" s="179"/>
    </row>
    <row r="563" spans="1:25" s="19" customFormat="1" x14ac:dyDescent="0.2">
      <c r="A563" s="180">
        <v>39990</v>
      </c>
      <c r="B563" s="193" t="s">
        <v>1065</v>
      </c>
      <c r="C563" s="193" t="s">
        <v>242</v>
      </c>
      <c r="D563" s="193" t="s">
        <v>137</v>
      </c>
      <c r="E563" s="193" t="s">
        <v>144</v>
      </c>
      <c r="F563" s="194">
        <v>38961</v>
      </c>
      <c r="G563" s="195">
        <v>2006</v>
      </c>
      <c r="H563" s="180" t="s">
        <v>6</v>
      </c>
      <c r="I563" s="180" t="str">
        <f>LEFT($H563,2)</f>
        <v>TX</v>
      </c>
      <c r="J563" s="180" t="str">
        <f>RIGHT($H563,2)</f>
        <v>TX</v>
      </c>
      <c r="K563" s="180" t="str">
        <f>IF($L563=$M563,L563,CONCATENATE($L563,", ",IF(ISBLANK(N563),"",CONCATENATE(N563,", ")),$M563))</f>
        <v>South Central</v>
      </c>
      <c r="L563" s="180" t="str">
        <f>INDEX('State '!$A$1:$C$62,MATCH($I563,'State '!$B:$B,0),3)</f>
        <v>South Central</v>
      </c>
      <c r="M563" s="180" t="str">
        <f>INDEX('State '!$A$1:$C$62,MATCH($J563,'State '!$B:$B,0),3)</f>
        <v>South Central</v>
      </c>
      <c r="N563" s="180"/>
      <c r="O563" s="187">
        <v>110</v>
      </c>
      <c r="P563" s="187">
        <v>97</v>
      </c>
      <c r="Q563" s="187">
        <v>600</v>
      </c>
      <c r="R563" s="186">
        <v>42</v>
      </c>
      <c r="S563" s="180" t="s">
        <v>139</v>
      </c>
      <c r="T563" s="180" t="s">
        <v>188</v>
      </c>
      <c r="U563" s="180" t="s">
        <v>391</v>
      </c>
      <c r="V563" s="180"/>
      <c r="W563" s="179"/>
      <c r="X563" s="179"/>
      <c r="Y563" s="179"/>
    </row>
    <row r="564" spans="1:25" s="19" customFormat="1" x14ac:dyDescent="0.2">
      <c r="A564" s="180">
        <v>39990</v>
      </c>
      <c r="B564" s="181" t="s">
        <v>1064</v>
      </c>
      <c r="C564" s="181" t="s">
        <v>242</v>
      </c>
      <c r="D564" s="181" t="s">
        <v>141</v>
      </c>
      <c r="E564" s="182" t="s">
        <v>144</v>
      </c>
      <c r="F564" s="183">
        <v>39052</v>
      </c>
      <c r="G564" s="184">
        <v>2006</v>
      </c>
      <c r="H564" s="180" t="s">
        <v>6</v>
      </c>
      <c r="I564" s="180" t="str">
        <f>LEFT($H564,2)</f>
        <v>TX</v>
      </c>
      <c r="J564" s="180" t="str">
        <f>RIGHT($H564,2)</f>
        <v>TX</v>
      </c>
      <c r="K564" s="180" t="str">
        <f>IF($L564=$M564,L564,CONCATENATE($L564,", ",IF(ISBLANK(N564),"",CONCATENATE(N564,", ")),$M564))</f>
        <v>South Central</v>
      </c>
      <c r="L564" s="180" t="str">
        <f>INDEX('State '!$A$1:$C$62,MATCH($I564,'State '!$B:$B,0),3)</f>
        <v>South Central</v>
      </c>
      <c r="M564" s="180" t="str">
        <f>INDEX('State '!$A$1:$C$62,MATCH($J564,'State '!$B:$B,0),3)</f>
        <v>South Central</v>
      </c>
      <c r="N564" s="180"/>
      <c r="O564" s="186">
        <v>65</v>
      </c>
      <c r="P564" s="186">
        <v>32</v>
      </c>
      <c r="Q564" s="186">
        <v>500</v>
      </c>
      <c r="R564" s="187">
        <v>42</v>
      </c>
      <c r="S564" s="188" t="s">
        <v>139</v>
      </c>
      <c r="T564" s="185" t="s">
        <v>188</v>
      </c>
      <c r="U564" s="189" t="s">
        <v>391</v>
      </c>
      <c r="V564" s="180"/>
      <c r="W564" s="179"/>
      <c r="X564" s="179"/>
      <c r="Y564" s="179"/>
    </row>
    <row r="565" spans="1:25" s="19" customFormat="1" x14ac:dyDescent="0.2">
      <c r="A565" s="180">
        <v>39990</v>
      </c>
      <c r="B565" s="193" t="s">
        <v>1062</v>
      </c>
      <c r="C565" s="193" t="s">
        <v>242</v>
      </c>
      <c r="D565" s="193" t="s">
        <v>141</v>
      </c>
      <c r="E565" s="193" t="s">
        <v>144</v>
      </c>
      <c r="F565" s="194">
        <v>38838</v>
      </c>
      <c r="G565" s="195">
        <v>2006</v>
      </c>
      <c r="H565" s="180" t="s">
        <v>6</v>
      </c>
      <c r="I565" s="180" t="str">
        <f>LEFT($H565,2)</f>
        <v>TX</v>
      </c>
      <c r="J565" s="180" t="str">
        <f>RIGHT($H565,2)</f>
        <v>TX</v>
      </c>
      <c r="K565" s="180" t="str">
        <f>IF($L565=$M565,L565,CONCATENATE($L565,", ",IF(ISBLANK(N565),"",CONCATENATE(N565,", ")),$M565))</f>
        <v>South Central</v>
      </c>
      <c r="L565" s="180" t="str">
        <f>INDEX('State '!$A$1:$C$62,MATCH($I565,'State '!$B:$B,0),3)</f>
        <v>South Central</v>
      </c>
      <c r="M565" s="180" t="str">
        <f>INDEX('State '!$A$1:$C$62,MATCH($J565,'State '!$B:$B,0),3)</f>
        <v>South Central</v>
      </c>
      <c r="N565" s="180"/>
      <c r="O565" s="187">
        <v>32.1</v>
      </c>
      <c r="P565" s="187">
        <v>24</v>
      </c>
      <c r="Q565" s="187">
        <v>400</v>
      </c>
      <c r="R565" s="186">
        <v>24</v>
      </c>
      <c r="S565" s="180" t="s">
        <v>139</v>
      </c>
      <c r="T565" s="180" t="s">
        <v>188</v>
      </c>
      <c r="U565" s="180" t="s">
        <v>391</v>
      </c>
      <c r="V565" s="180"/>
      <c r="W565" s="179"/>
      <c r="X565" s="179"/>
      <c r="Y565" s="179"/>
    </row>
    <row r="566" spans="1:25" s="19" customFormat="1" ht="25.5" x14ac:dyDescent="0.2">
      <c r="A566" s="180">
        <v>39990</v>
      </c>
      <c r="B566" s="193" t="s">
        <v>1067</v>
      </c>
      <c r="C566" s="193" t="s">
        <v>242</v>
      </c>
      <c r="D566" s="193" t="s">
        <v>137</v>
      </c>
      <c r="E566" s="193" t="s">
        <v>144</v>
      </c>
      <c r="F566" s="194">
        <v>39066</v>
      </c>
      <c r="G566" s="195">
        <v>2006</v>
      </c>
      <c r="H566" s="180" t="s">
        <v>6</v>
      </c>
      <c r="I566" s="180" t="str">
        <f>LEFT($H566,2)</f>
        <v>TX</v>
      </c>
      <c r="J566" s="180" t="str">
        <f>RIGHT($H566,2)</f>
        <v>TX</v>
      </c>
      <c r="K566" s="180" t="str">
        <f>IF($L566=$M566,L566,CONCATENATE($L566,", ",IF(ISBLANK(N566),"",CONCATENATE(N566,", ")),$M566))</f>
        <v>South Central</v>
      </c>
      <c r="L566" s="180" t="str">
        <f>INDEX('State '!$A$1:$C$62,MATCH($I566,'State '!$B:$B,0),3)</f>
        <v>South Central</v>
      </c>
      <c r="M566" s="180" t="str">
        <f>INDEX('State '!$A$1:$C$62,MATCH($J566,'State '!$B:$B,0),3)</f>
        <v>South Central</v>
      </c>
      <c r="N566" s="180"/>
      <c r="O566" s="187">
        <v>48</v>
      </c>
      <c r="P566" s="187">
        <v>24</v>
      </c>
      <c r="Q566" s="187">
        <v>400</v>
      </c>
      <c r="R566" s="186">
        <v>24</v>
      </c>
      <c r="S566" s="180" t="s">
        <v>139</v>
      </c>
      <c r="T566" s="180" t="s">
        <v>188</v>
      </c>
      <c r="U566" s="180" t="s">
        <v>391</v>
      </c>
      <c r="V566" s="180"/>
      <c r="W566" s="179"/>
      <c r="X566" s="179"/>
      <c r="Y566" s="179"/>
    </row>
    <row r="567" spans="1:25" s="19" customFormat="1" x14ac:dyDescent="0.2">
      <c r="A567" s="180">
        <v>39990</v>
      </c>
      <c r="B567" s="181" t="s">
        <v>1054</v>
      </c>
      <c r="C567" s="181" t="s">
        <v>233</v>
      </c>
      <c r="D567" s="181" t="s">
        <v>134</v>
      </c>
      <c r="E567" s="182" t="s">
        <v>144</v>
      </c>
      <c r="F567" s="183">
        <v>39022</v>
      </c>
      <c r="G567" s="184">
        <v>2006</v>
      </c>
      <c r="H567" s="180" t="s">
        <v>19</v>
      </c>
      <c r="I567" s="180" t="str">
        <f>LEFT($H567,2)</f>
        <v>VA</v>
      </c>
      <c r="J567" s="180" t="str">
        <f>RIGHT($H567,2)</f>
        <v>VA</v>
      </c>
      <c r="K567" s="180" t="str">
        <f>IF($L567=$M567,L567,CONCATENATE($L567,", ",IF(ISBLANK(N567),"",CONCATENATE(N567,", ")),$M567))</f>
        <v>Northeast</v>
      </c>
      <c r="L567" s="180" t="str">
        <f>INDEX('State '!$A$1:$C$62,MATCH($I567,'State '!$B:$B,0),3)</f>
        <v>Northeast</v>
      </c>
      <c r="M567" s="180" t="str">
        <f>INDEX('State '!$A$1:$C$62,MATCH($J567,'State '!$B:$B,0),3)</f>
        <v>Northeast</v>
      </c>
      <c r="N567" s="180"/>
      <c r="O567" s="186">
        <v>53</v>
      </c>
      <c r="P567" s="186">
        <v>32</v>
      </c>
      <c r="Q567" s="186">
        <v>235</v>
      </c>
      <c r="R567" s="187">
        <v>20</v>
      </c>
      <c r="S567" s="188" t="s">
        <v>135</v>
      </c>
      <c r="T567" s="185" t="s">
        <v>390</v>
      </c>
      <c r="U567" s="189" t="s">
        <v>1055</v>
      </c>
      <c r="V567" s="180"/>
      <c r="W567" s="179"/>
      <c r="X567" s="179"/>
      <c r="Y567" s="179"/>
    </row>
    <row r="568" spans="1:25" s="19" customFormat="1" x14ac:dyDescent="0.2">
      <c r="A568" s="180">
        <v>39990</v>
      </c>
      <c r="B568" s="181" t="s">
        <v>1051</v>
      </c>
      <c r="C568" s="181" t="s">
        <v>233</v>
      </c>
      <c r="D568" s="181" t="s">
        <v>141</v>
      </c>
      <c r="E568" s="182" t="s">
        <v>144</v>
      </c>
      <c r="F568" s="183">
        <v>39052</v>
      </c>
      <c r="G568" s="184">
        <v>2006</v>
      </c>
      <c r="H568" s="180" t="s">
        <v>2552</v>
      </c>
      <c r="I568" s="180" t="str">
        <f>LEFT($H568,2)</f>
        <v>TN</v>
      </c>
      <c r="J568" s="180" t="str">
        <f>RIGHT($H568,2)</f>
        <v>NC</v>
      </c>
      <c r="K568" s="180" t="str">
        <f>IF($L568=$M568,L568,CONCATENATE($L568,", ",IF(ISBLANK(N568),"",CONCATENATE(N568,", ")),$M568))</f>
        <v>Midwest, Northeast, Southeast</v>
      </c>
      <c r="L568" s="180" t="str">
        <f>INDEX('State '!$A$1:$C$62,MATCH($I568,'State '!$B:$B,0),3)</f>
        <v>Midwest</v>
      </c>
      <c r="M568" s="180" t="str">
        <f>INDEX('State '!$A$1:$C$62,MATCH($J568,'State '!$B:$B,0),3)</f>
        <v>Southeast</v>
      </c>
      <c r="N568" s="180" t="s">
        <v>5</v>
      </c>
      <c r="O568" s="186">
        <v>15.5</v>
      </c>
      <c r="P568" s="186">
        <v>13</v>
      </c>
      <c r="Q568" s="186">
        <v>20</v>
      </c>
      <c r="R568" s="187">
        <v>24</v>
      </c>
      <c r="S568" s="188" t="s">
        <v>135</v>
      </c>
      <c r="T568" s="185" t="s">
        <v>390</v>
      </c>
      <c r="U568" s="189" t="s">
        <v>813</v>
      </c>
      <c r="V568" s="180"/>
      <c r="W568" s="179"/>
      <c r="X568" s="179"/>
      <c r="Y568" s="179"/>
    </row>
    <row r="569" spans="1:25" s="19" customFormat="1" x14ac:dyDescent="0.2">
      <c r="A569" s="180">
        <v>39990</v>
      </c>
      <c r="B569" s="181" t="s">
        <v>1013</v>
      </c>
      <c r="C569" s="181" t="s">
        <v>237</v>
      </c>
      <c r="D569" s="181" t="s">
        <v>134</v>
      </c>
      <c r="E569" s="182" t="s">
        <v>144</v>
      </c>
      <c r="F569" s="183">
        <v>39052</v>
      </c>
      <c r="G569" s="184">
        <v>2006</v>
      </c>
      <c r="H569" s="180" t="s">
        <v>18</v>
      </c>
      <c r="I569" s="180" t="str">
        <f>LEFT($H569,2)</f>
        <v>FL</v>
      </c>
      <c r="J569" s="180" t="str">
        <f>RIGHT($H569,2)</f>
        <v>FL</v>
      </c>
      <c r="K569" s="180" t="str">
        <f>IF($L569=$M569,L569,CONCATENATE($L569,", ",IF(ISBLANK(N569),"",CONCATENATE(N569,", ")),$M569))</f>
        <v>Southeast</v>
      </c>
      <c r="L569" s="180" t="str">
        <f>INDEX('State '!$A$1:$C$62,MATCH($I569,'State '!$B:$B,0),3)</f>
        <v>Southeast</v>
      </c>
      <c r="M569" s="180" t="str">
        <f>INDEX('State '!$A$1:$C$62,MATCH($J569,'State '!$B:$B,0),3)</f>
        <v>Southeast</v>
      </c>
      <c r="N569" s="180"/>
      <c r="O569" s="186">
        <v>19.600000000000001</v>
      </c>
      <c r="P569" s="186">
        <v>0.3</v>
      </c>
      <c r="Q569" s="186">
        <v>100</v>
      </c>
      <c r="R569" s="187">
        <v>24</v>
      </c>
      <c r="S569" s="188" t="s">
        <v>135</v>
      </c>
      <c r="T569" s="185" t="s">
        <v>390</v>
      </c>
      <c r="U569" s="189" t="s">
        <v>1014</v>
      </c>
      <c r="V569" s="180"/>
      <c r="W569" s="179"/>
      <c r="X569" s="179"/>
      <c r="Y569" s="179"/>
    </row>
    <row r="570" spans="1:25" s="19" customFormat="1" x14ac:dyDescent="0.2">
      <c r="A570" s="180">
        <v>39990</v>
      </c>
      <c r="B570" s="181" t="s">
        <v>1052</v>
      </c>
      <c r="C570" s="181" t="s">
        <v>321</v>
      </c>
      <c r="D570" s="181" t="s">
        <v>134</v>
      </c>
      <c r="E570" s="182" t="s">
        <v>144</v>
      </c>
      <c r="F570" s="183">
        <v>38869</v>
      </c>
      <c r="G570" s="184">
        <v>2006</v>
      </c>
      <c r="H570" s="180" t="s">
        <v>17</v>
      </c>
      <c r="I570" s="180" t="str">
        <f>LEFT($H570,2)</f>
        <v>AL</v>
      </c>
      <c r="J570" s="180" t="str">
        <f>RIGHT($H570,2)</f>
        <v>AL</v>
      </c>
      <c r="K570" s="180" t="str">
        <f>IF($L570=$M570,L570,CONCATENATE($L570,", ",IF(ISBLANK(N570),"",CONCATENATE(N570,", ")),$M570))</f>
        <v>South Central</v>
      </c>
      <c r="L570" s="180" t="str">
        <f>INDEX('State '!$A$1:$C$62,MATCH($I570,'State '!$B:$B,0),3)</f>
        <v>South Central</v>
      </c>
      <c r="M570" s="180" t="str">
        <f>INDEX('State '!$A$1:$C$62,MATCH($J570,'State '!$B:$B,0),3)</f>
        <v>South Central</v>
      </c>
      <c r="N570" s="180"/>
      <c r="O570" s="186">
        <v>8</v>
      </c>
      <c r="P570" s="186">
        <v>4.3</v>
      </c>
      <c r="Q570" s="186">
        <v>250</v>
      </c>
      <c r="R570" s="187">
        <v>16</v>
      </c>
      <c r="S570" s="188" t="s">
        <v>135</v>
      </c>
      <c r="T570" s="185" t="s">
        <v>390</v>
      </c>
      <c r="U570" s="189" t="s">
        <v>1053</v>
      </c>
      <c r="V570" s="180"/>
      <c r="W570" s="179"/>
      <c r="X570" s="179"/>
      <c r="Y570" s="179"/>
    </row>
    <row r="571" spans="1:25" s="19" customFormat="1" x14ac:dyDescent="0.2">
      <c r="A571" s="180">
        <v>39990</v>
      </c>
      <c r="B571" s="193" t="s">
        <v>1048</v>
      </c>
      <c r="C571" s="193" t="s">
        <v>241</v>
      </c>
      <c r="D571" s="193" t="s">
        <v>141</v>
      </c>
      <c r="E571" s="193" t="s">
        <v>144</v>
      </c>
      <c r="F571" s="194">
        <v>39066</v>
      </c>
      <c r="G571" s="195">
        <v>2006</v>
      </c>
      <c r="H571" s="180" t="s">
        <v>442</v>
      </c>
      <c r="I571" s="180" t="str">
        <f>LEFT($H571,2)</f>
        <v>TX</v>
      </c>
      <c r="J571" s="180" t="str">
        <f>RIGHT($H571,2)</f>
        <v>LA</v>
      </c>
      <c r="K571" s="180" t="str">
        <f>IF($L571=$M571,L571,CONCATENATE($L571,", ",IF(ISBLANK(N571),"",CONCATENATE(N571,", ")),$M571))</f>
        <v>South Central</v>
      </c>
      <c r="L571" s="180" t="str">
        <f>INDEX('State '!$A$1:$C$62,MATCH($I571,'State '!$B:$B,0),3)</f>
        <v>South Central</v>
      </c>
      <c r="M571" s="180" t="str">
        <f>INDEX('State '!$A$1:$C$62,MATCH($J571,'State '!$B:$B,0),3)</f>
        <v>South Central</v>
      </c>
      <c r="N571" s="180"/>
      <c r="O571" s="187">
        <v>47.9</v>
      </c>
      <c r="P571" s="187">
        <v>20.5</v>
      </c>
      <c r="Q571" s="187">
        <v>122.4</v>
      </c>
      <c r="R571" s="186">
        <v>42</v>
      </c>
      <c r="S571" s="180" t="s">
        <v>135</v>
      </c>
      <c r="T571" s="180" t="s">
        <v>390</v>
      </c>
      <c r="U571" s="180" t="s">
        <v>1049</v>
      </c>
      <c r="V571" s="180"/>
      <c r="W571" s="179"/>
      <c r="X571" s="179"/>
      <c r="Y571" s="179"/>
    </row>
    <row r="572" spans="1:25" s="19" customFormat="1" x14ac:dyDescent="0.2">
      <c r="A572" s="180">
        <v>39990</v>
      </c>
      <c r="B572" s="181" t="s">
        <v>1015</v>
      </c>
      <c r="C572" s="181" t="s">
        <v>316</v>
      </c>
      <c r="D572" s="181" t="s">
        <v>137</v>
      </c>
      <c r="E572" s="182" t="s">
        <v>144</v>
      </c>
      <c r="F572" s="183">
        <v>39052</v>
      </c>
      <c r="G572" s="184">
        <v>2006</v>
      </c>
      <c r="H572" s="180" t="s">
        <v>49</v>
      </c>
      <c r="I572" s="180" t="str">
        <f>LEFT($H572,2)</f>
        <v>IN</v>
      </c>
      <c r="J572" s="180" t="str">
        <f>RIGHT($H572,2)</f>
        <v>IN</v>
      </c>
      <c r="K572" s="180" t="str">
        <f>IF($L572=$M572,L572,CONCATENATE($L572,", ",IF(ISBLANK(N572),"",CONCATENATE(N572,", ")),$M572))</f>
        <v>Midwest</v>
      </c>
      <c r="L572" s="180" t="str">
        <f>INDEX('State '!$A$1:$C$62,MATCH($I572,'State '!$B:$B,0),3)</f>
        <v>Midwest</v>
      </c>
      <c r="M572" s="180" t="str">
        <f>INDEX('State '!$A$1:$C$62,MATCH($J572,'State '!$B:$B,0),3)</f>
        <v>Midwest</v>
      </c>
      <c r="N572" s="180"/>
      <c r="O572" s="186">
        <v>17</v>
      </c>
      <c r="P572" s="186">
        <v>25</v>
      </c>
      <c r="Q572" s="186">
        <v>80</v>
      </c>
      <c r="R572" s="187">
        <v>16</v>
      </c>
      <c r="S572" s="188" t="s">
        <v>139</v>
      </c>
      <c r="T572" s="185" t="s">
        <v>188</v>
      </c>
      <c r="U572" s="189" t="s">
        <v>391</v>
      </c>
      <c r="V572" s="180"/>
      <c r="W572" s="179"/>
      <c r="X572" s="179"/>
      <c r="Y572" s="179"/>
    </row>
    <row r="573" spans="1:25" s="19" customFormat="1" x14ac:dyDescent="0.2">
      <c r="A573" s="180">
        <v>39990</v>
      </c>
      <c r="B573" s="181" t="s">
        <v>1057</v>
      </c>
      <c r="C573" s="181" t="s">
        <v>248</v>
      </c>
      <c r="D573" s="181" t="s">
        <v>137</v>
      </c>
      <c r="E573" s="193" t="s">
        <v>144</v>
      </c>
      <c r="F573" s="194">
        <v>38742</v>
      </c>
      <c r="G573" s="195">
        <v>2006</v>
      </c>
      <c r="H573" s="180" t="s">
        <v>586</v>
      </c>
      <c r="I573" s="180" t="str">
        <f>LEFT($H573,2)</f>
        <v>CO</v>
      </c>
      <c r="J573" s="180" t="str">
        <f>RIGHT($H573,2)</f>
        <v>WY</v>
      </c>
      <c r="K573" s="180" t="str">
        <f>IF($L573=$M573,L573,CONCATENATE($L573,", ",IF(ISBLANK(N573),"",CONCATENATE(N573,", ")),$M573))</f>
        <v>Mountain</v>
      </c>
      <c r="L573" s="180" t="str">
        <f>INDEX('State '!$A$1:$C$62,MATCH($I573,'State '!$B:$B,0),3)</f>
        <v>Mountain</v>
      </c>
      <c r="M573" s="180" t="str">
        <f>INDEX('State '!$A$1:$C$62,MATCH($J573,'State '!$B:$B,0),3)</f>
        <v>Mountain</v>
      </c>
      <c r="N573" s="180"/>
      <c r="O573" s="187">
        <v>180</v>
      </c>
      <c r="P573" s="187">
        <v>136</v>
      </c>
      <c r="Q573" s="186">
        <v>750</v>
      </c>
      <c r="R573" s="186">
        <v>36</v>
      </c>
      <c r="S573" s="180" t="s">
        <v>135</v>
      </c>
      <c r="T573" s="180" t="s">
        <v>390</v>
      </c>
      <c r="U573" s="180" t="s">
        <v>963</v>
      </c>
      <c r="V573" s="180"/>
      <c r="W573" s="179"/>
      <c r="X573" s="179"/>
      <c r="Y573" s="179"/>
    </row>
    <row r="574" spans="1:25" s="19" customFormat="1" ht="25.5" x14ac:dyDescent="0.2">
      <c r="A574" s="180">
        <v>40380</v>
      </c>
      <c r="B574" s="181" t="s">
        <v>1017</v>
      </c>
      <c r="C574" s="181" t="s">
        <v>317</v>
      </c>
      <c r="D574" s="181" t="s">
        <v>134</v>
      </c>
      <c r="E574" s="182" t="s">
        <v>144</v>
      </c>
      <c r="F574" s="183">
        <v>39052</v>
      </c>
      <c r="G574" s="184">
        <v>2006</v>
      </c>
      <c r="H574" s="180" t="s">
        <v>0</v>
      </c>
      <c r="I574" s="180" t="str">
        <f>LEFT($H574,2)</f>
        <v>LA</v>
      </c>
      <c r="J574" s="180" t="str">
        <f>RIGHT($H574,2)</f>
        <v>LA</v>
      </c>
      <c r="K574" s="180" t="str">
        <f>IF($L574=$M574,L574,CONCATENATE($L574,", ",IF(ISBLANK(N574),"",CONCATENATE(N574,", ")),$M574))</f>
        <v>South Central</v>
      </c>
      <c r="L574" s="180" t="str">
        <f>INDEX('State '!$A$1:$C$62,MATCH($I574,'State '!$B:$B,0),3)</f>
        <v>South Central</v>
      </c>
      <c r="M574" s="180" t="str">
        <f>INDEX('State '!$A$1:$C$62,MATCH($J574,'State '!$B:$B,0),3)</f>
        <v>South Central</v>
      </c>
      <c r="N574" s="180"/>
      <c r="O574" s="186">
        <v>30</v>
      </c>
      <c r="P574" s="186">
        <v>23</v>
      </c>
      <c r="Q574" s="186">
        <v>1000</v>
      </c>
      <c r="R574" s="187">
        <v>30</v>
      </c>
      <c r="S574" s="188" t="s">
        <v>135</v>
      </c>
      <c r="T574" s="185" t="s">
        <v>390</v>
      </c>
      <c r="U574" s="189" t="s">
        <v>1018</v>
      </c>
      <c r="V574" s="180"/>
      <c r="W574" s="179"/>
      <c r="X574" s="179"/>
      <c r="Y574" s="179"/>
    </row>
    <row r="575" spans="1:25" s="19" customFormat="1" x14ac:dyDescent="0.2">
      <c r="A575" s="180">
        <v>39990</v>
      </c>
      <c r="B575" s="181" t="s">
        <v>1047</v>
      </c>
      <c r="C575" s="181" t="s">
        <v>320</v>
      </c>
      <c r="D575" s="181" t="s">
        <v>134</v>
      </c>
      <c r="E575" s="182" t="s">
        <v>144</v>
      </c>
      <c r="F575" s="183">
        <v>39022</v>
      </c>
      <c r="G575" s="184">
        <v>2006</v>
      </c>
      <c r="H575" s="180" t="s">
        <v>13</v>
      </c>
      <c r="I575" s="180" t="str">
        <f>LEFT($H575,2)</f>
        <v>CA</v>
      </c>
      <c r="J575" s="180" t="str">
        <f>RIGHT($H575,2)</f>
        <v>CA</v>
      </c>
      <c r="K575" s="180" t="str">
        <f>IF($L575=$M575,L575,CONCATENATE($L575,", ",IF(ISBLANK(N575),"",CONCATENATE(N575,", ")),$M575))</f>
        <v>Pacific</v>
      </c>
      <c r="L575" s="180" t="str">
        <f>INDEX('State '!$A$1:$C$62,MATCH($I575,'State '!$B:$B,0),3)</f>
        <v>Pacific</v>
      </c>
      <c r="M575" s="180" t="str">
        <f>INDEX('State '!$A$1:$C$62,MATCH($J575,'State '!$B:$B,0),3)</f>
        <v>Pacific</v>
      </c>
      <c r="N575" s="180"/>
      <c r="O575" s="186">
        <v>11</v>
      </c>
      <c r="P575" s="186">
        <v>6</v>
      </c>
      <c r="Q575" s="186">
        <v>50</v>
      </c>
      <c r="R575" s="187">
        <v>24</v>
      </c>
      <c r="S575" s="188" t="s">
        <v>139</v>
      </c>
      <c r="T575" s="185" t="s">
        <v>188</v>
      </c>
      <c r="U575" s="189" t="s">
        <v>391</v>
      </c>
      <c r="V575" s="180"/>
      <c r="W575" s="179"/>
      <c r="X575" s="179"/>
      <c r="Y575" s="179"/>
    </row>
    <row r="576" spans="1:25" s="19" customFormat="1" x14ac:dyDescent="0.2">
      <c r="A576" s="180">
        <v>39990</v>
      </c>
      <c r="B576" s="193" t="s">
        <v>1011</v>
      </c>
      <c r="C576" s="193" t="s">
        <v>2137</v>
      </c>
      <c r="D576" s="193" t="s">
        <v>141</v>
      </c>
      <c r="E576" s="193" t="s">
        <v>144</v>
      </c>
      <c r="F576" s="194">
        <v>38837</v>
      </c>
      <c r="G576" s="195">
        <v>2006</v>
      </c>
      <c r="H576" s="180" t="s">
        <v>37</v>
      </c>
      <c r="I576" s="180" t="str">
        <f>LEFT($H576,2)</f>
        <v>OK</v>
      </c>
      <c r="J576" s="180" t="str">
        <f>RIGHT($H576,2)</f>
        <v>OK</v>
      </c>
      <c r="K576" s="180" t="str">
        <f>IF($L576=$M576,L576,CONCATENATE($L576,", ",IF(ISBLANK(N576),"",CONCATENATE(N576,", ")),$M576))</f>
        <v>South Central</v>
      </c>
      <c r="L576" s="180" t="str">
        <f>INDEX('State '!$A$1:$C$62,MATCH($I576,'State '!$B:$B,0),3)</f>
        <v>South Central</v>
      </c>
      <c r="M576" s="180" t="str">
        <f>INDEX('State '!$A$1:$C$62,MATCH($J576,'State '!$B:$B,0),3)</f>
        <v>South Central</v>
      </c>
      <c r="N576" s="180"/>
      <c r="O576" s="187">
        <v>10.4</v>
      </c>
      <c r="P576" s="187"/>
      <c r="Q576" s="187">
        <v>31</v>
      </c>
      <c r="R576" s="186" t="s">
        <v>399</v>
      </c>
      <c r="S576" s="180" t="s">
        <v>135</v>
      </c>
      <c r="T576" s="180" t="s">
        <v>390</v>
      </c>
      <c r="U576" s="180" t="s">
        <v>1012</v>
      </c>
      <c r="V576" s="180"/>
      <c r="W576" s="179"/>
      <c r="X576" s="179"/>
      <c r="Y576" s="179"/>
    </row>
    <row r="577" spans="1:28" s="19" customFormat="1" x14ac:dyDescent="0.2">
      <c r="A577" s="180">
        <v>39990</v>
      </c>
      <c r="B577" s="193" t="s">
        <v>1016</v>
      </c>
      <c r="C577" s="193" t="s">
        <v>2137</v>
      </c>
      <c r="D577" s="193" t="s">
        <v>141</v>
      </c>
      <c r="E577" s="193" t="s">
        <v>144</v>
      </c>
      <c r="F577" s="194">
        <v>39082</v>
      </c>
      <c r="G577" s="195">
        <v>2006</v>
      </c>
      <c r="H577" s="180" t="s">
        <v>6</v>
      </c>
      <c r="I577" s="180" t="str">
        <f>LEFT($H577,2)</f>
        <v>TX</v>
      </c>
      <c r="J577" s="180" t="str">
        <f>RIGHT($H577,2)</f>
        <v>TX</v>
      </c>
      <c r="K577" s="180" t="str">
        <f>IF($L577=$M577,L577,CONCATENATE($L577,", ",IF(ISBLANK(N577),"",CONCATENATE(N577,", ")),$M577))</f>
        <v>South Central</v>
      </c>
      <c r="L577" s="180" t="str">
        <f>INDEX('State '!$A$1:$C$62,MATCH($I577,'State '!$B:$B,0),3)</f>
        <v>South Central</v>
      </c>
      <c r="M577" s="180" t="str">
        <f>INDEX('State '!$A$1:$C$62,MATCH($J577,'State '!$B:$B,0),3)</f>
        <v>South Central</v>
      </c>
      <c r="N577" s="180"/>
      <c r="O577" s="187">
        <v>16</v>
      </c>
      <c r="P577" s="187"/>
      <c r="Q577" s="187">
        <v>139</v>
      </c>
      <c r="R577" s="186">
        <v>30</v>
      </c>
      <c r="S577" s="180" t="s">
        <v>135</v>
      </c>
      <c r="T577" s="180" t="s">
        <v>390</v>
      </c>
      <c r="U577" s="180" t="s">
        <v>391</v>
      </c>
      <c r="V577" s="180"/>
      <c r="W577" s="179"/>
      <c r="X577" s="179"/>
      <c r="Y577" s="179"/>
    </row>
    <row r="578" spans="1:28" s="19" customFormat="1" x14ac:dyDescent="0.2">
      <c r="A578" s="180">
        <v>39990</v>
      </c>
      <c r="B578" s="181" t="s">
        <v>1029</v>
      </c>
      <c r="C578" s="181" t="s">
        <v>2137</v>
      </c>
      <c r="D578" s="181" t="s">
        <v>141</v>
      </c>
      <c r="E578" s="182" t="s">
        <v>144</v>
      </c>
      <c r="F578" s="183">
        <v>38822</v>
      </c>
      <c r="G578" s="184">
        <v>2006</v>
      </c>
      <c r="H578" s="180" t="s">
        <v>1030</v>
      </c>
      <c r="I578" s="180" t="str">
        <f>LEFT($H578,2)</f>
        <v>TX</v>
      </c>
      <c r="J578" s="180" t="str">
        <f>RIGHT($H578,2)</f>
        <v>OK</v>
      </c>
      <c r="K578" s="180" t="str">
        <f>IF($L578=$M578,L578,CONCATENATE($L578,", ",IF(ISBLANK(N578),"",CONCATENATE(N578,", ")),$M578))</f>
        <v>South Central</v>
      </c>
      <c r="L578" s="180" t="str">
        <f>INDEX('State '!$A$1:$C$62,MATCH($I578,'State '!$B:$B,0),3)</f>
        <v>South Central</v>
      </c>
      <c r="M578" s="180" t="str">
        <f>INDEX('State '!$A$1:$C$62,MATCH($J578,'State '!$B:$B,0),3)</f>
        <v>South Central</v>
      </c>
      <c r="N578" s="180"/>
      <c r="O578" s="186">
        <v>10.6</v>
      </c>
      <c r="P578" s="186"/>
      <c r="Q578" s="186">
        <v>20</v>
      </c>
      <c r="R578" s="187">
        <v>20</v>
      </c>
      <c r="S578" s="188" t="s">
        <v>135</v>
      </c>
      <c r="T578" s="185" t="s">
        <v>390</v>
      </c>
      <c r="U578" s="189" t="s">
        <v>1012</v>
      </c>
      <c r="V578" s="180"/>
      <c r="W578" s="179"/>
      <c r="X578" s="179"/>
      <c r="Y578" s="179"/>
    </row>
    <row r="579" spans="1:28" s="19" customFormat="1" x14ac:dyDescent="0.2">
      <c r="A579" s="180">
        <v>39990</v>
      </c>
      <c r="B579" s="193" t="s">
        <v>1050</v>
      </c>
      <c r="C579" s="193" t="s">
        <v>319</v>
      </c>
      <c r="D579" s="193" t="s">
        <v>137</v>
      </c>
      <c r="E579" s="193" t="s">
        <v>144</v>
      </c>
      <c r="F579" s="194">
        <v>38991</v>
      </c>
      <c r="G579" s="186">
        <v>2006</v>
      </c>
      <c r="H579" s="180" t="s">
        <v>6</v>
      </c>
      <c r="I579" s="180" t="str">
        <f>LEFT($H579,2)</f>
        <v>TX</v>
      </c>
      <c r="J579" s="180" t="str">
        <f>RIGHT($H579,2)</f>
        <v>TX</v>
      </c>
      <c r="K579" s="180" t="str">
        <f>IF($L579=$M579,L579,CONCATENATE($L579,", ",IF(ISBLANK(N579),"",CONCATENATE(N579,", ")),$M579))</f>
        <v>South Central</v>
      </c>
      <c r="L579" s="180" t="str">
        <f>INDEX('State '!$A$1:$C$62,MATCH($I579,'State '!$B:$B,0),3)</f>
        <v>South Central</v>
      </c>
      <c r="M579" s="180" t="str">
        <f>INDEX('State '!$A$1:$C$62,MATCH($J579,'State '!$B:$B,0),3)</f>
        <v>South Central</v>
      </c>
      <c r="N579" s="180"/>
      <c r="O579" s="187">
        <v>25</v>
      </c>
      <c r="P579" s="187">
        <v>25</v>
      </c>
      <c r="Q579" s="187">
        <v>225</v>
      </c>
      <c r="R579" s="186">
        <v>30</v>
      </c>
      <c r="S579" s="180" t="s">
        <v>139</v>
      </c>
      <c r="T579" s="180" t="s">
        <v>188</v>
      </c>
      <c r="U579" s="180" t="s">
        <v>391</v>
      </c>
      <c r="V579" s="180"/>
      <c r="W579" s="179"/>
      <c r="X579" s="179"/>
      <c r="Y579" s="179"/>
    </row>
    <row r="580" spans="1:28" s="19" customFormat="1" ht="25.5" x14ac:dyDescent="0.2">
      <c r="A580" s="180">
        <v>39990</v>
      </c>
      <c r="B580" s="181" t="s">
        <v>1059</v>
      </c>
      <c r="C580" s="181" t="s">
        <v>207</v>
      </c>
      <c r="D580" s="181" t="s">
        <v>141</v>
      </c>
      <c r="E580" s="182" t="s">
        <v>144</v>
      </c>
      <c r="F580" s="183">
        <v>39037</v>
      </c>
      <c r="G580" s="190">
        <v>2006</v>
      </c>
      <c r="H580" s="180" t="s">
        <v>409</v>
      </c>
      <c r="I580" s="180" t="str">
        <f>LEFT($H580,2)</f>
        <v>PA</v>
      </c>
      <c r="J580" s="180" t="str">
        <f>RIGHT($H580,2)</f>
        <v>NJ</v>
      </c>
      <c r="K580" s="180" t="str">
        <f>IF($L580=$M580,L580,CONCATENATE($L580,", ",IF(ISBLANK(N580),"",CONCATENATE(N580,", ")),$M580))</f>
        <v>Northeast</v>
      </c>
      <c r="L580" s="180" t="str">
        <f>INDEX('State '!$A$1:$C$62,MATCH($I580,'State '!$B:$B,0),3)</f>
        <v>Northeast</v>
      </c>
      <c r="M580" s="180" t="str">
        <f>INDEX('State '!$A$1:$C$62,MATCH($J580,'State '!$B:$B,0),3)</f>
        <v>Northeast</v>
      </c>
      <c r="N580" s="180"/>
      <c r="O580" s="186">
        <v>39</v>
      </c>
      <c r="P580" s="186">
        <v>6</v>
      </c>
      <c r="Q580" s="186">
        <v>101</v>
      </c>
      <c r="R580" s="187">
        <v>30</v>
      </c>
      <c r="S580" s="188" t="s">
        <v>135</v>
      </c>
      <c r="T580" s="185" t="s">
        <v>390</v>
      </c>
      <c r="U580" s="189" t="s">
        <v>1060</v>
      </c>
      <c r="V580" s="180"/>
      <c r="W580" s="179"/>
      <c r="X580" s="179"/>
      <c r="Y580" s="179"/>
    </row>
    <row r="581" spans="1:28" s="19" customFormat="1" x14ac:dyDescent="0.2">
      <c r="A581" s="180">
        <v>39990</v>
      </c>
      <c r="B581" s="193" t="s">
        <v>1076</v>
      </c>
      <c r="C581" s="193" t="s">
        <v>229</v>
      </c>
      <c r="D581" s="193" t="s">
        <v>141</v>
      </c>
      <c r="E581" s="193" t="s">
        <v>144</v>
      </c>
      <c r="F581" s="194">
        <v>38838</v>
      </c>
      <c r="G581" s="186">
        <v>2006</v>
      </c>
      <c r="H581" s="180" t="s">
        <v>1077</v>
      </c>
      <c r="I581" s="180" t="str">
        <f>LEFT($H581,2)</f>
        <v>IA</v>
      </c>
      <c r="J581" s="180" t="str">
        <f>RIGHT($H581,2)</f>
        <v>IN</v>
      </c>
      <c r="K581" s="180" t="str">
        <f>IF($L581=$M581,L581,CONCATENATE($L581,", ",IF(ISBLANK(N581),"",CONCATENATE(N581,", ")),$M581))</f>
        <v>Midwest</v>
      </c>
      <c r="L581" s="180" t="str">
        <f>INDEX('State '!$A$1:$C$62,MATCH($I581,'State '!$B:$B,0),3)</f>
        <v>Midwest</v>
      </c>
      <c r="M581" s="180" t="str">
        <f>INDEX('State '!$A$1:$C$62,MATCH($J581,'State '!$B:$B,0),3)</f>
        <v>Midwest</v>
      </c>
      <c r="N581" s="180"/>
      <c r="O581" s="187">
        <v>20.7</v>
      </c>
      <c r="P581" s="187"/>
      <c r="Q581" s="187">
        <v>130</v>
      </c>
      <c r="R581" s="186"/>
      <c r="S581" s="180" t="s">
        <v>135</v>
      </c>
      <c r="T581" s="180" t="s">
        <v>390</v>
      </c>
      <c r="U581" s="180" t="s">
        <v>1078</v>
      </c>
      <c r="V581" s="180"/>
      <c r="W581" s="179"/>
      <c r="X581" s="179"/>
      <c r="Y581" s="179"/>
    </row>
    <row r="582" spans="1:28" s="19" customFormat="1" x14ac:dyDescent="0.2">
      <c r="A582" s="180">
        <v>39990</v>
      </c>
      <c r="B582" s="181" t="s">
        <v>1031</v>
      </c>
      <c r="C582" s="181" t="s">
        <v>315</v>
      </c>
      <c r="D582" s="181" t="s">
        <v>141</v>
      </c>
      <c r="E582" s="182" t="s">
        <v>144</v>
      </c>
      <c r="F582" s="183">
        <v>38895</v>
      </c>
      <c r="G582" s="190">
        <v>2006</v>
      </c>
      <c r="H582" s="180" t="s">
        <v>8</v>
      </c>
      <c r="I582" s="180" t="str">
        <f>LEFT($H582,2)</f>
        <v>OH</v>
      </c>
      <c r="J582" s="180" t="str">
        <f>RIGHT($H582,2)</f>
        <v>OH</v>
      </c>
      <c r="K582" s="180" t="str">
        <f>IF($L582=$M582,L582,CONCATENATE($L582,", ",IF(ISBLANK(N582),"",CONCATENATE(N582,", ")),$M582))</f>
        <v>Northeast</v>
      </c>
      <c r="L582" s="180" t="str">
        <f>INDEX('State '!$A$1:$C$62,MATCH($I582,'State '!$B:$B,0),3)</f>
        <v>Northeast</v>
      </c>
      <c r="M582" s="180" t="str">
        <f>INDEX('State '!$A$1:$C$62,MATCH($J582,'State '!$B:$B,0),3)</f>
        <v>Northeast</v>
      </c>
      <c r="N582" s="180"/>
      <c r="O582" s="186">
        <v>41</v>
      </c>
      <c r="P582" s="186">
        <v>24</v>
      </c>
      <c r="Q582" s="186">
        <v>100</v>
      </c>
      <c r="R582" s="187" t="s">
        <v>1032</v>
      </c>
      <c r="S582" s="188" t="s">
        <v>139</v>
      </c>
      <c r="T582" s="185" t="s">
        <v>188</v>
      </c>
      <c r="U582" s="189" t="s">
        <v>391</v>
      </c>
      <c r="V582" s="180"/>
      <c r="W582" s="179"/>
      <c r="X582" s="179"/>
      <c r="Y582" s="179"/>
    </row>
    <row r="583" spans="1:28" s="19" customFormat="1" x14ac:dyDescent="0.2">
      <c r="A583" s="180">
        <v>39990</v>
      </c>
      <c r="B583" s="181" t="s">
        <v>2140</v>
      </c>
      <c r="C583" s="181" t="s">
        <v>258</v>
      </c>
      <c r="D583" s="181" t="s">
        <v>141</v>
      </c>
      <c r="E583" s="182" t="s">
        <v>144</v>
      </c>
      <c r="F583" s="183">
        <v>39052</v>
      </c>
      <c r="G583" s="190">
        <v>2006</v>
      </c>
      <c r="H583" s="180" t="s">
        <v>50</v>
      </c>
      <c r="I583" s="180" t="str">
        <f>LEFT($H583,2)</f>
        <v>WA</v>
      </c>
      <c r="J583" s="180" t="str">
        <f>RIGHT($H583,2)</f>
        <v>WA</v>
      </c>
      <c r="K583" s="180" t="str">
        <f>IF($L583=$M583,L583,CONCATENATE($L583,", ",IF(ISBLANK(N583),"",CONCATENATE(N583,", ")),$M583))</f>
        <v>Pacific</v>
      </c>
      <c r="L583" s="180" t="str">
        <f>INDEX('State '!$A$1:$C$62,MATCH($I583,'State '!$B:$B,0),3)</f>
        <v>Pacific</v>
      </c>
      <c r="M583" s="180" t="str">
        <f>INDEX('State '!$A$1:$C$62,MATCH($J583,'State '!$B:$B,0),3)</f>
        <v>Pacific</v>
      </c>
      <c r="N583" s="180"/>
      <c r="O583" s="186">
        <v>333</v>
      </c>
      <c r="P583" s="186">
        <v>80</v>
      </c>
      <c r="Q583" s="186">
        <v>360</v>
      </c>
      <c r="R583" s="187" t="s">
        <v>650</v>
      </c>
      <c r="S583" s="188" t="s">
        <v>135</v>
      </c>
      <c r="T583" s="185" t="s">
        <v>390</v>
      </c>
      <c r="U583" s="189" t="s">
        <v>1066</v>
      </c>
      <c r="V583" s="180"/>
      <c r="W583" s="179"/>
      <c r="X583" s="179"/>
      <c r="Y583" s="179"/>
    </row>
    <row r="584" spans="1:28" s="19" customFormat="1" x14ac:dyDescent="0.2">
      <c r="A584" s="180">
        <v>39990</v>
      </c>
      <c r="B584" s="181" t="s">
        <v>1040</v>
      </c>
      <c r="C584" s="181" t="s">
        <v>239</v>
      </c>
      <c r="D584" s="181" t="s">
        <v>141</v>
      </c>
      <c r="E584" s="182" t="s">
        <v>144</v>
      </c>
      <c r="F584" s="183">
        <v>39066</v>
      </c>
      <c r="G584" s="190">
        <v>2006</v>
      </c>
      <c r="H584" s="180" t="s">
        <v>29</v>
      </c>
      <c r="I584" s="180" t="str">
        <f>LEFT($H584,2)</f>
        <v>WY</v>
      </c>
      <c r="J584" s="180" t="str">
        <f>RIGHT($H584,2)</f>
        <v>WY</v>
      </c>
      <c r="K584" s="180" t="str">
        <f>IF($L584=$M584,L584,CONCATENATE($L584,", ",IF(ISBLANK(N584),"",CONCATENATE(N584,", ")),$M584))</f>
        <v>Mountain</v>
      </c>
      <c r="L584" s="180" t="str">
        <f>INDEX('State '!$A$1:$C$62,MATCH($I584,'State '!$B:$B,0),3)</f>
        <v>Mountain</v>
      </c>
      <c r="M584" s="180" t="str">
        <f>INDEX('State '!$A$1:$C$62,MATCH($J584,'State '!$B:$B,0),3)</f>
        <v>Mountain</v>
      </c>
      <c r="N584" s="180"/>
      <c r="O584" s="186">
        <v>51.5</v>
      </c>
      <c r="P584" s="186">
        <v>27.1</v>
      </c>
      <c r="Q584" s="186">
        <v>550</v>
      </c>
      <c r="R584" s="187">
        <v>36</v>
      </c>
      <c r="S584" s="188" t="s">
        <v>135</v>
      </c>
      <c r="T584" s="185" t="s">
        <v>390</v>
      </c>
      <c r="U584" s="189" t="s">
        <v>1041</v>
      </c>
      <c r="V584" s="180"/>
      <c r="W584" s="179"/>
      <c r="X584" s="179"/>
      <c r="Y584" s="179"/>
    </row>
    <row r="585" spans="1:28" s="19" customFormat="1" x14ac:dyDescent="0.2">
      <c r="A585" s="180">
        <v>39990</v>
      </c>
      <c r="B585" s="193" t="s">
        <v>1019</v>
      </c>
      <c r="C585" s="193" t="s">
        <v>318</v>
      </c>
      <c r="D585" s="193" t="s">
        <v>134</v>
      </c>
      <c r="E585" s="193" t="s">
        <v>144</v>
      </c>
      <c r="F585" s="194">
        <v>39036</v>
      </c>
      <c r="G585" s="186">
        <v>2006</v>
      </c>
      <c r="H585" s="180" t="s">
        <v>29</v>
      </c>
      <c r="I585" s="180" t="str">
        <f>LEFT($H585,2)</f>
        <v>WY</v>
      </c>
      <c r="J585" s="180" t="str">
        <f>RIGHT($H585,2)</f>
        <v>WY</v>
      </c>
      <c r="K585" s="180" t="str">
        <f>IF($L585=$M585,L585,CONCATENATE($L585,", ",IF(ISBLANK(N585),"",CONCATENATE(N585,", ")),$M585))</f>
        <v>Mountain</v>
      </c>
      <c r="L585" s="180" t="str">
        <f>INDEX('State '!$A$1:$C$62,MATCH($I585,'State '!$B:$B,0),3)</f>
        <v>Mountain</v>
      </c>
      <c r="M585" s="180" t="str">
        <f>INDEX('State '!$A$1:$C$62,MATCH($J585,'State '!$B:$B,0),3)</f>
        <v>Mountain</v>
      </c>
      <c r="N585" s="180"/>
      <c r="O585" s="187">
        <v>11.3</v>
      </c>
      <c r="P585" s="187">
        <v>20.8</v>
      </c>
      <c r="Q585" s="187">
        <v>300</v>
      </c>
      <c r="R585" s="186">
        <v>20</v>
      </c>
      <c r="S585" s="180" t="s">
        <v>135</v>
      </c>
      <c r="T585" s="180" t="s">
        <v>390</v>
      </c>
      <c r="U585" s="180" t="s">
        <v>978</v>
      </c>
      <c r="V585" s="180"/>
      <c r="W585" s="179"/>
      <c r="X585" s="179"/>
      <c r="Y585" s="179"/>
    </row>
    <row r="586" spans="1:28" s="19" customFormat="1" x14ac:dyDescent="0.2">
      <c r="A586" s="180">
        <v>39990</v>
      </c>
      <c r="B586" s="193" t="s">
        <v>1025</v>
      </c>
      <c r="C586" s="193" t="s">
        <v>312</v>
      </c>
      <c r="D586" s="193" t="s">
        <v>141</v>
      </c>
      <c r="E586" s="193" t="s">
        <v>144</v>
      </c>
      <c r="F586" s="194">
        <v>39050</v>
      </c>
      <c r="G586" s="186">
        <v>2006</v>
      </c>
      <c r="H586" s="180" t="s">
        <v>1026</v>
      </c>
      <c r="I586" s="180" t="str">
        <f>LEFT($H586,2)</f>
        <v>OK</v>
      </c>
      <c r="J586" s="180" t="str">
        <f>RIGHT($H586,2)</f>
        <v>MO</v>
      </c>
      <c r="K586" s="180" t="str">
        <f>IF($L586=$M586,L586,CONCATENATE($L586,", ",IF(ISBLANK(N586),"",CONCATENATE(N586,", ")),$M586))</f>
        <v>South Central, Midwest</v>
      </c>
      <c r="L586" s="180" t="str">
        <f>INDEX('State '!$A$1:$C$62,MATCH($I586,'State '!$B:$B,0),3)</f>
        <v>South Central</v>
      </c>
      <c r="M586" s="180" t="str">
        <f>INDEX('State '!$A$1:$C$62,MATCH($J586,'State '!$B:$B,0),3)</f>
        <v>Midwest</v>
      </c>
      <c r="N586" s="180"/>
      <c r="O586" s="187">
        <v>1.7</v>
      </c>
      <c r="P586" s="187">
        <v>2</v>
      </c>
      <c r="Q586" s="187">
        <v>25</v>
      </c>
      <c r="R586" s="186" t="s">
        <v>1027</v>
      </c>
      <c r="S586" s="180" t="s">
        <v>135</v>
      </c>
      <c r="T586" s="180" t="s">
        <v>390</v>
      </c>
      <c r="U586" s="180" t="s">
        <v>1028</v>
      </c>
      <c r="V586" s="180"/>
      <c r="W586" s="179"/>
      <c r="X586" s="179"/>
      <c r="Y586" s="179"/>
    </row>
    <row r="587" spans="1:28" s="19" customFormat="1" x14ac:dyDescent="0.2">
      <c r="A587" s="180">
        <v>39990</v>
      </c>
      <c r="B587" s="181" t="s">
        <v>1070</v>
      </c>
      <c r="C587" s="181" t="s">
        <v>231</v>
      </c>
      <c r="D587" s="181" t="s">
        <v>134</v>
      </c>
      <c r="E587" s="182" t="s">
        <v>144</v>
      </c>
      <c r="F587" s="183">
        <v>39063</v>
      </c>
      <c r="G587" s="190">
        <v>2006</v>
      </c>
      <c r="H587" s="180" t="s">
        <v>10</v>
      </c>
      <c r="I587" s="180" t="str">
        <f>LEFT($H587,2)</f>
        <v>NY</v>
      </c>
      <c r="J587" s="180" t="str">
        <f>RIGHT($H587,2)</f>
        <v>NY</v>
      </c>
      <c r="K587" s="180" t="str">
        <f>IF($L587=$M587,L587,CONCATENATE($L587,", ",IF(ISBLANK(N587),"",CONCATENATE(N587,", ")),$M587))</f>
        <v>Northeast</v>
      </c>
      <c r="L587" s="180" t="str">
        <f>INDEX('State '!$A$1:$C$62,MATCH($I587,'State '!$B:$B,0),3)</f>
        <v>Northeast</v>
      </c>
      <c r="M587" s="180" t="str">
        <f>INDEX('State '!$A$1:$C$62,MATCH($J587,'State '!$B:$B,0),3)</f>
        <v>Northeast</v>
      </c>
      <c r="N587" s="180"/>
      <c r="O587" s="186">
        <v>10</v>
      </c>
      <c r="P587" s="186">
        <v>6</v>
      </c>
      <c r="Q587" s="186">
        <v>500</v>
      </c>
      <c r="R587" s="187">
        <v>20</v>
      </c>
      <c r="S587" s="188" t="s">
        <v>135</v>
      </c>
      <c r="T587" s="185" t="s">
        <v>390</v>
      </c>
      <c r="U587" s="189" t="s">
        <v>891</v>
      </c>
      <c r="V587" s="180"/>
      <c r="W587" s="179"/>
      <c r="X587" s="179"/>
      <c r="Y587" s="179"/>
    </row>
    <row r="588" spans="1:28" x14ac:dyDescent="0.2">
      <c r="A588" s="180">
        <v>39990</v>
      </c>
      <c r="B588" s="193" t="s">
        <v>1044</v>
      </c>
      <c r="C588" s="193" t="s">
        <v>2007</v>
      </c>
      <c r="D588" s="193" t="s">
        <v>141</v>
      </c>
      <c r="E588" s="193" t="s">
        <v>144</v>
      </c>
      <c r="F588" s="194">
        <v>39071</v>
      </c>
      <c r="G588" s="186">
        <v>2006</v>
      </c>
      <c r="H588" s="180" t="s">
        <v>23</v>
      </c>
      <c r="I588" s="180" t="str">
        <f>LEFT($H588,2)</f>
        <v>KY</v>
      </c>
      <c r="J588" s="180" t="str">
        <f>RIGHT($H588,2)</f>
        <v>KY</v>
      </c>
      <c r="K588" s="180" t="str">
        <f>IF($L588=$M588,L588,CONCATENATE($L588,", ",IF(ISBLANK(N588),"",CONCATENATE(N588,", ")),$M588))</f>
        <v>Midwest</v>
      </c>
      <c r="L588" s="180" t="str">
        <f>INDEX('State '!$A$1:$C$62,MATCH($I588,'State '!$B:$B,0),3)</f>
        <v>Midwest</v>
      </c>
      <c r="M588" s="180" t="str">
        <f>INDEX('State '!$A$1:$C$62,MATCH($J588,'State '!$B:$B,0),3)</f>
        <v>Midwest</v>
      </c>
      <c r="N588" s="180"/>
      <c r="O588" s="187">
        <v>14.17</v>
      </c>
      <c r="P588" s="187">
        <v>27.5</v>
      </c>
      <c r="Q588" s="187">
        <v>80</v>
      </c>
      <c r="R588" s="186" t="s">
        <v>1045</v>
      </c>
      <c r="S588" s="180" t="s">
        <v>135</v>
      </c>
      <c r="T588" s="180" t="s">
        <v>390</v>
      </c>
      <c r="U588" s="180" t="s">
        <v>1046</v>
      </c>
      <c r="V588" s="180"/>
      <c r="W588" s="179"/>
      <c r="X588" s="179"/>
      <c r="Y588" s="179"/>
      <c r="Z588" s="94"/>
      <c r="AA588" s="94"/>
      <c r="AB588" s="94"/>
    </row>
    <row r="589" spans="1:28" x14ac:dyDescent="0.2">
      <c r="A589" s="180">
        <v>39990</v>
      </c>
      <c r="B589" s="181" t="s">
        <v>1035</v>
      </c>
      <c r="C589" s="181" t="s">
        <v>308</v>
      </c>
      <c r="D589" s="181" t="s">
        <v>141</v>
      </c>
      <c r="E589" s="182" t="s">
        <v>144</v>
      </c>
      <c r="F589" s="183">
        <v>38718</v>
      </c>
      <c r="G589" s="190">
        <v>2006</v>
      </c>
      <c r="H589" s="180" t="s">
        <v>25</v>
      </c>
      <c r="I589" s="180" t="str">
        <f>LEFT($H589,2)</f>
        <v>CO</v>
      </c>
      <c r="J589" s="180" t="str">
        <f>RIGHT($H589,2)</f>
        <v>CO</v>
      </c>
      <c r="K589" s="180" t="str">
        <f>IF($L589=$M589,L589,CONCATENATE($L589,", ",IF(ISBLANK(N589),"",CONCATENATE(N589,", ")),$M589))</f>
        <v>Mountain</v>
      </c>
      <c r="L589" s="180" t="str">
        <f>INDEX('State '!$A$1:$C$62,MATCH($I589,'State '!$B:$B,0),3)</f>
        <v>Mountain</v>
      </c>
      <c r="M589" s="180" t="str">
        <f>INDEX('State '!$A$1:$C$62,MATCH($J589,'State '!$B:$B,0),3)</f>
        <v>Mountain</v>
      </c>
      <c r="N589" s="180"/>
      <c r="O589" s="186">
        <v>16.3</v>
      </c>
      <c r="P589" s="186"/>
      <c r="Q589" s="186">
        <v>300</v>
      </c>
      <c r="R589" s="187" t="s">
        <v>1036</v>
      </c>
      <c r="S589" s="188" t="s">
        <v>135</v>
      </c>
      <c r="T589" s="185" t="s">
        <v>390</v>
      </c>
      <c r="U589" s="189" t="s">
        <v>1037</v>
      </c>
      <c r="V589" s="180"/>
      <c r="W589" s="179"/>
      <c r="X589" s="179"/>
      <c r="Y589" s="179"/>
      <c r="Z589" s="94"/>
      <c r="AA589" s="94"/>
      <c r="AB589" s="94"/>
    </row>
    <row r="590" spans="1:28" x14ac:dyDescent="0.2">
      <c r="A590" s="180">
        <v>39990</v>
      </c>
      <c r="B590" s="181" t="s">
        <v>1983</v>
      </c>
      <c r="C590" s="181" t="s">
        <v>1980</v>
      </c>
      <c r="D590" s="181" t="s">
        <v>141</v>
      </c>
      <c r="E590" s="182" t="s">
        <v>144</v>
      </c>
      <c r="F590" s="183">
        <v>39022</v>
      </c>
      <c r="G590" s="190">
        <v>2006</v>
      </c>
      <c r="H590" s="180" t="s">
        <v>44</v>
      </c>
      <c r="I590" s="180" t="str">
        <f>LEFT($H590,2)</f>
        <v>ON</v>
      </c>
      <c r="J590" s="180" t="str">
        <f>RIGHT($H590,2)</f>
        <v>ON</v>
      </c>
      <c r="K590" s="180" t="str">
        <f>IF($L590=$M590,L590,CONCATENATE($L590,", ",IF(ISBLANK(N590),"",CONCATENATE(N590,", ")),$M590))</f>
        <v>Canada</v>
      </c>
      <c r="L590" s="180" t="str">
        <f>INDEX('State '!$A$1:$C$62,MATCH($I590,'State '!$B:$B,0),3)</f>
        <v>Canada</v>
      </c>
      <c r="M590" s="180" t="str">
        <f>INDEX('State '!$A$1:$C$62,MATCH($J590,'State '!$B:$B,0),3)</f>
        <v>Canada</v>
      </c>
      <c r="N590" s="180"/>
      <c r="O590" s="186">
        <v>120</v>
      </c>
      <c r="P590" s="186">
        <v>22</v>
      </c>
      <c r="Q590" s="186">
        <v>372</v>
      </c>
      <c r="R590" s="187"/>
      <c r="S590" s="188" t="s">
        <v>1981</v>
      </c>
      <c r="T590" s="185" t="s">
        <v>842</v>
      </c>
      <c r="U590" s="189" t="s">
        <v>391</v>
      </c>
      <c r="V590" s="180"/>
      <c r="W590" s="179"/>
      <c r="X590" s="179"/>
      <c r="Y590" s="179"/>
      <c r="Z590" s="94"/>
      <c r="AA590" s="94"/>
      <c r="AB590" s="94"/>
    </row>
    <row r="591" spans="1:28" x14ac:dyDescent="0.2">
      <c r="A591" s="180">
        <v>39990</v>
      </c>
      <c r="B591" s="181" t="s">
        <v>1068</v>
      </c>
      <c r="C591" s="181" t="s">
        <v>249</v>
      </c>
      <c r="D591" s="181" t="s">
        <v>141</v>
      </c>
      <c r="E591" s="182" t="s">
        <v>144</v>
      </c>
      <c r="F591" s="183">
        <v>38835</v>
      </c>
      <c r="G591" s="190">
        <v>2006</v>
      </c>
      <c r="H591" s="180" t="s">
        <v>586</v>
      </c>
      <c r="I591" s="180" t="str">
        <f>LEFT($H591,2)</f>
        <v>CO</v>
      </c>
      <c r="J591" s="180" t="str">
        <f>RIGHT($H591,2)</f>
        <v>WY</v>
      </c>
      <c r="K591" s="180" t="str">
        <f>IF($L591=$M591,L591,CONCATENATE($L591,", ",IF(ISBLANK(N591),"",CONCATENATE(N591,", ")),$M591))</f>
        <v>Mountain</v>
      </c>
      <c r="L591" s="180" t="str">
        <f>INDEX('State '!$A$1:$C$62,MATCH($I591,'State '!$B:$B,0),3)</f>
        <v>Mountain</v>
      </c>
      <c r="M591" s="180" t="str">
        <f>INDEX('State '!$A$1:$C$62,MATCH($J591,'State '!$B:$B,0),3)</f>
        <v>Mountain</v>
      </c>
      <c r="N591" s="180"/>
      <c r="O591" s="186">
        <v>136.41999999999999</v>
      </c>
      <c r="P591" s="186">
        <v>142</v>
      </c>
      <c r="Q591" s="186">
        <v>350</v>
      </c>
      <c r="R591" s="187">
        <v>24</v>
      </c>
      <c r="S591" s="188" t="s">
        <v>135</v>
      </c>
      <c r="T591" s="185" t="s">
        <v>390</v>
      </c>
      <c r="U591" s="189" t="s">
        <v>1069</v>
      </c>
      <c r="V591" s="180"/>
      <c r="W591" s="190"/>
      <c r="X591" s="190"/>
      <c r="Y591" s="182"/>
      <c r="Z591" s="94"/>
      <c r="AA591" s="94"/>
      <c r="AB591" s="94"/>
    </row>
    <row r="592" spans="1:28" x14ac:dyDescent="0.2">
      <c r="A592" s="180">
        <v>39990</v>
      </c>
      <c r="B592" s="181" t="s">
        <v>1058</v>
      </c>
      <c r="C592" s="181" t="s">
        <v>322</v>
      </c>
      <c r="D592" s="181" t="s">
        <v>134</v>
      </c>
      <c r="E592" s="182" t="s">
        <v>144</v>
      </c>
      <c r="F592" s="183">
        <v>38899</v>
      </c>
      <c r="G592" s="190">
        <v>2006</v>
      </c>
      <c r="H592" s="180" t="s">
        <v>29</v>
      </c>
      <c r="I592" s="180" t="str">
        <f>LEFT($H592,2)</f>
        <v>WY</v>
      </c>
      <c r="J592" s="180" t="str">
        <f>RIGHT($H592,2)</f>
        <v>WY</v>
      </c>
      <c r="K592" s="180" t="str">
        <f>IF($L592=$M592,L592,CONCATENATE($L592,", ",IF(ISBLANK(N592),"",CONCATENATE(N592,", ")),$M592))</f>
        <v>Mountain</v>
      </c>
      <c r="L592" s="180" t="str">
        <f>INDEX('State '!$A$1:$C$62,MATCH($I592,'State '!$B:$B,0),3)</f>
        <v>Mountain</v>
      </c>
      <c r="M592" s="180" t="str">
        <f>INDEX('State '!$A$1:$C$62,MATCH($J592,'State '!$B:$B,0),3)</f>
        <v>Mountain</v>
      </c>
      <c r="N592" s="180"/>
      <c r="O592" s="186">
        <v>20</v>
      </c>
      <c r="P592" s="186">
        <v>21</v>
      </c>
      <c r="Q592" s="186">
        <v>300</v>
      </c>
      <c r="R592" s="187">
        <v>10</v>
      </c>
      <c r="S592" s="188" t="s">
        <v>139</v>
      </c>
      <c r="T592" s="185" t="s">
        <v>188</v>
      </c>
      <c r="U592" s="189" t="s">
        <v>391</v>
      </c>
      <c r="V592" s="180"/>
      <c r="W592" s="190"/>
      <c r="X592" s="190"/>
      <c r="Y592" s="182"/>
      <c r="Z592" s="94"/>
      <c r="AA592" s="94"/>
      <c r="AB592" s="94"/>
    </row>
    <row r="593" spans="1:28" x14ac:dyDescent="0.2">
      <c r="A593" s="207">
        <v>39990</v>
      </c>
      <c r="B593" s="193" t="s">
        <v>1116</v>
      </c>
      <c r="C593" s="193" t="s">
        <v>1791</v>
      </c>
      <c r="D593" s="193" t="s">
        <v>134</v>
      </c>
      <c r="E593" s="193" t="s">
        <v>144</v>
      </c>
      <c r="F593" s="194">
        <v>38657</v>
      </c>
      <c r="G593" s="195">
        <v>2005</v>
      </c>
      <c r="H593" s="180" t="s">
        <v>34</v>
      </c>
      <c r="I593" s="180" t="str">
        <f>LEFT($H593,2)</f>
        <v>WI</v>
      </c>
      <c r="J593" s="180" t="str">
        <f>RIGHT($H593,2)</f>
        <v>WI</v>
      </c>
      <c r="K593" s="180" t="str">
        <f>IF($L593=$M593,L593,CONCATENATE($L593,", ",IF(ISBLANK(N593),"",CONCATENATE(N593,", ")),$M593))</f>
        <v>Midwest</v>
      </c>
      <c r="L593" s="180" t="str">
        <f>INDEX('State '!$A$1:$C$62,MATCH($I593,'State '!$B:$B,0),3)</f>
        <v>Midwest</v>
      </c>
      <c r="M593" s="180" t="str">
        <f>INDEX('State '!$A$1:$C$62,MATCH($J593,'State '!$B:$B,0),3)</f>
        <v>Midwest</v>
      </c>
      <c r="N593" s="180"/>
      <c r="O593" s="187">
        <v>18.600000000000001</v>
      </c>
      <c r="P593" s="187">
        <v>8.1999999999999993</v>
      </c>
      <c r="Q593" s="187">
        <v>143.4</v>
      </c>
      <c r="R593" s="186" t="s">
        <v>800</v>
      </c>
      <c r="S593" s="180" t="s">
        <v>135</v>
      </c>
      <c r="T593" s="180" t="s">
        <v>390</v>
      </c>
      <c r="U593" s="180" t="s">
        <v>1117</v>
      </c>
      <c r="V593" s="180"/>
      <c r="W593" s="179"/>
      <c r="X593" s="179"/>
      <c r="Y593" s="179"/>
      <c r="Z593" s="94"/>
      <c r="AA593" s="94"/>
      <c r="AB593" s="94"/>
    </row>
    <row r="594" spans="1:28" ht="25.5" x14ac:dyDescent="0.2">
      <c r="A594" s="207">
        <v>39990</v>
      </c>
      <c r="B594" s="193" t="s">
        <v>1086</v>
      </c>
      <c r="C594" s="193" t="s">
        <v>1791</v>
      </c>
      <c r="D594" s="193" t="s">
        <v>141</v>
      </c>
      <c r="E594" s="193" t="s">
        <v>144</v>
      </c>
      <c r="F594" s="194">
        <v>38702</v>
      </c>
      <c r="G594" s="195">
        <v>2005</v>
      </c>
      <c r="H594" s="180" t="s">
        <v>34</v>
      </c>
      <c r="I594" s="180" t="str">
        <f>LEFT($H594,2)</f>
        <v>WI</v>
      </c>
      <c r="J594" s="180" t="str">
        <f>RIGHT($H594,2)</f>
        <v>WI</v>
      </c>
      <c r="K594" s="180" t="str">
        <f>IF($L594=$M594,L594,CONCATENATE($L594,", ",IF(ISBLANK(N594),"",CONCATENATE(N594,", ")),$M594))</f>
        <v>Midwest</v>
      </c>
      <c r="L594" s="180" t="str">
        <f>INDEX('State '!$A$1:$C$62,MATCH($I594,'State '!$B:$B,0),3)</f>
        <v>Midwest</v>
      </c>
      <c r="M594" s="180" t="str">
        <f>INDEX('State '!$A$1:$C$62,MATCH($J594,'State '!$B:$B,0),3)</f>
        <v>Midwest</v>
      </c>
      <c r="N594" s="180"/>
      <c r="O594" s="187">
        <v>13.52</v>
      </c>
      <c r="P594" s="187"/>
      <c r="Q594" s="187">
        <v>105</v>
      </c>
      <c r="R594" s="186"/>
      <c r="S594" s="180" t="s">
        <v>135</v>
      </c>
      <c r="T594" s="180" t="s">
        <v>390</v>
      </c>
      <c r="U594" s="180" t="s">
        <v>1087</v>
      </c>
      <c r="V594" s="180"/>
      <c r="W594" s="179"/>
      <c r="X594" s="179"/>
      <c r="Y594" s="179"/>
      <c r="Z594" s="94"/>
      <c r="AA594" s="94"/>
      <c r="AB594" s="94"/>
    </row>
    <row r="595" spans="1:28" x14ac:dyDescent="0.2">
      <c r="A595" s="180">
        <v>39990</v>
      </c>
      <c r="B595" s="193" t="s">
        <v>1123</v>
      </c>
      <c r="C595" s="193" t="s">
        <v>259</v>
      </c>
      <c r="D595" s="193" t="s">
        <v>141</v>
      </c>
      <c r="E595" s="193" t="s">
        <v>144</v>
      </c>
      <c r="F595" s="194">
        <v>38686</v>
      </c>
      <c r="G595" s="195">
        <v>2005</v>
      </c>
      <c r="H595" s="180" t="s">
        <v>1124</v>
      </c>
      <c r="I595" s="180" t="str">
        <f>LEFT($H595,2)</f>
        <v>OK</v>
      </c>
      <c r="J595" s="180" t="str">
        <f>RIGHT($H595,2)</f>
        <v>TX</v>
      </c>
      <c r="K595" s="180" t="str">
        <f>IF($L595=$M595,L595,CONCATENATE($L595,", ",IF(ISBLANK(N595),"",CONCATENATE(N595,", ")),$M595))</f>
        <v>South Central</v>
      </c>
      <c r="L595" s="180" t="str">
        <f>INDEX('State '!$A$1:$C$62,MATCH($I595,'State '!$B:$B,0),3)</f>
        <v>South Central</v>
      </c>
      <c r="M595" s="180" t="str">
        <f>INDEX('State '!$A$1:$C$62,MATCH($J595,'State '!$B:$B,0),3)</f>
        <v>South Central</v>
      </c>
      <c r="N595" s="180"/>
      <c r="O595" s="187">
        <v>31.9</v>
      </c>
      <c r="P595" s="187"/>
      <c r="Q595" s="187">
        <v>112.9</v>
      </c>
      <c r="R595" s="186" t="s">
        <v>726</v>
      </c>
      <c r="S595" s="180" t="s">
        <v>135</v>
      </c>
      <c r="T595" s="180" t="s">
        <v>390</v>
      </c>
      <c r="U595" s="180" t="s">
        <v>1125</v>
      </c>
      <c r="V595" s="180"/>
      <c r="W595" s="179"/>
      <c r="X595" s="179"/>
      <c r="Y595" s="179"/>
      <c r="Z595" s="94"/>
      <c r="AA595" s="94"/>
      <c r="AB595" s="94"/>
    </row>
    <row r="596" spans="1:28" x14ac:dyDescent="0.2">
      <c r="A596" s="180">
        <v>39990</v>
      </c>
      <c r="B596" s="193" t="s">
        <v>1128</v>
      </c>
      <c r="C596" s="193" t="s">
        <v>259</v>
      </c>
      <c r="D596" s="193" t="s">
        <v>134</v>
      </c>
      <c r="E596" s="193" t="s">
        <v>144</v>
      </c>
      <c r="F596" s="194">
        <v>38700</v>
      </c>
      <c r="G596" s="195">
        <v>2005</v>
      </c>
      <c r="H596" s="180" t="s">
        <v>37</v>
      </c>
      <c r="I596" s="180" t="str">
        <f>LEFT($H596,2)</f>
        <v>OK</v>
      </c>
      <c r="J596" s="180" t="str">
        <f>RIGHT($H596,2)</f>
        <v>OK</v>
      </c>
      <c r="K596" s="180" t="str">
        <f>IF($L596=$M596,L596,CONCATENATE($L596,", ",IF(ISBLANK(N596),"",CONCATENATE(N596,", ")),$M596))</f>
        <v>South Central</v>
      </c>
      <c r="L596" s="180" t="str">
        <f>INDEX('State '!$A$1:$C$62,MATCH($I596,'State '!$B:$B,0),3)</f>
        <v>South Central</v>
      </c>
      <c r="M596" s="180" t="str">
        <f>INDEX('State '!$A$1:$C$62,MATCH($J596,'State '!$B:$B,0),3)</f>
        <v>South Central</v>
      </c>
      <c r="N596" s="180"/>
      <c r="O596" s="187">
        <v>3.5</v>
      </c>
      <c r="P596" s="187">
        <v>24</v>
      </c>
      <c r="Q596" s="187">
        <v>400</v>
      </c>
      <c r="R596" s="186" t="s">
        <v>488</v>
      </c>
      <c r="S596" s="180" t="s">
        <v>135</v>
      </c>
      <c r="T596" s="180" t="s">
        <v>390</v>
      </c>
      <c r="U596" s="180" t="s">
        <v>1129</v>
      </c>
      <c r="V596" s="180"/>
      <c r="W596" s="179"/>
      <c r="X596" s="179"/>
      <c r="Y596" s="179"/>
      <c r="Z596" s="94"/>
      <c r="AA596" s="94"/>
      <c r="AB596" s="94"/>
    </row>
    <row r="597" spans="1:28" x14ac:dyDescent="0.2">
      <c r="A597" s="180">
        <v>39990</v>
      </c>
      <c r="B597" s="193" t="s">
        <v>1109</v>
      </c>
      <c r="C597" s="193" t="s">
        <v>296</v>
      </c>
      <c r="D597" s="193" t="s">
        <v>141</v>
      </c>
      <c r="E597" s="193" t="s">
        <v>144</v>
      </c>
      <c r="F597" s="194">
        <v>38663</v>
      </c>
      <c r="G597" s="195">
        <v>2005</v>
      </c>
      <c r="H597" s="180" t="s">
        <v>867</v>
      </c>
      <c r="I597" s="180" t="str">
        <f>LEFT($H597,2)</f>
        <v>CO</v>
      </c>
      <c r="J597" s="180" t="str">
        <f>RIGHT($H597,2)</f>
        <v>KS</v>
      </c>
      <c r="K597" s="180" t="str">
        <f>IF($L597=$M597,L597,CONCATENATE($L597,", ",IF(ISBLANK(N597),"",CONCATENATE(N597,", ")),$M597))</f>
        <v>Mountain, South Central</v>
      </c>
      <c r="L597" s="180" t="str">
        <f>INDEX('State '!$A$1:$C$62,MATCH($I597,'State '!$B:$B,0),3)</f>
        <v>Mountain</v>
      </c>
      <c r="M597" s="180" t="str">
        <f>INDEX('State '!$A$1:$C$62,MATCH($J597,'State '!$B:$B,0),3)</f>
        <v>South Central</v>
      </c>
      <c r="N597" s="180"/>
      <c r="O597" s="187">
        <v>7.8</v>
      </c>
      <c r="P597" s="187"/>
      <c r="Q597" s="187">
        <v>170</v>
      </c>
      <c r="R597" s="186">
        <v>36</v>
      </c>
      <c r="S597" s="180" t="s">
        <v>135</v>
      </c>
      <c r="T597" s="180" t="s">
        <v>390</v>
      </c>
      <c r="U597" s="180" t="s">
        <v>1110</v>
      </c>
      <c r="V597" s="180"/>
      <c r="W597" s="179"/>
      <c r="X597" s="179"/>
      <c r="Y597" s="179"/>
      <c r="Z597" s="94"/>
      <c r="AA597" s="94"/>
      <c r="AB597" s="94"/>
    </row>
    <row r="598" spans="1:28" x14ac:dyDescent="0.2">
      <c r="A598" s="180">
        <v>39990</v>
      </c>
      <c r="B598" s="193" t="s">
        <v>1097</v>
      </c>
      <c r="C598" s="193" t="s">
        <v>260</v>
      </c>
      <c r="D598" s="193" t="s">
        <v>141</v>
      </c>
      <c r="E598" s="193" t="s">
        <v>144</v>
      </c>
      <c r="F598" s="194">
        <v>38701</v>
      </c>
      <c r="G598" s="195">
        <v>2005</v>
      </c>
      <c r="H598" s="180" t="s">
        <v>1002</v>
      </c>
      <c r="I598" s="180" t="str">
        <f>LEFT($H598,2)</f>
        <v>CO</v>
      </c>
      <c r="J598" s="180" t="str">
        <f>RIGHT($H598,2)</f>
        <v>OK</v>
      </c>
      <c r="K598" s="180" t="str">
        <f>IF($L598=$M598,L598,CONCATENATE($L598,", ",IF(ISBLANK(N598),"",CONCATENATE(N598,", ")),$M598))</f>
        <v>Mountain, South Central</v>
      </c>
      <c r="L598" s="180" t="str">
        <f>INDEX('State '!$A$1:$C$62,MATCH($I598,'State '!$B:$B,0),3)</f>
        <v>Mountain</v>
      </c>
      <c r="M598" s="180" t="str">
        <f>INDEX('State '!$A$1:$C$62,MATCH($J598,'State '!$B:$B,0),3)</f>
        <v>South Central</v>
      </c>
      <c r="N598" s="180"/>
      <c r="O598" s="187">
        <v>60.4</v>
      </c>
      <c r="P598" s="187">
        <v>102</v>
      </c>
      <c r="Q598" s="187">
        <v>104</v>
      </c>
      <c r="R598" s="186" t="s">
        <v>488</v>
      </c>
      <c r="S598" s="180" t="s">
        <v>135</v>
      </c>
      <c r="T598" s="180" t="s">
        <v>390</v>
      </c>
      <c r="U598" s="180" t="s">
        <v>1098</v>
      </c>
      <c r="V598" s="180"/>
      <c r="W598" s="179"/>
      <c r="X598" s="179"/>
      <c r="Y598" s="179"/>
      <c r="Z598" s="94"/>
      <c r="AA598" s="94"/>
      <c r="AB598" s="94"/>
    </row>
    <row r="599" spans="1:28" ht="25.5" x14ac:dyDescent="0.2">
      <c r="A599" s="180">
        <v>39990</v>
      </c>
      <c r="B599" s="193" t="s">
        <v>1130</v>
      </c>
      <c r="C599" s="193" t="s">
        <v>328</v>
      </c>
      <c r="D599" s="193" t="s">
        <v>137</v>
      </c>
      <c r="E599" s="193" t="s">
        <v>144</v>
      </c>
      <c r="F599" s="194">
        <v>38661</v>
      </c>
      <c r="G599" s="195">
        <v>2005</v>
      </c>
      <c r="H599" s="180" t="s">
        <v>41</v>
      </c>
      <c r="I599" s="180" t="str">
        <f>LEFT($H599,2)</f>
        <v>MI</v>
      </c>
      <c r="J599" s="180" t="str">
        <f>RIGHT($H599,2)</f>
        <v>MI</v>
      </c>
      <c r="K599" s="180" t="str">
        <f>IF($L599=$M599,L599,CONCATENATE($L599,", ",IF(ISBLANK(N599),"",CONCATENATE(N599,", ")),$M599))</f>
        <v>Midwest</v>
      </c>
      <c r="L599" s="180" t="str">
        <f>INDEX('State '!$A$1:$C$62,MATCH($I599,'State '!$B:$B,0),3)</f>
        <v>Midwest</v>
      </c>
      <c r="M599" s="180" t="str">
        <f>INDEX('State '!$A$1:$C$62,MATCH($J599,'State '!$B:$B,0),3)</f>
        <v>Midwest</v>
      </c>
      <c r="N599" s="180"/>
      <c r="O599" s="187">
        <v>27.74</v>
      </c>
      <c r="P599" s="187">
        <v>11.3</v>
      </c>
      <c r="Q599" s="187">
        <v>135</v>
      </c>
      <c r="R599" s="186">
        <v>36</v>
      </c>
      <c r="S599" s="180" t="s">
        <v>139</v>
      </c>
      <c r="T599" s="180" t="s">
        <v>188</v>
      </c>
      <c r="U599" s="180" t="s">
        <v>391</v>
      </c>
      <c r="V599" s="180"/>
      <c r="W599" s="179"/>
      <c r="X599" s="179"/>
      <c r="Y599" s="179"/>
      <c r="Z599" s="94"/>
      <c r="AA599" s="94"/>
      <c r="AB599" s="94"/>
    </row>
    <row r="600" spans="1:28" x14ac:dyDescent="0.2">
      <c r="A600" s="180">
        <v>39990</v>
      </c>
      <c r="B600" s="193" t="s">
        <v>1136</v>
      </c>
      <c r="C600" s="193" t="s">
        <v>331</v>
      </c>
      <c r="D600" s="193" t="s">
        <v>141</v>
      </c>
      <c r="E600" s="193" t="s">
        <v>144</v>
      </c>
      <c r="F600" s="194">
        <v>38539</v>
      </c>
      <c r="G600" s="195">
        <v>2005</v>
      </c>
      <c r="H600" s="180" t="s">
        <v>1137</v>
      </c>
      <c r="I600" s="180" t="str">
        <f>LEFT($H600,2)</f>
        <v>GM</v>
      </c>
      <c r="J600" s="180" t="str">
        <f>RIGHT($H600,2)</f>
        <v>LA</v>
      </c>
      <c r="K600" s="180" t="str">
        <f>IF($L600=$M600,L600,CONCATENATE($L600,", ",IF(ISBLANK(N600),"",CONCATENATE(N600,", ")),$M600))</f>
        <v>Gulf of Mexico, South Central</v>
      </c>
      <c r="L600" s="180" t="str">
        <f>INDEX('State '!$A$1:$C$62,MATCH($I600,'State '!$B:$B,0),3)</f>
        <v>Gulf of Mexico</v>
      </c>
      <c r="M600" s="180" t="str">
        <f>INDEX('State '!$A$1:$C$62,MATCH($J600,'State '!$B:$B,0),3)</f>
        <v>South Central</v>
      </c>
      <c r="N600" s="180"/>
      <c r="O600" s="187">
        <v>10.8</v>
      </c>
      <c r="P600" s="187">
        <v>3</v>
      </c>
      <c r="Q600" s="187">
        <v>150</v>
      </c>
      <c r="R600" s="186" t="s">
        <v>1138</v>
      </c>
      <c r="S600" s="180" t="s">
        <v>135</v>
      </c>
      <c r="T600" s="180" t="s">
        <v>390</v>
      </c>
      <c r="U600" s="180" t="s">
        <v>1139</v>
      </c>
      <c r="V600" s="180"/>
      <c r="W600" s="179"/>
      <c r="X600" s="179"/>
      <c r="Y600" s="179"/>
      <c r="Z600" s="94"/>
      <c r="AA600" s="94"/>
      <c r="AB600" s="94"/>
    </row>
    <row r="601" spans="1:28" x14ac:dyDescent="0.2">
      <c r="A601" s="180">
        <v>39990</v>
      </c>
      <c r="B601" s="193" t="s">
        <v>1134</v>
      </c>
      <c r="C601" s="193" t="s">
        <v>286</v>
      </c>
      <c r="D601" s="193" t="s">
        <v>141</v>
      </c>
      <c r="E601" s="193" t="s">
        <v>144</v>
      </c>
      <c r="F601" s="194">
        <v>38471</v>
      </c>
      <c r="G601" s="195">
        <v>2005</v>
      </c>
      <c r="H601" s="180" t="s">
        <v>993</v>
      </c>
      <c r="I601" s="180" t="str">
        <f>LEFT($H601,2)</f>
        <v>VA</v>
      </c>
      <c r="J601" s="180" t="str">
        <f>RIGHT($H601,2)</f>
        <v>MD</v>
      </c>
      <c r="K601" s="180" t="str">
        <f>IF($L601=$M601,L601,CONCATENATE($L601,", ",IF(ISBLANK(N601),"",CONCATENATE(N601,", ")),$M601))</f>
        <v>Northeast</v>
      </c>
      <c r="L601" s="180" t="str">
        <f>INDEX('State '!$A$1:$C$62,MATCH($I601,'State '!$B:$B,0),3)</f>
        <v>Northeast</v>
      </c>
      <c r="M601" s="180" t="str">
        <f>INDEX('State '!$A$1:$C$62,MATCH($J601,'State '!$B:$B,0),3)</f>
        <v>Northeast</v>
      </c>
      <c r="N601" s="180"/>
      <c r="O601" s="187">
        <v>43.5</v>
      </c>
      <c r="P601" s="187"/>
      <c r="Q601" s="187">
        <v>433</v>
      </c>
      <c r="R601" s="186">
        <v>36</v>
      </c>
      <c r="S601" s="180" t="s">
        <v>135</v>
      </c>
      <c r="T601" s="180" t="s">
        <v>390</v>
      </c>
      <c r="U601" s="180" t="s">
        <v>1135</v>
      </c>
      <c r="V601" s="180"/>
      <c r="W601" s="179"/>
      <c r="X601" s="179"/>
      <c r="Y601" s="179"/>
      <c r="Z601" s="94"/>
      <c r="AA601" s="94"/>
      <c r="AB601" s="94"/>
    </row>
    <row r="602" spans="1:28" x14ac:dyDescent="0.2">
      <c r="A602" s="180">
        <v>39990</v>
      </c>
      <c r="B602" s="193" t="s">
        <v>1106</v>
      </c>
      <c r="C602" s="193" t="s">
        <v>323</v>
      </c>
      <c r="D602" s="193" t="s">
        <v>141</v>
      </c>
      <c r="E602" s="193" t="s">
        <v>144</v>
      </c>
      <c r="F602" s="194">
        <v>38626</v>
      </c>
      <c r="G602" s="195">
        <v>2005</v>
      </c>
      <c r="H602" s="180" t="s">
        <v>16</v>
      </c>
      <c r="I602" s="180" t="str">
        <f>LEFT($H602,2)</f>
        <v>NC</v>
      </c>
      <c r="J602" s="180" t="str">
        <f>RIGHT($H602,2)</f>
        <v>NC</v>
      </c>
      <c r="K602" s="180" t="str">
        <f>IF($L602=$M602,L602,CONCATENATE($L602,", ",IF(ISBLANK(N602),"",CONCATENATE(N602,", ")),$M602))</f>
        <v>Southeast</v>
      </c>
      <c r="L602" s="180" t="str">
        <f>INDEX('State '!$A$1:$C$62,MATCH($I602,'State '!$B:$B,0),3)</f>
        <v>Southeast</v>
      </c>
      <c r="M602" s="180" t="str">
        <f>INDEX('State '!$A$1:$C$62,MATCH($J602,'State '!$B:$B,0),3)</f>
        <v>Southeast</v>
      </c>
      <c r="N602" s="180"/>
      <c r="O602" s="187">
        <v>5</v>
      </c>
      <c r="P602" s="187">
        <v>10</v>
      </c>
      <c r="Q602" s="187">
        <v>30</v>
      </c>
      <c r="R602" s="186">
        <v>6</v>
      </c>
      <c r="S602" s="180" t="s">
        <v>139</v>
      </c>
      <c r="T602" s="180" t="s">
        <v>188</v>
      </c>
      <c r="U602" s="180" t="s">
        <v>391</v>
      </c>
      <c r="V602" s="180"/>
      <c r="W602" s="179"/>
      <c r="X602" s="179"/>
      <c r="Y602" s="179"/>
      <c r="Z602" s="94"/>
      <c r="AA602" s="94"/>
      <c r="AB602" s="94"/>
    </row>
    <row r="603" spans="1:28" x14ac:dyDescent="0.2">
      <c r="A603" s="180">
        <v>39990</v>
      </c>
      <c r="B603" s="181" t="s">
        <v>1080</v>
      </c>
      <c r="C603" s="181" t="s">
        <v>219</v>
      </c>
      <c r="D603" s="181" t="s">
        <v>141</v>
      </c>
      <c r="E603" s="193" t="s">
        <v>144</v>
      </c>
      <c r="F603" s="194">
        <v>38686</v>
      </c>
      <c r="G603" s="195">
        <v>2005</v>
      </c>
      <c r="H603" s="180" t="s">
        <v>832</v>
      </c>
      <c r="I603" s="180" t="str">
        <f>LEFT($H603,2)</f>
        <v>PA</v>
      </c>
      <c r="J603" s="180" t="str">
        <f>RIGHT($H603,2)</f>
        <v>DE</v>
      </c>
      <c r="K603" s="180" t="str">
        <f>IF($L603=$M603,L603,CONCATENATE($L603,", ",IF(ISBLANK(N603),"",CONCATENATE(N603,", ")),$M603))</f>
        <v>Northeast</v>
      </c>
      <c r="L603" s="180" t="str">
        <f>INDEX('State '!$A$1:$C$62,MATCH($I603,'State '!$B:$B,0),3)</f>
        <v>Northeast</v>
      </c>
      <c r="M603" s="180" t="str">
        <f>INDEX('State '!$A$1:$C$62,MATCH($J603,'State '!$B:$B,0),3)</f>
        <v>Northeast</v>
      </c>
      <c r="N603" s="180"/>
      <c r="O603" s="187">
        <v>14</v>
      </c>
      <c r="P603" s="187">
        <v>24</v>
      </c>
      <c r="Q603" s="186">
        <v>9.9</v>
      </c>
      <c r="R603" s="186">
        <v>16</v>
      </c>
      <c r="S603" s="180" t="s">
        <v>135</v>
      </c>
      <c r="T603" s="180" t="s">
        <v>390</v>
      </c>
      <c r="U603" s="180" t="s">
        <v>1081</v>
      </c>
      <c r="V603" s="180"/>
      <c r="W603" s="179"/>
      <c r="X603" s="179"/>
      <c r="Y603" s="179"/>
      <c r="Z603" s="94"/>
      <c r="AA603" s="94"/>
      <c r="AB603" s="94"/>
    </row>
    <row r="604" spans="1:28" x14ac:dyDescent="0.2">
      <c r="A604" s="180">
        <v>39990</v>
      </c>
      <c r="B604" s="181" t="s">
        <v>1099</v>
      </c>
      <c r="C604" s="181" t="s">
        <v>1784</v>
      </c>
      <c r="D604" s="181" t="s">
        <v>142</v>
      </c>
      <c r="E604" s="193" t="s">
        <v>144</v>
      </c>
      <c r="F604" s="194">
        <v>38716</v>
      </c>
      <c r="G604" s="195">
        <v>2005</v>
      </c>
      <c r="H604" s="180" t="s">
        <v>1100</v>
      </c>
      <c r="I604" s="180" t="str">
        <f>LEFT($H604,2)</f>
        <v>AZ</v>
      </c>
      <c r="J604" s="180" t="str">
        <f>RIGHT($H604,2)</f>
        <v>CA</v>
      </c>
      <c r="K604" s="180" t="str">
        <f>IF($L604=$M604,L604,CONCATENATE($L604,", ",IF(ISBLANK(N604),"",CONCATENATE(N604,", ")),$M604))</f>
        <v>Mountain, Pacific</v>
      </c>
      <c r="L604" s="180" t="str">
        <f>INDEX('State '!$A$1:$C$62,MATCH($I604,'State '!$B:$B,0),3)</f>
        <v>Mountain</v>
      </c>
      <c r="M604" s="180" t="str">
        <f>INDEX('State '!$A$1:$C$62,MATCH($J604,'State '!$B:$B,0),3)</f>
        <v>Pacific</v>
      </c>
      <c r="N604" s="180"/>
      <c r="O604" s="187">
        <v>78</v>
      </c>
      <c r="P604" s="187">
        <v>94.4</v>
      </c>
      <c r="Q604" s="186">
        <v>502</v>
      </c>
      <c r="R604" s="186">
        <v>30</v>
      </c>
      <c r="S604" s="180" t="s">
        <v>135</v>
      </c>
      <c r="T604" s="180" t="s">
        <v>390</v>
      </c>
      <c r="U604" s="180" t="s">
        <v>1101</v>
      </c>
      <c r="V604" s="180"/>
      <c r="W604" s="179"/>
      <c r="X604" s="179"/>
      <c r="Y604" s="179"/>
      <c r="Z604" s="94"/>
      <c r="AA604" s="94"/>
      <c r="AB604" s="94"/>
    </row>
    <row r="605" spans="1:28" x14ac:dyDescent="0.2">
      <c r="A605" s="180">
        <v>39990</v>
      </c>
      <c r="B605" s="193" t="s">
        <v>1102</v>
      </c>
      <c r="C605" s="193" t="s">
        <v>220</v>
      </c>
      <c r="D605" s="193" t="s">
        <v>137</v>
      </c>
      <c r="E605" s="193" t="s">
        <v>144</v>
      </c>
      <c r="F605" s="194">
        <v>38478</v>
      </c>
      <c r="G605" s="195">
        <v>2005</v>
      </c>
      <c r="H605" s="180" t="s">
        <v>6</v>
      </c>
      <c r="I605" s="180" t="str">
        <f>LEFT($H605,2)</f>
        <v>TX</v>
      </c>
      <c r="J605" s="180" t="str">
        <f>RIGHT($H605,2)</f>
        <v>TX</v>
      </c>
      <c r="K605" s="180" t="str">
        <f>IF($L605=$M605,L605,CONCATENATE($L605,", ",IF(ISBLANK(N605),"",CONCATENATE(N605,", ")),$M605))</f>
        <v>South Central</v>
      </c>
      <c r="L605" s="180" t="str">
        <f>INDEX('State '!$A$1:$C$62,MATCH($I605,'State '!$B:$B,0),3)</f>
        <v>South Central</v>
      </c>
      <c r="M605" s="180" t="str">
        <f>INDEX('State '!$A$1:$C$62,MATCH($J605,'State '!$B:$B,0),3)</f>
        <v>South Central</v>
      </c>
      <c r="N605" s="180"/>
      <c r="O605" s="187">
        <v>130</v>
      </c>
      <c r="P605" s="187">
        <v>107</v>
      </c>
      <c r="Q605" s="187">
        <v>500</v>
      </c>
      <c r="R605" s="186">
        <v>36</v>
      </c>
      <c r="S605" s="180" t="s">
        <v>139</v>
      </c>
      <c r="T605" s="180" t="s">
        <v>188</v>
      </c>
      <c r="U605" s="180" t="s">
        <v>391</v>
      </c>
      <c r="V605" s="180"/>
      <c r="W605" s="179"/>
      <c r="X605" s="179"/>
      <c r="Y605" s="179"/>
      <c r="Z605" s="94"/>
      <c r="AA605" s="94"/>
      <c r="AB605" s="94"/>
    </row>
    <row r="606" spans="1:28" x14ac:dyDescent="0.2">
      <c r="A606" s="180">
        <v>39990</v>
      </c>
      <c r="B606" s="193" t="s">
        <v>1114</v>
      </c>
      <c r="C606" s="193" t="s">
        <v>326</v>
      </c>
      <c r="D606" s="193" t="s">
        <v>141</v>
      </c>
      <c r="E606" s="193" t="s">
        <v>144</v>
      </c>
      <c r="F606" s="194">
        <v>38432</v>
      </c>
      <c r="G606" s="195">
        <v>2005</v>
      </c>
      <c r="H606" s="180" t="s">
        <v>47</v>
      </c>
      <c r="I606" s="180" t="str">
        <f>LEFT($H606,2)</f>
        <v>GM</v>
      </c>
      <c r="J606" s="180" t="str">
        <f>RIGHT($H606,2)</f>
        <v>GM</v>
      </c>
      <c r="K606" s="180" t="str">
        <f>IF($L606=$M606,L606,CONCATENATE($L606,", ",IF(ISBLANK(N606),"",CONCATENATE(N606,", ")),$M606))</f>
        <v>Gulf of Mexico</v>
      </c>
      <c r="L606" s="180" t="str">
        <f>INDEX('State '!$A$1:$C$62,MATCH($I606,'State '!$B:$B,0),3)</f>
        <v>Gulf of Mexico</v>
      </c>
      <c r="M606" s="180" t="str">
        <f>INDEX('State '!$A$1:$C$62,MATCH($J606,'State '!$B:$B,0),3)</f>
        <v>Gulf of Mexico</v>
      </c>
      <c r="N606" s="180"/>
      <c r="O606" s="187">
        <v>5</v>
      </c>
      <c r="P606" s="187">
        <v>8</v>
      </c>
      <c r="Q606" s="187">
        <v>690</v>
      </c>
      <c r="R606" s="186">
        <v>20</v>
      </c>
      <c r="S606" s="180" t="s">
        <v>135</v>
      </c>
      <c r="T606" s="180" t="s">
        <v>1115</v>
      </c>
      <c r="U606" s="180" t="s">
        <v>391</v>
      </c>
      <c r="V606" s="180"/>
      <c r="W606" s="179"/>
      <c r="X606" s="179"/>
      <c r="Y606" s="179"/>
      <c r="Z606" s="94"/>
      <c r="AA606" s="94"/>
      <c r="AB606" s="94"/>
    </row>
    <row r="607" spans="1:28" x14ac:dyDescent="0.2">
      <c r="A607" s="180">
        <v>39990</v>
      </c>
      <c r="B607" s="181" t="s">
        <v>1103</v>
      </c>
      <c r="C607" s="181" t="s">
        <v>242</v>
      </c>
      <c r="D607" s="181" t="s">
        <v>137</v>
      </c>
      <c r="E607" s="182" t="s">
        <v>144</v>
      </c>
      <c r="F607" s="183">
        <v>38504</v>
      </c>
      <c r="G607" s="184">
        <v>2005</v>
      </c>
      <c r="H607" s="180" t="s">
        <v>6</v>
      </c>
      <c r="I607" s="180" t="str">
        <f>LEFT($H607,2)</f>
        <v>TX</v>
      </c>
      <c r="J607" s="180" t="str">
        <f>RIGHT($H607,2)</f>
        <v>TX</v>
      </c>
      <c r="K607" s="180" t="str">
        <f>IF($L607=$M607,L607,CONCATENATE($L607,", ",IF(ISBLANK(N607),"",CONCATENATE(N607,", ")),$M607))</f>
        <v>South Central</v>
      </c>
      <c r="L607" s="180" t="str">
        <f>INDEX('State '!$A$1:$C$62,MATCH($I607,'State '!$B:$B,0),3)</f>
        <v>South Central</v>
      </c>
      <c r="M607" s="180" t="str">
        <f>INDEX('State '!$A$1:$C$62,MATCH($J607,'State '!$B:$B,0),3)</f>
        <v>South Central</v>
      </c>
      <c r="N607" s="180"/>
      <c r="O607" s="186">
        <v>53</v>
      </c>
      <c r="P607" s="186">
        <v>54</v>
      </c>
      <c r="Q607" s="186">
        <v>650</v>
      </c>
      <c r="R607" s="187">
        <v>24</v>
      </c>
      <c r="S607" s="188" t="s">
        <v>139</v>
      </c>
      <c r="T607" s="185" t="s">
        <v>188</v>
      </c>
      <c r="U607" s="189" t="s">
        <v>391</v>
      </c>
      <c r="V607" s="180"/>
      <c r="W607" s="179"/>
      <c r="X607" s="179"/>
      <c r="Y607" s="179"/>
      <c r="Z607" s="94"/>
      <c r="AA607" s="94"/>
      <c r="AB607" s="94"/>
    </row>
    <row r="608" spans="1:28" x14ac:dyDescent="0.2">
      <c r="A608" s="180">
        <v>39990</v>
      </c>
      <c r="B608" s="181" t="s">
        <v>1131</v>
      </c>
      <c r="C608" s="181" t="s">
        <v>329</v>
      </c>
      <c r="D608" s="181" t="s">
        <v>141</v>
      </c>
      <c r="E608" s="182" t="s">
        <v>144</v>
      </c>
      <c r="F608" s="183">
        <v>38702</v>
      </c>
      <c r="G608" s="184">
        <v>2005</v>
      </c>
      <c r="H608" s="180" t="s">
        <v>6</v>
      </c>
      <c r="I608" s="180" t="str">
        <f>LEFT($H608,2)</f>
        <v>TX</v>
      </c>
      <c r="J608" s="180" t="str">
        <f>RIGHT($H608,2)</f>
        <v>TX</v>
      </c>
      <c r="K608" s="180" t="str">
        <f>IF($L608=$M608,L608,CONCATENATE($L608,", ",IF(ISBLANK(N608),"",CONCATENATE(N608,", ")),$M608))</f>
        <v>South Central</v>
      </c>
      <c r="L608" s="180" t="str">
        <f>INDEX('State '!$A$1:$C$62,MATCH($I608,'State '!$B:$B,0),3)</f>
        <v>South Central</v>
      </c>
      <c r="M608" s="180" t="str">
        <f>INDEX('State '!$A$1:$C$62,MATCH($J608,'State '!$B:$B,0),3)</f>
        <v>South Central</v>
      </c>
      <c r="N608" s="180"/>
      <c r="O608" s="186">
        <v>2.2599999999999998</v>
      </c>
      <c r="P608" s="186">
        <v>0.01</v>
      </c>
      <c r="Q608" s="186">
        <v>200</v>
      </c>
      <c r="R608" s="187">
        <v>12</v>
      </c>
      <c r="S608" s="188" t="s">
        <v>135</v>
      </c>
      <c r="T608" s="185" t="s">
        <v>390</v>
      </c>
      <c r="U608" s="189" t="s">
        <v>1132</v>
      </c>
      <c r="V608" s="180"/>
      <c r="W608" s="179"/>
      <c r="X608" s="179"/>
      <c r="Y608" s="179"/>
      <c r="Z608" s="94"/>
      <c r="AA608" s="94"/>
      <c r="AB608" s="94"/>
    </row>
    <row r="609" spans="1:28" x14ac:dyDescent="0.2">
      <c r="A609" s="180">
        <v>39990</v>
      </c>
      <c r="B609" s="193" t="s">
        <v>1092</v>
      </c>
      <c r="C609" s="193" t="s">
        <v>244</v>
      </c>
      <c r="D609" s="193" t="s">
        <v>134</v>
      </c>
      <c r="E609" s="193" t="s">
        <v>144</v>
      </c>
      <c r="F609" s="194">
        <v>38383</v>
      </c>
      <c r="G609" s="195">
        <v>2005</v>
      </c>
      <c r="H609" s="180" t="s">
        <v>18</v>
      </c>
      <c r="I609" s="180" t="str">
        <f>LEFT($H609,2)</f>
        <v>FL</v>
      </c>
      <c r="J609" s="180" t="str">
        <f>RIGHT($H609,2)</f>
        <v>FL</v>
      </c>
      <c r="K609" s="180" t="str">
        <f>IF($L609=$M609,L609,CONCATENATE($L609,", ",IF(ISBLANK(N609),"",CONCATENATE(N609,", ")),$M609))</f>
        <v>Southeast</v>
      </c>
      <c r="L609" s="180" t="str">
        <f>INDEX('State '!$A$1:$C$62,MATCH($I609,'State '!$B:$B,0),3)</f>
        <v>Southeast</v>
      </c>
      <c r="M609" s="180" t="str">
        <f>INDEX('State '!$A$1:$C$62,MATCH($J609,'State '!$B:$B,0),3)</f>
        <v>Southeast</v>
      </c>
      <c r="N609" s="180"/>
      <c r="O609" s="187">
        <v>237</v>
      </c>
      <c r="P609" s="187">
        <v>110</v>
      </c>
      <c r="Q609" s="187">
        <v>175</v>
      </c>
      <c r="R609" s="186" t="s">
        <v>422</v>
      </c>
      <c r="S609" s="180" t="s">
        <v>135</v>
      </c>
      <c r="T609" s="180" t="s">
        <v>390</v>
      </c>
      <c r="U609" s="180" t="s">
        <v>1093</v>
      </c>
      <c r="V609" s="180"/>
      <c r="W609" s="179"/>
      <c r="X609" s="179"/>
      <c r="Y609" s="179"/>
      <c r="Z609" s="94"/>
      <c r="AA609" s="94"/>
      <c r="AB609" s="94"/>
    </row>
    <row r="610" spans="1:28" x14ac:dyDescent="0.2">
      <c r="A610" s="180">
        <v>39990</v>
      </c>
      <c r="B610" s="193" t="s">
        <v>1118</v>
      </c>
      <c r="C610" s="193" t="s">
        <v>327</v>
      </c>
      <c r="D610" s="193" t="s">
        <v>134</v>
      </c>
      <c r="E610" s="193" t="s">
        <v>144</v>
      </c>
      <c r="F610" s="194">
        <v>38473</v>
      </c>
      <c r="G610" s="195">
        <v>2005</v>
      </c>
      <c r="H610" s="180" t="s">
        <v>28</v>
      </c>
      <c r="I610" s="180" t="str">
        <f>LEFT($H610,2)</f>
        <v>IL</v>
      </c>
      <c r="J610" s="180" t="str">
        <f>RIGHT($H610,2)</f>
        <v>IL</v>
      </c>
      <c r="K610" s="180" t="str">
        <f>IF($L610=$M610,L610,CONCATENATE($L610,", ",IF(ISBLANK(N610),"",CONCATENATE(N610,", ")),$M610))</f>
        <v>Midwest</v>
      </c>
      <c r="L610" s="180" t="str">
        <f>INDEX('State '!$A$1:$C$62,MATCH($I610,'State '!$B:$B,0),3)</f>
        <v>Midwest</v>
      </c>
      <c r="M610" s="180" t="str">
        <f>INDEX('State '!$A$1:$C$62,MATCH($J610,'State '!$B:$B,0),3)</f>
        <v>Midwest</v>
      </c>
      <c r="N610" s="180"/>
      <c r="O610" s="187">
        <v>18.02</v>
      </c>
      <c r="P610" s="187">
        <v>3.6</v>
      </c>
      <c r="Q610" s="187">
        <v>134</v>
      </c>
      <c r="R610" s="186">
        <v>20</v>
      </c>
      <c r="S610" s="180" t="s">
        <v>135</v>
      </c>
      <c r="T610" s="180" t="s">
        <v>390</v>
      </c>
      <c r="U610" s="180" t="s">
        <v>1119</v>
      </c>
      <c r="V610" s="180"/>
      <c r="W610" s="179"/>
      <c r="X610" s="179"/>
      <c r="Y610" s="179"/>
      <c r="Z610" s="94"/>
      <c r="AA610" s="94"/>
      <c r="AB610" s="94"/>
    </row>
    <row r="611" spans="1:28" x14ac:dyDescent="0.2">
      <c r="A611" s="180">
        <v>39990</v>
      </c>
      <c r="B611" s="193" t="s">
        <v>1088</v>
      </c>
      <c r="C611" s="193" t="s">
        <v>222</v>
      </c>
      <c r="D611" s="193" t="s">
        <v>142</v>
      </c>
      <c r="E611" s="193" t="s">
        <v>144</v>
      </c>
      <c r="F611" s="194">
        <v>38656</v>
      </c>
      <c r="G611" s="195">
        <v>2005</v>
      </c>
      <c r="H611" s="180" t="s">
        <v>6</v>
      </c>
      <c r="I611" s="180" t="str">
        <f>LEFT($H611,2)</f>
        <v>TX</v>
      </c>
      <c r="J611" s="180" t="str">
        <f>RIGHT($H611,2)</f>
        <v>TX</v>
      </c>
      <c r="K611" s="180" t="str">
        <f>IF($L611=$M611,L611,CONCATENATE($L611,", ",IF(ISBLANK(N611),"",CONCATENATE(N611,", ")),$M611))</f>
        <v>South Central</v>
      </c>
      <c r="L611" s="180" t="str">
        <f>INDEX('State '!$A$1:$C$62,MATCH($I611,'State '!$B:$B,0),3)</f>
        <v>South Central</v>
      </c>
      <c r="M611" s="180" t="str">
        <f>INDEX('State '!$A$1:$C$62,MATCH($J611,'State '!$B:$B,0),3)</f>
        <v>South Central</v>
      </c>
      <c r="N611" s="180"/>
      <c r="O611" s="187">
        <v>40</v>
      </c>
      <c r="P611" s="187">
        <v>254</v>
      </c>
      <c r="Q611" s="187">
        <v>150</v>
      </c>
      <c r="R611" s="186">
        <v>24</v>
      </c>
      <c r="S611" s="180" t="s">
        <v>139</v>
      </c>
      <c r="T611" s="180" t="s">
        <v>188</v>
      </c>
      <c r="U611" s="180" t="s">
        <v>391</v>
      </c>
      <c r="V611" s="180"/>
      <c r="W611" s="179"/>
      <c r="X611" s="179"/>
      <c r="Y611" s="179"/>
      <c r="Z611" s="94"/>
      <c r="AA611" s="94"/>
      <c r="AB611" s="94"/>
    </row>
    <row r="612" spans="1:28" x14ac:dyDescent="0.2">
      <c r="A612" s="180">
        <v>39990</v>
      </c>
      <c r="B612" s="193" t="s">
        <v>1111</v>
      </c>
      <c r="C612" s="193" t="s">
        <v>324</v>
      </c>
      <c r="D612" s="193" t="s">
        <v>141</v>
      </c>
      <c r="E612" s="193" t="s">
        <v>144</v>
      </c>
      <c r="F612" s="194">
        <v>38671</v>
      </c>
      <c r="G612" s="195">
        <v>2005</v>
      </c>
      <c r="H612" s="180" t="s">
        <v>8</v>
      </c>
      <c r="I612" s="180" t="str">
        <f>LEFT($H612,2)</f>
        <v>OH</v>
      </c>
      <c r="J612" s="180" t="str">
        <f>RIGHT($H612,2)</f>
        <v>OH</v>
      </c>
      <c r="K612" s="180" t="str">
        <f>IF($L612=$M612,L612,CONCATENATE($L612,", ",IF(ISBLANK(N612),"",CONCATENATE(N612,", ")),$M612))</f>
        <v>Northeast</v>
      </c>
      <c r="L612" s="180" t="str">
        <f>INDEX('State '!$A$1:$C$62,MATCH($I612,'State '!$B:$B,0),3)</f>
        <v>Northeast</v>
      </c>
      <c r="M612" s="180" t="str">
        <f>INDEX('State '!$A$1:$C$62,MATCH($J612,'State '!$B:$B,0),3)</f>
        <v>Northeast</v>
      </c>
      <c r="N612" s="180"/>
      <c r="O612" s="187">
        <v>9</v>
      </c>
      <c r="P612" s="187">
        <v>20</v>
      </c>
      <c r="Q612" s="187">
        <v>100</v>
      </c>
      <c r="R612" s="186">
        <v>12</v>
      </c>
      <c r="S612" s="180" t="s">
        <v>139</v>
      </c>
      <c r="T612" s="180" t="s">
        <v>188</v>
      </c>
      <c r="U612" s="180" t="s">
        <v>391</v>
      </c>
      <c r="V612" s="180"/>
      <c r="W612" s="179"/>
      <c r="X612" s="179"/>
      <c r="Y612" s="179"/>
      <c r="Z612" s="94"/>
      <c r="AA612" s="94"/>
      <c r="AB612" s="94"/>
    </row>
    <row r="613" spans="1:28" x14ac:dyDescent="0.2">
      <c r="A613" s="180">
        <v>39990</v>
      </c>
      <c r="B613" s="193" t="s">
        <v>1126</v>
      </c>
      <c r="C613" s="193" t="s">
        <v>262</v>
      </c>
      <c r="D613" s="193" t="s">
        <v>141</v>
      </c>
      <c r="E613" s="193" t="s">
        <v>144</v>
      </c>
      <c r="F613" s="194">
        <v>38657</v>
      </c>
      <c r="G613" s="195">
        <v>2005</v>
      </c>
      <c r="H613" s="180" t="s">
        <v>30</v>
      </c>
      <c r="I613" s="180" t="str">
        <f>LEFT($H613,2)</f>
        <v>MN</v>
      </c>
      <c r="J613" s="180" t="str">
        <f>RIGHT($H613,2)</f>
        <v>MN</v>
      </c>
      <c r="K613" s="180" t="str">
        <f>IF($L613=$M613,L613,CONCATENATE($L613,", ",IF(ISBLANK(N613),"",CONCATENATE(N613,", ")),$M613))</f>
        <v>Midwest</v>
      </c>
      <c r="L613" s="180" t="str">
        <f>INDEX('State '!$A$1:$C$62,MATCH($I613,'State '!$B:$B,0),3)</f>
        <v>Midwest</v>
      </c>
      <c r="M613" s="180" t="str">
        <f>INDEX('State '!$A$1:$C$62,MATCH($J613,'State '!$B:$B,0),3)</f>
        <v>Midwest</v>
      </c>
      <c r="N613" s="180"/>
      <c r="O613" s="187">
        <v>7.7</v>
      </c>
      <c r="P613" s="187">
        <v>3.2</v>
      </c>
      <c r="Q613" s="187">
        <v>1.75</v>
      </c>
      <c r="R613" s="186">
        <v>30</v>
      </c>
      <c r="S613" s="180" t="s">
        <v>135</v>
      </c>
      <c r="T613" s="180" t="s">
        <v>390</v>
      </c>
      <c r="U613" s="180" t="s">
        <v>1127</v>
      </c>
      <c r="V613" s="180"/>
      <c r="W613" s="179"/>
      <c r="X613" s="179"/>
      <c r="Y613" s="179"/>
      <c r="Z613" s="94"/>
      <c r="AA613" s="94"/>
      <c r="AB613" s="94"/>
    </row>
    <row r="614" spans="1:28" x14ac:dyDescent="0.2">
      <c r="A614" s="180">
        <v>39990</v>
      </c>
      <c r="B614" s="193" t="s">
        <v>1096</v>
      </c>
      <c r="C614" s="193" t="s">
        <v>319</v>
      </c>
      <c r="D614" s="193" t="s">
        <v>137</v>
      </c>
      <c r="E614" s="193" t="s">
        <v>144</v>
      </c>
      <c r="F614" s="194">
        <v>38473</v>
      </c>
      <c r="G614" s="186">
        <v>2005</v>
      </c>
      <c r="H614" s="180" t="s">
        <v>6</v>
      </c>
      <c r="I614" s="180" t="str">
        <f>LEFT($H614,2)</f>
        <v>TX</v>
      </c>
      <c r="J614" s="180" t="str">
        <f>RIGHT($H614,2)</f>
        <v>TX</v>
      </c>
      <c r="K614" s="180" t="str">
        <f>IF($L614=$M614,L614,CONCATENATE($L614,", ",IF(ISBLANK(N614),"",CONCATENATE(N614,", ")),$M614))</f>
        <v>South Central</v>
      </c>
      <c r="L614" s="180" t="str">
        <f>INDEX('State '!$A$1:$C$62,MATCH($I614,'State '!$B:$B,0),3)</f>
        <v>South Central</v>
      </c>
      <c r="M614" s="180" t="str">
        <f>INDEX('State '!$A$1:$C$62,MATCH($J614,'State '!$B:$B,0),3)</f>
        <v>South Central</v>
      </c>
      <c r="N614" s="180"/>
      <c r="O614" s="187">
        <v>24</v>
      </c>
      <c r="P614" s="187">
        <v>22</v>
      </c>
      <c r="Q614" s="187">
        <v>225</v>
      </c>
      <c r="R614" s="186">
        <v>30</v>
      </c>
      <c r="S614" s="180" t="s">
        <v>139</v>
      </c>
      <c r="T614" s="180" t="s">
        <v>188</v>
      </c>
      <c r="U614" s="180" t="s">
        <v>391</v>
      </c>
      <c r="V614" s="180"/>
      <c r="W614" s="179"/>
      <c r="X614" s="179"/>
      <c r="Y614" s="179"/>
      <c r="Z614" s="94"/>
      <c r="AA614" s="94"/>
      <c r="AB614" s="94"/>
    </row>
    <row r="615" spans="1:28" x14ac:dyDescent="0.2">
      <c r="A615" s="180">
        <v>39990</v>
      </c>
      <c r="B615" s="193" t="s">
        <v>1120</v>
      </c>
      <c r="C615" s="193" t="s">
        <v>285</v>
      </c>
      <c r="D615" s="193" t="s">
        <v>141</v>
      </c>
      <c r="E615" s="193" t="s">
        <v>144</v>
      </c>
      <c r="F615" s="194">
        <v>38701</v>
      </c>
      <c r="G615" s="186">
        <v>2005</v>
      </c>
      <c r="H615" s="180" t="s">
        <v>0</v>
      </c>
      <c r="I615" s="180" t="str">
        <f>LEFT($H615,2)</f>
        <v>LA</v>
      </c>
      <c r="J615" s="180" t="str">
        <f>RIGHT($H615,2)</f>
        <v>LA</v>
      </c>
      <c r="K615" s="180" t="str">
        <f>IF($L615=$M615,L615,CONCATENATE($L615,", ",IF(ISBLANK(N615),"",CONCATENATE(N615,", ")),$M615))</f>
        <v>South Central</v>
      </c>
      <c r="L615" s="180" t="str">
        <f>INDEX('State '!$A$1:$C$62,MATCH($I615,'State '!$B:$B,0),3)</f>
        <v>South Central</v>
      </c>
      <c r="M615" s="180" t="str">
        <f>INDEX('State '!$A$1:$C$62,MATCH($J615,'State '!$B:$B,0),3)</f>
        <v>South Central</v>
      </c>
      <c r="N615" s="180"/>
      <c r="O615" s="187">
        <v>157</v>
      </c>
      <c r="P615" s="187">
        <v>120</v>
      </c>
      <c r="Q615" s="187">
        <v>615</v>
      </c>
      <c r="R615" s="186" t="s">
        <v>422</v>
      </c>
      <c r="S615" s="180" t="s">
        <v>139</v>
      </c>
      <c r="T615" s="180" t="s">
        <v>188</v>
      </c>
      <c r="U615" s="180" t="s">
        <v>391</v>
      </c>
      <c r="V615" s="180"/>
      <c r="W615" s="179"/>
      <c r="X615" s="179"/>
      <c r="Y615" s="179"/>
      <c r="Z615" s="94"/>
      <c r="AA615" s="94"/>
      <c r="AB615" s="94"/>
    </row>
    <row r="616" spans="1:28" x14ac:dyDescent="0.2">
      <c r="A616" s="180">
        <v>39990</v>
      </c>
      <c r="B616" s="193" t="s">
        <v>1089</v>
      </c>
      <c r="C616" s="193" t="s">
        <v>258</v>
      </c>
      <c r="D616" s="193" t="s">
        <v>141</v>
      </c>
      <c r="E616" s="193" t="s">
        <v>144</v>
      </c>
      <c r="F616" s="194">
        <v>38510</v>
      </c>
      <c r="G616" s="186">
        <v>2005</v>
      </c>
      <c r="H616" s="180" t="s">
        <v>50</v>
      </c>
      <c r="I616" s="180" t="str">
        <f>LEFT($H616,2)</f>
        <v>WA</v>
      </c>
      <c r="J616" s="180" t="str">
        <f>RIGHT($H616,2)</f>
        <v>WA</v>
      </c>
      <c r="K616" s="180" t="str">
        <f>IF($L616=$M616,L616,CONCATENATE($L616,", ",IF(ISBLANK(N616),"",CONCATENATE(N616,", ")),$M616))</f>
        <v>Pacific</v>
      </c>
      <c r="L616" s="180" t="str">
        <f>INDEX('State '!$A$1:$C$62,MATCH($I616,'State '!$B:$B,0),3)</f>
        <v>Pacific</v>
      </c>
      <c r="M616" s="180" t="str">
        <f>INDEX('State '!$A$1:$C$62,MATCH($J616,'State '!$B:$B,0),3)</f>
        <v>Pacific</v>
      </c>
      <c r="N616" s="180"/>
      <c r="O616" s="187">
        <v>29.4</v>
      </c>
      <c r="P616" s="187">
        <v>2</v>
      </c>
      <c r="Q616" s="187"/>
      <c r="R616" s="186" t="s">
        <v>1090</v>
      </c>
      <c r="S616" s="180" t="s">
        <v>135</v>
      </c>
      <c r="T616" s="180" t="s">
        <v>390</v>
      </c>
      <c r="U616" s="180" t="s">
        <v>1091</v>
      </c>
      <c r="V616" s="180"/>
      <c r="W616" s="179"/>
      <c r="X616" s="179"/>
      <c r="Y616" s="179"/>
      <c r="Z616" s="94"/>
      <c r="AA616" s="94"/>
      <c r="AB616" s="94"/>
    </row>
    <row r="617" spans="1:28" x14ac:dyDescent="0.2">
      <c r="A617" s="180">
        <v>39990</v>
      </c>
      <c r="B617" s="193" t="s">
        <v>1112</v>
      </c>
      <c r="C617" s="193" t="s">
        <v>325</v>
      </c>
      <c r="D617" s="193" t="s">
        <v>134</v>
      </c>
      <c r="E617" s="193" t="s">
        <v>144</v>
      </c>
      <c r="F617" s="194">
        <v>38473</v>
      </c>
      <c r="G617" s="186">
        <v>2005</v>
      </c>
      <c r="H617" s="180" t="s">
        <v>14</v>
      </c>
      <c r="I617" s="180" t="str">
        <f>LEFT($H617,2)</f>
        <v>MS</v>
      </c>
      <c r="J617" s="180" t="str">
        <f>RIGHT($H617,2)</f>
        <v>MS</v>
      </c>
      <c r="K617" s="180" t="str">
        <f>IF($L617=$M617,L617,CONCATENATE($L617,", ",IF(ISBLANK(N617),"",CONCATENATE(N617,", ")),$M617))</f>
        <v>South Central</v>
      </c>
      <c r="L617" s="180" t="str">
        <f>INDEX('State '!$A$1:$C$62,MATCH($I617,'State '!$B:$B,0),3)</f>
        <v>South Central</v>
      </c>
      <c r="M617" s="180" t="str">
        <f>INDEX('State '!$A$1:$C$62,MATCH($J617,'State '!$B:$B,0),3)</f>
        <v>South Central</v>
      </c>
      <c r="N617" s="180"/>
      <c r="O617" s="187">
        <v>0.97</v>
      </c>
      <c r="P617" s="187"/>
      <c r="Q617" s="187">
        <v>620</v>
      </c>
      <c r="R617" s="186">
        <v>36</v>
      </c>
      <c r="S617" s="180" t="s">
        <v>135</v>
      </c>
      <c r="T617" s="180" t="s">
        <v>390</v>
      </c>
      <c r="U617" s="180" t="s">
        <v>1113</v>
      </c>
      <c r="V617" s="180"/>
      <c r="W617" s="179"/>
      <c r="X617" s="179"/>
      <c r="Y617" s="179"/>
      <c r="Z617" s="94"/>
      <c r="AA617" s="94"/>
      <c r="AB617" s="94"/>
    </row>
    <row r="618" spans="1:28" x14ac:dyDescent="0.2">
      <c r="A618" s="180">
        <v>39990</v>
      </c>
      <c r="B618" s="193" t="s">
        <v>1107</v>
      </c>
      <c r="C618" s="193" t="s">
        <v>265</v>
      </c>
      <c r="D618" s="193" t="s">
        <v>141</v>
      </c>
      <c r="E618" s="193" t="s">
        <v>144</v>
      </c>
      <c r="F618" s="194">
        <v>38657</v>
      </c>
      <c r="G618" s="186">
        <v>2005</v>
      </c>
      <c r="H618" s="180" t="s">
        <v>21</v>
      </c>
      <c r="I618" s="180" t="str">
        <f>LEFT($H618,2)</f>
        <v>UT</v>
      </c>
      <c r="J618" s="180" t="str">
        <f>RIGHT($H618,2)</f>
        <v>UT</v>
      </c>
      <c r="K618" s="180" t="str">
        <f>IF($L618=$M618,L618,CONCATENATE($L618,", ",IF(ISBLANK(N618),"",CONCATENATE(N618,", ")),$M618))</f>
        <v>Mountain</v>
      </c>
      <c r="L618" s="180" t="str">
        <f>INDEX('State '!$A$1:$C$62,MATCH($I618,'State '!$B:$B,0),3)</f>
        <v>Mountain</v>
      </c>
      <c r="M618" s="180" t="str">
        <f>INDEX('State '!$A$1:$C$62,MATCH($J618,'State '!$B:$B,0),3)</f>
        <v>Mountain</v>
      </c>
      <c r="N618" s="180"/>
      <c r="O618" s="187">
        <v>54.6</v>
      </c>
      <c r="P618" s="187">
        <v>18.7</v>
      </c>
      <c r="Q618" s="187">
        <v>102</v>
      </c>
      <c r="R618" s="186">
        <v>24</v>
      </c>
      <c r="S618" s="180" t="s">
        <v>135</v>
      </c>
      <c r="T618" s="180" t="s">
        <v>390</v>
      </c>
      <c r="U618" s="180" t="s">
        <v>1108</v>
      </c>
      <c r="V618" s="180"/>
      <c r="W618" s="179"/>
      <c r="X618" s="179"/>
      <c r="Y618" s="179"/>
      <c r="Z618" s="94"/>
      <c r="AA618" s="94"/>
      <c r="AB618" s="94"/>
    </row>
    <row r="619" spans="1:28" x14ac:dyDescent="0.2">
      <c r="A619" s="180">
        <v>39990</v>
      </c>
      <c r="B619" s="193" t="s">
        <v>1133</v>
      </c>
      <c r="C619" s="193" t="s">
        <v>330</v>
      </c>
      <c r="D619" s="193" t="s">
        <v>134</v>
      </c>
      <c r="E619" s="193" t="s">
        <v>144</v>
      </c>
      <c r="F619" s="194">
        <v>38701</v>
      </c>
      <c r="G619" s="186">
        <v>2005</v>
      </c>
      <c r="H619" s="180" t="s">
        <v>40</v>
      </c>
      <c r="I619" s="180" t="str">
        <f>LEFT($H619,2)</f>
        <v>AZ</v>
      </c>
      <c r="J619" s="180" t="str">
        <f>RIGHT($H619,2)</f>
        <v>AZ</v>
      </c>
      <c r="K619" s="180" t="str">
        <f>IF($L619=$M619,L619,CONCATENATE($L619,", ",IF(ISBLANK(N619),"",CONCATENATE(N619,", ")),$M619))</f>
        <v>Mountain</v>
      </c>
      <c r="L619" s="180" t="str">
        <f>INDEX('State '!$A$1:$C$62,MATCH($I619,'State '!$B:$B,0),3)</f>
        <v>Mountain</v>
      </c>
      <c r="M619" s="180" t="str">
        <f>INDEX('State '!$A$1:$C$62,MATCH($J619,'State '!$B:$B,0),3)</f>
        <v>Mountain</v>
      </c>
      <c r="N619" s="180"/>
      <c r="O619" s="187">
        <v>2</v>
      </c>
      <c r="P619" s="187">
        <v>3.2</v>
      </c>
      <c r="Q619" s="187">
        <v>1.7</v>
      </c>
      <c r="R619" s="186">
        <v>12</v>
      </c>
      <c r="S619" s="180" t="s">
        <v>139</v>
      </c>
      <c r="T619" s="180" t="s">
        <v>188</v>
      </c>
      <c r="U619" s="180" t="s">
        <v>391</v>
      </c>
      <c r="V619" s="180"/>
      <c r="W619" s="179"/>
      <c r="X619" s="179"/>
      <c r="Y619" s="179"/>
      <c r="Z619" s="94"/>
      <c r="AA619" s="94"/>
      <c r="AB619" s="94"/>
    </row>
    <row r="620" spans="1:28" ht="25.5" x14ac:dyDescent="0.2">
      <c r="A620" s="180">
        <v>39990</v>
      </c>
      <c r="B620" s="193" t="s">
        <v>1104</v>
      </c>
      <c r="C620" s="193" t="s">
        <v>216</v>
      </c>
      <c r="D620" s="193" t="s">
        <v>141</v>
      </c>
      <c r="E620" s="193" t="s">
        <v>144</v>
      </c>
      <c r="F620" s="194">
        <v>38640</v>
      </c>
      <c r="G620" s="186">
        <v>2005</v>
      </c>
      <c r="H620" s="180" t="s">
        <v>22</v>
      </c>
      <c r="I620" s="180" t="str">
        <f>LEFT($H620,2)</f>
        <v>GA</v>
      </c>
      <c r="J620" s="180" t="str">
        <f>RIGHT($H620,2)</f>
        <v>GA</v>
      </c>
      <c r="K620" s="180" t="str">
        <f>IF($L620=$M620,L620,CONCATENATE($L620,", ",IF(ISBLANK(N620),"",CONCATENATE(N620,", ")),$M620))</f>
        <v>Southeast</v>
      </c>
      <c r="L620" s="180" t="str">
        <f>INDEX('State '!$A$1:$C$62,MATCH($I620,'State '!$B:$B,0),3)</f>
        <v>Southeast</v>
      </c>
      <c r="M620" s="180" t="str">
        <f>INDEX('State '!$A$1:$C$62,MATCH($J620,'State '!$B:$B,0),3)</f>
        <v>Southeast</v>
      </c>
      <c r="N620" s="180"/>
      <c r="O620" s="187">
        <v>19.28</v>
      </c>
      <c r="P620" s="187">
        <v>17.36</v>
      </c>
      <c r="Q620" s="187"/>
      <c r="R620" s="186" t="s">
        <v>1023</v>
      </c>
      <c r="S620" s="180" t="s">
        <v>135</v>
      </c>
      <c r="T620" s="180" t="s">
        <v>390</v>
      </c>
      <c r="U620" s="180" t="s">
        <v>1105</v>
      </c>
      <c r="V620" s="180"/>
      <c r="W620" s="179"/>
      <c r="X620" s="179"/>
      <c r="Y620" s="179"/>
      <c r="Z620" s="94"/>
      <c r="AA620" s="94"/>
      <c r="AB620" s="94"/>
    </row>
    <row r="621" spans="1:28" ht="25.5" x14ac:dyDescent="0.2">
      <c r="A621" s="180">
        <v>39990</v>
      </c>
      <c r="B621" s="181" t="s">
        <v>1121</v>
      </c>
      <c r="C621" s="181" t="s">
        <v>207</v>
      </c>
      <c r="D621" s="181" t="s">
        <v>134</v>
      </c>
      <c r="E621" s="182" t="s">
        <v>144</v>
      </c>
      <c r="F621" s="183">
        <v>38632</v>
      </c>
      <c r="G621" s="190">
        <v>2005</v>
      </c>
      <c r="H621" s="180" t="s">
        <v>36</v>
      </c>
      <c r="I621" s="180" t="str">
        <f>LEFT($H621,2)</f>
        <v>MA</v>
      </c>
      <c r="J621" s="180" t="str">
        <f>RIGHT($H621,2)</f>
        <v>MA</v>
      </c>
      <c r="K621" s="180" t="str">
        <f>IF($L621=$M621,L621,CONCATENATE($L621,", ",IF(ISBLANK(N621),"",CONCATENATE(N621,", ")),$M621))</f>
        <v>Northeast</v>
      </c>
      <c r="L621" s="180" t="str">
        <f>INDEX('State '!$A$1:$C$62,MATCH($I621,'State '!$B:$B,0),3)</f>
        <v>Northeast</v>
      </c>
      <c r="M621" s="180" t="str">
        <f>INDEX('State '!$A$1:$C$62,MATCH($J621,'State '!$B:$B,0),3)</f>
        <v>Northeast</v>
      </c>
      <c r="N621" s="180"/>
      <c r="O621" s="186">
        <v>7.7</v>
      </c>
      <c r="P621" s="186">
        <v>5.31</v>
      </c>
      <c r="Q621" s="186">
        <v>25</v>
      </c>
      <c r="R621" s="187">
        <v>8</v>
      </c>
      <c r="S621" s="188" t="s">
        <v>135</v>
      </c>
      <c r="T621" s="185" t="s">
        <v>390</v>
      </c>
      <c r="U621" s="189" t="s">
        <v>1122</v>
      </c>
      <c r="V621" s="180"/>
      <c r="W621" s="179"/>
      <c r="X621" s="179"/>
      <c r="Y621" s="179"/>
      <c r="Z621" s="94"/>
      <c r="AA621" s="94"/>
      <c r="AB621" s="94"/>
    </row>
    <row r="622" spans="1:28" x14ac:dyDescent="0.2">
      <c r="A622" s="180">
        <v>39990</v>
      </c>
      <c r="B622" s="193" t="s">
        <v>1082</v>
      </c>
      <c r="C622" s="193" t="s">
        <v>1941</v>
      </c>
      <c r="D622" s="193" t="s">
        <v>141</v>
      </c>
      <c r="E622" s="193" t="s">
        <v>144</v>
      </c>
      <c r="F622" s="194">
        <v>38657</v>
      </c>
      <c r="G622" s="186">
        <v>2005</v>
      </c>
      <c r="H622" s="180" t="s">
        <v>20</v>
      </c>
      <c r="I622" s="180" t="str">
        <f>LEFT($H622,2)</f>
        <v>NJ</v>
      </c>
      <c r="J622" s="180" t="str">
        <f>RIGHT($H622,2)</f>
        <v>NJ</v>
      </c>
      <c r="K622" s="180" t="str">
        <f>IF($L622=$M622,L622,CONCATENATE($L622,", ",IF(ISBLANK(N622),"",CONCATENATE(N622,", ")),$M622))</f>
        <v>Northeast</v>
      </c>
      <c r="L622" s="180" t="str">
        <f>INDEX('State '!$A$1:$C$62,MATCH($I622,'State '!$B:$B,0),3)</f>
        <v>Northeast</v>
      </c>
      <c r="M622" s="180" t="str">
        <f>INDEX('State '!$A$1:$C$62,MATCH($J622,'State '!$B:$B,0),3)</f>
        <v>Northeast</v>
      </c>
      <c r="N622" s="180"/>
      <c r="O622" s="187">
        <v>12.4</v>
      </c>
      <c r="P622" s="187">
        <v>3.7</v>
      </c>
      <c r="Q622" s="187">
        <v>105</v>
      </c>
      <c r="R622" s="186">
        <v>36</v>
      </c>
      <c r="S622" s="180" t="s">
        <v>135</v>
      </c>
      <c r="T622" s="180" t="s">
        <v>390</v>
      </c>
      <c r="U622" s="180" t="s">
        <v>1083</v>
      </c>
      <c r="V622" s="180"/>
      <c r="W622" s="179"/>
      <c r="X622" s="179"/>
      <c r="Y622" s="179"/>
      <c r="Z622" s="94"/>
      <c r="AA622" s="94"/>
      <c r="AB622" s="94"/>
    </row>
    <row r="623" spans="1:28" x14ac:dyDescent="0.2">
      <c r="A623" s="180">
        <v>39990</v>
      </c>
      <c r="B623" s="193" t="s">
        <v>1094</v>
      </c>
      <c r="C623" s="193" t="s">
        <v>291</v>
      </c>
      <c r="D623" s="193" t="s">
        <v>141</v>
      </c>
      <c r="E623" s="193" t="s">
        <v>144</v>
      </c>
      <c r="F623" s="194">
        <v>38626</v>
      </c>
      <c r="G623" s="186">
        <v>2005</v>
      </c>
      <c r="H623" s="180" t="s">
        <v>0</v>
      </c>
      <c r="I623" s="180" t="str">
        <f>LEFT($H623,2)</f>
        <v>LA</v>
      </c>
      <c r="J623" s="180" t="str">
        <f>RIGHT($H623,2)</f>
        <v>LA</v>
      </c>
      <c r="K623" s="180" t="str">
        <f>IF($L623=$M623,L623,CONCATENATE($L623,", ",IF(ISBLANK(N623),"",CONCATENATE(N623,", ")),$M623))</f>
        <v>South Central</v>
      </c>
      <c r="L623" s="180" t="str">
        <f>INDEX('State '!$A$1:$C$62,MATCH($I623,'State '!$B:$B,0),3)</f>
        <v>South Central</v>
      </c>
      <c r="M623" s="180" t="str">
        <f>INDEX('State '!$A$1:$C$62,MATCH($J623,'State '!$B:$B,0),3)</f>
        <v>South Central</v>
      </c>
      <c r="N623" s="180"/>
      <c r="O623" s="187">
        <v>39.9</v>
      </c>
      <c r="P623" s="187">
        <v>22.8</v>
      </c>
      <c r="Q623" s="187">
        <v>1100</v>
      </c>
      <c r="R623" s="186">
        <v>36</v>
      </c>
      <c r="S623" s="180" t="s">
        <v>135</v>
      </c>
      <c r="T623" s="180" t="s">
        <v>390</v>
      </c>
      <c r="U623" s="180" t="s">
        <v>1095</v>
      </c>
      <c r="V623" s="180"/>
      <c r="W623" s="179"/>
      <c r="X623" s="179"/>
      <c r="Y623" s="179"/>
      <c r="Z623" s="94"/>
      <c r="AA623" s="94"/>
      <c r="AB623" s="94"/>
    </row>
    <row r="624" spans="1:28" x14ac:dyDescent="0.2">
      <c r="A624" s="180">
        <v>39990</v>
      </c>
      <c r="B624" s="193" t="s">
        <v>1084</v>
      </c>
      <c r="C624" s="193" t="s">
        <v>268</v>
      </c>
      <c r="D624" s="193" t="s">
        <v>141</v>
      </c>
      <c r="E624" s="193" t="s">
        <v>144</v>
      </c>
      <c r="F624" s="194">
        <v>38473</v>
      </c>
      <c r="G624" s="186">
        <v>2005</v>
      </c>
      <c r="H624" s="180" t="s">
        <v>43</v>
      </c>
      <c r="I624" s="180" t="str">
        <f>LEFT($H624,2)</f>
        <v>NM</v>
      </c>
      <c r="J624" s="180" t="str">
        <f>RIGHT($H624,2)</f>
        <v>NM</v>
      </c>
      <c r="K624" s="180" t="str">
        <f>IF($L624=$M624,L624,CONCATENATE($L624,", ",IF(ISBLANK(N624),"",CONCATENATE(N624,", ")),$M624))</f>
        <v>Mountain</v>
      </c>
      <c r="L624" s="180" t="str">
        <f>INDEX('State '!$A$1:$C$62,MATCH($I624,'State '!$B:$B,0),3)</f>
        <v>Mountain</v>
      </c>
      <c r="M624" s="180" t="str">
        <f>INDEX('State '!$A$1:$C$62,MATCH($J624,'State '!$B:$B,0),3)</f>
        <v>Mountain</v>
      </c>
      <c r="N624" s="180"/>
      <c r="O624" s="187">
        <v>138.4</v>
      </c>
      <c r="P624" s="187">
        <v>72.599999999999994</v>
      </c>
      <c r="Q624" s="187">
        <v>375</v>
      </c>
      <c r="R624" s="186">
        <v>36</v>
      </c>
      <c r="S624" s="180" t="s">
        <v>135</v>
      </c>
      <c r="T624" s="180" t="s">
        <v>390</v>
      </c>
      <c r="U624" s="180" t="s">
        <v>1085</v>
      </c>
      <c r="V624" s="180"/>
      <c r="W624" s="179"/>
      <c r="X624" s="179"/>
      <c r="Y624" s="179"/>
      <c r="Z624" s="94"/>
      <c r="AA624" s="94"/>
      <c r="AB624" s="94"/>
    </row>
    <row r="625" spans="1:262" x14ac:dyDescent="0.2">
      <c r="A625" s="207">
        <v>39990</v>
      </c>
      <c r="B625" s="193" t="s">
        <v>1158</v>
      </c>
      <c r="C625" s="193" t="s">
        <v>334</v>
      </c>
      <c r="D625" s="193" t="s">
        <v>134</v>
      </c>
      <c r="E625" s="193" t="s">
        <v>144</v>
      </c>
      <c r="F625" s="194">
        <v>38274</v>
      </c>
      <c r="G625" s="195">
        <v>2004</v>
      </c>
      <c r="H625" s="180" t="s">
        <v>419</v>
      </c>
      <c r="I625" s="180" t="str">
        <f>LEFT($H625,2)</f>
        <v>TX</v>
      </c>
      <c r="J625" s="180" t="str">
        <f>RIGHT($H625,2)</f>
        <v>MX</v>
      </c>
      <c r="K625" s="180" t="str">
        <f>IF($L625=$M625,L625,CONCATENATE($L625,", ",IF(ISBLANK(N625),"",CONCATENATE(N625,", ")),$M625))</f>
        <v>South Central, Mexico</v>
      </c>
      <c r="L625" s="180" t="str">
        <f>INDEX('State '!$A$1:$C$62,MATCH($I625,'State '!$B:$B,0),3)</f>
        <v>South Central</v>
      </c>
      <c r="M625" s="180" t="str">
        <f>INDEX('State '!$A$1:$C$62,MATCH($J625,'State '!$B:$B,0),3)</f>
        <v>Mexico</v>
      </c>
      <c r="N625" s="180"/>
      <c r="O625" s="187">
        <v>1.5</v>
      </c>
      <c r="P625" s="187">
        <v>9</v>
      </c>
      <c r="Q625" s="187">
        <v>25</v>
      </c>
      <c r="R625" s="186">
        <v>8</v>
      </c>
      <c r="S625" s="180" t="s">
        <v>135</v>
      </c>
      <c r="T625" s="180" t="s">
        <v>390</v>
      </c>
      <c r="U625" s="180" t="s">
        <v>1159</v>
      </c>
      <c r="V625" s="180"/>
      <c r="W625" s="179"/>
      <c r="X625" s="179"/>
      <c r="Y625" s="179"/>
      <c r="Z625" s="94"/>
      <c r="AA625" s="94"/>
      <c r="AB625" s="94"/>
    </row>
    <row r="626" spans="1:262" x14ac:dyDescent="0.2">
      <c r="A626" s="207">
        <v>39990</v>
      </c>
      <c r="B626" s="193" t="s">
        <v>1160</v>
      </c>
      <c r="C626" s="193" t="s">
        <v>201</v>
      </c>
      <c r="D626" s="193" t="s">
        <v>141</v>
      </c>
      <c r="E626" s="193" t="s">
        <v>144</v>
      </c>
      <c r="F626" s="194">
        <v>38261</v>
      </c>
      <c r="G626" s="195">
        <v>2004</v>
      </c>
      <c r="H626" s="180" t="s">
        <v>36</v>
      </c>
      <c r="I626" s="180" t="str">
        <f>LEFT($H626,2)</f>
        <v>MA</v>
      </c>
      <c r="J626" s="180" t="str">
        <f>RIGHT($H626,2)</f>
        <v>MA</v>
      </c>
      <c r="K626" s="180" t="str">
        <f>IF($L626=$M626,L626,CONCATENATE($L626,", ",IF(ISBLANK(N626),"",CONCATENATE(N626,", ")),$M626))</f>
        <v>Northeast</v>
      </c>
      <c r="L626" s="180" t="str">
        <f>INDEX('State '!$A$1:$C$62,MATCH($I626,'State '!$B:$B,0),3)</f>
        <v>Northeast</v>
      </c>
      <c r="M626" s="180" t="str">
        <f>INDEX('State '!$A$1:$C$62,MATCH($J626,'State '!$B:$B,0),3)</f>
        <v>Northeast</v>
      </c>
      <c r="N626" s="180"/>
      <c r="O626" s="187">
        <v>11.5</v>
      </c>
      <c r="P626" s="187">
        <v>0.25</v>
      </c>
      <c r="Q626" s="187">
        <v>60</v>
      </c>
      <c r="R626" s="186">
        <v>24</v>
      </c>
      <c r="S626" s="180" t="s">
        <v>135</v>
      </c>
      <c r="T626" s="180" t="s">
        <v>390</v>
      </c>
      <c r="U626" s="180" t="s">
        <v>1161</v>
      </c>
      <c r="V626" s="180"/>
      <c r="W626" s="179"/>
      <c r="X626" s="179"/>
      <c r="Y626" s="179"/>
      <c r="Z626" s="94"/>
      <c r="AA626" s="94"/>
      <c r="AB626" s="94"/>
    </row>
    <row r="627" spans="1:262" x14ac:dyDescent="0.2">
      <c r="A627" s="207">
        <v>39990</v>
      </c>
      <c r="B627" s="193" t="s">
        <v>1194</v>
      </c>
      <c r="C627" s="193" t="s">
        <v>1791</v>
      </c>
      <c r="D627" s="193" t="s">
        <v>141</v>
      </c>
      <c r="E627" s="193" t="s">
        <v>144</v>
      </c>
      <c r="F627" s="194">
        <v>38261</v>
      </c>
      <c r="G627" s="195">
        <v>2004</v>
      </c>
      <c r="H627" s="180" t="s">
        <v>34</v>
      </c>
      <c r="I627" s="180" t="str">
        <f>LEFT($H627,2)</f>
        <v>WI</v>
      </c>
      <c r="J627" s="180" t="str">
        <f>RIGHT($H627,2)</f>
        <v>WI</v>
      </c>
      <c r="K627" s="180" t="str">
        <f>IF($L627=$M627,L627,CONCATENATE($L627,", ",IF(ISBLANK(N627),"",CONCATENATE(N627,", ")),$M627))</f>
        <v>Midwest</v>
      </c>
      <c r="L627" s="180" t="str">
        <f>INDEX('State '!$A$1:$C$62,MATCH($I627,'State '!$B:$B,0),3)</f>
        <v>Midwest</v>
      </c>
      <c r="M627" s="180" t="str">
        <f>INDEX('State '!$A$1:$C$62,MATCH($J627,'State '!$B:$B,0),3)</f>
        <v>Midwest</v>
      </c>
      <c r="N627" s="180"/>
      <c r="O627" s="187">
        <v>42.1</v>
      </c>
      <c r="P627" s="187">
        <v>32.799999999999997</v>
      </c>
      <c r="Q627" s="187">
        <v>220</v>
      </c>
      <c r="R627" s="186" t="s">
        <v>1195</v>
      </c>
      <c r="S627" s="180" t="s">
        <v>135</v>
      </c>
      <c r="T627" s="180" t="s">
        <v>390</v>
      </c>
      <c r="U627" s="180" t="s">
        <v>1196</v>
      </c>
      <c r="V627" s="180"/>
      <c r="W627" s="179"/>
      <c r="X627" s="179"/>
      <c r="Y627" s="179"/>
      <c r="Z627" s="94"/>
      <c r="AA627" s="94"/>
      <c r="AB627" s="94"/>
    </row>
    <row r="628" spans="1:262" x14ac:dyDescent="0.2">
      <c r="A628" s="180">
        <v>39990</v>
      </c>
      <c r="B628" s="193" t="s">
        <v>1186</v>
      </c>
      <c r="C628" s="193" t="s">
        <v>260</v>
      </c>
      <c r="D628" s="193" t="s">
        <v>141</v>
      </c>
      <c r="E628" s="193" t="s">
        <v>144</v>
      </c>
      <c r="F628" s="194">
        <v>38322</v>
      </c>
      <c r="G628" s="195">
        <v>2004</v>
      </c>
      <c r="H628" s="180" t="s">
        <v>867</v>
      </c>
      <c r="I628" s="180" t="str">
        <f>LEFT($H628,2)</f>
        <v>CO</v>
      </c>
      <c r="J628" s="180" t="str">
        <f>RIGHT($H628,2)</f>
        <v>KS</v>
      </c>
      <c r="K628" s="180" t="str">
        <f>IF($L628=$M628,L628,CONCATENATE($L628,", ",IF(ISBLANK(N628),"",CONCATENATE(N628,", ")),$M628))</f>
        <v>Mountain, South Central</v>
      </c>
      <c r="L628" s="180" t="str">
        <f>INDEX('State '!$A$1:$C$62,MATCH($I628,'State '!$B:$B,0),3)</f>
        <v>Mountain</v>
      </c>
      <c r="M628" s="180" t="str">
        <f>INDEX('State '!$A$1:$C$62,MATCH($J628,'State '!$B:$B,0),3)</f>
        <v>South Central</v>
      </c>
      <c r="N628" s="180"/>
      <c r="O628" s="187">
        <v>410</v>
      </c>
      <c r="P628" s="187">
        <v>380</v>
      </c>
      <c r="Q628" s="187">
        <v>560</v>
      </c>
      <c r="R628" s="186">
        <v>36</v>
      </c>
      <c r="S628" s="180" t="s">
        <v>135</v>
      </c>
      <c r="T628" s="180" t="s">
        <v>390</v>
      </c>
      <c r="U628" s="180" t="s">
        <v>1187</v>
      </c>
      <c r="V628" s="180"/>
      <c r="W628" s="185"/>
      <c r="X628" s="179"/>
      <c r="Y628" s="179"/>
      <c r="Z628" s="94"/>
      <c r="AA628" s="94"/>
      <c r="AB628" s="94"/>
    </row>
    <row r="629" spans="1:262" x14ac:dyDescent="0.2">
      <c r="A629" s="180">
        <v>39990</v>
      </c>
      <c r="B629" s="193" t="s">
        <v>1204</v>
      </c>
      <c r="C629" s="193" t="s">
        <v>260</v>
      </c>
      <c r="D629" s="193" t="s">
        <v>141</v>
      </c>
      <c r="E629" s="193" t="s">
        <v>144</v>
      </c>
      <c r="F629" s="194">
        <v>38322</v>
      </c>
      <c r="G629" s="195">
        <v>2004</v>
      </c>
      <c r="H629" s="180" t="s">
        <v>25</v>
      </c>
      <c r="I629" s="180" t="str">
        <f>LEFT($H629,2)</f>
        <v>CO</v>
      </c>
      <c r="J629" s="180" t="str">
        <f>RIGHT($H629,2)</f>
        <v>CO</v>
      </c>
      <c r="K629" s="180" t="str">
        <f>IF($L629=$M629,L629,CONCATENATE($L629,", ",IF(ISBLANK(N629),"",CONCATENATE(N629,", ")),$M629))</f>
        <v>Mountain</v>
      </c>
      <c r="L629" s="180" t="str">
        <f>INDEX('State '!$A$1:$C$62,MATCH($I629,'State '!$B:$B,0),3)</f>
        <v>Mountain</v>
      </c>
      <c r="M629" s="180" t="str">
        <f>INDEX('State '!$A$1:$C$62,MATCH($J629,'State '!$B:$B,0),3)</f>
        <v>Mountain</v>
      </c>
      <c r="N629" s="180"/>
      <c r="O629" s="187">
        <v>4.7</v>
      </c>
      <c r="P629" s="187"/>
      <c r="Q629" s="187">
        <v>120</v>
      </c>
      <c r="R629" s="186"/>
      <c r="S629" s="180" t="s">
        <v>135</v>
      </c>
      <c r="T629" s="180" t="s">
        <v>390</v>
      </c>
      <c r="U629" s="180" t="s">
        <v>1205</v>
      </c>
      <c r="V629" s="180"/>
      <c r="W629" s="190"/>
      <c r="X629" s="179"/>
      <c r="Y629" s="179"/>
      <c r="Z629" s="94"/>
      <c r="AA629" s="94"/>
      <c r="AB629" s="94"/>
    </row>
    <row r="630" spans="1:262" x14ac:dyDescent="0.2">
      <c r="A630" s="180">
        <v>39990</v>
      </c>
      <c r="B630" s="193" t="s">
        <v>1170</v>
      </c>
      <c r="C630" s="193" t="s">
        <v>335</v>
      </c>
      <c r="D630" s="193" t="s">
        <v>134</v>
      </c>
      <c r="E630" s="193" t="s">
        <v>144</v>
      </c>
      <c r="F630" s="194">
        <v>38292</v>
      </c>
      <c r="G630" s="195">
        <v>2004</v>
      </c>
      <c r="H630" s="180" t="s">
        <v>41</v>
      </c>
      <c r="I630" s="180" t="str">
        <f>LEFT($H630,2)</f>
        <v>MI</v>
      </c>
      <c r="J630" s="180" t="str">
        <f>RIGHT($H630,2)</f>
        <v>MI</v>
      </c>
      <c r="K630" s="180" t="str">
        <f>IF($L630=$M630,L630,CONCATENATE($L630,", ",IF(ISBLANK(N630),"",CONCATENATE(N630,", ")),$M630))</f>
        <v>Midwest</v>
      </c>
      <c r="L630" s="180" t="str">
        <f>INDEX('State '!$A$1:$C$62,MATCH($I630,'State '!$B:$B,0),3)</f>
        <v>Midwest</v>
      </c>
      <c r="M630" s="180" t="str">
        <f>INDEX('State '!$A$1:$C$62,MATCH($J630,'State '!$B:$B,0),3)</f>
        <v>Midwest</v>
      </c>
      <c r="N630" s="180"/>
      <c r="O630" s="187">
        <v>2</v>
      </c>
      <c r="P630" s="187">
        <v>1.6</v>
      </c>
      <c r="Q630" s="187">
        <v>700</v>
      </c>
      <c r="R630" s="186">
        <v>20</v>
      </c>
      <c r="S630" s="180" t="s">
        <v>139</v>
      </c>
      <c r="T630" s="180" t="s">
        <v>188</v>
      </c>
      <c r="U630" s="180" t="s">
        <v>391</v>
      </c>
      <c r="V630" s="180"/>
      <c r="W630" s="179"/>
      <c r="X630" s="179"/>
      <c r="Y630" s="179"/>
      <c r="Z630" s="94"/>
      <c r="AA630" s="94"/>
      <c r="AB630" s="94"/>
    </row>
    <row r="631" spans="1:262" x14ac:dyDescent="0.2">
      <c r="A631" s="180">
        <v>39990</v>
      </c>
      <c r="B631" s="193" t="s">
        <v>2141</v>
      </c>
      <c r="C631" s="193" t="s">
        <v>337</v>
      </c>
      <c r="D631" s="193" t="s">
        <v>141</v>
      </c>
      <c r="E631" s="193" t="s">
        <v>144</v>
      </c>
      <c r="F631" s="194">
        <v>38301</v>
      </c>
      <c r="G631" s="195">
        <v>2004</v>
      </c>
      <c r="H631" s="180" t="s">
        <v>38</v>
      </c>
      <c r="I631" s="180" t="str">
        <f>LEFT($H631,2)</f>
        <v>NH</v>
      </c>
      <c r="J631" s="180" t="str">
        <f>RIGHT($H631,2)</f>
        <v>NH</v>
      </c>
      <c r="K631" s="180" t="str">
        <f>IF($L631=$M631,L631,CONCATENATE($L631,", ",IF(ISBLANK(N631),"",CONCATENATE(N631,", ")),$M631))</f>
        <v>Northeast</v>
      </c>
      <c r="L631" s="180" t="str">
        <f>INDEX('State '!$A$1:$C$62,MATCH($I631,'State '!$B:$B,0),3)</f>
        <v>Northeast</v>
      </c>
      <c r="M631" s="180" t="str">
        <f>INDEX('State '!$A$1:$C$62,MATCH($J631,'State '!$B:$B,0),3)</f>
        <v>Northeast</v>
      </c>
      <c r="N631" s="180"/>
      <c r="O631" s="187">
        <v>3.87</v>
      </c>
      <c r="P631" s="187">
        <v>7</v>
      </c>
      <c r="Q631" s="187">
        <v>50</v>
      </c>
      <c r="R631" s="186">
        <v>12</v>
      </c>
      <c r="S631" s="180" t="s">
        <v>139</v>
      </c>
      <c r="T631" s="180" t="s">
        <v>188</v>
      </c>
      <c r="U631" s="180" t="s">
        <v>391</v>
      </c>
      <c r="V631" s="180"/>
      <c r="W631" s="179"/>
      <c r="X631" s="179"/>
      <c r="Y631" s="179"/>
      <c r="Z631" s="94"/>
      <c r="AA631" s="94"/>
      <c r="AB631" s="94"/>
    </row>
    <row r="632" spans="1:262" x14ac:dyDescent="0.2">
      <c r="A632" s="180">
        <v>39990</v>
      </c>
      <c r="B632" s="193" t="s">
        <v>1178</v>
      </c>
      <c r="C632" s="193" t="s">
        <v>336</v>
      </c>
      <c r="D632" s="193" t="s">
        <v>137</v>
      </c>
      <c r="E632" s="193" t="s">
        <v>144</v>
      </c>
      <c r="F632" s="194">
        <v>38352</v>
      </c>
      <c r="G632" s="195">
        <v>2004</v>
      </c>
      <c r="H632" s="180" t="s">
        <v>2</v>
      </c>
      <c r="I632" s="180" t="str">
        <f>LEFT($H632,2)</f>
        <v>OR</v>
      </c>
      <c r="J632" s="180" t="str">
        <f>RIGHT($H632,2)</f>
        <v>OR</v>
      </c>
      <c r="K632" s="180" t="str">
        <f>IF($L632=$M632,L632,CONCATENATE($L632,", ",IF(ISBLANK(N632),"",CONCATENATE(N632,", ")),$M632))</f>
        <v>Pacific</v>
      </c>
      <c r="L632" s="180" t="str">
        <f>INDEX('State '!$A$1:$C$62,MATCH($I632,'State '!$B:$B,0),3)</f>
        <v>Pacific</v>
      </c>
      <c r="M632" s="180" t="str">
        <f>INDEX('State '!$A$1:$C$62,MATCH($J632,'State '!$B:$B,0),3)</f>
        <v>Pacific</v>
      </c>
      <c r="N632" s="180"/>
      <c r="O632" s="187">
        <v>28</v>
      </c>
      <c r="P632" s="187">
        <v>72.400000000000006</v>
      </c>
      <c r="Q632" s="187">
        <v>70</v>
      </c>
      <c r="R632" s="186" t="s">
        <v>1179</v>
      </c>
      <c r="S632" s="180" t="s">
        <v>139</v>
      </c>
      <c r="T632" s="180" t="s">
        <v>188</v>
      </c>
      <c r="U632" s="180" t="s">
        <v>391</v>
      </c>
      <c r="V632" s="180"/>
      <c r="W632" s="179"/>
      <c r="X632" s="179"/>
      <c r="Y632" s="179"/>
      <c r="Z632" s="94"/>
      <c r="AA632" s="94"/>
      <c r="AB632" s="94"/>
    </row>
    <row r="633" spans="1:262" x14ac:dyDescent="0.2">
      <c r="A633" s="180">
        <v>39990</v>
      </c>
      <c r="B633" s="193" t="s">
        <v>1167</v>
      </c>
      <c r="C633" s="193" t="s">
        <v>225</v>
      </c>
      <c r="D633" s="193" t="s">
        <v>141</v>
      </c>
      <c r="E633" s="193" t="s">
        <v>144</v>
      </c>
      <c r="F633" s="194">
        <v>38292</v>
      </c>
      <c r="G633" s="195">
        <v>2004</v>
      </c>
      <c r="H633" s="180" t="s">
        <v>1168</v>
      </c>
      <c r="I633" s="180" t="str">
        <f>LEFT($H633,2)</f>
        <v>WV</v>
      </c>
      <c r="J633" s="180" t="str">
        <f>RIGHT($H633,2)</f>
        <v>VA</v>
      </c>
      <c r="K633" s="180" t="str">
        <f>IF($L633=$M633,L633,CONCATENATE($L633,", ",IF(ISBLANK(N633),"",CONCATENATE(N633,", ")),$M633))</f>
        <v>Northeast</v>
      </c>
      <c r="L633" s="180" t="str">
        <f>INDEX('State '!$A$1:$C$62,MATCH($I633,'State '!$B:$B,0),3)</f>
        <v>Northeast</v>
      </c>
      <c r="M633" s="180" t="str">
        <f>INDEX('State '!$A$1:$C$62,MATCH($J633,'State '!$B:$B,0),3)</f>
        <v>Northeast</v>
      </c>
      <c r="N633" s="180"/>
      <c r="O633" s="187">
        <v>78</v>
      </c>
      <c r="P633" s="187"/>
      <c r="Q633" s="187">
        <v>217</v>
      </c>
      <c r="R633" s="186"/>
      <c r="S633" s="180" t="s">
        <v>135</v>
      </c>
      <c r="T633" s="180" t="s">
        <v>390</v>
      </c>
      <c r="U633" s="180" t="s">
        <v>1169</v>
      </c>
      <c r="V633" s="180"/>
      <c r="W633" s="179"/>
      <c r="X633" s="179"/>
      <c r="Y633" s="179"/>
      <c r="Z633" s="94"/>
      <c r="AA633" s="94"/>
      <c r="AB633" s="94"/>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c r="DV633" s="19"/>
      <c r="DW633" s="19"/>
      <c r="DX633" s="19"/>
      <c r="DY633" s="19"/>
      <c r="DZ633" s="19"/>
      <c r="EA633" s="19"/>
      <c r="EB633" s="19"/>
      <c r="EC633" s="19"/>
      <c r="ED633" s="19"/>
      <c r="EE633" s="19"/>
      <c r="EF633" s="19"/>
      <c r="EG633" s="19"/>
      <c r="EH633" s="19"/>
      <c r="EI633" s="19"/>
      <c r="EJ633" s="19"/>
      <c r="EK633" s="19"/>
      <c r="EL633" s="19"/>
      <c r="EM633" s="19"/>
      <c r="EN633" s="19"/>
      <c r="EO633" s="19"/>
      <c r="EP633" s="19"/>
      <c r="EQ633" s="19"/>
      <c r="ER633" s="19"/>
      <c r="ES633" s="19"/>
      <c r="ET633" s="19"/>
      <c r="EU633" s="19"/>
      <c r="EV633" s="19"/>
      <c r="EW633" s="19"/>
      <c r="EX633" s="19"/>
      <c r="EY633" s="19"/>
      <c r="EZ633" s="19"/>
      <c r="FA633" s="19"/>
      <c r="FB633" s="19"/>
      <c r="FC633" s="19"/>
      <c r="FD633" s="19"/>
      <c r="FE633" s="19"/>
      <c r="FF633" s="19"/>
      <c r="FG633" s="19"/>
      <c r="FH633" s="19"/>
      <c r="FI633" s="19"/>
      <c r="FJ633" s="19"/>
      <c r="FK633" s="19"/>
      <c r="FL633" s="19"/>
      <c r="FM633" s="19"/>
      <c r="FN633" s="19"/>
      <c r="FO633" s="19"/>
      <c r="FP633" s="19"/>
      <c r="FQ633" s="19"/>
      <c r="FR633" s="19"/>
      <c r="FS633" s="19"/>
      <c r="FT633" s="19"/>
      <c r="FU633" s="19"/>
      <c r="FV633" s="19"/>
      <c r="FW633" s="19"/>
      <c r="FX633" s="19"/>
      <c r="FY633" s="19"/>
      <c r="FZ633" s="19"/>
      <c r="GA633" s="19"/>
      <c r="GB633" s="19"/>
      <c r="GC633" s="19"/>
      <c r="GD633" s="19"/>
      <c r="GE633" s="19"/>
      <c r="GF633" s="19"/>
      <c r="GG633" s="19"/>
      <c r="GH633" s="19"/>
      <c r="GI633" s="19"/>
      <c r="GJ633" s="19"/>
      <c r="GK633" s="19"/>
      <c r="GL633" s="19"/>
      <c r="GM633" s="19"/>
      <c r="GN633" s="19"/>
      <c r="GO633" s="19"/>
      <c r="GP633" s="19"/>
      <c r="GQ633" s="19"/>
      <c r="GR633" s="19"/>
      <c r="GS633" s="19"/>
      <c r="GT633" s="19"/>
      <c r="GU633" s="19"/>
      <c r="GV633" s="19"/>
      <c r="GW633" s="19"/>
      <c r="GX633" s="19"/>
      <c r="GY633" s="19"/>
      <c r="GZ633" s="19"/>
      <c r="HA633" s="19"/>
      <c r="HB633" s="19"/>
      <c r="HC633" s="19"/>
      <c r="HD633" s="19"/>
      <c r="HE633" s="19"/>
      <c r="HF633" s="19"/>
      <c r="HG633" s="19"/>
      <c r="HH633" s="19"/>
      <c r="HI633" s="19"/>
      <c r="HJ633" s="19"/>
      <c r="HK633" s="19"/>
      <c r="HL633" s="19"/>
      <c r="HM633" s="19"/>
      <c r="HN633" s="19"/>
      <c r="HO633" s="19"/>
      <c r="HP633" s="19"/>
      <c r="HQ633" s="19"/>
      <c r="HR633" s="19"/>
      <c r="HS633" s="19"/>
      <c r="HT633" s="19"/>
      <c r="HU633" s="19"/>
      <c r="HV633" s="19"/>
      <c r="HW633" s="19"/>
      <c r="HX633" s="19"/>
      <c r="HY633" s="19"/>
      <c r="HZ633" s="19"/>
      <c r="IA633" s="19"/>
      <c r="IB633" s="19"/>
      <c r="IC633" s="19"/>
      <c r="ID633" s="19"/>
      <c r="IE633" s="19"/>
      <c r="IF633" s="19"/>
      <c r="IG633" s="19"/>
      <c r="IH633" s="19"/>
      <c r="II633" s="19"/>
      <c r="IJ633" s="19"/>
      <c r="IK633" s="19"/>
      <c r="IL633" s="19"/>
      <c r="IM633" s="19"/>
      <c r="IN633" s="19"/>
      <c r="IO633" s="19"/>
      <c r="IP633" s="19"/>
      <c r="IQ633" s="19"/>
      <c r="IR633" s="19"/>
      <c r="IS633" s="19"/>
      <c r="IT633" s="19"/>
      <c r="IU633" s="19"/>
      <c r="IV633" s="19"/>
      <c r="IW633" s="19"/>
      <c r="IX633" s="19"/>
      <c r="IY633" s="19"/>
      <c r="IZ633" s="19"/>
      <c r="JA633" s="19"/>
      <c r="JB633" s="19"/>
    </row>
    <row r="634" spans="1:262" s="19" customFormat="1" x14ac:dyDescent="0.2">
      <c r="A634" s="180">
        <v>39990</v>
      </c>
      <c r="B634" s="193" t="s">
        <v>1166</v>
      </c>
      <c r="C634" s="193" t="s">
        <v>219</v>
      </c>
      <c r="D634" s="193" t="s">
        <v>141</v>
      </c>
      <c r="E634" s="193" t="s">
        <v>144</v>
      </c>
      <c r="F634" s="194">
        <v>38335</v>
      </c>
      <c r="G634" s="195">
        <v>2004</v>
      </c>
      <c r="H634" s="180" t="s">
        <v>832</v>
      </c>
      <c r="I634" s="180" t="str">
        <f>LEFT($H634,2)</f>
        <v>PA</v>
      </c>
      <c r="J634" s="180" t="str">
        <f>RIGHT($H634,2)</f>
        <v>DE</v>
      </c>
      <c r="K634" s="180" t="str">
        <f>IF($L634=$M634,L634,CONCATENATE($L634,", ",IF(ISBLANK(N634),"",CONCATENATE(N634,", ")),$M634))</f>
        <v>Northeast</v>
      </c>
      <c r="L634" s="180" t="str">
        <f>INDEX('State '!$A$1:$C$62,MATCH($I634,'State '!$B:$B,0),3)</f>
        <v>Northeast</v>
      </c>
      <c r="M634" s="180" t="str">
        <f>INDEX('State '!$A$1:$C$62,MATCH($J634,'State '!$B:$B,0),3)</f>
        <v>Northeast</v>
      </c>
      <c r="N634" s="180"/>
      <c r="O634" s="187">
        <v>2.86</v>
      </c>
      <c r="P634" s="187">
        <v>2.7</v>
      </c>
      <c r="Q634" s="187">
        <v>4.7</v>
      </c>
      <c r="R634" s="186">
        <v>16</v>
      </c>
      <c r="S634" s="180" t="s">
        <v>135</v>
      </c>
      <c r="T634" s="180" t="s">
        <v>390</v>
      </c>
      <c r="U634" s="180" t="s">
        <v>1081</v>
      </c>
      <c r="V634" s="180"/>
      <c r="W634" s="179"/>
      <c r="X634" s="179"/>
      <c r="Y634" s="179"/>
      <c r="AC634" s="94"/>
      <c r="AD634" s="94"/>
      <c r="AE634" s="94"/>
      <c r="AF634" s="94"/>
      <c r="AG634" s="94"/>
      <c r="AH634" s="94"/>
      <c r="AI634" s="94"/>
      <c r="AJ634" s="94"/>
      <c r="AK634" s="94"/>
      <c r="AL634" s="94"/>
      <c r="AM634" s="94"/>
      <c r="AN634" s="94"/>
      <c r="AO634" s="94"/>
      <c r="AP634" s="94"/>
      <c r="AQ634" s="94"/>
      <c r="AR634" s="94"/>
      <c r="AS634" s="94"/>
      <c r="AT634" s="94"/>
      <c r="AU634" s="94"/>
      <c r="AV634" s="94"/>
      <c r="AW634" s="94"/>
      <c r="AX634" s="94"/>
      <c r="AY634" s="94"/>
      <c r="AZ634" s="94"/>
      <c r="BA634" s="94"/>
      <c r="BB634" s="94"/>
      <c r="BC634" s="94"/>
      <c r="BD634" s="94"/>
      <c r="BE634" s="94"/>
      <c r="BF634" s="94"/>
      <c r="BG634" s="94"/>
      <c r="BH634" s="94"/>
      <c r="BI634" s="94"/>
      <c r="BJ634" s="94"/>
      <c r="BK634" s="94"/>
      <c r="BL634" s="94"/>
      <c r="BM634" s="94"/>
      <c r="BN634" s="94"/>
      <c r="BO634" s="94"/>
      <c r="BP634" s="94"/>
      <c r="BQ634" s="94"/>
      <c r="BR634" s="94"/>
      <c r="BS634" s="94"/>
      <c r="BT634" s="94"/>
      <c r="BU634" s="94"/>
      <c r="BV634" s="94"/>
      <c r="BW634" s="94"/>
      <c r="BX634" s="94"/>
      <c r="BY634" s="94"/>
      <c r="BZ634" s="94"/>
      <c r="CA634" s="94"/>
      <c r="CB634" s="94"/>
      <c r="CC634" s="94"/>
      <c r="CD634" s="94"/>
      <c r="CE634" s="94"/>
      <c r="CF634" s="94"/>
      <c r="CG634" s="94"/>
      <c r="CH634" s="94"/>
      <c r="CI634" s="94"/>
      <c r="CJ634" s="94"/>
      <c r="CK634" s="94"/>
      <c r="CL634" s="94"/>
      <c r="CM634" s="94"/>
      <c r="CN634" s="94"/>
      <c r="CO634" s="94"/>
      <c r="CP634" s="94"/>
      <c r="CQ634" s="94"/>
      <c r="CR634" s="94"/>
      <c r="CS634" s="94"/>
      <c r="CT634" s="94"/>
      <c r="CU634" s="94"/>
      <c r="CV634" s="94"/>
      <c r="CW634" s="94"/>
      <c r="CX634" s="94"/>
      <c r="CY634" s="94"/>
      <c r="CZ634" s="94"/>
      <c r="DA634" s="94"/>
      <c r="DB634" s="94"/>
      <c r="DC634" s="94"/>
      <c r="DD634" s="94"/>
      <c r="DE634" s="94"/>
      <c r="DF634" s="94"/>
      <c r="DG634" s="94"/>
      <c r="DH634" s="94"/>
      <c r="DI634" s="94"/>
      <c r="DJ634" s="94"/>
      <c r="DK634" s="94"/>
      <c r="DL634" s="94"/>
      <c r="DM634" s="94"/>
      <c r="DN634" s="94"/>
      <c r="DO634" s="94"/>
      <c r="DP634" s="94"/>
      <c r="DQ634" s="94"/>
      <c r="DR634" s="94"/>
      <c r="DS634" s="94"/>
      <c r="DT634" s="94"/>
      <c r="DU634" s="94"/>
      <c r="DV634" s="94"/>
      <c r="DW634" s="94"/>
      <c r="DX634" s="94"/>
      <c r="DY634" s="94"/>
      <c r="DZ634" s="94"/>
      <c r="EA634" s="94"/>
      <c r="EB634" s="94"/>
      <c r="EC634" s="94"/>
      <c r="ED634" s="94"/>
      <c r="EE634" s="94"/>
      <c r="EF634" s="94"/>
      <c r="EG634" s="94"/>
      <c r="EH634" s="94"/>
      <c r="EI634" s="94"/>
      <c r="EJ634" s="94"/>
      <c r="EK634" s="94"/>
      <c r="EL634" s="94"/>
      <c r="EM634" s="94"/>
      <c r="EN634" s="94"/>
      <c r="EO634" s="94"/>
      <c r="EP634" s="94"/>
      <c r="EQ634" s="94"/>
      <c r="ER634" s="94"/>
      <c r="ES634" s="94"/>
      <c r="ET634" s="94"/>
      <c r="EU634" s="94"/>
      <c r="EV634" s="94"/>
      <c r="EW634" s="94"/>
      <c r="EX634" s="94"/>
      <c r="EY634" s="94"/>
      <c r="EZ634" s="94"/>
      <c r="FA634" s="94"/>
      <c r="FB634" s="94"/>
      <c r="FC634" s="94"/>
      <c r="FD634" s="94"/>
      <c r="FE634" s="94"/>
      <c r="FF634" s="94"/>
      <c r="FG634" s="94"/>
      <c r="FH634" s="94"/>
      <c r="FI634" s="94"/>
      <c r="FJ634" s="94"/>
      <c r="FK634" s="94"/>
      <c r="FL634" s="94"/>
      <c r="FM634" s="94"/>
      <c r="FN634" s="94"/>
      <c r="FO634" s="94"/>
      <c r="FP634" s="94"/>
      <c r="FQ634" s="94"/>
      <c r="FR634" s="94"/>
      <c r="FS634" s="94"/>
      <c r="FT634" s="94"/>
      <c r="FU634" s="94"/>
      <c r="FV634" s="94"/>
      <c r="FW634" s="94"/>
      <c r="FX634" s="94"/>
      <c r="FY634" s="94"/>
      <c r="FZ634" s="94"/>
      <c r="GA634" s="94"/>
      <c r="GB634" s="94"/>
      <c r="GC634" s="94"/>
      <c r="GD634" s="94"/>
      <c r="GE634" s="94"/>
      <c r="GF634" s="94"/>
      <c r="GG634" s="94"/>
      <c r="GH634" s="94"/>
      <c r="GI634" s="94"/>
      <c r="GJ634" s="94"/>
      <c r="GK634" s="94"/>
      <c r="GL634" s="94"/>
      <c r="GM634" s="94"/>
      <c r="GN634" s="94"/>
      <c r="GO634" s="94"/>
      <c r="GP634" s="94"/>
      <c r="GQ634" s="94"/>
      <c r="GR634" s="94"/>
      <c r="GS634" s="94"/>
      <c r="GT634" s="94"/>
      <c r="GU634" s="94"/>
      <c r="GV634" s="94"/>
      <c r="GW634" s="94"/>
      <c r="GX634" s="94"/>
      <c r="GY634" s="94"/>
      <c r="GZ634" s="94"/>
      <c r="HA634" s="94"/>
      <c r="HB634" s="94"/>
      <c r="HC634" s="94"/>
      <c r="HD634" s="94"/>
      <c r="HE634" s="94"/>
      <c r="HF634" s="94"/>
      <c r="HG634" s="94"/>
      <c r="HH634" s="94"/>
      <c r="HI634" s="94"/>
      <c r="HJ634" s="94"/>
      <c r="HK634" s="94"/>
      <c r="HL634" s="94"/>
      <c r="HM634" s="94"/>
      <c r="HN634" s="94"/>
      <c r="HO634" s="94"/>
      <c r="HP634" s="94"/>
      <c r="HQ634" s="94"/>
      <c r="HR634" s="94"/>
      <c r="HS634" s="94"/>
      <c r="HT634" s="94"/>
      <c r="HU634" s="94"/>
      <c r="HV634" s="94"/>
      <c r="HW634" s="94"/>
      <c r="HX634" s="94"/>
      <c r="HY634" s="94"/>
      <c r="HZ634" s="94"/>
      <c r="IA634" s="94"/>
      <c r="IB634" s="94"/>
      <c r="IC634" s="94"/>
      <c r="ID634" s="94"/>
      <c r="IE634" s="94"/>
      <c r="IF634" s="94"/>
      <c r="IG634" s="94"/>
      <c r="IH634" s="94"/>
      <c r="II634" s="94"/>
      <c r="IJ634" s="94"/>
      <c r="IK634" s="94"/>
      <c r="IL634" s="94"/>
      <c r="IM634" s="94"/>
      <c r="IN634" s="94"/>
      <c r="IO634" s="94"/>
      <c r="IP634" s="94"/>
      <c r="IQ634" s="94"/>
      <c r="IR634" s="94"/>
      <c r="IS634" s="94"/>
      <c r="IT634" s="94"/>
      <c r="IU634" s="94"/>
      <c r="IV634" s="94"/>
      <c r="IW634" s="94"/>
      <c r="IX634" s="94"/>
      <c r="IY634" s="94"/>
      <c r="IZ634" s="94"/>
      <c r="JA634" s="94"/>
      <c r="JB634" s="94"/>
    </row>
    <row r="635" spans="1:262" x14ac:dyDescent="0.2">
      <c r="A635" s="180">
        <v>39990</v>
      </c>
      <c r="B635" s="193" t="s">
        <v>1162</v>
      </c>
      <c r="C635" s="193" t="s">
        <v>1784</v>
      </c>
      <c r="D635" s="193" t="s">
        <v>141</v>
      </c>
      <c r="E635" s="193" t="s">
        <v>144</v>
      </c>
      <c r="F635" s="194">
        <v>38078</v>
      </c>
      <c r="G635" s="195">
        <v>2004</v>
      </c>
      <c r="H635" s="180" t="s">
        <v>1163</v>
      </c>
      <c r="I635" s="180" t="str">
        <f>LEFT($H635,2)</f>
        <v>CO</v>
      </c>
      <c r="J635" s="180" t="str">
        <f>RIGHT($H635,2)</f>
        <v>NM</v>
      </c>
      <c r="K635" s="180" t="str">
        <f>IF($L635=$M635,L635,CONCATENATE($L635,", ",IF(ISBLANK(N635),"",CONCATENATE(N635,", ")),$M635))</f>
        <v>Mountain</v>
      </c>
      <c r="L635" s="180" t="str">
        <f>INDEX('State '!$A$1:$C$62,MATCH($I635,'State '!$B:$B,0),3)</f>
        <v>Mountain</v>
      </c>
      <c r="M635" s="180" t="str">
        <f>INDEX('State '!$A$1:$C$62,MATCH($J635,'State '!$B:$B,0),3)</f>
        <v>Mountain</v>
      </c>
      <c r="N635" s="180"/>
      <c r="O635" s="187">
        <v>7.3</v>
      </c>
      <c r="P635" s="187"/>
      <c r="Q635" s="187">
        <v>140</v>
      </c>
      <c r="R635" s="186"/>
      <c r="S635" s="180" t="s">
        <v>135</v>
      </c>
      <c r="T635" s="180" t="s">
        <v>390</v>
      </c>
      <c r="U635" s="180" t="s">
        <v>1164</v>
      </c>
      <c r="V635" s="180"/>
      <c r="W635" s="179"/>
      <c r="X635" s="179"/>
      <c r="Y635" s="179"/>
      <c r="Z635" s="94"/>
      <c r="AA635" s="94"/>
      <c r="AB635" s="94"/>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c r="DV635" s="19"/>
      <c r="DW635" s="19"/>
      <c r="DX635" s="19"/>
      <c r="DY635" s="19"/>
      <c r="DZ635" s="19"/>
      <c r="EA635" s="19"/>
      <c r="EB635" s="19"/>
      <c r="EC635" s="19"/>
      <c r="ED635" s="19"/>
      <c r="EE635" s="19"/>
      <c r="EF635" s="19"/>
      <c r="EG635" s="19"/>
      <c r="EH635" s="19"/>
      <c r="EI635" s="19"/>
      <c r="EJ635" s="19"/>
      <c r="EK635" s="19"/>
      <c r="EL635" s="19"/>
      <c r="EM635" s="19"/>
      <c r="EN635" s="19"/>
      <c r="EO635" s="19"/>
      <c r="EP635" s="19"/>
      <c r="EQ635" s="19"/>
      <c r="ER635" s="19"/>
      <c r="ES635" s="19"/>
      <c r="ET635" s="19"/>
      <c r="EU635" s="19"/>
      <c r="EV635" s="19"/>
      <c r="EW635" s="19"/>
      <c r="EX635" s="19"/>
      <c r="EY635" s="19"/>
      <c r="EZ635" s="19"/>
      <c r="FA635" s="19"/>
      <c r="FB635" s="19"/>
      <c r="FC635" s="19"/>
      <c r="FD635" s="19"/>
      <c r="FE635" s="19"/>
      <c r="FF635" s="19"/>
      <c r="FG635" s="19"/>
      <c r="FH635" s="19"/>
      <c r="FI635" s="19"/>
      <c r="FJ635" s="19"/>
      <c r="FK635" s="19"/>
      <c r="FL635" s="19"/>
      <c r="FM635" s="19"/>
      <c r="FN635" s="19"/>
      <c r="FO635" s="19"/>
      <c r="FP635" s="19"/>
      <c r="FQ635" s="19"/>
      <c r="FR635" s="19"/>
      <c r="FS635" s="19"/>
      <c r="FT635" s="19"/>
      <c r="FU635" s="19"/>
      <c r="FV635" s="19"/>
      <c r="FW635" s="19"/>
      <c r="FX635" s="19"/>
      <c r="FY635" s="19"/>
      <c r="FZ635" s="19"/>
      <c r="GA635" s="19"/>
      <c r="GB635" s="19"/>
      <c r="GC635" s="19"/>
      <c r="GD635" s="19"/>
      <c r="GE635" s="19"/>
      <c r="GF635" s="19"/>
      <c r="GG635" s="19"/>
      <c r="GH635" s="19"/>
      <c r="GI635" s="19"/>
      <c r="GJ635" s="19"/>
      <c r="GK635" s="19"/>
      <c r="GL635" s="19"/>
      <c r="GM635" s="19"/>
      <c r="GN635" s="19"/>
      <c r="GO635" s="19"/>
      <c r="GP635" s="19"/>
      <c r="GQ635" s="19"/>
      <c r="GR635" s="19"/>
      <c r="GS635" s="19"/>
      <c r="GT635" s="19"/>
      <c r="GU635" s="19"/>
      <c r="GV635" s="19"/>
      <c r="GW635" s="19"/>
      <c r="GX635" s="19"/>
      <c r="GY635" s="19"/>
      <c r="GZ635" s="19"/>
      <c r="HA635" s="19"/>
      <c r="HB635" s="19"/>
      <c r="HC635" s="19"/>
      <c r="HD635" s="19"/>
      <c r="HE635" s="19"/>
      <c r="HF635" s="19"/>
      <c r="HG635" s="19"/>
      <c r="HH635" s="19"/>
      <c r="HI635" s="19"/>
      <c r="HJ635" s="19"/>
      <c r="HK635" s="19"/>
      <c r="HL635" s="19"/>
      <c r="HM635" s="19"/>
      <c r="HN635" s="19"/>
      <c r="HO635" s="19"/>
      <c r="HP635" s="19"/>
      <c r="HQ635" s="19"/>
      <c r="HR635" s="19"/>
      <c r="HS635" s="19"/>
      <c r="HT635" s="19"/>
      <c r="HU635" s="19"/>
      <c r="HV635" s="19"/>
      <c r="HW635" s="19"/>
      <c r="HX635" s="19"/>
      <c r="HY635" s="19"/>
      <c r="HZ635" s="19"/>
      <c r="IA635" s="19"/>
      <c r="IB635" s="19"/>
      <c r="IC635" s="19"/>
      <c r="ID635" s="19"/>
      <c r="IE635" s="19"/>
      <c r="IF635" s="19"/>
      <c r="IG635" s="19"/>
      <c r="IH635" s="19"/>
      <c r="II635" s="19"/>
      <c r="IJ635" s="19"/>
      <c r="IK635" s="19"/>
      <c r="IL635" s="19"/>
      <c r="IM635" s="19"/>
      <c r="IN635" s="19"/>
      <c r="IO635" s="19"/>
      <c r="IP635" s="19"/>
      <c r="IQ635" s="19"/>
      <c r="IR635" s="19"/>
      <c r="IS635" s="19"/>
      <c r="IT635" s="19"/>
      <c r="IU635" s="19"/>
      <c r="IV635" s="19"/>
      <c r="IW635" s="19"/>
      <c r="IX635" s="19"/>
      <c r="IY635" s="19"/>
      <c r="IZ635" s="19"/>
      <c r="JA635" s="19"/>
      <c r="JB635" s="19"/>
    </row>
    <row r="636" spans="1:262" s="19" customFormat="1" x14ac:dyDescent="0.2">
      <c r="A636" s="180">
        <v>39990</v>
      </c>
      <c r="B636" s="193" t="s">
        <v>1147</v>
      </c>
      <c r="C636" s="193" t="s">
        <v>1784</v>
      </c>
      <c r="D636" s="193" t="s">
        <v>141</v>
      </c>
      <c r="E636" s="193" t="s">
        <v>144</v>
      </c>
      <c r="F636" s="194">
        <v>38108</v>
      </c>
      <c r="G636" s="195">
        <v>2004</v>
      </c>
      <c r="H636" s="180" t="s">
        <v>1148</v>
      </c>
      <c r="I636" s="180" t="str">
        <f>LEFT($H636,2)</f>
        <v>TX</v>
      </c>
      <c r="J636" s="180" t="str">
        <f>RIGHT($H636,2)</f>
        <v>CA</v>
      </c>
      <c r="K636" s="180" t="str">
        <f>IF($L636=$M636,L636,CONCATENATE($L636,", ",IF(ISBLANK(N636),"",CONCATENATE(N636,", ")),$M636))</f>
        <v>South Central, Mountain, Pacific</v>
      </c>
      <c r="L636" s="180" t="str">
        <f>INDEX('State '!$A$1:$C$62,MATCH($I636,'State '!$B:$B,0),3)</f>
        <v>South Central</v>
      </c>
      <c r="M636" s="180" t="str">
        <f>INDEX('State '!$A$1:$C$62,MATCH($J636,'State '!$B:$B,0),3)</f>
        <v>Pacific</v>
      </c>
      <c r="N636" s="180" t="s">
        <v>2548</v>
      </c>
      <c r="O636" s="187">
        <v>110</v>
      </c>
      <c r="P636" s="187"/>
      <c r="Q636" s="187">
        <v>220</v>
      </c>
      <c r="R636" s="186">
        <v>30</v>
      </c>
      <c r="S636" s="180" t="s">
        <v>135</v>
      </c>
      <c r="T636" s="180" t="s">
        <v>390</v>
      </c>
      <c r="U636" s="180" t="s">
        <v>1149</v>
      </c>
      <c r="V636" s="180"/>
      <c r="W636" s="179"/>
      <c r="X636" s="179"/>
      <c r="Y636" s="179"/>
    </row>
    <row r="637" spans="1:262" s="19" customFormat="1" x14ac:dyDescent="0.2">
      <c r="A637" s="180">
        <v>39990</v>
      </c>
      <c r="B637" s="193" t="s">
        <v>1150</v>
      </c>
      <c r="C637" s="193" t="s">
        <v>1784</v>
      </c>
      <c r="D637" s="193" t="s">
        <v>141</v>
      </c>
      <c r="E637" s="193" t="s">
        <v>144</v>
      </c>
      <c r="F637" s="194">
        <v>38108</v>
      </c>
      <c r="G637" s="195">
        <v>2004</v>
      </c>
      <c r="H637" s="180" t="s">
        <v>1148</v>
      </c>
      <c r="I637" s="180" t="str">
        <f>LEFT($H637,2)</f>
        <v>TX</v>
      </c>
      <c r="J637" s="180" t="str">
        <f>RIGHT($H637,2)</f>
        <v>CA</v>
      </c>
      <c r="K637" s="180" t="str">
        <f>IF($L637=$M637,L637,CONCATENATE($L637,", ",IF(ISBLANK(N637),"",CONCATENATE(N637,", ")),$M637))</f>
        <v>South Central, Mountain, Pacific</v>
      </c>
      <c r="L637" s="180" t="str">
        <f>INDEX('State '!$A$1:$C$62,MATCH($I637,'State '!$B:$B,0),3)</f>
        <v>South Central</v>
      </c>
      <c r="M637" s="180" t="str">
        <f>INDEX('State '!$A$1:$C$62,MATCH($J637,'State '!$B:$B,0),3)</f>
        <v>Pacific</v>
      </c>
      <c r="N637" s="180" t="s">
        <v>2548</v>
      </c>
      <c r="O637" s="187">
        <v>63</v>
      </c>
      <c r="P637" s="187"/>
      <c r="Q637" s="187">
        <v>100</v>
      </c>
      <c r="R637" s="186">
        <v>30</v>
      </c>
      <c r="S637" s="180" t="s">
        <v>135</v>
      </c>
      <c r="T637" s="180" t="s">
        <v>390</v>
      </c>
      <c r="U637" s="180" t="s">
        <v>1149</v>
      </c>
      <c r="V637" s="180"/>
      <c r="W637" s="179"/>
      <c r="X637" s="179"/>
      <c r="Y637" s="179"/>
      <c r="AC637" s="94"/>
      <c r="AD637" s="94"/>
      <c r="AE637" s="94"/>
      <c r="AF637" s="94"/>
      <c r="AG637" s="94"/>
      <c r="AH637" s="94"/>
      <c r="AI637" s="94"/>
      <c r="AJ637" s="94"/>
      <c r="AK637" s="94"/>
      <c r="AL637" s="94"/>
      <c r="AM637" s="94"/>
      <c r="AN637" s="94"/>
      <c r="AO637" s="94"/>
      <c r="AP637" s="94"/>
      <c r="AQ637" s="94"/>
      <c r="AR637" s="94"/>
      <c r="AS637" s="94"/>
      <c r="AT637" s="94"/>
      <c r="AU637" s="94"/>
      <c r="AV637" s="94"/>
      <c r="AW637" s="94"/>
      <c r="AX637" s="94"/>
      <c r="AY637" s="94"/>
      <c r="AZ637" s="94"/>
      <c r="BA637" s="94"/>
      <c r="BB637" s="94"/>
      <c r="BC637" s="94"/>
      <c r="BD637" s="94"/>
      <c r="BE637" s="94"/>
      <c r="BF637" s="94"/>
      <c r="BG637" s="94"/>
      <c r="BH637" s="94"/>
      <c r="BI637" s="94"/>
      <c r="BJ637" s="94"/>
      <c r="BK637" s="94"/>
      <c r="BL637" s="94"/>
      <c r="BM637" s="94"/>
      <c r="BN637" s="94"/>
      <c r="BO637" s="94"/>
      <c r="BP637" s="94"/>
      <c r="BQ637" s="94"/>
      <c r="BR637" s="94"/>
      <c r="BS637" s="94"/>
      <c r="BT637" s="94"/>
      <c r="BU637" s="94"/>
      <c r="BV637" s="94"/>
      <c r="BW637" s="94"/>
      <c r="BX637" s="94"/>
      <c r="BY637" s="94"/>
      <c r="BZ637" s="94"/>
      <c r="CA637" s="94"/>
      <c r="CB637" s="94"/>
      <c r="CC637" s="94"/>
      <c r="CD637" s="94"/>
      <c r="CE637" s="94"/>
      <c r="CF637" s="94"/>
      <c r="CG637" s="94"/>
      <c r="CH637" s="94"/>
      <c r="CI637" s="94"/>
      <c r="CJ637" s="94"/>
      <c r="CK637" s="94"/>
      <c r="CL637" s="94"/>
      <c r="CM637" s="94"/>
      <c r="CN637" s="94"/>
      <c r="CO637" s="94"/>
      <c r="CP637" s="94"/>
      <c r="CQ637" s="94"/>
      <c r="CR637" s="94"/>
      <c r="CS637" s="94"/>
      <c r="CT637" s="94"/>
      <c r="CU637" s="94"/>
      <c r="CV637" s="94"/>
      <c r="CW637" s="94"/>
      <c r="CX637" s="94"/>
      <c r="CY637" s="94"/>
      <c r="CZ637" s="94"/>
      <c r="DA637" s="94"/>
      <c r="DB637" s="94"/>
      <c r="DC637" s="94"/>
      <c r="DD637" s="94"/>
      <c r="DE637" s="94"/>
      <c r="DF637" s="94"/>
      <c r="DG637" s="94"/>
      <c r="DH637" s="94"/>
      <c r="DI637" s="94"/>
      <c r="DJ637" s="94"/>
      <c r="DK637" s="94"/>
      <c r="DL637" s="94"/>
      <c r="DM637" s="94"/>
      <c r="DN637" s="94"/>
      <c r="DO637" s="94"/>
      <c r="DP637" s="94"/>
      <c r="DQ637" s="94"/>
      <c r="DR637" s="94"/>
      <c r="DS637" s="94"/>
      <c r="DT637" s="94"/>
      <c r="DU637" s="94"/>
      <c r="DV637" s="94"/>
      <c r="DW637" s="94"/>
      <c r="DX637" s="94"/>
      <c r="DY637" s="94"/>
      <c r="DZ637" s="94"/>
      <c r="EA637" s="94"/>
      <c r="EB637" s="94"/>
      <c r="EC637" s="94"/>
      <c r="ED637" s="94"/>
      <c r="EE637" s="94"/>
      <c r="EF637" s="94"/>
      <c r="EG637" s="94"/>
      <c r="EH637" s="94"/>
      <c r="EI637" s="94"/>
      <c r="EJ637" s="94"/>
      <c r="EK637" s="94"/>
      <c r="EL637" s="94"/>
      <c r="EM637" s="94"/>
      <c r="EN637" s="94"/>
      <c r="EO637" s="94"/>
      <c r="EP637" s="94"/>
      <c r="EQ637" s="94"/>
      <c r="ER637" s="94"/>
      <c r="ES637" s="94"/>
      <c r="ET637" s="94"/>
      <c r="EU637" s="94"/>
      <c r="EV637" s="94"/>
      <c r="EW637" s="94"/>
      <c r="EX637" s="94"/>
      <c r="EY637" s="94"/>
      <c r="EZ637" s="94"/>
      <c r="FA637" s="94"/>
      <c r="FB637" s="94"/>
      <c r="FC637" s="94"/>
      <c r="FD637" s="94"/>
      <c r="FE637" s="94"/>
      <c r="FF637" s="94"/>
      <c r="FG637" s="94"/>
      <c r="FH637" s="94"/>
      <c r="FI637" s="94"/>
      <c r="FJ637" s="94"/>
      <c r="FK637" s="94"/>
      <c r="FL637" s="94"/>
      <c r="FM637" s="94"/>
      <c r="FN637" s="94"/>
      <c r="FO637" s="94"/>
      <c r="FP637" s="94"/>
      <c r="FQ637" s="94"/>
      <c r="FR637" s="94"/>
      <c r="FS637" s="94"/>
      <c r="FT637" s="94"/>
      <c r="FU637" s="94"/>
      <c r="FV637" s="94"/>
      <c r="FW637" s="94"/>
      <c r="FX637" s="94"/>
      <c r="FY637" s="94"/>
      <c r="FZ637" s="94"/>
      <c r="GA637" s="94"/>
      <c r="GB637" s="94"/>
      <c r="GC637" s="94"/>
      <c r="GD637" s="94"/>
      <c r="GE637" s="94"/>
      <c r="GF637" s="94"/>
      <c r="GG637" s="94"/>
      <c r="GH637" s="94"/>
      <c r="GI637" s="94"/>
      <c r="GJ637" s="94"/>
      <c r="GK637" s="94"/>
      <c r="GL637" s="94"/>
      <c r="GM637" s="94"/>
      <c r="GN637" s="94"/>
      <c r="GO637" s="94"/>
      <c r="GP637" s="94"/>
      <c r="GQ637" s="94"/>
      <c r="GR637" s="94"/>
      <c r="GS637" s="94"/>
      <c r="GT637" s="94"/>
      <c r="GU637" s="94"/>
      <c r="GV637" s="94"/>
      <c r="GW637" s="94"/>
      <c r="GX637" s="94"/>
      <c r="GY637" s="94"/>
      <c r="GZ637" s="94"/>
      <c r="HA637" s="94"/>
      <c r="HB637" s="94"/>
      <c r="HC637" s="94"/>
      <c r="HD637" s="94"/>
      <c r="HE637" s="94"/>
      <c r="HF637" s="94"/>
      <c r="HG637" s="94"/>
      <c r="HH637" s="94"/>
      <c r="HI637" s="94"/>
      <c r="HJ637" s="94"/>
      <c r="HK637" s="94"/>
      <c r="HL637" s="94"/>
      <c r="HM637" s="94"/>
      <c r="HN637" s="94"/>
      <c r="HO637" s="94"/>
      <c r="HP637" s="94"/>
      <c r="HQ637" s="94"/>
      <c r="HR637" s="94"/>
      <c r="HS637" s="94"/>
      <c r="HT637" s="94"/>
      <c r="HU637" s="94"/>
      <c r="HV637" s="94"/>
      <c r="HW637" s="94"/>
      <c r="HX637" s="94"/>
      <c r="HY637" s="94"/>
      <c r="HZ637" s="94"/>
      <c r="IA637" s="94"/>
      <c r="IB637" s="94"/>
      <c r="IC637" s="94"/>
      <c r="ID637" s="94"/>
      <c r="IE637" s="94"/>
      <c r="IF637" s="94"/>
      <c r="IG637" s="94"/>
      <c r="IH637" s="94"/>
      <c r="II637" s="94"/>
      <c r="IJ637" s="94"/>
      <c r="IK637" s="94"/>
      <c r="IL637" s="94"/>
      <c r="IM637" s="94"/>
      <c r="IN637" s="94"/>
      <c r="IO637" s="94"/>
      <c r="IP637" s="94"/>
      <c r="IQ637" s="94"/>
      <c r="IR637" s="94"/>
      <c r="IS637" s="94"/>
      <c r="IT637" s="94"/>
      <c r="IU637" s="94"/>
      <c r="IV637" s="94"/>
      <c r="IW637" s="94"/>
      <c r="IX637" s="94"/>
      <c r="IY637" s="94"/>
      <c r="IZ637" s="94"/>
      <c r="JA637" s="94"/>
      <c r="JB637" s="94"/>
    </row>
    <row r="638" spans="1:262" x14ac:dyDescent="0.2">
      <c r="A638" s="180">
        <v>39990</v>
      </c>
      <c r="B638" s="193" t="s">
        <v>1153</v>
      </c>
      <c r="C638" s="193" t="s">
        <v>242</v>
      </c>
      <c r="D638" s="193" t="s">
        <v>137</v>
      </c>
      <c r="E638" s="193" t="s">
        <v>144</v>
      </c>
      <c r="F638" s="194">
        <v>38189</v>
      </c>
      <c r="G638" s="195">
        <v>2004</v>
      </c>
      <c r="H638" s="180" t="s">
        <v>6</v>
      </c>
      <c r="I638" s="180" t="str">
        <f>LEFT($H638,2)</f>
        <v>TX</v>
      </c>
      <c r="J638" s="180" t="str">
        <f>RIGHT($H638,2)</f>
        <v>TX</v>
      </c>
      <c r="K638" s="180" t="str">
        <f>IF($L638=$M638,L638,CONCATENATE($L638,", ",IF(ISBLANK(N638),"",CONCATENATE(N638,", ")),$M638))</f>
        <v>South Central</v>
      </c>
      <c r="L638" s="180" t="str">
        <f>INDEX('State '!$A$1:$C$62,MATCH($I638,'State '!$B:$B,0),3)</f>
        <v>South Central</v>
      </c>
      <c r="M638" s="180" t="str">
        <f>INDEX('State '!$A$1:$C$62,MATCH($J638,'State '!$B:$B,0),3)</f>
        <v>South Central</v>
      </c>
      <c r="N638" s="180"/>
      <c r="O638" s="187">
        <v>40</v>
      </c>
      <c r="P638" s="187">
        <v>78</v>
      </c>
      <c r="Q638" s="187">
        <v>500</v>
      </c>
      <c r="R638" s="186">
        <v>36</v>
      </c>
      <c r="S638" s="180" t="s">
        <v>139</v>
      </c>
      <c r="T638" s="180" t="s">
        <v>188</v>
      </c>
      <c r="U638" s="180" t="s">
        <v>391</v>
      </c>
      <c r="V638" s="180"/>
      <c r="W638" s="179"/>
      <c r="X638" s="179"/>
      <c r="Y638" s="179"/>
      <c r="Z638" s="94"/>
      <c r="AA638" s="94"/>
      <c r="AB638" s="94"/>
    </row>
    <row r="639" spans="1:262" x14ac:dyDescent="0.2">
      <c r="A639" s="180">
        <v>39990</v>
      </c>
      <c r="B639" s="193" t="s">
        <v>1151</v>
      </c>
      <c r="C639" s="193" t="s">
        <v>244</v>
      </c>
      <c r="D639" s="193" t="s">
        <v>141</v>
      </c>
      <c r="E639" s="193" t="s">
        <v>144</v>
      </c>
      <c r="F639" s="194">
        <v>38322</v>
      </c>
      <c r="G639" s="195">
        <v>2004</v>
      </c>
      <c r="H639" s="180" t="s">
        <v>18</v>
      </c>
      <c r="I639" s="180" t="str">
        <f>LEFT($H639,2)</f>
        <v>FL</v>
      </c>
      <c r="J639" s="180" t="str">
        <f>RIGHT($H639,2)</f>
        <v>FL</v>
      </c>
      <c r="K639" s="180" t="str">
        <f>IF($L639=$M639,L639,CONCATENATE($L639,", ",IF(ISBLANK(N639),"",CONCATENATE(N639,", ")),$M639))</f>
        <v>Southeast</v>
      </c>
      <c r="L639" s="180" t="str">
        <f>INDEX('State '!$A$1:$C$62,MATCH($I639,'State '!$B:$B,0),3)</f>
        <v>Southeast</v>
      </c>
      <c r="M639" s="180" t="str">
        <f>INDEX('State '!$A$1:$C$62,MATCH($J639,'State '!$B:$B,0),3)</f>
        <v>Southeast</v>
      </c>
      <c r="N639" s="180"/>
      <c r="O639" s="187">
        <v>13.6</v>
      </c>
      <c r="P639" s="187">
        <v>5</v>
      </c>
      <c r="Q639" s="187">
        <v>350</v>
      </c>
      <c r="R639" s="186">
        <v>30</v>
      </c>
      <c r="S639" s="180" t="s">
        <v>135</v>
      </c>
      <c r="T639" s="180" t="s">
        <v>390</v>
      </c>
      <c r="U639" s="180" t="s">
        <v>1152</v>
      </c>
      <c r="V639" s="180"/>
      <c r="W639" s="179"/>
      <c r="X639" s="179"/>
      <c r="Y639" s="179"/>
      <c r="Z639" s="94"/>
      <c r="AA639" s="94"/>
      <c r="AB639" s="94"/>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row>
    <row r="640" spans="1:262" s="19" customFormat="1" ht="25.5" x14ac:dyDescent="0.2">
      <c r="A640" s="180">
        <v>39990</v>
      </c>
      <c r="B640" s="193" t="s">
        <v>1188</v>
      </c>
      <c r="C640" s="193" t="s">
        <v>206</v>
      </c>
      <c r="D640" s="193" t="s">
        <v>134</v>
      </c>
      <c r="E640" s="193" t="s">
        <v>144</v>
      </c>
      <c r="F640" s="194">
        <v>38022</v>
      </c>
      <c r="G640" s="195">
        <v>2004</v>
      </c>
      <c r="H640" s="180" t="s">
        <v>1189</v>
      </c>
      <c r="I640" s="180" t="str">
        <f>LEFT($H640,2)</f>
        <v>ON</v>
      </c>
      <c r="J640" s="180" t="str">
        <f>RIGHT($H640,2)</f>
        <v>NY</v>
      </c>
      <c r="K640" s="180" t="str">
        <f>IF($L640=$M640,L640,CONCATENATE($L640,", ",IF(ISBLANK(N640),"",CONCATENATE(N640,", ")),$M640))</f>
        <v>Canada, Northeast</v>
      </c>
      <c r="L640" s="180" t="str">
        <f>INDEX('State '!$A$1:$C$62,MATCH($I640,'State '!$B:$B,0),3)</f>
        <v>Canada</v>
      </c>
      <c r="M640" s="180" t="str">
        <f>INDEX('State '!$A$1:$C$62,MATCH($J640,'State '!$B:$B,0),3)</f>
        <v>Northeast</v>
      </c>
      <c r="N640" s="180"/>
      <c r="O640" s="187">
        <v>334</v>
      </c>
      <c r="P640" s="187">
        <v>36.5</v>
      </c>
      <c r="Q640" s="187">
        <v>230</v>
      </c>
      <c r="R640" s="186">
        <v>24</v>
      </c>
      <c r="S640" s="180" t="s">
        <v>135</v>
      </c>
      <c r="T640" s="180" t="s">
        <v>390</v>
      </c>
      <c r="U640" s="180" t="s">
        <v>1190</v>
      </c>
      <c r="V640" s="180"/>
      <c r="W640" s="179"/>
      <c r="X640" s="179"/>
      <c r="Y640" s="179"/>
      <c r="AC640" s="94"/>
      <c r="AD640" s="94"/>
      <c r="AE640" s="94"/>
      <c r="AF640" s="94"/>
      <c r="AG640" s="94"/>
      <c r="AH640" s="94"/>
      <c r="AI640" s="94"/>
      <c r="AJ640" s="94"/>
      <c r="AK640" s="94"/>
      <c r="AL640" s="94"/>
      <c r="AM640" s="94"/>
      <c r="AN640" s="94"/>
      <c r="AO640" s="94"/>
      <c r="AP640" s="94"/>
      <c r="AQ640" s="94"/>
      <c r="AR640" s="94"/>
      <c r="AS640" s="94"/>
      <c r="AT640" s="94"/>
      <c r="AU640" s="94"/>
      <c r="AV640" s="94"/>
      <c r="AW640" s="94"/>
      <c r="AX640" s="94"/>
      <c r="AY640" s="94"/>
      <c r="AZ640" s="94"/>
      <c r="BA640" s="94"/>
      <c r="BB640" s="94"/>
      <c r="BC640" s="94"/>
      <c r="BD640" s="94"/>
      <c r="BE640" s="94"/>
      <c r="BF640" s="94"/>
      <c r="BG640" s="94"/>
      <c r="BH640" s="94"/>
      <c r="BI640" s="94"/>
      <c r="BJ640" s="94"/>
      <c r="BK640" s="94"/>
      <c r="BL640" s="94"/>
      <c r="BM640" s="94"/>
      <c r="BN640" s="94"/>
      <c r="BO640" s="94"/>
      <c r="BP640" s="94"/>
      <c r="BQ640" s="94"/>
      <c r="BR640" s="94"/>
      <c r="BS640" s="94"/>
      <c r="BT640" s="94"/>
      <c r="BU640" s="94"/>
      <c r="BV640" s="94"/>
      <c r="BW640" s="94"/>
      <c r="BX640" s="94"/>
      <c r="BY640" s="94"/>
      <c r="BZ640" s="94"/>
      <c r="CA640" s="94"/>
      <c r="CB640" s="94"/>
      <c r="CC640" s="94"/>
      <c r="CD640" s="94"/>
      <c r="CE640" s="94"/>
      <c r="CF640" s="94"/>
      <c r="CG640" s="94"/>
      <c r="CH640" s="94"/>
      <c r="CI640" s="94"/>
      <c r="CJ640" s="94"/>
      <c r="CK640" s="94"/>
      <c r="CL640" s="94"/>
      <c r="CM640" s="94"/>
      <c r="CN640" s="94"/>
      <c r="CO640" s="94"/>
      <c r="CP640" s="94"/>
      <c r="CQ640" s="94"/>
      <c r="CR640" s="94"/>
      <c r="CS640" s="94"/>
      <c r="CT640" s="94"/>
      <c r="CU640" s="94"/>
      <c r="CV640" s="94"/>
      <c r="CW640" s="94"/>
      <c r="CX640" s="94"/>
      <c r="CY640" s="94"/>
      <c r="CZ640" s="94"/>
      <c r="DA640" s="94"/>
      <c r="DB640" s="94"/>
      <c r="DC640" s="94"/>
      <c r="DD640" s="94"/>
      <c r="DE640" s="94"/>
      <c r="DF640" s="94"/>
      <c r="DG640" s="94"/>
      <c r="DH640" s="94"/>
      <c r="DI640" s="94"/>
      <c r="DJ640" s="94"/>
      <c r="DK640" s="94"/>
      <c r="DL640" s="94"/>
      <c r="DM640" s="94"/>
      <c r="DN640" s="94"/>
      <c r="DO640" s="94"/>
      <c r="DP640" s="94"/>
      <c r="DQ640" s="94"/>
      <c r="DR640" s="94"/>
      <c r="DS640" s="94"/>
      <c r="DT640" s="94"/>
      <c r="DU640" s="94"/>
      <c r="DV640" s="94"/>
      <c r="DW640" s="94"/>
      <c r="DX640" s="94"/>
      <c r="DY640" s="94"/>
      <c r="DZ640" s="94"/>
      <c r="EA640" s="94"/>
      <c r="EB640" s="94"/>
      <c r="EC640" s="94"/>
      <c r="ED640" s="94"/>
      <c r="EE640" s="94"/>
      <c r="EF640" s="94"/>
      <c r="EG640" s="94"/>
      <c r="EH640" s="94"/>
      <c r="EI640" s="94"/>
      <c r="EJ640" s="94"/>
      <c r="EK640" s="94"/>
      <c r="EL640" s="94"/>
      <c r="EM640" s="94"/>
      <c r="EN640" s="94"/>
      <c r="EO640" s="94"/>
      <c r="EP640" s="94"/>
      <c r="EQ640" s="94"/>
      <c r="ER640" s="94"/>
      <c r="ES640" s="94"/>
      <c r="ET640" s="94"/>
      <c r="EU640" s="94"/>
      <c r="EV640" s="94"/>
      <c r="EW640" s="94"/>
      <c r="EX640" s="94"/>
      <c r="EY640" s="94"/>
      <c r="EZ640" s="94"/>
      <c r="FA640" s="94"/>
      <c r="FB640" s="94"/>
      <c r="FC640" s="94"/>
      <c r="FD640" s="94"/>
      <c r="FE640" s="94"/>
      <c r="FF640" s="94"/>
      <c r="FG640" s="94"/>
      <c r="FH640" s="94"/>
      <c r="FI640" s="94"/>
      <c r="FJ640" s="94"/>
      <c r="FK640" s="94"/>
      <c r="FL640" s="94"/>
      <c r="FM640" s="94"/>
      <c r="FN640" s="94"/>
      <c r="FO640" s="94"/>
      <c r="FP640" s="94"/>
      <c r="FQ640" s="94"/>
      <c r="FR640" s="94"/>
      <c r="FS640" s="94"/>
      <c r="FT640" s="94"/>
      <c r="FU640" s="94"/>
      <c r="FV640" s="94"/>
      <c r="FW640" s="94"/>
      <c r="FX640" s="94"/>
      <c r="FY640" s="94"/>
      <c r="FZ640" s="94"/>
      <c r="GA640" s="94"/>
      <c r="GB640" s="94"/>
      <c r="GC640" s="94"/>
      <c r="GD640" s="94"/>
      <c r="GE640" s="94"/>
      <c r="GF640" s="94"/>
      <c r="GG640" s="94"/>
      <c r="GH640" s="94"/>
      <c r="GI640" s="94"/>
      <c r="GJ640" s="94"/>
      <c r="GK640" s="94"/>
      <c r="GL640" s="94"/>
      <c r="GM640" s="94"/>
      <c r="GN640" s="94"/>
      <c r="GO640" s="94"/>
      <c r="GP640" s="94"/>
      <c r="GQ640" s="94"/>
      <c r="GR640" s="94"/>
      <c r="GS640" s="94"/>
      <c r="GT640" s="94"/>
      <c r="GU640" s="94"/>
      <c r="GV640" s="94"/>
      <c r="GW640" s="94"/>
      <c r="GX640" s="94"/>
      <c r="GY640" s="94"/>
      <c r="GZ640" s="94"/>
      <c r="HA640" s="94"/>
      <c r="HB640" s="94"/>
      <c r="HC640" s="94"/>
      <c r="HD640" s="94"/>
      <c r="HE640" s="94"/>
      <c r="HF640" s="94"/>
      <c r="HG640" s="94"/>
      <c r="HH640" s="94"/>
      <c r="HI640" s="94"/>
      <c r="HJ640" s="94"/>
      <c r="HK640" s="94"/>
      <c r="HL640" s="94"/>
      <c r="HM640" s="94"/>
      <c r="HN640" s="94"/>
      <c r="HO640" s="94"/>
      <c r="HP640" s="94"/>
      <c r="HQ640" s="94"/>
      <c r="HR640" s="94"/>
      <c r="HS640" s="94"/>
      <c r="HT640" s="94"/>
      <c r="HU640" s="94"/>
      <c r="HV640" s="94"/>
      <c r="HW640" s="94"/>
      <c r="HX640" s="94"/>
      <c r="HY640" s="94"/>
      <c r="HZ640" s="94"/>
      <c r="IA640" s="94"/>
      <c r="IB640" s="94"/>
      <c r="IC640" s="94"/>
      <c r="ID640" s="94"/>
      <c r="IE640" s="94"/>
      <c r="IF640" s="94"/>
      <c r="IG640" s="94"/>
      <c r="IH640" s="94"/>
      <c r="II640" s="94"/>
      <c r="IJ640" s="94"/>
      <c r="IK640" s="94"/>
      <c r="IL640" s="94"/>
      <c r="IM640" s="94"/>
      <c r="IN640" s="94"/>
      <c r="IO640" s="94"/>
      <c r="IP640" s="94"/>
      <c r="IQ640" s="94"/>
      <c r="IR640" s="94"/>
      <c r="IS640" s="94"/>
      <c r="IT640" s="94"/>
      <c r="IU640" s="94"/>
      <c r="IV640" s="94"/>
      <c r="IW640" s="94"/>
      <c r="IX640" s="94"/>
      <c r="IY640" s="94"/>
      <c r="IZ640" s="94"/>
      <c r="JA640" s="94"/>
      <c r="JB640" s="94"/>
    </row>
    <row r="641" spans="1:262" x14ac:dyDescent="0.2">
      <c r="A641" s="180">
        <v>39990</v>
      </c>
      <c r="B641" s="193" t="s">
        <v>1207</v>
      </c>
      <c r="C641" s="193" t="s">
        <v>204</v>
      </c>
      <c r="D641" s="193" t="s">
        <v>141</v>
      </c>
      <c r="E641" s="193" t="s">
        <v>144</v>
      </c>
      <c r="F641" s="194">
        <v>38139</v>
      </c>
      <c r="G641" s="195">
        <v>2004</v>
      </c>
      <c r="H641" s="180" t="s">
        <v>1208</v>
      </c>
      <c r="I641" s="180" t="str">
        <f>LEFT($H641,2)</f>
        <v>CO</v>
      </c>
      <c r="J641" s="180" t="str">
        <f>RIGHT($H641,2)</f>
        <v>NE</v>
      </c>
      <c r="K641" s="180" t="str">
        <f>IF($L641=$M641,L641,CONCATENATE($L641,", ",IF(ISBLANK(N641),"",CONCATENATE(N641,", ")),$M641))</f>
        <v>Mountain</v>
      </c>
      <c r="L641" s="180" t="str">
        <f>INDEX('State '!$A$1:$C$62,MATCH($I641,'State '!$B:$B,0),3)</f>
        <v>Mountain</v>
      </c>
      <c r="M641" s="180" t="str">
        <f>INDEX('State '!$A$1:$C$62,MATCH($J641,'State '!$B:$B,0),3)</f>
        <v>Mountain</v>
      </c>
      <c r="N641" s="180"/>
      <c r="O641" s="187">
        <v>26.9</v>
      </c>
      <c r="P641" s="187"/>
      <c r="Q641" s="187">
        <v>62</v>
      </c>
      <c r="R641" s="186" t="s">
        <v>1141</v>
      </c>
      <c r="S641" s="180" t="s">
        <v>135</v>
      </c>
      <c r="T641" s="180" t="s">
        <v>390</v>
      </c>
      <c r="U641" s="180" t="s">
        <v>1209</v>
      </c>
      <c r="V641" s="180"/>
      <c r="W641" s="179"/>
      <c r="X641" s="179"/>
      <c r="Y641" s="179"/>
      <c r="Z641" s="94"/>
      <c r="AA641" s="94"/>
      <c r="AB641" s="94"/>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row>
    <row r="642" spans="1:262" s="19" customFormat="1" x14ac:dyDescent="0.2">
      <c r="A642" s="180">
        <v>39990</v>
      </c>
      <c r="B642" s="193" t="s">
        <v>1185</v>
      </c>
      <c r="C642" s="193" t="s">
        <v>222</v>
      </c>
      <c r="D642" s="193" t="s">
        <v>142</v>
      </c>
      <c r="E642" s="193" t="s">
        <v>144</v>
      </c>
      <c r="F642" s="194">
        <v>38181</v>
      </c>
      <c r="G642" s="195">
        <v>2004</v>
      </c>
      <c r="H642" s="180" t="s">
        <v>6</v>
      </c>
      <c r="I642" s="180" t="str">
        <f>LEFT($H642,2)</f>
        <v>TX</v>
      </c>
      <c r="J642" s="180" t="str">
        <f>RIGHT($H642,2)</f>
        <v>TX</v>
      </c>
      <c r="K642" s="180" t="str">
        <f>IF($L642=$M642,L642,CONCATENATE($L642,", ",IF(ISBLANK(N642),"",CONCATENATE(N642,", ")),$M642))</f>
        <v>South Central</v>
      </c>
      <c r="L642" s="180" t="str">
        <f>INDEX('State '!$A$1:$C$62,MATCH($I642,'State '!$B:$B,0),3)</f>
        <v>South Central</v>
      </c>
      <c r="M642" s="180" t="str">
        <f>INDEX('State '!$A$1:$C$62,MATCH($J642,'State '!$B:$B,0),3)</f>
        <v>South Central</v>
      </c>
      <c r="N642" s="180"/>
      <c r="O642" s="187">
        <v>30</v>
      </c>
      <c r="P642" s="187">
        <v>177</v>
      </c>
      <c r="Q642" s="187">
        <v>170</v>
      </c>
      <c r="R642" s="186">
        <v>24</v>
      </c>
      <c r="S642" s="180" t="s">
        <v>139</v>
      </c>
      <c r="T642" s="180" t="s">
        <v>188</v>
      </c>
      <c r="U642" s="180" t="s">
        <v>391</v>
      </c>
      <c r="V642" s="180"/>
      <c r="W642" s="179"/>
      <c r="X642" s="179"/>
      <c r="Y642" s="179"/>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94"/>
      <c r="CD642" s="94"/>
      <c r="CE642" s="94"/>
      <c r="CF642" s="94"/>
      <c r="CG642" s="94"/>
      <c r="CH642" s="94"/>
      <c r="CI642" s="94"/>
      <c r="CJ642" s="94"/>
      <c r="CK642" s="94"/>
      <c r="CL642" s="94"/>
      <c r="CM642" s="94"/>
      <c r="CN642" s="94"/>
      <c r="CO642" s="94"/>
      <c r="CP642" s="94"/>
      <c r="CQ642" s="94"/>
      <c r="CR642" s="94"/>
      <c r="CS642" s="94"/>
      <c r="CT642" s="94"/>
      <c r="CU642" s="94"/>
      <c r="CV642" s="94"/>
      <c r="CW642" s="94"/>
      <c r="CX642" s="94"/>
      <c r="CY642" s="94"/>
      <c r="CZ642" s="94"/>
      <c r="DA642" s="94"/>
      <c r="DB642" s="94"/>
      <c r="DC642" s="94"/>
      <c r="DD642" s="94"/>
      <c r="DE642" s="94"/>
      <c r="DF642" s="94"/>
      <c r="DG642" s="94"/>
      <c r="DH642" s="94"/>
      <c r="DI642" s="94"/>
      <c r="DJ642" s="94"/>
      <c r="DK642" s="94"/>
      <c r="DL642" s="94"/>
      <c r="DM642" s="94"/>
      <c r="DN642" s="94"/>
      <c r="DO642" s="94"/>
      <c r="DP642" s="94"/>
      <c r="DQ642" s="94"/>
      <c r="DR642" s="94"/>
      <c r="DS642" s="94"/>
      <c r="DT642" s="94"/>
      <c r="DU642" s="94"/>
      <c r="DV642" s="94"/>
      <c r="DW642" s="94"/>
      <c r="DX642" s="94"/>
      <c r="DY642" s="94"/>
      <c r="DZ642" s="94"/>
      <c r="EA642" s="94"/>
      <c r="EB642" s="94"/>
      <c r="EC642" s="94"/>
      <c r="ED642" s="94"/>
      <c r="EE642" s="94"/>
      <c r="EF642" s="94"/>
      <c r="EG642" s="94"/>
      <c r="EH642" s="94"/>
      <c r="EI642" s="94"/>
      <c r="EJ642" s="94"/>
      <c r="EK642" s="94"/>
      <c r="EL642" s="94"/>
      <c r="EM642" s="94"/>
      <c r="EN642" s="94"/>
      <c r="EO642" s="94"/>
      <c r="EP642" s="94"/>
      <c r="EQ642" s="94"/>
      <c r="ER642" s="94"/>
      <c r="ES642" s="94"/>
      <c r="ET642" s="94"/>
      <c r="EU642" s="94"/>
      <c r="EV642" s="94"/>
      <c r="EW642" s="94"/>
      <c r="EX642" s="94"/>
      <c r="EY642" s="94"/>
      <c r="EZ642" s="94"/>
      <c r="FA642" s="94"/>
      <c r="FB642" s="94"/>
      <c r="FC642" s="94"/>
      <c r="FD642" s="94"/>
      <c r="FE642" s="94"/>
      <c r="FF642" s="94"/>
      <c r="FG642" s="94"/>
      <c r="FH642" s="94"/>
      <c r="FI642" s="94"/>
      <c r="FJ642" s="94"/>
      <c r="FK642" s="94"/>
      <c r="FL642" s="94"/>
      <c r="FM642" s="94"/>
      <c r="FN642" s="94"/>
      <c r="FO642" s="94"/>
      <c r="FP642" s="94"/>
      <c r="FQ642" s="94"/>
      <c r="FR642" s="94"/>
      <c r="FS642" s="94"/>
      <c r="FT642" s="94"/>
      <c r="FU642" s="94"/>
      <c r="FV642" s="94"/>
      <c r="FW642" s="94"/>
      <c r="FX642" s="94"/>
      <c r="FY642" s="94"/>
      <c r="FZ642" s="94"/>
      <c r="GA642" s="94"/>
      <c r="GB642" s="94"/>
      <c r="GC642" s="94"/>
      <c r="GD642" s="94"/>
      <c r="GE642" s="94"/>
      <c r="GF642" s="94"/>
      <c r="GG642" s="94"/>
      <c r="GH642" s="94"/>
      <c r="GI642" s="94"/>
      <c r="GJ642" s="94"/>
      <c r="GK642" s="94"/>
      <c r="GL642" s="94"/>
      <c r="GM642" s="94"/>
      <c r="GN642" s="94"/>
      <c r="GO642" s="94"/>
      <c r="GP642" s="94"/>
      <c r="GQ642" s="94"/>
      <c r="GR642" s="94"/>
      <c r="GS642" s="94"/>
      <c r="GT642" s="94"/>
      <c r="GU642" s="94"/>
      <c r="GV642" s="94"/>
      <c r="GW642" s="94"/>
      <c r="GX642" s="94"/>
      <c r="GY642" s="94"/>
      <c r="GZ642" s="94"/>
      <c r="HA642" s="94"/>
      <c r="HB642" s="94"/>
      <c r="HC642" s="94"/>
      <c r="HD642" s="94"/>
      <c r="HE642" s="94"/>
      <c r="HF642" s="94"/>
      <c r="HG642" s="94"/>
      <c r="HH642" s="94"/>
      <c r="HI642" s="94"/>
      <c r="HJ642" s="94"/>
      <c r="HK642" s="94"/>
      <c r="HL642" s="94"/>
      <c r="HM642" s="94"/>
      <c r="HN642" s="94"/>
      <c r="HO642" s="94"/>
      <c r="HP642" s="94"/>
      <c r="HQ642" s="94"/>
      <c r="HR642" s="94"/>
      <c r="HS642" s="94"/>
      <c r="HT642" s="94"/>
      <c r="HU642" s="94"/>
      <c r="HV642" s="94"/>
      <c r="HW642" s="94"/>
      <c r="HX642" s="94"/>
      <c r="HY642" s="94"/>
      <c r="HZ642" s="94"/>
      <c r="IA642" s="94"/>
      <c r="IB642" s="94"/>
      <c r="IC642" s="94"/>
      <c r="ID642" s="94"/>
      <c r="IE642" s="94"/>
      <c r="IF642" s="94"/>
      <c r="IG642" s="94"/>
      <c r="IH642" s="94"/>
      <c r="II642" s="94"/>
      <c r="IJ642" s="94"/>
      <c r="IK642" s="94"/>
      <c r="IL642" s="94"/>
      <c r="IM642" s="94"/>
      <c r="IN642" s="94"/>
      <c r="IO642" s="94"/>
      <c r="IP642" s="94"/>
      <c r="IQ642" s="94"/>
      <c r="IR642" s="94"/>
      <c r="IS642" s="94"/>
      <c r="IT642" s="94"/>
      <c r="IU642" s="94"/>
      <c r="IV642" s="94"/>
      <c r="IW642" s="94"/>
      <c r="IX642" s="94"/>
      <c r="IY642" s="94"/>
      <c r="IZ642" s="94"/>
      <c r="JA642" s="94"/>
      <c r="JB642" s="94"/>
    </row>
    <row r="643" spans="1:262" x14ac:dyDescent="0.2">
      <c r="A643" s="180">
        <v>39990</v>
      </c>
      <c r="B643" s="193" t="s">
        <v>1156</v>
      </c>
      <c r="C643" s="193" t="s">
        <v>302</v>
      </c>
      <c r="D643" s="193" t="s">
        <v>134</v>
      </c>
      <c r="E643" s="193" t="s">
        <v>144</v>
      </c>
      <c r="F643" s="194">
        <v>38078</v>
      </c>
      <c r="G643" s="195">
        <v>2004</v>
      </c>
      <c r="H643" s="180" t="s">
        <v>43</v>
      </c>
      <c r="I643" s="180" t="str">
        <f>LEFT($H643,2)</f>
        <v>NM</v>
      </c>
      <c r="J643" s="180" t="str">
        <f>RIGHT($H643,2)</f>
        <v>NM</v>
      </c>
      <c r="K643" s="180" t="str">
        <f>IF($L643=$M643,L643,CONCATENATE($L643,", ",IF(ISBLANK(N643),"",CONCATENATE(N643,", ")),$M643))</f>
        <v>Mountain</v>
      </c>
      <c r="L643" s="180" t="str">
        <f>INDEX('State '!$A$1:$C$62,MATCH($I643,'State '!$B:$B,0),3)</f>
        <v>Mountain</v>
      </c>
      <c r="M643" s="180" t="str">
        <f>INDEX('State '!$A$1:$C$62,MATCH($J643,'State '!$B:$B,0),3)</f>
        <v>Mountain</v>
      </c>
      <c r="N643" s="180"/>
      <c r="O643" s="187">
        <v>0.56000000000000005</v>
      </c>
      <c r="P643" s="187">
        <v>2.4</v>
      </c>
      <c r="Q643" s="187">
        <v>124</v>
      </c>
      <c r="R643" s="186">
        <v>12</v>
      </c>
      <c r="S643" s="180" t="s">
        <v>135</v>
      </c>
      <c r="T643" s="180" t="s">
        <v>390</v>
      </c>
      <c r="U643" s="180" t="s">
        <v>1157</v>
      </c>
      <c r="V643" s="180"/>
      <c r="W643" s="179"/>
      <c r="X643" s="179"/>
      <c r="Y643" s="179"/>
      <c r="Z643" s="94"/>
      <c r="AA643" s="94"/>
      <c r="AB643" s="94"/>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19"/>
      <c r="DX643" s="19"/>
      <c r="DY643" s="19"/>
      <c r="DZ643" s="19"/>
      <c r="EA643" s="19"/>
      <c r="EB643" s="19"/>
      <c r="EC643" s="19"/>
      <c r="ED643" s="19"/>
      <c r="EE643" s="19"/>
      <c r="EF643" s="19"/>
      <c r="EG643" s="19"/>
      <c r="EH643" s="19"/>
      <c r="EI643" s="19"/>
      <c r="EJ643" s="19"/>
      <c r="EK643" s="19"/>
      <c r="EL643" s="19"/>
      <c r="EM643" s="19"/>
      <c r="EN643" s="19"/>
      <c r="EO643" s="19"/>
      <c r="EP643" s="19"/>
      <c r="EQ643" s="19"/>
      <c r="ER643" s="19"/>
      <c r="ES643" s="19"/>
      <c r="ET643" s="19"/>
      <c r="EU643" s="19"/>
      <c r="EV643" s="19"/>
      <c r="EW643" s="19"/>
      <c r="EX643" s="19"/>
      <c r="EY643" s="19"/>
      <c r="EZ643" s="19"/>
      <c r="FA643" s="19"/>
      <c r="FB643" s="19"/>
      <c r="FC643" s="19"/>
      <c r="FD643" s="19"/>
      <c r="FE643" s="19"/>
      <c r="FF643" s="19"/>
      <c r="FG643" s="19"/>
      <c r="FH643" s="19"/>
      <c r="FI643" s="19"/>
      <c r="FJ643" s="19"/>
      <c r="FK643" s="19"/>
      <c r="FL643" s="19"/>
      <c r="FM643" s="19"/>
      <c r="FN643" s="19"/>
      <c r="FO643" s="19"/>
      <c r="FP643" s="19"/>
      <c r="FQ643" s="19"/>
      <c r="FR643" s="19"/>
      <c r="FS643" s="19"/>
      <c r="FT643" s="19"/>
      <c r="FU643" s="19"/>
      <c r="FV643" s="19"/>
      <c r="FW643" s="19"/>
      <c r="FX643" s="19"/>
      <c r="FY643" s="19"/>
      <c r="FZ643" s="19"/>
      <c r="GA643" s="19"/>
      <c r="GB643" s="19"/>
      <c r="GC643" s="19"/>
      <c r="GD643" s="19"/>
      <c r="GE643" s="19"/>
      <c r="GF643" s="19"/>
      <c r="GG643" s="19"/>
      <c r="GH643" s="19"/>
      <c r="GI643" s="19"/>
      <c r="GJ643" s="19"/>
      <c r="GK643" s="19"/>
      <c r="GL643" s="19"/>
      <c r="GM643" s="19"/>
      <c r="GN643" s="19"/>
      <c r="GO643" s="19"/>
      <c r="GP643" s="19"/>
      <c r="GQ643" s="19"/>
      <c r="GR643" s="19"/>
      <c r="GS643" s="19"/>
      <c r="GT643" s="19"/>
      <c r="GU643" s="19"/>
      <c r="GV643" s="19"/>
      <c r="GW643" s="19"/>
      <c r="GX643" s="19"/>
      <c r="GY643" s="19"/>
      <c r="GZ643" s="19"/>
      <c r="HA643" s="19"/>
      <c r="HB643" s="19"/>
      <c r="HC643" s="19"/>
      <c r="HD643" s="19"/>
      <c r="HE643" s="19"/>
      <c r="HF643" s="19"/>
      <c r="HG643" s="19"/>
      <c r="HH643" s="19"/>
      <c r="HI643" s="19"/>
      <c r="HJ643" s="19"/>
      <c r="HK643" s="19"/>
      <c r="HL643" s="19"/>
      <c r="HM643" s="19"/>
      <c r="HN643" s="19"/>
      <c r="HO643" s="19"/>
      <c r="HP643" s="19"/>
      <c r="HQ643" s="19"/>
      <c r="HR643" s="19"/>
      <c r="HS643" s="19"/>
      <c r="HT643" s="19"/>
      <c r="HU643" s="19"/>
      <c r="HV643" s="19"/>
      <c r="HW643" s="19"/>
      <c r="HX643" s="19"/>
      <c r="HY643" s="19"/>
      <c r="HZ643" s="19"/>
      <c r="IA643" s="19"/>
      <c r="IB643" s="19"/>
      <c r="IC643" s="19"/>
      <c r="ID643" s="19"/>
      <c r="IE643" s="19"/>
      <c r="IF643" s="19"/>
      <c r="IG643" s="19"/>
      <c r="IH643" s="19"/>
      <c r="II643" s="19"/>
      <c r="IJ643" s="19"/>
      <c r="IK643" s="19"/>
      <c r="IL643" s="19"/>
      <c r="IM643" s="19"/>
      <c r="IN643" s="19"/>
      <c r="IO643" s="19"/>
      <c r="IP643" s="19"/>
      <c r="IQ643" s="19"/>
      <c r="IR643" s="19"/>
      <c r="IS643" s="19"/>
      <c r="IT643" s="19"/>
      <c r="IU643" s="19"/>
      <c r="IV643" s="19"/>
      <c r="IW643" s="19"/>
      <c r="IX643" s="19"/>
      <c r="IY643" s="19"/>
      <c r="IZ643" s="19"/>
      <c r="JA643" s="19"/>
      <c r="JB643" s="19"/>
    </row>
    <row r="644" spans="1:262" s="19" customFormat="1" x14ac:dyDescent="0.2">
      <c r="A644" s="180">
        <v>39990</v>
      </c>
      <c r="B644" s="193" t="s">
        <v>1143</v>
      </c>
      <c r="C644" s="193" t="s">
        <v>333</v>
      </c>
      <c r="D644" s="193" t="s">
        <v>134</v>
      </c>
      <c r="E644" s="193" t="s">
        <v>144</v>
      </c>
      <c r="F644" s="194">
        <v>38162</v>
      </c>
      <c r="G644" s="195">
        <v>2004</v>
      </c>
      <c r="H644" s="180" t="s">
        <v>25</v>
      </c>
      <c r="I644" s="180" t="str">
        <f>LEFT($H644,2)</f>
        <v>CO</v>
      </c>
      <c r="J644" s="180" t="str">
        <f>RIGHT($H644,2)</f>
        <v>CO</v>
      </c>
      <c r="K644" s="180" t="str">
        <f>IF($L644=$M644,L644,CONCATENATE($L644,", ",IF(ISBLANK(N644),"",CONCATENATE(N644,", ")),$M644))</f>
        <v>Mountain</v>
      </c>
      <c r="L644" s="180" t="str">
        <f>INDEX('State '!$A$1:$C$62,MATCH($I644,'State '!$B:$B,0),3)</f>
        <v>Mountain</v>
      </c>
      <c r="M644" s="180" t="str">
        <f>INDEX('State '!$A$1:$C$62,MATCH($J644,'State '!$B:$B,0),3)</f>
        <v>Mountain</v>
      </c>
      <c r="N644" s="180"/>
      <c r="O644" s="187">
        <v>20</v>
      </c>
      <c r="P644" s="187">
        <v>58</v>
      </c>
      <c r="Q644" s="187">
        <v>14</v>
      </c>
      <c r="R644" s="186" t="s">
        <v>1144</v>
      </c>
      <c r="S644" s="180" t="s">
        <v>139</v>
      </c>
      <c r="T644" s="180" t="s">
        <v>188</v>
      </c>
      <c r="U644" s="180" t="s">
        <v>391</v>
      </c>
      <c r="V644" s="180"/>
      <c r="W644" s="179"/>
      <c r="X644" s="179"/>
      <c r="Y644" s="179"/>
    </row>
    <row r="645" spans="1:262" s="19" customFormat="1" x14ac:dyDescent="0.2">
      <c r="A645" s="180">
        <v>39990</v>
      </c>
      <c r="B645" s="193" t="s">
        <v>1140</v>
      </c>
      <c r="C645" s="193" t="s">
        <v>332</v>
      </c>
      <c r="D645" s="193" t="s">
        <v>141</v>
      </c>
      <c r="E645" s="193" t="s">
        <v>144</v>
      </c>
      <c r="F645" s="194">
        <v>38292</v>
      </c>
      <c r="G645" s="195">
        <v>2004</v>
      </c>
      <c r="H645" s="180" t="s">
        <v>35</v>
      </c>
      <c r="I645" s="180" t="str">
        <f>LEFT($H645,2)</f>
        <v>CT</v>
      </c>
      <c r="J645" s="180" t="str">
        <f>RIGHT($H645,2)</f>
        <v>CT</v>
      </c>
      <c r="K645" s="180" t="str">
        <f>IF($L645=$M645,L645,CONCATENATE($L645,", ",IF(ISBLANK(N645),"",CONCATENATE(N645,", ")),$M645))</f>
        <v>Northeast</v>
      </c>
      <c r="L645" s="180" t="str">
        <f>INDEX('State '!$A$1:$C$62,MATCH($I645,'State '!$B:$B,0),3)</f>
        <v>Northeast</v>
      </c>
      <c r="M645" s="180" t="str">
        <f>INDEX('State '!$A$1:$C$62,MATCH($J645,'State '!$B:$B,0),3)</f>
        <v>Northeast</v>
      </c>
      <c r="N645" s="180"/>
      <c r="O645" s="187">
        <v>5</v>
      </c>
      <c r="P645" s="187">
        <v>9</v>
      </c>
      <c r="Q645" s="187">
        <v>4.97</v>
      </c>
      <c r="R645" s="186" t="s">
        <v>1141</v>
      </c>
      <c r="S645" s="180" t="s">
        <v>135</v>
      </c>
      <c r="T645" s="180" t="s">
        <v>390</v>
      </c>
      <c r="U645" s="180" t="s">
        <v>1142</v>
      </c>
      <c r="V645" s="180"/>
      <c r="W645" s="179"/>
      <c r="X645" s="179"/>
      <c r="Y645" s="179"/>
    </row>
    <row r="646" spans="1:262" s="19" customFormat="1" x14ac:dyDescent="0.2">
      <c r="A646" s="180">
        <v>39990</v>
      </c>
      <c r="B646" s="193" t="s">
        <v>1183</v>
      </c>
      <c r="C646" s="193" t="s">
        <v>262</v>
      </c>
      <c r="D646" s="193" t="s">
        <v>134</v>
      </c>
      <c r="E646" s="193" t="s">
        <v>144</v>
      </c>
      <c r="F646" s="194">
        <v>38292</v>
      </c>
      <c r="G646" s="195">
        <v>2004</v>
      </c>
      <c r="H646" s="180" t="s">
        <v>42</v>
      </c>
      <c r="I646" s="180" t="str">
        <f>LEFT($H646,2)</f>
        <v>IA</v>
      </c>
      <c r="J646" s="180" t="str">
        <f>RIGHT($H646,2)</f>
        <v>IA</v>
      </c>
      <c r="K646" s="180" t="str">
        <f>IF($L646=$M646,L646,CONCATENATE($L646,", ",IF(ISBLANK(N646),"",CONCATENATE(N646,", ")),$M646))</f>
        <v>Midwest</v>
      </c>
      <c r="L646" s="180" t="str">
        <f>INDEX('State '!$A$1:$C$62,MATCH($I646,'State '!$B:$B,0),3)</f>
        <v>Midwest</v>
      </c>
      <c r="M646" s="180" t="str">
        <f>INDEX('State '!$A$1:$C$62,MATCH($J646,'State '!$B:$B,0),3)</f>
        <v>Midwest</v>
      </c>
      <c r="N646" s="180"/>
      <c r="O646" s="187">
        <v>4.0599999999999996</v>
      </c>
      <c r="P646" s="187">
        <v>2.6</v>
      </c>
      <c r="Q646" s="187">
        <v>96</v>
      </c>
      <c r="R646" s="186">
        <v>16</v>
      </c>
      <c r="S646" s="180" t="s">
        <v>135</v>
      </c>
      <c r="T646" s="180" t="s">
        <v>390</v>
      </c>
      <c r="U646" s="180" t="s">
        <v>1184</v>
      </c>
      <c r="V646" s="180"/>
      <c r="W646" s="179"/>
      <c r="X646" s="179"/>
      <c r="Y646" s="179"/>
    </row>
    <row r="647" spans="1:262" s="19" customFormat="1" ht="25.5" x14ac:dyDescent="0.2">
      <c r="A647" s="180">
        <v>39990</v>
      </c>
      <c r="B647" s="193" t="s">
        <v>1197</v>
      </c>
      <c r="C647" s="193" t="s">
        <v>258</v>
      </c>
      <c r="D647" s="193" t="s">
        <v>141</v>
      </c>
      <c r="E647" s="193" t="s">
        <v>144</v>
      </c>
      <c r="F647" s="194">
        <v>38292</v>
      </c>
      <c r="G647" s="186">
        <v>2004</v>
      </c>
      <c r="H647" s="180" t="s">
        <v>50</v>
      </c>
      <c r="I647" s="180" t="str">
        <f>LEFT($H647,2)</f>
        <v>WA</v>
      </c>
      <c r="J647" s="180" t="str">
        <f>RIGHT($H647,2)</f>
        <v>WA</v>
      </c>
      <c r="K647" s="180" t="str">
        <f>IF($L647=$M647,L647,CONCATENATE($L647,", ",IF(ISBLANK(N647),"",CONCATENATE(N647,", ")),$M647))</f>
        <v>Pacific</v>
      </c>
      <c r="L647" s="180" t="str">
        <f>INDEX('State '!$A$1:$C$62,MATCH($I647,'State '!$B:$B,0),3)</f>
        <v>Pacific</v>
      </c>
      <c r="M647" s="180" t="str">
        <f>INDEX('State '!$A$1:$C$62,MATCH($J647,'State '!$B:$B,0),3)</f>
        <v>Pacific</v>
      </c>
      <c r="N647" s="180"/>
      <c r="O647" s="187">
        <v>24.6</v>
      </c>
      <c r="P647" s="187">
        <v>9.15</v>
      </c>
      <c r="Q647" s="187">
        <v>113.11</v>
      </c>
      <c r="R647" s="186">
        <v>16</v>
      </c>
      <c r="S647" s="180" t="s">
        <v>135</v>
      </c>
      <c r="T647" s="180" t="s">
        <v>390</v>
      </c>
      <c r="U647" s="180" t="s">
        <v>1198</v>
      </c>
      <c r="V647" s="180"/>
      <c r="W647" s="179"/>
      <c r="X647" s="179"/>
      <c r="Y647" s="179"/>
    </row>
    <row r="648" spans="1:262" s="19" customFormat="1" x14ac:dyDescent="0.2">
      <c r="A648" s="180">
        <v>39990</v>
      </c>
      <c r="B648" s="193" t="s">
        <v>1199</v>
      </c>
      <c r="C648" s="193" t="s">
        <v>265</v>
      </c>
      <c r="D648" s="193" t="s">
        <v>134</v>
      </c>
      <c r="E648" s="193" t="s">
        <v>144</v>
      </c>
      <c r="F648" s="194">
        <v>38331</v>
      </c>
      <c r="G648" s="186">
        <v>2004</v>
      </c>
      <c r="H648" s="180" t="s">
        <v>21</v>
      </c>
      <c r="I648" s="180" t="str">
        <f>LEFT($H648,2)</f>
        <v>UT</v>
      </c>
      <c r="J648" s="180" t="str">
        <f>RIGHT($H648,2)</f>
        <v>UT</v>
      </c>
      <c r="K648" s="180" t="str">
        <f>IF($L648=$M648,L648,CONCATENATE($L648,", ",IF(ISBLANK(N648),"",CONCATENATE(N648,", ")),$M648))</f>
        <v>Mountain</v>
      </c>
      <c r="L648" s="180" t="str">
        <f>INDEX('State '!$A$1:$C$62,MATCH($I648,'State '!$B:$B,0),3)</f>
        <v>Mountain</v>
      </c>
      <c r="M648" s="180" t="str">
        <f>INDEX('State '!$A$1:$C$62,MATCH($J648,'State '!$B:$B,0),3)</f>
        <v>Mountain</v>
      </c>
      <c r="N648" s="180"/>
      <c r="O648" s="187">
        <v>15.56</v>
      </c>
      <c r="P648" s="187">
        <v>13.4</v>
      </c>
      <c r="Q648" s="187">
        <v>190</v>
      </c>
      <c r="R648" s="186">
        <v>20</v>
      </c>
      <c r="S648" s="180" t="s">
        <v>135</v>
      </c>
      <c r="T648" s="180" t="s">
        <v>390</v>
      </c>
      <c r="U648" s="180" t="s">
        <v>1200</v>
      </c>
      <c r="V648" s="180"/>
      <c r="W648" s="179"/>
      <c r="X648" s="179"/>
      <c r="Y648" s="179"/>
    </row>
    <row r="649" spans="1:262" s="19" customFormat="1" x14ac:dyDescent="0.2">
      <c r="A649" s="180">
        <v>39990</v>
      </c>
      <c r="B649" s="193" t="s">
        <v>1210</v>
      </c>
      <c r="C649" s="193" t="s">
        <v>330</v>
      </c>
      <c r="D649" s="193" t="s">
        <v>134</v>
      </c>
      <c r="E649" s="193" t="s">
        <v>144</v>
      </c>
      <c r="F649" s="194">
        <v>38200</v>
      </c>
      <c r="G649" s="186">
        <v>2004</v>
      </c>
      <c r="H649" s="180" t="s">
        <v>40</v>
      </c>
      <c r="I649" s="180" t="str">
        <f>LEFT($H649,2)</f>
        <v>AZ</v>
      </c>
      <c r="J649" s="180" t="str">
        <f>RIGHT($H649,2)</f>
        <v>AZ</v>
      </c>
      <c r="K649" s="180" t="str">
        <f>IF($L649=$M649,L649,CONCATENATE($L649,", ",IF(ISBLANK(N649),"",CONCATENATE(N649,", ")),$M649))</f>
        <v>Mountain</v>
      </c>
      <c r="L649" s="180" t="str">
        <f>INDEX('State '!$A$1:$C$62,MATCH($I649,'State '!$B:$B,0),3)</f>
        <v>Mountain</v>
      </c>
      <c r="M649" s="180" t="str">
        <f>INDEX('State '!$A$1:$C$62,MATCH($J649,'State '!$B:$B,0),3)</f>
        <v>Mountain</v>
      </c>
      <c r="N649" s="180"/>
      <c r="O649" s="187">
        <v>31</v>
      </c>
      <c r="P649" s="187">
        <v>36</v>
      </c>
      <c r="Q649" s="187">
        <v>200</v>
      </c>
      <c r="R649" s="186">
        <v>24</v>
      </c>
      <c r="S649" s="180" t="s">
        <v>139</v>
      </c>
      <c r="T649" s="180" t="s">
        <v>188</v>
      </c>
      <c r="U649" s="180" t="s">
        <v>391</v>
      </c>
      <c r="V649" s="180"/>
      <c r="W649" s="179"/>
      <c r="X649" s="179"/>
      <c r="Y649" s="179"/>
    </row>
    <row r="650" spans="1:262" s="19" customFormat="1" x14ac:dyDescent="0.2">
      <c r="A650" s="180">
        <v>39990</v>
      </c>
      <c r="B650" s="193" t="s">
        <v>1145</v>
      </c>
      <c r="C650" s="193" t="s">
        <v>216</v>
      </c>
      <c r="D650" s="193" t="s">
        <v>141</v>
      </c>
      <c r="E650" s="193" t="s">
        <v>144</v>
      </c>
      <c r="F650" s="194">
        <v>38108</v>
      </c>
      <c r="G650" s="186">
        <v>2004</v>
      </c>
      <c r="H650" s="180" t="s">
        <v>389</v>
      </c>
      <c r="I650" s="180" t="str">
        <f>LEFT($H650,2)</f>
        <v>AL</v>
      </c>
      <c r="J650" s="180" t="str">
        <f>RIGHT($H650,2)</f>
        <v>GA</v>
      </c>
      <c r="K650" s="180" t="str">
        <f>IF($L650=$M650,L650,CONCATENATE($L650,", ",IF(ISBLANK(N650),"",CONCATENATE(N650,", ")),$M650))</f>
        <v>South Central, Southeast</v>
      </c>
      <c r="L650" s="180" t="str">
        <f>INDEX('State '!$A$1:$C$62,MATCH($I650,'State '!$B:$B,0),3)</f>
        <v>South Central</v>
      </c>
      <c r="M650" s="180" t="str">
        <f>INDEX('State '!$A$1:$C$62,MATCH($J650,'State '!$B:$B,0),3)</f>
        <v>Southeast</v>
      </c>
      <c r="N650" s="180"/>
      <c r="O650" s="187">
        <v>95</v>
      </c>
      <c r="P650" s="187">
        <v>46.4</v>
      </c>
      <c r="Q650" s="187">
        <v>138</v>
      </c>
      <c r="R650" s="186">
        <v>20</v>
      </c>
      <c r="S650" s="180" t="s">
        <v>135</v>
      </c>
      <c r="T650" s="180" t="s">
        <v>390</v>
      </c>
      <c r="U650" s="180" t="s">
        <v>1146</v>
      </c>
      <c r="V650" s="180"/>
      <c r="W650" s="179"/>
      <c r="X650" s="179"/>
      <c r="Y650" s="179"/>
    </row>
    <row r="651" spans="1:262" s="19" customFormat="1" x14ac:dyDescent="0.2">
      <c r="A651" s="180">
        <v>39990</v>
      </c>
      <c r="B651" s="193" t="s">
        <v>1206</v>
      </c>
      <c r="C651" s="193" t="s">
        <v>338</v>
      </c>
      <c r="D651" s="193" t="s">
        <v>134</v>
      </c>
      <c r="E651" s="193" t="s">
        <v>144</v>
      </c>
      <c r="F651" s="194">
        <v>38292</v>
      </c>
      <c r="G651" s="186">
        <v>2004</v>
      </c>
      <c r="H651" s="180" t="s">
        <v>2</v>
      </c>
      <c r="I651" s="180" t="str">
        <f>LEFT($H651,2)</f>
        <v>OR</v>
      </c>
      <c r="J651" s="180" t="str">
        <f>RIGHT($H651,2)</f>
        <v>OR</v>
      </c>
      <c r="K651" s="180" t="str">
        <f>IF($L651=$M651,L651,CONCATENATE($L651,", ",IF(ISBLANK(N651),"",CONCATENATE(N651,", ")),$M651))</f>
        <v>Pacific</v>
      </c>
      <c r="L651" s="180" t="str">
        <f>INDEX('State '!$A$1:$C$62,MATCH($I651,'State '!$B:$B,0),3)</f>
        <v>Pacific</v>
      </c>
      <c r="M651" s="180" t="str">
        <f>INDEX('State '!$A$1:$C$62,MATCH($J651,'State '!$B:$B,0),3)</f>
        <v>Pacific</v>
      </c>
      <c r="N651" s="180"/>
      <c r="O651" s="187">
        <v>85</v>
      </c>
      <c r="P651" s="187">
        <v>50</v>
      </c>
      <c r="Q651" s="187">
        <v>320</v>
      </c>
      <c r="R651" s="186">
        <v>24</v>
      </c>
      <c r="S651" s="180" t="s">
        <v>139</v>
      </c>
      <c r="T651" s="180" t="s">
        <v>188</v>
      </c>
      <c r="U651" s="180" t="s">
        <v>391</v>
      </c>
      <c r="V651" s="180"/>
      <c r="W651" s="179"/>
      <c r="X651" s="179"/>
      <c r="Y651" s="179"/>
    </row>
    <row r="652" spans="1:262" s="19" customFormat="1" x14ac:dyDescent="0.2">
      <c r="A652" s="180">
        <v>39990</v>
      </c>
      <c r="B652" s="193" t="s">
        <v>1201</v>
      </c>
      <c r="C652" s="193" t="s">
        <v>312</v>
      </c>
      <c r="D652" s="193" t="s">
        <v>134</v>
      </c>
      <c r="E652" s="193" t="s">
        <v>144</v>
      </c>
      <c r="F652" s="194">
        <v>38261</v>
      </c>
      <c r="G652" s="186">
        <v>2004</v>
      </c>
      <c r="H652" s="180" t="s">
        <v>1202</v>
      </c>
      <c r="I652" s="180" t="str">
        <f>LEFT($H652,2)</f>
        <v>KS</v>
      </c>
      <c r="J652" s="180" t="str">
        <f>RIGHT($H652,2)</f>
        <v>MO</v>
      </c>
      <c r="K652" s="180" t="str">
        <f>IF($L652=$M652,L652,CONCATENATE($L652,", ",IF(ISBLANK(N652),"",CONCATENATE(N652,", ")),$M652))</f>
        <v>South Central, Midwest</v>
      </c>
      <c r="L652" s="180" t="str">
        <f>INDEX('State '!$A$1:$C$62,MATCH($I652,'State '!$B:$B,0),3)</f>
        <v>South Central</v>
      </c>
      <c r="M652" s="180" t="str">
        <f>INDEX('State '!$A$1:$C$62,MATCH($J652,'State '!$B:$B,0),3)</f>
        <v>Midwest</v>
      </c>
      <c r="N652" s="180"/>
      <c r="O652" s="187">
        <v>10.5</v>
      </c>
      <c r="P652" s="187">
        <v>15.67</v>
      </c>
      <c r="Q652" s="187">
        <v>66.8</v>
      </c>
      <c r="R652" s="186">
        <v>20</v>
      </c>
      <c r="S652" s="180" t="s">
        <v>135</v>
      </c>
      <c r="T652" s="180" t="s">
        <v>390</v>
      </c>
      <c r="U652" s="180" t="s">
        <v>1203</v>
      </c>
      <c r="V652" s="180"/>
      <c r="W652" s="179"/>
      <c r="X652" s="179"/>
      <c r="Y652" s="179"/>
    </row>
    <row r="653" spans="1:262" s="19" customFormat="1" x14ac:dyDescent="0.2">
      <c r="A653" s="180">
        <v>39990</v>
      </c>
      <c r="B653" s="193" t="s">
        <v>1176</v>
      </c>
      <c r="C653" s="193" t="s">
        <v>200</v>
      </c>
      <c r="D653" s="193" t="s">
        <v>141</v>
      </c>
      <c r="E653" s="193" t="s">
        <v>144</v>
      </c>
      <c r="F653" s="194">
        <v>38292</v>
      </c>
      <c r="G653" s="186">
        <v>2004</v>
      </c>
      <c r="H653" s="180" t="s">
        <v>7</v>
      </c>
      <c r="I653" s="180" t="str">
        <f>LEFT($H653,2)</f>
        <v>PA</v>
      </c>
      <c r="J653" s="180" t="str">
        <f>RIGHT($H653,2)</f>
        <v>PA</v>
      </c>
      <c r="K653" s="180" t="str">
        <f>IF($L653=$M653,L653,CONCATENATE($L653,", ",IF(ISBLANK(N653),"",CONCATENATE(N653,", ")),$M653))</f>
        <v>Northeast</v>
      </c>
      <c r="L653" s="180" t="str">
        <f>INDEX('State '!$A$1:$C$62,MATCH($I653,'State '!$B:$B,0),3)</f>
        <v>Northeast</v>
      </c>
      <c r="M653" s="180" t="str">
        <f>INDEX('State '!$A$1:$C$62,MATCH($J653,'State '!$B:$B,0),3)</f>
        <v>Northeast</v>
      </c>
      <c r="N653" s="180"/>
      <c r="O653" s="187">
        <v>82.85</v>
      </c>
      <c r="P653" s="187">
        <v>35</v>
      </c>
      <c r="Q653" s="187">
        <v>217</v>
      </c>
      <c r="R653" s="186">
        <v>36</v>
      </c>
      <c r="S653" s="180" t="s">
        <v>135</v>
      </c>
      <c r="T653" s="180" t="s">
        <v>390</v>
      </c>
      <c r="U653" s="180" t="s">
        <v>1177</v>
      </c>
      <c r="V653" s="180"/>
      <c r="W653" s="179"/>
      <c r="X653" s="179"/>
      <c r="Y653" s="179"/>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94"/>
      <c r="CD653" s="94"/>
      <c r="CE653" s="94"/>
      <c r="CF653" s="94"/>
      <c r="CG653" s="94"/>
      <c r="CH653" s="94"/>
      <c r="CI653" s="94"/>
      <c r="CJ653" s="94"/>
      <c r="CK653" s="94"/>
      <c r="CL653" s="94"/>
      <c r="CM653" s="94"/>
      <c r="CN653" s="94"/>
      <c r="CO653" s="94"/>
      <c r="CP653" s="94"/>
      <c r="CQ653" s="94"/>
      <c r="CR653" s="94"/>
      <c r="CS653" s="94"/>
      <c r="CT653" s="94"/>
      <c r="CU653" s="94"/>
      <c r="CV653" s="94"/>
      <c r="CW653" s="94"/>
      <c r="CX653" s="94"/>
      <c r="CY653" s="94"/>
      <c r="CZ653" s="94"/>
      <c r="DA653" s="94"/>
      <c r="DB653" s="94"/>
      <c r="DC653" s="94"/>
      <c r="DD653" s="94"/>
      <c r="DE653" s="94"/>
      <c r="DF653" s="94"/>
      <c r="DG653" s="94"/>
      <c r="DH653" s="94"/>
      <c r="DI653" s="94"/>
      <c r="DJ653" s="94"/>
      <c r="DK653" s="94"/>
      <c r="DL653" s="94"/>
      <c r="DM653" s="94"/>
      <c r="DN653" s="94"/>
      <c r="DO653" s="94"/>
      <c r="DP653" s="94"/>
      <c r="DQ653" s="94"/>
      <c r="DR653" s="94"/>
      <c r="DS653" s="94"/>
      <c r="DT653" s="94"/>
      <c r="DU653" s="94"/>
      <c r="DV653" s="94"/>
      <c r="DW653" s="94"/>
      <c r="DX653" s="94"/>
      <c r="DY653" s="94"/>
      <c r="DZ653" s="94"/>
      <c r="EA653" s="94"/>
      <c r="EB653" s="94"/>
      <c r="EC653" s="94"/>
      <c r="ED653" s="94"/>
      <c r="EE653" s="94"/>
      <c r="EF653" s="94"/>
      <c r="EG653" s="94"/>
      <c r="EH653" s="94"/>
      <c r="EI653" s="94"/>
      <c r="EJ653" s="94"/>
      <c r="EK653" s="94"/>
      <c r="EL653" s="94"/>
      <c r="EM653" s="94"/>
      <c r="EN653" s="94"/>
      <c r="EO653" s="94"/>
      <c r="EP653" s="94"/>
      <c r="EQ653" s="94"/>
      <c r="ER653" s="94"/>
      <c r="ES653" s="94"/>
      <c r="ET653" s="94"/>
      <c r="EU653" s="94"/>
      <c r="EV653" s="94"/>
      <c r="EW653" s="94"/>
      <c r="EX653" s="94"/>
      <c r="EY653" s="94"/>
      <c r="EZ653" s="94"/>
      <c r="FA653" s="94"/>
      <c r="FB653" s="94"/>
      <c r="FC653" s="94"/>
      <c r="FD653" s="94"/>
      <c r="FE653" s="94"/>
      <c r="FF653" s="94"/>
      <c r="FG653" s="94"/>
      <c r="FH653" s="94"/>
      <c r="FI653" s="94"/>
      <c r="FJ653" s="94"/>
      <c r="FK653" s="94"/>
      <c r="FL653" s="94"/>
      <c r="FM653" s="94"/>
      <c r="FN653" s="94"/>
      <c r="FO653" s="94"/>
      <c r="FP653" s="94"/>
      <c r="FQ653" s="94"/>
      <c r="FR653" s="94"/>
      <c r="FS653" s="94"/>
      <c r="FT653" s="94"/>
      <c r="FU653" s="94"/>
      <c r="FV653" s="94"/>
      <c r="FW653" s="94"/>
      <c r="FX653" s="94"/>
      <c r="FY653" s="94"/>
      <c r="FZ653" s="94"/>
      <c r="GA653" s="94"/>
      <c r="GB653" s="94"/>
      <c r="GC653" s="94"/>
      <c r="GD653" s="94"/>
      <c r="GE653" s="94"/>
      <c r="GF653" s="94"/>
      <c r="GG653" s="94"/>
      <c r="GH653" s="94"/>
      <c r="GI653" s="94"/>
      <c r="GJ653" s="94"/>
      <c r="GK653" s="94"/>
      <c r="GL653" s="94"/>
      <c r="GM653" s="94"/>
      <c r="GN653" s="94"/>
      <c r="GO653" s="94"/>
      <c r="GP653" s="94"/>
      <c r="GQ653" s="94"/>
      <c r="GR653" s="94"/>
      <c r="GS653" s="94"/>
      <c r="GT653" s="94"/>
      <c r="GU653" s="94"/>
      <c r="GV653" s="94"/>
      <c r="GW653" s="94"/>
      <c r="GX653" s="94"/>
      <c r="GY653" s="94"/>
      <c r="GZ653" s="94"/>
      <c r="HA653" s="94"/>
      <c r="HB653" s="94"/>
      <c r="HC653" s="94"/>
      <c r="HD653" s="94"/>
      <c r="HE653" s="94"/>
      <c r="HF653" s="94"/>
      <c r="HG653" s="94"/>
      <c r="HH653" s="94"/>
      <c r="HI653" s="94"/>
      <c r="HJ653" s="94"/>
      <c r="HK653" s="94"/>
      <c r="HL653" s="94"/>
      <c r="HM653" s="94"/>
      <c r="HN653" s="94"/>
      <c r="HO653" s="94"/>
      <c r="HP653" s="94"/>
      <c r="HQ653" s="94"/>
      <c r="HR653" s="94"/>
      <c r="HS653" s="94"/>
      <c r="HT653" s="94"/>
      <c r="HU653" s="94"/>
      <c r="HV653" s="94"/>
      <c r="HW653" s="94"/>
      <c r="HX653" s="94"/>
      <c r="HY653" s="94"/>
      <c r="HZ653" s="94"/>
      <c r="IA653" s="94"/>
      <c r="IB653" s="94"/>
      <c r="IC653" s="94"/>
      <c r="ID653" s="94"/>
      <c r="IE653" s="94"/>
      <c r="IF653" s="94"/>
      <c r="IG653" s="94"/>
      <c r="IH653" s="94"/>
      <c r="II653" s="94"/>
      <c r="IJ653" s="94"/>
      <c r="IK653" s="94"/>
      <c r="IL653" s="94"/>
      <c r="IM653" s="94"/>
      <c r="IN653" s="94"/>
      <c r="IO653" s="94"/>
      <c r="IP653" s="94"/>
      <c r="IQ653" s="94"/>
      <c r="IR653" s="94"/>
      <c r="IS653" s="94"/>
      <c r="IT653" s="94"/>
      <c r="IU653" s="94"/>
      <c r="IV653" s="94"/>
      <c r="IW653" s="94"/>
      <c r="IX653" s="94"/>
      <c r="IY653" s="94"/>
      <c r="IZ653" s="94"/>
      <c r="JA653" s="94"/>
      <c r="JB653" s="94"/>
    </row>
    <row r="654" spans="1:262" x14ac:dyDescent="0.2">
      <c r="A654" s="180">
        <v>39990</v>
      </c>
      <c r="B654" s="193" t="s">
        <v>1173</v>
      </c>
      <c r="C654" s="193" t="s">
        <v>200</v>
      </c>
      <c r="D654" s="193" t="s">
        <v>141</v>
      </c>
      <c r="E654" s="193" t="s">
        <v>144</v>
      </c>
      <c r="F654" s="194">
        <v>38292</v>
      </c>
      <c r="G654" s="186">
        <v>2004</v>
      </c>
      <c r="H654" s="180" t="s">
        <v>1174</v>
      </c>
      <c r="I654" s="180" t="str">
        <f>LEFT($H654,2)</f>
        <v>TN</v>
      </c>
      <c r="J654" s="180" t="str">
        <f>RIGHT($H654,2)</f>
        <v>AL</v>
      </c>
      <c r="K654" s="180" t="str">
        <f>IF($L654=$M654,L654,CONCATENATE($L654,", ",IF(ISBLANK(N654),"",CONCATENATE(N654,", ")),$M654))</f>
        <v>Midwest, South Central</v>
      </c>
      <c r="L654" s="180" t="str">
        <f>INDEX('State '!$A$1:$C$62,MATCH($I654,'State '!$B:$B,0),3)</f>
        <v>Midwest</v>
      </c>
      <c r="M654" s="180" t="str">
        <f>INDEX('State '!$A$1:$C$62,MATCH($J654,'State '!$B:$B,0),3)</f>
        <v>South Central</v>
      </c>
      <c r="N654" s="180"/>
      <c r="O654" s="187">
        <v>27</v>
      </c>
      <c r="P654" s="187">
        <v>6.8</v>
      </c>
      <c r="Q654" s="187">
        <v>57</v>
      </c>
      <c r="R654" s="186">
        <v>36</v>
      </c>
      <c r="S654" s="180" t="s">
        <v>135</v>
      </c>
      <c r="T654" s="180" t="s">
        <v>390</v>
      </c>
      <c r="U654" s="180" t="s">
        <v>1175</v>
      </c>
      <c r="V654" s="180"/>
      <c r="W654" s="179"/>
      <c r="X654" s="179"/>
      <c r="Y654" s="179"/>
      <c r="Z654" s="94"/>
      <c r="AA654" s="94"/>
      <c r="AB654" s="94"/>
    </row>
    <row r="655" spans="1:262" x14ac:dyDescent="0.2">
      <c r="A655" s="180">
        <v>39990</v>
      </c>
      <c r="B655" s="193" t="s">
        <v>1180</v>
      </c>
      <c r="C655" s="193" t="s">
        <v>1941</v>
      </c>
      <c r="D655" s="193" t="s">
        <v>141</v>
      </c>
      <c r="E655" s="193" t="s">
        <v>144</v>
      </c>
      <c r="F655" s="194">
        <v>38018</v>
      </c>
      <c r="G655" s="186">
        <v>2004</v>
      </c>
      <c r="H655" s="180" t="s">
        <v>1181</v>
      </c>
      <c r="I655" s="180" t="str">
        <f>LEFT($H655,2)</f>
        <v>AL</v>
      </c>
      <c r="J655" s="180" t="str">
        <f>RIGHT($H655,2)</f>
        <v>VA</v>
      </c>
      <c r="K655" s="180" t="str">
        <f>IF($L655=$M655,L655,CONCATENATE($L655,", ",IF(ISBLANK(N655),"",CONCATENATE(N655,", ")),$M655))</f>
        <v>South Central, Southeast, Northeast</v>
      </c>
      <c r="L655" s="180" t="str">
        <f>INDEX('State '!$A$1:$C$62,MATCH($I655,'State '!$B:$B,0),3)</f>
        <v>South Central</v>
      </c>
      <c r="M655" s="180" t="str">
        <f>INDEX('State '!$A$1:$C$62,MATCH($J655,'State '!$B:$B,0),3)</f>
        <v>Northeast</v>
      </c>
      <c r="N655" s="180" t="s">
        <v>15</v>
      </c>
      <c r="O655" s="187">
        <v>24.82</v>
      </c>
      <c r="P655" s="187">
        <v>25.86</v>
      </c>
      <c r="Q655" s="187">
        <v>53</v>
      </c>
      <c r="R655" s="186">
        <v>42</v>
      </c>
      <c r="S655" s="180" t="s">
        <v>135</v>
      </c>
      <c r="T655" s="180" t="s">
        <v>390</v>
      </c>
      <c r="U655" s="180" t="s">
        <v>1182</v>
      </c>
      <c r="V655" s="180"/>
      <c r="W655" s="179"/>
      <c r="X655" s="179"/>
      <c r="Y655" s="179"/>
      <c r="Z655" s="94"/>
      <c r="AA655" s="94"/>
      <c r="AB655" s="94"/>
    </row>
    <row r="656" spans="1:262" x14ac:dyDescent="0.2">
      <c r="A656" s="180">
        <v>39990</v>
      </c>
      <c r="B656" s="193" t="s">
        <v>1171</v>
      </c>
      <c r="C656" s="193" t="s">
        <v>308</v>
      </c>
      <c r="D656" s="193" t="s">
        <v>141</v>
      </c>
      <c r="E656" s="193" t="s">
        <v>144</v>
      </c>
      <c r="F656" s="194">
        <v>38231</v>
      </c>
      <c r="G656" s="186">
        <v>2004</v>
      </c>
      <c r="H656" s="180" t="s">
        <v>1163</v>
      </c>
      <c r="I656" s="180" t="str">
        <f>LEFT($H656,2)</f>
        <v>CO</v>
      </c>
      <c r="J656" s="180" t="str">
        <f>RIGHT($H656,2)</f>
        <v>NM</v>
      </c>
      <c r="K656" s="180" t="str">
        <f>IF($L656=$M656,L656,CONCATENATE($L656,", ",IF(ISBLANK(N656),"",CONCATENATE(N656,", ")),$M656))</f>
        <v>Mountain</v>
      </c>
      <c r="L656" s="180" t="str">
        <f>INDEX('State '!$A$1:$C$62,MATCH($I656,'State '!$B:$B,0),3)</f>
        <v>Mountain</v>
      </c>
      <c r="M656" s="180" t="str">
        <f>INDEX('State '!$A$1:$C$62,MATCH($J656,'State '!$B:$B,0),3)</f>
        <v>Mountain</v>
      </c>
      <c r="N656" s="180"/>
      <c r="O656" s="187">
        <v>33</v>
      </c>
      <c r="P656" s="187"/>
      <c r="Q656" s="187">
        <v>125</v>
      </c>
      <c r="R656" s="186">
        <v>22</v>
      </c>
      <c r="S656" s="180" t="s">
        <v>135</v>
      </c>
      <c r="T656" s="180" t="s">
        <v>390</v>
      </c>
      <c r="U656" s="180" t="s">
        <v>1172</v>
      </c>
      <c r="V656" s="180"/>
      <c r="W656" s="179"/>
      <c r="X656" s="179"/>
      <c r="Y656" s="179"/>
      <c r="Z656" s="94"/>
      <c r="AA656" s="94"/>
      <c r="AB656" s="94"/>
    </row>
    <row r="657" spans="1:262" x14ac:dyDescent="0.2">
      <c r="A657" s="180">
        <v>39990</v>
      </c>
      <c r="B657" s="193" t="s">
        <v>1191</v>
      </c>
      <c r="C657" s="193" t="s">
        <v>268</v>
      </c>
      <c r="D657" s="193" t="s">
        <v>141</v>
      </c>
      <c r="E657" s="193" t="s">
        <v>144</v>
      </c>
      <c r="F657" s="194">
        <v>38310</v>
      </c>
      <c r="G657" s="186">
        <v>2004</v>
      </c>
      <c r="H657" s="180" t="s">
        <v>1192</v>
      </c>
      <c r="I657" s="180" t="str">
        <f>LEFT($H657,2)</f>
        <v>NM</v>
      </c>
      <c r="J657" s="180" t="str">
        <f>RIGHT($H657,2)</f>
        <v>TX</v>
      </c>
      <c r="K657" s="180" t="str">
        <f>IF($L657=$M657,L657,CONCATENATE($L657,", ",IF(ISBLANK(N657),"",CONCATENATE(N657,", ")),$M657))</f>
        <v>Mountain, South Central</v>
      </c>
      <c r="L657" s="180" t="str">
        <f>INDEX('State '!$A$1:$C$62,MATCH($I657,'State '!$B:$B,0),3)</f>
        <v>Mountain</v>
      </c>
      <c r="M657" s="180" t="str">
        <f>INDEX('State '!$A$1:$C$62,MATCH($J657,'State '!$B:$B,0),3)</f>
        <v>South Central</v>
      </c>
      <c r="N657" s="180"/>
      <c r="O657" s="187">
        <v>0.25</v>
      </c>
      <c r="P657" s="187"/>
      <c r="Q657" s="187">
        <v>10</v>
      </c>
      <c r="R657" s="186">
        <v>24</v>
      </c>
      <c r="S657" s="180" t="s">
        <v>135</v>
      </c>
      <c r="T657" s="180" t="s">
        <v>390</v>
      </c>
      <c r="U657" s="180" t="s">
        <v>1193</v>
      </c>
      <c r="V657" s="180"/>
      <c r="W657" s="179"/>
      <c r="X657" s="179"/>
      <c r="Y657" s="179"/>
      <c r="Z657" s="94"/>
      <c r="AA657" s="94"/>
      <c r="AB657" s="94"/>
    </row>
    <row r="658" spans="1:262" x14ac:dyDescent="0.2">
      <c r="A658" s="180">
        <v>39990</v>
      </c>
      <c r="B658" s="193" t="s">
        <v>1165</v>
      </c>
      <c r="C658" s="193" t="s">
        <v>300</v>
      </c>
      <c r="D658" s="193" t="s">
        <v>134</v>
      </c>
      <c r="E658" s="193" t="s">
        <v>144</v>
      </c>
      <c r="F658" s="194">
        <v>38327</v>
      </c>
      <c r="G658" s="186">
        <v>2004</v>
      </c>
      <c r="H658" s="180" t="s">
        <v>34</v>
      </c>
      <c r="I658" s="180" t="str">
        <f>LEFT($H658,2)</f>
        <v>WI</v>
      </c>
      <c r="J658" s="180" t="str">
        <f>RIGHT($H658,2)</f>
        <v>WI</v>
      </c>
      <c r="K658" s="180" t="str">
        <f>IF($L658=$M658,L658,CONCATENATE($L658,", ",IF(ISBLANK(N658),"",CONCATENATE(N658,", ")),$M658))</f>
        <v>Midwest</v>
      </c>
      <c r="L658" s="180" t="str">
        <f>INDEX('State '!$A$1:$C$62,MATCH($I658,'State '!$B:$B,0),3)</f>
        <v>Midwest</v>
      </c>
      <c r="M658" s="180" t="str">
        <f>INDEX('State '!$A$1:$C$62,MATCH($J658,'State '!$B:$B,0),3)</f>
        <v>Midwest</v>
      </c>
      <c r="N658" s="180"/>
      <c r="O658" s="187">
        <v>46</v>
      </c>
      <c r="P658" s="187">
        <v>16.5</v>
      </c>
      <c r="Q658" s="187">
        <v>143</v>
      </c>
      <c r="R658" s="186" t="s">
        <v>614</v>
      </c>
      <c r="S658" s="180" t="s">
        <v>139</v>
      </c>
      <c r="T658" s="180" t="s">
        <v>188</v>
      </c>
      <c r="U658" s="180" t="s">
        <v>391</v>
      </c>
      <c r="V658" s="180"/>
      <c r="W658" s="179"/>
      <c r="X658" s="179"/>
      <c r="Y658" s="179"/>
      <c r="Z658" s="94"/>
      <c r="AA658" s="94"/>
      <c r="AB658" s="94"/>
    </row>
    <row r="659" spans="1:262" x14ac:dyDescent="0.2">
      <c r="A659" s="180">
        <v>39990</v>
      </c>
      <c r="B659" s="193" t="s">
        <v>1154</v>
      </c>
      <c r="C659" s="193" t="s">
        <v>249</v>
      </c>
      <c r="D659" s="193" t="s">
        <v>134</v>
      </c>
      <c r="E659" s="193" t="s">
        <v>144</v>
      </c>
      <c r="F659" s="194">
        <v>38292</v>
      </c>
      <c r="G659" s="186">
        <v>2004</v>
      </c>
      <c r="H659" s="180" t="s">
        <v>29</v>
      </c>
      <c r="I659" s="180" t="str">
        <f>LEFT($H659,2)</f>
        <v>WY</v>
      </c>
      <c r="J659" s="180" t="str">
        <f>RIGHT($H659,2)</f>
        <v>WY</v>
      </c>
      <c r="K659" s="180" t="str">
        <f>IF($L659=$M659,L659,CONCATENATE($L659,", ",IF(ISBLANK(N659),"",CONCATENATE(N659,", ")),$M659))</f>
        <v>Mountain</v>
      </c>
      <c r="L659" s="180" t="str">
        <f>INDEX('State '!$A$1:$C$62,MATCH($I659,'State '!$B:$B,0),3)</f>
        <v>Mountain</v>
      </c>
      <c r="M659" s="180" t="str">
        <f>INDEX('State '!$A$1:$C$62,MATCH($J659,'State '!$B:$B,0),3)</f>
        <v>Mountain</v>
      </c>
      <c r="N659" s="180"/>
      <c r="O659" s="187">
        <v>11.56</v>
      </c>
      <c r="P659" s="187">
        <v>5.25</v>
      </c>
      <c r="Q659" s="187">
        <v>110</v>
      </c>
      <c r="R659" s="186">
        <v>16</v>
      </c>
      <c r="S659" s="180" t="s">
        <v>135</v>
      </c>
      <c r="T659" s="180" t="s">
        <v>390</v>
      </c>
      <c r="U659" s="180" t="s">
        <v>1155</v>
      </c>
      <c r="V659" s="180"/>
      <c r="W659" s="185"/>
      <c r="X659" s="185"/>
      <c r="Y659" s="185"/>
      <c r="Z659" s="94"/>
      <c r="AA659" s="94"/>
      <c r="AB659" s="94"/>
    </row>
    <row r="660" spans="1:262" x14ac:dyDescent="0.2">
      <c r="A660" s="207">
        <v>39990</v>
      </c>
      <c r="B660" s="193" t="s">
        <v>1213</v>
      </c>
      <c r="C660" s="193" t="s">
        <v>201</v>
      </c>
      <c r="D660" s="193" t="s">
        <v>141</v>
      </c>
      <c r="E660" s="193" t="s">
        <v>144</v>
      </c>
      <c r="F660" s="194">
        <v>37949</v>
      </c>
      <c r="G660" s="195">
        <v>2003</v>
      </c>
      <c r="H660" s="180" t="s">
        <v>36</v>
      </c>
      <c r="I660" s="180" t="str">
        <f>LEFT($H660,2)</f>
        <v>MA</v>
      </c>
      <c r="J660" s="180" t="str">
        <f>RIGHT($H660,2)</f>
        <v>MA</v>
      </c>
      <c r="K660" s="180" t="str">
        <f>IF($L660=$M660,L660,CONCATENATE($L660,", ",IF(ISBLANK(N660),"",CONCATENATE(N660,", ")),$M660))</f>
        <v>Northeast</v>
      </c>
      <c r="L660" s="180" t="str">
        <f>INDEX('State '!$A$1:$C$62,MATCH($I660,'State '!$B:$B,0),3)</f>
        <v>Northeast</v>
      </c>
      <c r="M660" s="180" t="str">
        <f>INDEX('State '!$A$1:$C$62,MATCH($J660,'State '!$B:$B,0),3)</f>
        <v>Northeast</v>
      </c>
      <c r="N660" s="180"/>
      <c r="O660" s="187">
        <v>127</v>
      </c>
      <c r="P660" s="187">
        <v>29</v>
      </c>
      <c r="Q660" s="187">
        <v>295</v>
      </c>
      <c r="R660" s="186" t="s">
        <v>422</v>
      </c>
      <c r="S660" s="180" t="s">
        <v>135</v>
      </c>
      <c r="T660" s="180" t="s">
        <v>390</v>
      </c>
      <c r="U660" s="180" t="s">
        <v>1214</v>
      </c>
      <c r="V660" s="180"/>
      <c r="W660" s="179"/>
      <c r="X660" s="218"/>
      <c r="Y660" s="218"/>
      <c r="Z660" s="94"/>
      <c r="AA660" s="94"/>
      <c r="AB660" s="94"/>
    </row>
    <row r="661" spans="1:262" ht="25.5" x14ac:dyDescent="0.2">
      <c r="A661" s="180">
        <v>39990</v>
      </c>
      <c r="B661" s="193" t="s">
        <v>1249</v>
      </c>
      <c r="C661" s="193" t="s">
        <v>259</v>
      </c>
      <c r="D661" s="193" t="s">
        <v>134</v>
      </c>
      <c r="E661" s="193" t="s">
        <v>144</v>
      </c>
      <c r="F661" s="194">
        <v>37865</v>
      </c>
      <c r="G661" s="195">
        <v>2003</v>
      </c>
      <c r="H661" s="180" t="s">
        <v>37</v>
      </c>
      <c r="I661" s="180" t="str">
        <f>LEFT($H661,2)</f>
        <v>OK</v>
      </c>
      <c r="J661" s="180" t="str">
        <f>RIGHT($H661,2)</f>
        <v>OK</v>
      </c>
      <c r="K661" s="180" t="str">
        <f>IF($L661=$M661,L661,CONCATENATE($L661,", ",IF(ISBLANK(N661),"",CONCATENATE(N661,", ")),$M661))</f>
        <v>South Central</v>
      </c>
      <c r="L661" s="180" t="str">
        <f>INDEX('State '!$A$1:$C$62,MATCH($I661,'State '!$B:$B,0),3)</f>
        <v>South Central</v>
      </c>
      <c r="M661" s="180" t="str">
        <f>INDEX('State '!$A$1:$C$62,MATCH($J661,'State '!$B:$B,0),3)</f>
        <v>South Central</v>
      </c>
      <c r="N661" s="180"/>
      <c r="O661" s="187">
        <v>1.45</v>
      </c>
      <c r="P661" s="187">
        <v>0.5</v>
      </c>
      <c r="Q661" s="187">
        <v>240</v>
      </c>
      <c r="R661" s="186">
        <v>20</v>
      </c>
      <c r="S661" s="180" t="s">
        <v>135</v>
      </c>
      <c r="T661" s="180" t="s">
        <v>390</v>
      </c>
      <c r="U661" s="180" t="s">
        <v>1250</v>
      </c>
      <c r="V661" s="180"/>
      <c r="W661" s="179"/>
      <c r="X661" s="179"/>
      <c r="Y661" s="179"/>
      <c r="Z661" s="94"/>
      <c r="AA661" s="94"/>
      <c r="AB661" s="94"/>
    </row>
    <row r="662" spans="1:262" ht="25.5" x14ac:dyDescent="0.2">
      <c r="A662" s="180">
        <v>39990</v>
      </c>
      <c r="B662" s="181" t="s">
        <v>1219</v>
      </c>
      <c r="C662" s="181" t="s">
        <v>263</v>
      </c>
      <c r="D662" s="181" t="s">
        <v>134</v>
      </c>
      <c r="E662" s="193" t="s">
        <v>144</v>
      </c>
      <c r="F662" s="194">
        <v>37965</v>
      </c>
      <c r="G662" s="195">
        <v>2003</v>
      </c>
      <c r="H662" s="180" t="s">
        <v>395</v>
      </c>
      <c r="I662" s="180" t="str">
        <f>LEFT($H662,2)</f>
        <v>PA</v>
      </c>
      <c r="J662" s="180" t="str">
        <f>RIGHT($H662,2)</f>
        <v>MD</v>
      </c>
      <c r="K662" s="180" t="str">
        <f>IF($L662=$M662,L662,CONCATENATE($L662,", ",IF(ISBLANK(N662),"",CONCATENATE(N662,", ")),$M662))</f>
        <v>Northeast</v>
      </c>
      <c r="L662" s="180" t="str">
        <f>INDEX('State '!$A$1:$C$62,MATCH($I662,'State '!$B:$B,0),3)</f>
        <v>Northeast</v>
      </c>
      <c r="M662" s="180" t="str">
        <f>INDEX('State '!$A$1:$C$62,MATCH($J662,'State '!$B:$B,0),3)</f>
        <v>Northeast</v>
      </c>
      <c r="N662" s="180"/>
      <c r="O662" s="187">
        <v>29.2</v>
      </c>
      <c r="P662" s="187">
        <v>9.3000000000000007</v>
      </c>
      <c r="Q662" s="186">
        <v>263</v>
      </c>
      <c r="R662" s="186" t="s">
        <v>1220</v>
      </c>
      <c r="S662" s="180" t="s">
        <v>135</v>
      </c>
      <c r="T662" s="180" t="s">
        <v>390</v>
      </c>
      <c r="U662" s="180" t="s">
        <v>1221</v>
      </c>
      <c r="V662" s="180"/>
      <c r="W662" s="179"/>
      <c r="X662" s="179"/>
      <c r="Y662" s="179"/>
      <c r="Z662" s="94"/>
      <c r="AA662" s="94"/>
      <c r="AB662" s="94"/>
    </row>
    <row r="663" spans="1:262" x14ac:dyDescent="0.2">
      <c r="A663" s="180">
        <v>39990</v>
      </c>
      <c r="B663" s="193" t="s">
        <v>2142</v>
      </c>
      <c r="C663" s="193" t="s">
        <v>260</v>
      </c>
      <c r="D663" s="193" t="s">
        <v>141</v>
      </c>
      <c r="E663" s="193" t="s">
        <v>144</v>
      </c>
      <c r="F663" s="194">
        <v>37956</v>
      </c>
      <c r="G663" s="195">
        <v>2003</v>
      </c>
      <c r="H663" s="180" t="s">
        <v>25</v>
      </c>
      <c r="I663" s="180" t="str">
        <f>LEFT($H663,2)</f>
        <v>CO</v>
      </c>
      <c r="J663" s="180" t="str">
        <f>RIGHT($H663,2)</f>
        <v>CO</v>
      </c>
      <c r="K663" s="180" t="str">
        <f>IF($L663=$M663,L663,CONCATENATE($L663,", ",IF(ISBLANK(N663),"",CONCATENATE(N663,", ")),$M663))</f>
        <v>Mountain</v>
      </c>
      <c r="L663" s="180" t="str">
        <f>INDEX('State '!$A$1:$C$62,MATCH($I663,'State '!$B:$B,0),3)</f>
        <v>Mountain</v>
      </c>
      <c r="M663" s="180" t="str">
        <f>INDEX('State '!$A$1:$C$62,MATCH($J663,'State '!$B:$B,0),3)</f>
        <v>Mountain</v>
      </c>
      <c r="N663" s="180"/>
      <c r="O663" s="187">
        <v>13.4</v>
      </c>
      <c r="P663" s="187"/>
      <c r="Q663" s="187">
        <v>42</v>
      </c>
      <c r="R663" s="186"/>
      <c r="S663" s="180" t="s">
        <v>135</v>
      </c>
      <c r="T663" s="180" t="s">
        <v>390</v>
      </c>
      <c r="U663" s="180" t="s">
        <v>1253</v>
      </c>
      <c r="V663" s="180"/>
      <c r="W663" s="179"/>
      <c r="X663" s="179"/>
      <c r="Y663" s="179"/>
      <c r="Z663" s="94"/>
      <c r="AA663" s="94"/>
      <c r="AB663" s="94"/>
    </row>
    <row r="664" spans="1:262" x14ac:dyDescent="0.2">
      <c r="A664" s="180">
        <v>39990</v>
      </c>
      <c r="B664" s="193" t="s">
        <v>1254</v>
      </c>
      <c r="C664" s="193" t="s">
        <v>260</v>
      </c>
      <c r="D664" s="193" t="s">
        <v>141</v>
      </c>
      <c r="E664" s="193" t="s">
        <v>144</v>
      </c>
      <c r="F664" s="194">
        <v>37956</v>
      </c>
      <c r="G664" s="195">
        <v>2003</v>
      </c>
      <c r="H664" s="180" t="s">
        <v>25</v>
      </c>
      <c r="I664" s="180" t="str">
        <f>LEFT($H664,2)</f>
        <v>CO</v>
      </c>
      <c r="J664" s="180" t="str">
        <f>RIGHT($H664,2)</f>
        <v>CO</v>
      </c>
      <c r="K664" s="180" t="str">
        <f>IF($L664=$M664,L664,CONCATENATE($L664,", ",IF(ISBLANK(N664),"",CONCATENATE(N664,", ")),$M664))</f>
        <v>Mountain</v>
      </c>
      <c r="L664" s="180" t="str">
        <f>INDEX('State '!$A$1:$C$62,MATCH($I664,'State '!$B:$B,0),3)</f>
        <v>Mountain</v>
      </c>
      <c r="M664" s="180" t="str">
        <f>INDEX('State '!$A$1:$C$62,MATCH($J664,'State '!$B:$B,0),3)</f>
        <v>Mountain</v>
      </c>
      <c r="N664" s="180"/>
      <c r="O664" s="187">
        <v>9.76</v>
      </c>
      <c r="P664" s="187"/>
      <c r="Q664" s="187">
        <v>50</v>
      </c>
      <c r="R664" s="186"/>
      <c r="S664" s="180" t="s">
        <v>135</v>
      </c>
      <c r="T664" s="180" t="s">
        <v>390</v>
      </c>
      <c r="U664" s="180" t="s">
        <v>1253</v>
      </c>
      <c r="V664" s="180"/>
      <c r="W664" s="179"/>
      <c r="X664" s="179"/>
      <c r="Y664" s="179"/>
      <c r="Z664" s="94"/>
      <c r="AA664" s="94"/>
      <c r="AB664" s="94"/>
    </row>
    <row r="665" spans="1:262" x14ac:dyDescent="0.2">
      <c r="A665" s="180">
        <v>39990</v>
      </c>
      <c r="B665" s="193" t="s">
        <v>1215</v>
      </c>
      <c r="C665" s="193" t="s">
        <v>225</v>
      </c>
      <c r="D665" s="193" t="s">
        <v>141</v>
      </c>
      <c r="E665" s="193" t="s">
        <v>144</v>
      </c>
      <c r="F665" s="194">
        <v>37575</v>
      </c>
      <c r="G665" s="195">
        <v>2003</v>
      </c>
      <c r="H665" s="180" t="s">
        <v>7</v>
      </c>
      <c r="I665" s="180" t="str">
        <f>LEFT($H665,2)</f>
        <v>PA</v>
      </c>
      <c r="J665" s="180" t="str">
        <f>RIGHT($H665,2)</f>
        <v>PA</v>
      </c>
      <c r="K665" s="180" t="str">
        <f>IF($L665=$M665,L665,CONCATENATE($L665,", ",IF(ISBLANK(N665),"",CONCATENATE(N665,", ")),$M665))</f>
        <v>Northeast</v>
      </c>
      <c r="L665" s="180" t="str">
        <f>INDEX('State '!$A$1:$C$62,MATCH($I665,'State '!$B:$B,0),3)</f>
        <v>Northeast</v>
      </c>
      <c r="M665" s="180" t="str">
        <f>INDEX('State '!$A$1:$C$62,MATCH($J665,'State '!$B:$B,0),3)</f>
        <v>Northeast</v>
      </c>
      <c r="N665" s="180"/>
      <c r="O665" s="187">
        <v>10.3</v>
      </c>
      <c r="P665" s="187"/>
      <c r="Q665" s="187">
        <v>127</v>
      </c>
      <c r="R665" s="186"/>
      <c r="S665" s="180" t="s">
        <v>135</v>
      </c>
      <c r="T665" s="180" t="s">
        <v>390</v>
      </c>
      <c r="U665" s="180" t="s">
        <v>1216</v>
      </c>
      <c r="V665" s="180"/>
      <c r="W665" s="179"/>
      <c r="X665" s="179"/>
      <c r="Y665" s="179"/>
      <c r="Z665" s="94"/>
      <c r="AA665" s="94"/>
      <c r="AB665" s="94"/>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19"/>
      <c r="DX665" s="19"/>
      <c r="DY665" s="19"/>
      <c r="DZ665" s="19"/>
      <c r="EA665" s="19"/>
      <c r="EB665" s="19"/>
      <c r="EC665" s="19"/>
      <c r="ED665" s="19"/>
      <c r="EE665" s="19"/>
      <c r="EF665" s="19"/>
      <c r="EG665" s="19"/>
      <c r="EH665" s="19"/>
      <c r="EI665" s="19"/>
      <c r="EJ665" s="19"/>
      <c r="EK665" s="19"/>
      <c r="EL665" s="19"/>
      <c r="EM665" s="19"/>
      <c r="EN665" s="19"/>
      <c r="EO665" s="19"/>
      <c r="EP665" s="19"/>
      <c r="EQ665" s="19"/>
      <c r="ER665" s="19"/>
      <c r="ES665" s="19"/>
      <c r="ET665" s="19"/>
      <c r="EU665" s="19"/>
      <c r="EV665" s="19"/>
      <c r="EW665" s="19"/>
      <c r="EX665" s="19"/>
      <c r="EY665" s="19"/>
      <c r="EZ665" s="19"/>
      <c r="FA665" s="19"/>
      <c r="FB665" s="19"/>
      <c r="FC665" s="19"/>
      <c r="FD665" s="19"/>
      <c r="FE665" s="19"/>
      <c r="FF665" s="19"/>
      <c r="FG665" s="19"/>
      <c r="FH665" s="19"/>
      <c r="FI665" s="19"/>
      <c r="FJ665" s="19"/>
      <c r="FK665" s="19"/>
      <c r="FL665" s="19"/>
      <c r="FM665" s="19"/>
      <c r="FN665" s="19"/>
      <c r="FO665" s="19"/>
      <c r="FP665" s="19"/>
      <c r="FQ665" s="19"/>
      <c r="FR665" s="19"/>
      <c r="FS665" s="19"/>
      <c r="FT665" s="19"/>
      <c r="FU665" s="19"/>
      <c r="FV665" s="19"/>
      <c r="FW665" s="19"/>
      <c r="FX665" s="19"/>
      <c r="FY665" s="19"/>
      <c r="FZ665" s="19"/>
      <c r="GA665" s="19"/>
      <c r="GB665" s="19"/>
      <c r="GC665" s="19"/>
      <c r="GD665" s="19"/>
      <c r="GE665" s="19"/>
      <c r="GF665" s="19"/>
      <c r="GG665" s="19"/>
      <c r="GH665" s="19"/>
      <c r="GI665" s="19"/>
      <c r="GJ665" s="19"/>
      <c r="GK665" s="19"/>
      <c r="GL665" s="19"/>
      <c r="GM665" s="19"/>
      <c r="GN665" s="19"/>
      <c r="GO665" s="19"/>
      <c r="GP665" s="19"/>
      <c r="GQ665" s="19"/>
      <c r="GR665" s="19"/>
      <c r="GS665" s="19"/>
      <c r="GT665" s="19"/>
      <c r="GU665" s="19"/>
      <c r="GV665" s="19"/>
      <c r="GW665" s="19"/>
      <c r="GX665" s="19"/>
      <c r="GY665" s="19"/>
      <c r="GZ665" s="19"/>
      <c r="HA665" s="19"/>
      <c r="HB665" s="19"/>
      <c r="HC665" s="19"/>
      <c r="HD665" s="19"/>
      <c r="HE665" s="19"/>
      <c r="HF665" s="19"/>
      <c r="HG665" s="19"/>
      <c r="HH665" s="19"/>
      <c r="HI665" s="19"/>
      <c r="HJ665" s="19"/>
      <c r="HK665" s="19"/>
      <c r="HL665" s="19"/>
      <c r="HM665" s="19"/>
      <c r="HN665" s="19"/>
      <c r="HO665" s="19"/>
      <c r="HP665" s="19"/>
      <c r="HQ665" s="19"/>
      <c r="HR665" s="19"/>
      <c r="HS665" s="19"/>
      <c r="HT665" s="19"/>
      <c r="HU665" s="19"/>
      <c r="HV665" s="19"/>
      <c r="HW665" s="19"/>
      <c r="HX665" s="19"/>
      <c r="HY665" s="19"/>
      <c r="HZ665" s="19"/>
      <c r="IA665" s="19"/>
      <c r="IB665" s="19"/>
      <c r="IC665" s="19"/>
      <c r="ID665" s="19"/>
      <c r="IE665" s="19"/>
      <c r="IF665" s="19"/>
      <c r="IG665" s="19"/>
      <c r="IH665" s="19"/>
      <c r="II665" s="19"/>
      <c r="IJ665" s="19"/>
      <c r="IK665" s="19"/>
      <c r="IL665" s="19"/>
      <c r="IM665" s="19"/>
      <c r="IN665" s="19"/>
      <c r="IO665" s="19"/>
      <c r="IP665" s="19"/>
      <c r="IQ665" s="19"/>
      <c r="IR665" s="19"/>
      <c r="IS665" s="19"/>
      <c r="IT665" s="19"/>
      <c r="IU665" s="19"/>
      <c r="IV665" s="19"/>
      <c r="IW665" s="19"/>
      <c r="IX665" s="19"/>
      <c r="IY665" s="19"/>
      <c r="IZ665" s="19"/>
      <c r="JA665" s="19"/>
      <c r="JB665" s="19"/>
    </row>
    <row r="666" spans="1:262" s="19" customFormat="1" x14ac:dyDescent="0.2">
      <c r="A666" s="180">
        <v>39990</v>
      </c>
      <c r="B666" s="193" t="s">
        <v>1261</v>
      </c>
      <c r="C666" s="193" t="s">
        <v>219</v>
      </c>
      <c r="D666" s="193" t="s">
        <v>141</v>
      </c>
      <c r="E666" s="193" t="s">
        <v>144</v>
      </c>
      <c r="F666" s="194">
        <v>37926</v>
      </c>
      <c r="G666" s="195">
        <v>2003</v>
      </c>
      <c r="H666" s="180" t="s">
        <v>832</v>
      </c>
      <c r="I666" s="180" t="str">
        <f>LEFT($H666,2)</f>
        <v>PA</v>
      </c>
      <c r="J666" s="180" t="str">
        <f>RIGHT($H666,2)</f>
        <v>DE</v>
      </c>
      <c r="K666" s="180" t="str">
        <f>IF($L666=$M666,L666,CONCATENATE($L666,", ",IF(ISBLANK(N666),"",CONCATENATE(N666,", ")),$M666))</f>
        <v>Northeast</v>
      </c>
      <c r="L666" s="180" t="str">
        <f>INDEX('State '!$A$1:$C$62,MATCH($I666,'State '!$B:$B,0),3)</f>
        <v>Northeast</v>
      </c>
      <c r="M666" s="180" t="str">
        <f>INDEX('State '!$A$1:$C$62,MATCH($J666,'State '!$B:$B,0),3)</f>
        <v>Northeast</v>
      </c>
      <c r="N666" s="180"/>
      <c r="O666" s="187">
        <v>1.23</v>
      </c>
      <c r="P666" s="187"/>
      <c r="Q666" s="187">
        <v>3.8</v>
      </c>
      <c r="R666" s="186">
        <v>16</v>
      </c>
      <c r="S666" s="180" t="s">
        <v>135</v>
      </c>
      <c r="T666" s="180" t="s">
        <v>390</v>
      </c>
      <c r="U666" s="180" t="s">
        <v>1081</v>
      </c>
      <c r="V666" s="180"/>
      <c r="W666" s="179"/>
      <c r="X666" s="179"/>
      <c r="Y666" s="179"/>
    </row>
    <row r="667" spans="1:262" s="19" customFormat="1" x14ac:dyDescent="0.2">
      <c r="A667" s="180">
        <v>40056</v>
      </c>
      <c r="B667" s="193" t="s">
        <v>1268</v>
      </c>
      <c r="C667" s="193" t="s">
        <v>233</v>
      </c>
      <c r="D667" s="193" t="s">
        <v>141</v>
      </c>
      <c r="E667" s="193" t="s">
        <v>144</v>
      </c>
      <c r="F667" s="194">
        <v>37944</v>
      </c>
      <c r="G667" s="195">
        <v>2003</v>
      </c>
      <c r="H667" s="180" t="s">
        <v>767</v>
      </c>
      <c r="I667" s="180" t="str">
        <f>LEFT($H667,2)</f>
        <v>VA</v>
      </c>
      <c r="J667" s="180" t="str">
        <f>RIGHT($H667,2)</f>
        <v>NC</v>
      </c>
      <c r="K667" s="180" t="str">
        <f>IF($L667=$M667,L667,CONCATENATE($L667,", ",IF(ISBLANK(N667),"",CONCATENATE(N667,", ")),$M667))</f>
        <v>Northeast, Southeast</v>
      </c>
      <c r="L667" s="180" t="str">
        <f>INDEX('State '!$A$1:$C$62,MATCH($I667,'State '!$B:$B,0),3)</f>
        <v>Northeast</v>
      </c>
      <c r="M667" s="180" t="str">
        <f>INDEX('State '!$A$1:$C$62,MATCH($J667,'State '!$B:$B,0),3)</f>
        <v>Southeast</v>
      </c>
      <c r="N667" s="180"/>
      <c r="O667" s="187">
        <v>225</v>
      </c>
      <c r="P667" s="187">
        <v>95</v>
      </c>
      <c r="Q667" s="187">
        <v>315</v>
      </c>
      <c r="R667" s="186" t="s">
        <v>614</v>
      </c>
      <c r="S667" s="180" t="s">
        <v>135</v>
      </c>
      <c r="T667" s="180" t="s">
        <v>390</v>
      </c>
      <c r="U667" s="180" t="s">
        <v>813</v>
      </c>
      <c r="V667" s="180"/>
      <c r="W667" s="179"/>
      <c r="X667" s="179"/>
      <c r="Y667" s="179"/>
      <c r="AC667" s="94"/>
      <c r="AD667" s="94"/>
      <c r="AE667" s="94"/>
      <c r="AF667" s="94"/>
      <c r="AG667" s="94"/>
      <c r="AH667" s="94"/>
      <c r="AI667" s="94"/>
      <c r="AJ667" s="94"/>
      <c r="AK667" s="94"/>
      <c r="AL667" s="94"/>
      <c r="AM667" s="94"/>
      <c r="AN667" s="94"/>
      <c r="AO667" s="94"/>
      <c r="AP667" s="94"/>
      <c r="AQ667" s="94"/>
      <c r="AR667" s="94"/>
      <c r="AS667" s="94"/>
      <c r="AT667" s="94"/>
      <c r="AU667" s="94"/>
      <c r="AV667" s="94"/>
      <c r="AW667" s="94"/>
      <c r="AX667" s="94"/>
      <c r="AY667" s="94"/>
      <c r="AZ667" s="94"/>
      <c r="BA667" s="94"/>
      <c r="BB667" s="94"/>
      <c r="BC667" s="94"/>
      <c r="BD667" s="94"/>
      <c r="BE667" s="94"/>
      <c r="BF667" s="94"/>
      <c r="BG667" s="94"/>
      <c r="BH667" s="94"/>
      <c r="BI667" s="94"/>
      <c r="BJ667" s="94"/>
      <c r="BK667" s="94"/>
      <c r="BL667" s="94"/>
      <c r="BM667" s="94"/>
      <c r="BN667" s="94"/>
      <c r="BO667" s="94"/>
      <c r="BP667" s="94"/>
      <c r="BQ667" s="94"/>
      <c r="BR667" s="94"/>
      <c r="BS667" s="94"/>
      <c r="BT667" s="94"/>
      <c r="BU667" s="94"/>
      <c r="BV667" s="94"/>
      <c r="BW667" s="94"/>
      <c r="BX667" s="94"/>
      <c r="BY667" s="94"/>
      <c r="BZ667" s="94"/>
      <c r="CA667" s="94"/>
      <c r="CB667" s="94"/>
      <c r="CC667" s="94"/>
      <c r="CD667" s="94"/>
      <c r="CE667" s="94"/>
      <c r="CF667" s="94"/>
      <c r="CG667" s="94"/>
      <c r="CH667" s="94"/>
      <c r="CI667" s="94"/>
      <c r="CJ667" s="94"/>
      <c r="CK667" s="94"/>
      <c r="CL667" s="94"/>
      <c r="CM667" s="94"/>
      <c r="CN667" s="94"/>
      <c r="CO667" s="94"/>
      <c r="CP667" s="94"/>
      <c r="CQ667" s="94"/>
      <c r="CR667" s="94"/>
      <c r="CS667" s="94"/>
      <c r="CT667" s="94"/>
      <c r="CU667" s="94"/>
      <c r="CV667" s="94"/>
      <c r="CW667" s="94"/>
      <c r="CX667" s="94"/>
      <c r="CY667" s="94"/>
      <c r="CZ667" s="94"/>
      <c r="DA667" s="94"/>
      <c r="DB667" s="94"/>
      <c r="DC667" s="94"/>
      <c r="DD667" s="94"/>
      <c r="DE667" s="94"/>
      <c r="DF667" s="94"/>
      <c r="DG667" s="94"/>
      <c r="DH667" s="94"/>
      <c r="DI667" s="94"/>
      <c r="DJ667" s="94"/>
      <c r="DK667" s="94"/>
      <c r="DL667" s="94"/>
      <c r="DM667" s="94"/>
      <c r="DN667" s="94"/>
      <c r="DO667" s="94"/>
      <c r="DP667" s="94"/>
      <c r="DQ667" s="94"/>
      <c r="DR667" s="94"/>
      <c r="DS667" s="94"/>
      <c r="DT667" s="94"/>
      <c r="DU667" s="94"/>
      <c r="DV667" s="94"/>
      <c r="DW667" s="94"/>
      <c r="DX667" s="94"/>
      <c r="DY667" s="94"/>
      <c r="DZ667" s="94"/>
      <c r="EA667" s="94"/>
      <c r="EB667" s="94"/>
      <c r="EC667" s="94"/>
      <c r="ED667" s="94"/>
      <c r="EE667" s="94"/>
      <c r="EF667" s="94"/>
      <c r="EG667" s="94"/>
      <c r="EH667" s="94"/>
      <c r="EI667" s="94"/>
      <c r="EJ667" s="94"/>
      <c r="EK667" s="94"/>
      <c r="EL667" s="94"/>
      <c r="EM667" s="94"/>
      <c r="EN667" s="94"/>
      <c r="EO667" s="94"/>
      <c r="EP667" s="94"/>
      <c r="EQ667" s="94"/>
      <c r="ER667" s="94"/>
      <c r="ES667" s="94"/>
      <c r="ET667" s="94"/>
      <c r="EU667" s="94"/>
      <c r="EV667" s="94"/>
      <c r="EW667" s="94"/>
      <c r="EX667" s="94"/>
      <c r="EY667" s="94"/>
      <c r="EZ667" s="94"/>
      <c r="FA667" s="94"/>
      <c r="FB667" s="94"/>
      <c r="FC667" s="94"/>
      <c r="FD667" s="94"/>
      <c r="FE667" s="94"/>
      <c r="FF667" s="94"/>
      <c r="FG667" s="94"/>
      <c r="FH667" s="94"/>
      <c r="FI667" s="94"/>
      <c r="FJ667" s="94"/>
      <c r="FK667" s="94"/>
      <c r="FL667" s="94"/>
      <c r="FM667" s="94"/>
      <c r="FN667" s="94"/>
      <c r="FO667" s="94"/>
      <c r="FP667" s="94"/>
      <c r="FQ667" s="94"/>
      <c r="FR667" s="94"/>
      <c r="FS667" s="94"/>
      <c r="FT667" s="94"/>
      <c r="FU667" s="94"/>
      <c r="FV667" s="94"/>
      <c r="FW667" s="94"/>
      <c r="FX667" s="94"/>
      <c r="FY667" s="94"/>
      <c r="FZ667" s="94"/>
      <c r="GA667" s="94"/>
      <c r="GB667" s="94"/>
      <c r="GC667" s="94"/>
      <c r="GD667" s="94"/>
      <c r="GE667" s="94"/>
      <c r="GF667" s="94"/>
      <c r="GG667" s="94"/>
      <c r="GH667" s="94"/>
      <c r="GI667" s="94"/>
      <c r="GJ667" s="94"/>
      <c r="GK667" s="94"/>
      <c r="GL667" s="94"/>
      <c r="GM667" s="94"/>
      <c r="GN667" s="94"/>
      <c r="GO667" s="94"/>
      <c r="GP667" s="94"/>
      <c r="GQ667" s="94"/>
      <c r="GR667" s="94"/>
      <c r="GS667" s="94"/>
      <c r="GT667" s="94"/>
      <c r="GU667" s="94"/>
      <c r="GV667" s="94"/>
      <c r="GW667" s="94"/>
      <c r="GX667" s="94"/>
      <c r="GY667" s="94"/>
      <c r="GZ667" s="94"/>
      <c r="HA667" s="94"/>
      <c r="HB667" s="94"/>
      <c r="HC667" s="94"/>
      <c r="HD667" s="94"/>
      <c r="HE667" s="94"/>
      <c r="HF667" s="94"/>
      <c r="HG667" s="94"/>
      <c r="HH667" s="94"/>
      <c r="HI667" s="94"/>
      <c r="HJ667" s="94"/>
      <c r="HK667" s="94"/>
      <c r="HL667" s="94"/>
      <c r="HM667" s="94"/>
      <c r="HN667" s="94"/>
      <c r="HO667" s="94"/>
      <c r="HP667" s="94"/>
      <c r="HQ667" s="94"/>
      <c r="HR667" s="94"/>
      <c r="HS667" s="94"/>
      <c r="HT667" s="94"/>
      <c r="HU667" s="94"/>
      <c r="HV667" s="94"/>
      <c r="HW667" s="94"/>
      <c r="HX667" s="94"/>
      <c r="HY667" s="94"/>
      <c r="HZ667" s="94"/>
      <c r="IA667" s="94"/>
      <c r="IB667" s="94"/>
      <c r="IC667" s="94"/>
      <c r="ID667" s="94"/>
      <c r="IE667" s="94"/>
      <c r="IF667" s="94"/>
      <c r="IG667" s="94"/>
      <c r="IH667" s="94"/>
      <c r="II667" s="94"/>
      <c r="IJ667" s="94"/>
      <c r="IK667" s="94"/>
      <c r="IL667" s="94"/>
      <c r="IM667" s="94"/>
      <c r="IN667" s="94"/>
      <c r="IO667" s="94"/>
      <c r="IP667" s="94"/>
      <c r="IQ667" s="94"/>
      <c r="IR667" s="94"/>
      <c r="IS667" s="94"/>
      <c r="IT667" s="94"/>
      <c r="IU667" s="94"/>
      <c r="IV667" s="94"/>
      <c r="IW667" s="94"/>
      <c r="IX667" s="94"/>
      <c r="IY667" s="94"/>
      <c r="IZ667" s="94"/>
      <c r="JA667" s="94"/>
      <c r="JB667" s="94"/>
    </row>
    <row r="668" spans="1:262" ht="25.5" x14ac:dyDescent="0.2">
      <c r="A668" s="180">
        <v>39990</v>
      </c>
      <c r="B668" s="193" t="s">
        <v>1283</v>
      </c>
      <c r="C668" s="193" t="s">
        <v>237</v>
      </c>
      <c r="D668" s="193" t="s">
        <v>141</v>
      </c>
      <c r="E668" s="193" t="s">
        <v>144</v>
      </c>
      <c r="F668" s="194">
        <v>37742</v>
      </c>
      <c r="G668" s="195">
        <v>2003</v>
      </c>
      <c r="H668" s="180" t="s">
        <v>1284</v>
      </c>
      <c r="I668" s="180" t="str">
        <f>LEFT($H668,2)</f>
        <v>MS</v>
      </c>
      <c r="J668" s="180" t="str">
        <f>RIGHT($H668,2)</f>
        <v>FL</v>
      </c>
      <c r="K668" s="180" t="str">
        <f>IF($L668=$M668,L668,CONCATENATE($L668,", ",IF(ISBLANK(N668),"",CONCATENATE(N668,", ")),$M668))</f>
        <v>South Central, Southeast</v>
      </c>
      <c r="L668" s="180" t="str">
        <f>INDEX('State '!$A$1:$C$62,MATCH($I668,'State '!$B:$B,0),3)</f>
        <v>South Central</v>
      </c>
      <c r="M668" s="180" t="str">
        <f>INDEX('State '!$A$1:$C$62,MATCH($J668,'State '!$B:$B,0),3)</f>
        <v>Southeast</v>
      </c>
      <c r="N668" s="180"/>
      <c r="O668" s="187">
        <v>132</v>
      </c>
      <c r="P668" s="187">
        <v>136</v>
      </c>
      <c r="Q668" s="187">
        <v>130</v>
      </c>
      <c r="R668" s="186" t="s">
        <v>1285</v>
      </c>
      <c r="S668" s="180" t="s">
        <v>135</v>
      </c>
      <c r="T668" s="180" t="s">
        <v>390</v>
      </c>
      <c r="U668" s="180" t="s">
        <v>1286</v>
      </c>
      <c r="V668" s="180"/>
      <c r="W668" s="179"/>
      <c r="X668" s="179"/>
      <c r="Y668" s="179"/>
      <c r="Z668" s="94"/>
      <c r="AA668" s="94"/>
      <c r="AB668" s="94"/>
    </row>
    <row r="669" spans="1:262" x14ac:dyDescent="0.2">
      <c r="A669" s="180">
        <v>39990</v>
      </c>
      <c r="B669" s="193" t="s">
        <v>1247</v>
      </c>
      <c r="C669" s="193" t="s">
        <v>237</v>
      </c>
      <c r="D669" s="193" t="s">
        <v>141</v>
      </c>
      <c r="E669" s="193" t="s">
        <v>144</v>
      </c>
      <c r="F669" s="194">
        <v>37956</v>
      </c>
      <c r="G669" s="195">
        <v>2003</v>
      </c>
      <c r="H669" s="180" t="s">
        <v>532</v>
      </c>
      <c r="I669" s="180" t="str">
        <f>LEFT($H669,2)</f>
        <v>AL</v>
      </c>
      <c r="J669" s="180" t="str">
        <f>RIGHT($H669,2)</f>
        <v>FL</v>
      </c>
      <c r="K669" s="180" t="str">
        <f>IF($L669=$M669,L669,CONCATENATE($L669,", ",IF(ISBLANK(N669),"",CONCATENATE(N669,", ")),$M669))</f>
        <v>South Central, Southeast</v>
      </c>
      <c r="L669" s="180" t="str">
        <f>INDEX('State '!$A$1:$C$62,MATCH($I669,'State '!$B:$B,0),3)</f>
        <v>South Central</v>
      </c>
      <c r="M669" s="180" t="str">
        <f>INDEX('State '!$A$1:$C$62,MATCH($J669,'State '!$B:$B,0),3)</f>
        <v>Southeast</v>
      </c>
      <c r="N669" s="180"/>
      <c r="O669" s="187">
        <v>105</v>
      </c>
      <c r="P669" s="187">
        <v>33.299999999999997</v>
      </c>
      <c r="Q669" s="187">
        <v>121</v>
      </c>
      <c r="R669" s="186">
        <v>36</v>
      </c>
      <c r="S669" s="180" t="s">
        <v>135</v>
      </c>
      <c r="T669" s="180" t="s">
        <v>390</v>
      </c>
      <c r="U669" s="180" t="s">
        <v>1248</v>
      </c>
      <c r="V669" s="180"/>
      <c r="W669" s="179"/>
      <c r="X669" s="179"/>
      <c r="Y669" s="179"/>
      <c r="Z669" s="94"/>
      <c r="AA669" s="94"/>
      <c r="AB669" s="94"/>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c r="DV669" s="19"/>
      <c r="DW669" s="19"/>
      <c r="DX669" s="19"/>
      <c r="DY669" s="19"/>
      <c r="DZ669" s="19"/>
      <c r="EA669" s="19"/>
      <c r="EB669" s="19"/>
      <c r="EC669" s="19"/>
      <c r="ED669" s="19"/>
      <c r="EE669" s="19"/>
      <c r="EF669" s="19"/>
      <c r="EG669" s="19"/>
      <c r="EH669" s="19"/>
      <c r="EI669" s="19"/>
      <c r="EJ669" s="19"/>
      <c r="EK669" s="19"/>
      <c r="EL669" s="19"/>
      <c r="EM669" s="19"/>
      <c r="EN669" s="19"/>
      <c r="EO669" s="19"/>
      <c r="EP669" s="19"/>
      <c r="EQ669" s="19"/>
      <c r="ER669" s="19"/>
      <c r="ES669" s="19"/>
      <c r="ET669" s="19"/>
      <c r="EU669" s="19"/>
      <c r="EV669" s="19"/>
      <c r="EW669" s="19"/>
      <c r="EX669" s="19"/>
      <c r="EY669" s="19"/>
      <c r="EZ669" s="19"/>
      <c r="FA669" s="19"/>
      <c r="FB669" s="19"/>
      <c r="FC669" s="19"/>
      <c r="FD669" s="19"/>
      <c r="FE669" s="19"/>
      <c r="FF669" s="19"/>
      <c r="FG669" s="19"/>
      <c r="FH669" s="19"/>
      <c r="FI669" s="19"/>
      <c r="FJ669" s="19"/>
      <c r="FK669" s="19"/>
      <c r="FL669" s="19"/>
      <c r="FM669" s="19"/>
      <c r="FN669" s="19"/>
      <c r="FO669" s="19"/>
      <c r="FP669" s="19"/>
      <c r="FQ669" s="19"/>
      <c r="FR669" s="19"/>
      <c r="FS669" s="19"/>
      <c r="FT669" s="19"/>
      <c r="FU669" s="19"/>
      <c r="FV669" s="19"/>
      <c r="FW669" s="19"/>
      <c r="FX669" s="19"/>
      <c r="FY669" s="19"/>
      <c r="FZ669" s="19"/>
      <c r="GA669" s="19"/>
      <c r="GB669" s="19"/>
      <c r="GC669" s="19"/>
      <c r="GD669" s="19"/>
      <c r="GE669" s="19"/>
      <c r="GF669" s="19"/>
      <c r="GG669" s="19"/>
      <c r="GH669" s="19"/>
      <c r="GI669" s="19"/>
      <c r="GJ669" s="19"/>
      <c r="GK669" s="19"/>
      <c r="GL669" s="19"/>
      <c r="GM669" s="19"/>
      <c r="GN669" s="19"/>
      <c r="GO669" s="19"/>
      <c r="GP669" s="19"/>
      <c r="GQ669" s="19"/>
      <c r="GR669" s="19"/>
      <c r="GS669" s="19"/>
      <c r="GT669" s="19"/>
      <c r="GU669" s="19"/>
      <c r="GV669" s="19"/>
      <c r="GW669" s="19"/>
      <c r="GX669" s="19"/>
      <c r="GY669" s="19"/>
      <c r="GZ669" s="19"/>
      <c r="HA669" s="19"/>
      <c r="HB669" s="19"/>
      <c r="HC669" s="19"/>
      <c r="HD669" s="19"/>
      <c r="HE669" s="19"/>
      <c r="HF669" s="19"/>
      <c r="HG669" s="19"/>
      <c r="HH669" s="19"/>
      <c r="HI669" s="19"/>
      <c r="HJ669" s="19"/>
      <c r="HK669" s="19"/>
      <c r="HL669" s="19"/>
      <c r="HM669" s="19"/>
      <c r="HN669" s="19"/>
      <c r="HO669" s="19"/>
      <c r="HP669" s="19"/>
      <c r="HQ669" s="19"/>
      <c r="HR669" s="19"/>
      <c r="HS669" s="19"/>
      <c r="HT669" s="19"/>
      <c r="HU669" s="19"/>
      <c r="HV669" s="19"/>
      <c r="HW669" s="19"/>
      <c r="HX669" s="19"/>
      <c r="HY669" s="19"/>
      <c r="HZ669" s="19"/>
      <c r="IA669" s="19"/>
      <c r="IB669" s="19"/>
      <c r="IC669" s="19"/>
      <c r="ID669" s="19"/>
      <c r="IE669" s="19"/>
      <c r="IF669" s="19"/>
      <c r="IG669" s="19"/>
      <c r="IH669" s="19"/>
      <c r="II669" s="19"/>
      <c r="IJ669" s="19"/>
      <c r="IK669" s="19"/>
      <c r="IL669" s="19"/>
      <c r="IM669" s="19"/>
      <c r="IN669" s="19"/>
      <c r="IO669" s="19"/>
      <c r="IP669" s="19"/>
      <c r="IQ669" s="19"/>
      <c r="IR669" s="19"/>
      <c r="IS669" s="19"/>
      <c r="IT669" s="19"/>
      <c r="IU669" s="19"/>
      <c r="IV669" s="19"/>
      <c r="IW669" s="19"/>
      <c r="IX669" s="19"/>
      <c r="IY669" s="19"/>
      <c r="IZ669" s="19"/>
      <c r="JA669" s="19"/>
      <c r="JB669" s="19"/>
    </row>
    <row r="670" spans="1:262" s="19" customFormat="1" x14ac:dyDescent="0.2">
      <c r="A670" s="180">
        <v>39990</v>
      </c>
      <c r="B670" s="193" t="s">
        <v>1257</v>
      </c>
      <c r="C670" s="193" t="s">
        <v>347</v>
      </c>
      <c r="D670" s="193" t="s">
        <v>137</v>
      </c>
      <c r="E670" s="193" t="s">
        <v>144</v>
      </c>
      <c r="F670" s="194">
        <v>37895</v>
      </c>
      <c r="G670" s="195">
        <v>2003</v>
      </c>
      <c r="H670" s="180" t="s">
        <v>30</v>
      </c>
      <c r="I670" s="180" t="str">
        <f>LEFT($H670,2)</f>
        <v>MN</v>
      </c>
      <c r="J670" s="180" t="str">
        <f>RIGHT($H670,2)</f>
        <v>MN</v>
      </c>
      <c r="K670" s="180" t="str">
        <f>IF($L670=$M670,L670,CONCATENATE($L670,", ",IF(ISBLANK(N670),"",CONCATENATE(N670,", ")),$M670))</f>
        <v>Midwest</v>
      </c>
      <c r="L670" s="180" t="str">
        <f>INDEX('State '!$A$1:$C$62,MATCH($I670,'State '!$B:$B,0),3)</f>
        <v>Midwest</v>
      </c>
      <c r="M670" s="180" t="str">
        <f>INDEX('State '!$A$1:$C$62,MATCH($J670,'State '!$B:$B,0),3)</f>
        <v>Midwest</v>
      </c>
      <c r="N670" s="180"/>
      <c r="O670" s="187">
        <v>27</v>
      </c>
      <c r="P670" s="187">
        <v>89</v>
      </c>
      <c r="Q670" s="187">
        <v>60</v>
      </c>
      <c r="R670" s="186" t="s">
        <v>732</v>
      </c>
      <c r="S670" s="180" t="s">
        <v>139</v>
      </c>
      <c r="T670" s="180" t="s">
        <v>188</v>
      </c>
      <c r="U670" s="180" t="s">
        <v>391</v>
      </c>
      <c r="V670" s="180"/>
      <c r="W670" s="179"/>
      <c r="X670" s="179"/>
      <c r="Y670" s="179"/>
      <c r="AC670" s="94"/>
      <c r="AD670" s="94"/>
      <c r="AE670" s="94"/>
      <c r="AF670" s="94"/>
      <c r="AG670" s="94"/>
      <c r="AH670" s="94"/>
      <c r="AI670" s="94"/>
      <c r="AJ670" s="94"/>
      <c r="AK670" s="94"/>
      <c r="AL670" s="94"/>
      <c r="AM670" s="94"/>
      <c r="AN670" s="94"/>
      <c r="AO670" s="94"/>
      <c r="AP670" s="94"/>
      <c r="AQ670" s="94"/>
      <c r="AR670" s="94"/>
      <c r="AS670" s="94"/>
      <c r="AT670" s="94"/>
      <c r="AU670" s="94"/>
      <c r="AV670" s="94"/>
      <c r="AW670" s="94"/>
      <c r="AX670" s="94"/>
      <c r="AY670" s="94"/>
      <c r="AZ670" s="94"/>
      <c r="BA670" s="94"/>
      <c r="BB670" s="94"/>
      <c r="BC670" s="94"/>
      <c r="BD670" s="94"/>
      <c r="BE670" s="94"/>
      <c r="BF670" s="94"/>
      <c r="BG670" s="94"/>
      <c r="BH670" s="94"/>
      <c r="BI670" s="94"/>
      <c r="BJ670" s="94"/>
      <c r="BK670" s="94"/>
      <c r="BL670" s="94"/>
      <c r="BM670" s="94"/>
      <c r="BN670" s="94"/>
      <c r="BO670" s="94"/>
      <c r="BP670" s="94"/>
      <c r="BQ670" s="94"/>
      <c r="BR670" s="94"/>
      <c r="BS670" s="94"/>
      <c r="BT670" s="94"/>
      <c r="BU670" s="94"/>
      <c r="BV670" s="94"/>
      <c r="BW670" s="94"/>
      <c r="BX670" s="94"/>
      <c r="BY670" s="94"/>
      <c r="BZ670" s="94"/>
      <c r="CA670" s="94"/>
      <c r="CB670" s="94"/>
      <c r="CC670" s="94"/>
      <c r="CD670" s="94"/>
      <c r="CE670" s="94"/>
      <c r="CF670" s="94"/>
      <c r="CG670" s="94"/>
      <c r="CH670" s="94"/>
      <c r="CI670" s="94"/>
      <c r="CJ670" s="94"/>
      <c r="CK670" s="94"/>
      <c r="CL670" s="94"/>
      <c r="CM670" s="94"/>
      <c r="CN670" s="94"/>
      <c r="CO670" s="94"/>
      <c r="CP670" s="94"/>
      <c r="CQ670" s="94"/>
      <c r="CR670" s="94"/>
      <c r="CS670" s="94"/>
      <c r="CT670" s="94"/>
      <c r="CU670" s="94"/>
      <c r="CV670" s="94"/>
      <c r="CW670" s="94"/>
      <c r="CX670" s="94"/>
      <c r="CY670" s="94"/>
      <c r="CZ670" s="94"/>
      <c r="DA670" s="94"/>
      <c r="DB670" s="94"/>
      <c r="DC670" s="94"/>
      <c r="DD670" s="94"/>
      <c r="DE670" s="94"/>
      <c r="DF670" s="94"/>
      <c r="DG670" s="94"/>
      <c r="DH670" s="94"/>
      <c r="DI670" s="94"/>
      <c r="DJ670" s="94"/>
      <c r="DK670" s="94"/>
      <c r="DL670" s="94"/>
      <c r="DM670" s="94"/>
      <c r="DN670" s="94"/>
      <c r="DO670" s="94"/>
      <c r="DP670" s="94"/>
      <c r="DQ670" s="94"/>
      <c r="DR670" s="94"/>
      <c r="DS670" s="94"/>
      <c r="DT670" s="94"/>
      <c r="DU670" s="94"/>
      <c r="DV670" s="94"/>
      <c r="DW670" s="94"/>
      <c r="DX670" s="94"/>
      <c r="DY670" s="94"/>
      <c r="DZ670" s="94"/>
      <c r="EA670" s="94"/>
      <c r="EB670" s="94"/>
      <c r="EC670" s="94"/>
      <c r="ED670" s="94"/>
      <c r="EE670" s="94"/>
      <c r="EF670" s="94"/>
      <c r="EG670" s="94"/>
      <c r="EH670" s="94"/>
      <c r="EI670" s="94"/>
      <c r="EJ670" s="94"/>
      <c r="EK670" s="94"/>
      <c r="EL670" s="94"/>
      <c r="EM670" s="94"/>
      <c r="EN670" s="94"/>
      <c r="EO670" s="94"/>
      <c r="EP670" s="94"/>
      <c r="EQ670" s="94"/>
      <c r="ER670" s="94"/>
      <c r="ES670" s="94"/>
      <c r="ET670" s="94"/>
      <c r="EU670" s="94"/>
      <c r="EV670" s="94"/>
      <c r="EW670" s="94"/>
      <c r="EX670" s="94"/>
      <c r="EY670" s="94"/>
      <c r="EZ670" s="94"/>
      <c r="FA670" s="94"/>
      <c r="FB670" s="94"/>
      <c r="FC670" s="94"/>
      <c r="FD670" s="94"/>
      <c r="FE670" s="94"/>
      <c r="FF670" s="94"/>
      <c r="FG670" s="94"/>
      <c r="FH670" s="94"/>
      <c r="FI670" s="94"/>
      <c r="FJ670" s="94"/>
      <c r="FK670" s="94"/>
      <c r="FL670" s="94"/>
      <c r="FM670" s="94"/>
      <c r="FN670" s="94"/>
      <c r="FO670" s="94"/>
      <c r="FP670" s="94"/>
      <c r="FQ670" s="94"/>
      <c r="FR670" s="94"/>
      <c r="FS670" s="94"/>
      <c r="FT670" s="94"/>
      <c r="FU670" s="94"/>
      <c r="FV670" s="94"/>
      <c r="FW670" s="94"/>
      <c r="FX670" s="94"/>
      <c r="FY670" s="94"/>
      <c r="FZ670" s="94"/>
      <c r="GA670" s="94"/>
      <c r="GB670" s="94"/>
      <c r="GC670" s="94"/>
      <c r="GD670" s="94"/>
      <c r="GE670" s="94"/>
      <c r="GF670" s="94"/>
      <c r="GG670" s="94"/>
      <c r="GH670" s="94"/>
      <c r="GI670" s="94"/>
      <c r="GJ670" s="94"/>
      <c r="GK670" s="94"/>
      <c r="GL670" s="94"/>
      <c r="GM670" s="94"/>
      <c r="GN670" s="94"/>
      <c r="GO670" s="94"/>
      <c r="GP670" s="94"/>
      <c r="GQ670" s="94"/>
      <c r="GR670" s="94"/>
      <c r="GS670" s="94"/>
      <c r="GT670" s="94"/>
      <c r="GU670" s="94"/>
      <c r="GV670" s="94"/>
      <c r="GW670" s="94"/>
      <c r="GX670" s="94"/>
      <c r="GY670" s="94"/>
      <c r="GZ670" s="94"/>
      <c r="HA670" s="94"/>
      <c r="HB670" s="94"/>
      <c r="HC670" s="94"/>
      <c r="HD670" s="94"/>
      <c r="HE670" s="94"/>
      <c r="HF670" s="94"/>
      <c r="HG670" s="94"/>
      <c r="HH670" s="94"/>
      <c r="HI670" s="94"/>
      <c r="HJ670" s="94"/>
      <c r="HK670" s="94"/>
      <c r="HL670" s="94"/>
      <c r="HM670" s="94"/>
      <c r="HN670" s="94"/>
      <c r="HO670" s="94"/>
      <c r="HP670" s="94"/>
      <c r="HQ670" s="94"/>
      <c r="HR670" s="94"/>
      <c r="HS670" s="94"/>
      <c r="HT670" s="94"/>
      <c r="HU670" s="94"/>
      <c r="HV670" s="94"/>
      <c r="HW670" s="94"/>
      <c r="HX670" s="94"/>
      <c r="HY670" s="94"/>
      <c r="HZ670" s="94"/>
      <c r="IA670" s="94"/>
      <c r="IB670" s="94"/>
      <c r="IC670" s="94"/>
      <c r="ID670" s="94"/>
      <c r="IE670" s="94"/>
      <c r="IF670" s="94"/>
      <c r="IG670" s="94"/>
      <c r="IH670" s="94"/>
      <c r="II670" s="94"/>
      <c r="IJ670" s="94"/>
      <c r="IK670" s="94"/>
      <c r="IL670" s="94"/>
      <c r="IM670" s="94"/>
      <c r="IN670" s="94"/>
      <c r="IO670" s="94"/>
      <c r="IP670" s="94"/>
      <c r="IQ670" s="94"/>
      <c r="IR670" s="94"/>
      <c r="IS670" s="94"/>
      <c r="IT670" s="94"/>
      <c r="IU670" s="94"/>
      <c r="IV670" s="94"/>
      <c r="IW670" s="94"/>
      <c r="IX670" s="94"/>
      <c r="IY670" s="94"/>
      <c r="IZ670" s="94"/>
      <c r="JA670" s="94"/>
      <c r="JB670" s="94"/>
    </row>
    <row r="671" spans="1:262" x14ac:dyDescent="0.2">
      <c r="A671" s="180">
        <v>39990</v>
      </c>
      <c r="B671" s="193" t="s">
        <v>1291</v>
      </c>
      <c r="C671" s="193" t="s">
        <v>348</v>
      </c>
      <c r="D671" s="193" t="s">
        <v>141</v>
      </c>
      <c r="E671" s="193" t="s">
        <v>144</v>
      </c>
      <c r="F671" s="194">
        <v>37700</v>
      </c>
      <c r="G671" s="195">
        <v>2003</v>
      </c>
      <c r="H671" s="180" t="s">
        <v>419</v>
      </c>
      <c r="I671" s="180" t="str">
        <f>LEFT($H671,2)</f>
        <v>TX</v>
      </c>
      <c r="J671" s="180" t="str">
        <f>RIGHT($H671,2)</f>
        <v>MX</v>
      </c>
      <c r="K671" s="180" t="str">
        <f>IF($L671=$M671,L671,CONCATENATE($L671,", ",IF(ISBLANK(N671),"",CONCATENATE(N671,", ")),$M671))</f>
        <v>South Central, Mexico</v>
      </c>
      <c r="L671" s="180" t="str">
        <f>INDEX('State '!$A$1:$C$62,MATCH($I671,'State '!$B:$B,0),3)</f>
        <v>South Central</v>
      </c>
      <c r="M671" s="180" t="str">
        <f>INDEX('State '!$A$1:$C$62,MATCH($J671,'State '!$B:$B,0),3)</f>
        <v>Mexico</v>
      </c>
      <c r="N671" s="180"/>
      <c r="O671" s="187">
        <v>0.5</v>
      </c>
      <c r="P671" s="187">
        <v>0.2</v>
      </c>
      <c r="Q671" s="187">
        <v>375</v>
      </c>
      <c r="R671" s="186">
        <v>30</v>
      </c>
      <c r="S671" s="180" t="s">
        <v>135</v>
      </c>
      <c r="T671" s="180" t="s">
        <v>390</v>
      </c>
      <c r="U671" s="180" t="s">
        <v>1292</v>
      </c>
      <c r="V671" s="180"/>
      <c r="W671" s="179"/>
      <c r="X671" s="179"/>
      <c r="Y671" s="179"/>
      <c r="Z671" s="94"/>
      <c r="AA671" s="94"/>
      <c r="AB671" s="94"/>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row>
    <row r="672" spans="1:262" s="19" customFormat="1" x14ac:dyDescent="0.2">
      <c r="A672" s="180">
        <v>39990</v>
      </c>
      <c r="B672" s="193" t="s">
        <v>1280</v>
      </c>
      <c r="C672" s="193" t="s">
        <v>348</v>
      </c>
      <c r="D672" s="193" t="s">
        <v>137</v>
      </c>
      <c r="E672" s="193" t="s">
        <v>144</v>
      </c>
      <c r="F672" s="194">
        <v>37700</v>
      </c>
      <c r="G672" s="195">
        <v>2003</v>
      </c>
      <c r="H672" s="180" t="s">
        <v>6</v>
      </c>
      <c r="I672" s="180" t="str">
        <f>LEFT($H672,2)</f>
        <v>TX</v>
      </c>
      <c r="J672" s="180" t="str">
        <f>RIGHT($H672,2)</f>
        <v>TX</v>
      </c>
      <c r="K672" s="180" t="str">
        <f>IF($L672=$M672,L672,CONCATENATE($L672,", ",IF(ISBLANK(N672),"",CONCATENATE(N672,", ")),$M672))</f>
        <v>South Central</v>
      </c>
      <c r="L672" s="180" t="str">
        <f>INDEX('State '!$A$1:$C$62,MATCH($I672,'State '!$B:$B,0),3)</f>
        <v>South Central</v>
      </c>
      <c r="M672" s="180" t="str">
        <f>INDEX('State '!$A$1:$C$62,MATCH($J672,'State '!$B:$B,0),3)</f>
        <v>South Central</v>
      </c>
      <c r="N672" s="180"/>
      <c r="O672" s="187">
        <v>32</v>
      </c>
      <c r="P672" s="187">
        <v>8.9</v>
      </c>
      <c r="Q672" s="187">
        <v>375</v>
      </c>
      <c r="R672" s="186">
        <v>30</v>
      </c>
      <c r="S672" s="180" t="s">
        <v>135</v>
      </c>
      <c r="T672" s="180" t="s">
        <v>390</v>
      </c>
      <c r="U672" s="180" t="s">
        <v>1281</v>
      </c>
      <c r="V672" s="180"/>
      <c r="W672" s="179"/>
      <c r="X672" s="179"/>
      <c r="Y672" s="179"/>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94"/>
      <c r="CD672" s="94"/>
      <c r="CE672" s="94"/>
      <c r="CF672" s="94"/>
      <c r="CG672" s="94"/>
      <c r="CH672" s="94"/>
      <c r="CI672" s="94"/>
      <c r="CJ672" s="94"/>
      <c r="CK672" s="94"/>
      <c r="CL672" s="94"/>
      <c r="CM672" s="94"/>
      <c r="CN672" s="94"/>
      <c r="CO672" s="94"/>
      <c r="CP672" s="94"/>
      <c r="CQ672" s="94"/>
      <c r="CR672" s="94"/>
      <c r="CS672" s="94"/>
      <c r="CT672" s="94"/>
      <c r="CU672" s="94"/>
      <c r="CV672" s="94"/>
      <c r="CW672" s="94"/>
      <c r="CX672" s="94"/>
      <c r="CY672" s="94"/>
      <c r="CZ672" s="94"/>
      <c r="DA672" s="94"/>
      <c r="DB672" s="94"/>
      <c r="DC672" s="94"/>
      <c r="DD672" s="94"/>
      <c r="DE672" s="94"/>
      <c r="DF672" s="94"/>
      <c r="DG672" s="94"/>
      <c r="DH672" s="94"/>
      <c r="DI672" s="94"/>
      <c r="DJ672" s="94"/>
      <c r="DK672" s="94"/>
      <c r="DL672" s="94"/>
      <c r="DM672" s="94"/>
      <c r="DN672" s="94"/>
      <c r="DO672" s="94"/>
      <c r="DP672" s="94"/>
      <c r="DQ672" s="94"/>
      <c r="DR672" s="94"/>
      <c r="DS672" s="94"/>
      <c r="DT672" s="94"/>
      <c r="DU672" s="94"/>
      <c r="DV672" s="94"/>
      <c r="DW672" s="94"/>
      <c r="DX672" s="94"/>
      <c r="DY672" s="94"/>
      <c r="DZ672" s="94"/>
      <c r="EA672" s="94"/>
      <c r="EB672" s="94"/>
      <c r="EC672" s="94"/>
      <c r="ED672" s="94"/>
      <c r="EE672" s="94"/>
      <c r="EF672" s="94"/>
      <c r="EG672" s="94"/>
      <c r="EH672" s="94"/>
      <c r="EI672" s="94"/>
      <c r="EJ672" s="94"/>
      <c r="EK672" s="94"/>
      <c r="EL672" s="94"/>
      <c r="EM672" s="94"/>
      <c r="EN672" s="94"/>
      <c r="EO672" s="94"/>
      <c r="EP672" s="94"/>
      <c r="EQ672" s="94"/>
      <c r="ER672" s="94"/>
      <c r="ES672" s="94"/>
      <c r="ET672" s="94"/>
      <c r="EU672" s="94"/>
      <c r="EV672" s="94"/>
      <c r="EW672" s="94"/>
      <c r="EX672" s="94"/>
      <c r="EY672" s="94"/>
      <c r="EZ672" s="94"/>
      <c r="FA672" s="94"/>
      <c r="FB672" s="94"/>
      <c r="FC672" s="94"/>
      <c r="FD672" s="94"/>
      <c r="FE672" s="94"/>
      <c r="FF672" s="94"/>
      <c r="FG672" s="94"/>
      <c r="FH672" s="94"/>
      <c r="FI672" s="94"/>
      <c r="FJ672" s="94"/>
      <c r="FK672" s="94"/>
      <c r="FL672" s="94"/>
      <c r="FM672" s="94"/>
      <c r="FN672" s="94"/>
      <c r="FO672" s="94"/>
      <c r="FP672" s="94"/>
      <c r="FQ672" s="94"/>
      <c r="FR672" s="94"/>
      <c r="FS672" s="94"/>
      <c r="FT672" s="94"/>
      <c r="FU672" s="94"/>
      <c r="FV672" s="94"/>
      <c r="FW672" s="94"/>
      <c r="FX672" s="94"/>
      <c r="FY672" s="94"/>
      <c r="FZ672" s="94"/>
      <c r="GA672" s="94"/>
      <c r="GB672" s="94"/>
      <c r="GC672" s="94"/>
      <c r="GD672" s="94"/>
      <c r="GE672" s="94"/>
      <c r="GF672" s="94"/>
      <c r="GG672" s="94"/>
      <c r="GH672" s="94"/>
      <c r="GI672" s="94"/>
      <c r="GJ672" s="94"/>
      <c r="GK672" s="94"/>
      <c r="GL672" s="94"/>
      <c r="GM672" s="94"/>
      <c r="GN672" s="94"/>
      <c r="GO672" s="94"/>
      <c r="GP672" s="94"/>
      <c r="GQ672" s="94"/>
      <c r="GR672" s="94"/>
      <c r="GS672" s="94"/>
      <c r="GT672" s="94"/>
      <c r="GU672" s="94"/>
      <c r="GV672" s="94"/>
      <c r="GW672" s="94"/>
      <c r="GX672" s="94"/>
      <c r="GY672" s="94"/>
      <c r="GZ672" s="94"/>
      <c r="HA672" s="94"/>
      <c r="HB672" s="94"/>
      <c r="HC672" s="94"/>
      <c r="HD672" s="94"/>
      <c r="HE672" s="94"/>
      <c r="HF672" s="94"/>
      <c r="HG672" s="94"/>
      <c r="HH672" s="94"/>
      <c r="HI672" s="94"/>
      <c r="HJ672" s="94"/>
      <c r="HK672" s="94"/>
      <c r="HL672" s="94"/>
      <c r="HM672" s="94"/>
      <c r="HN672" s="94"/>
      <c r="HO672" s="94"/>
      <c r="HP672" s="94"/>
      <c r="HQ672" s="94"/>
      <c r="HR672" s="94"/>
      <c r="HS672" s="94"/>
      <c r="HT672" s="94"/>
      <c r="HU672" s="94"/>
      <c r="HV672" s="94"/>
      <c r="HW672" s="94"/>
      <c r="HX672" s="94"/>
      <c r="HY672" s="94"/>
      <c r="HZ672" s="94"/>
      <c r="IA672" s="94"/>
      <c r="IB672" s="94"/>
      <c r="IC672" s="94"/>
      <c r="ID672" s="94"/>
      <c r="IE672" s="94"/>
      <c r="IF672" s="94"/>
      <c r="IG672" s="94"/>
      <c r="IH672" s="94"/>
      <c r="II672" s="94"/>
      <c r="IJ672" s="94"/>
      <c r="IK672" s="94"/>
      <c r="IL672" s="94"/>
      <c r="IM672" s="94"/>
      <c r="IN672" s="94"/>
      <c r="IO672" s="94"/>
      <c r="IP672" s="94"/>
      <c r="IQ672" s="94"/>
      <c r="IR672" s="94"/>
      <c r="IS672" s="94"/>
      <c r="IT672" s="94"/>
      <c r="IU672" s="94"/>
      <c r="IV672" s="94"/>
      <c r="IW672" s="94"/>
      <c r="IX672" s="94"/>
      <c r="IY672" s="94"/>
      <c r="IZ672" s="94"/>
      <c r="JA672" s="94"/>
      <c r="JB672" s="94"/>
    </row>
    <row r="673" spans="1:262" x14ac:dyDescent="0.2">
      <c r="A673" s="180">
        <v>39990</v>
      </c>
      <c r="B673" s="193" t="s">
        <v>1269</v>
      </c>
      <c r="C673" s="193" t="s">
        <v>226</v>
      </c>
      <c r="D673" s="193" t="s">
        <v>141</v>
      </c>
      <c r="E673" s="193" t="s">
        <v>144</v>
      </c>
      <c r="F673" s="194">
        <v>37742</v>
      </c>
      <c r="G673" s="195">
        <v>2003</v>
      </c>
      <c r="H673" s="180" t="s">
        <v>1270</v>
      </c>
      <c r="I673" s="180" t="str">
        <f>LEFT($H673,2)</f>
        <v>WY</v>
      </c>
      <c r="J673" s="180" t="str">
        <f>RIGHT($H673,2)</f>
        <v>CA</v>
      </c>
      <c r="K673" s="180" t="str">
        <f>IF($L673=$M673,L673,CONCATENATE($L673,", ",IF(ISBLANK(N673),"",CONCATENATE(N673,", ")),$M673))</f>
        <v>Mountain, Pacific</v>
      </c>
      <c r="L673" s="180" t="str">
        <f>INDEX('State '!$A$1:$C$62,MATCH($I673,'State '!$B:$B,0),3)</f>
        <v>Mountain</v>
      </c>
      <c r="M673" s="180" t="str">
        <f>INDEX('State '!$A$1:$C$62,MATCH($J673,'State '!$B:$B,0),3)</f>
        <v>Pacific</v>
      </c>
      <c r="N673" s="180"/>
      <c r="O673" s="187">
        <v>1260</v>
      </c>
      <c r="P673" s="187">
        <v>716</v>
      </c>
      <c r="Q673" s="187">
        <v>900</v>
      </c>
      <c r="R673" s="186">
        <v>36</v>
      </c>
      <c r="S673" s="180" t="s">
        <v>135</v>
      </c>
      <c r="T673" s="180" t="s">
        <v>390</v>
      </c>
      <c r="U673" s="180" t="s">
        <v>1271</v>
      </c>
      <c r="V673" s="180"/>
      <c r="W673" s="179"/>
      <c r="X673" s="179"/>
      <c r="Y673" s="179"/>
      <c r="Z673" s="94"/>
      <c r="AA673" s="94"/>
      <c r="AB673" s="94"/>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c r="DV673" s="19"/>
      <c r="DW673" s="19"/>
      <c r="DX673" s="19"/>
      <c r="DY673" s="19"/>
      <c r="DZ673" s="19"/>
      <c r="EA673" s="19"/>
      <c r="EB673" s="19"/>
      <c r="EC673" s="19"/>
      <c r="ED673" s="19"/>
      <c r="EE673" s="19"/>
      <c r="EF673" s="19"/>
      <c r="EG673" s="19"/>
      <c r="EH673" s="19"/>
      <c r="EI673" s="19"/>
      <c r="EJ673" s="19"/>
      <c r="EK673" s="19"/>
      <c r="EL673" s="19"/>
      <c r="EM673" s="19"/>
      <c r="EN673" s="19"/>
      <c r="EO673" s="19"/>
      <c r="EP673" s="19"/>
      <c r="EQ673" s="19"/>
      <c r="ER673" s="19"/>
      <c r="ES673" s="19"/>
      <c r="ET673" s="19"/>
      <c r="EU673" s="19"/>
      <c r="EV673" s="19"/>
      <c r="EW673" s="19"/>
      <c r="EX673" s="19"/>
      <c r="EY673" s="19"/>
      <c r="EZ673" s="19"/>
      <c r="FA673" s="19"/>
      <c r="FB673" s="19"/>
      <c r="FC673" s="19"/>
      <c r="FD673" s="19"/>
      <c r="FE673" s="19"/>
      <c r="FF673" s="19"/>
      <c r="FG673" s="19"/>
      <c r="FH673" s="19"/>
      <c r="FI673" s="19"/>
      <c r="FJ673" s="19"/>
      <c r="FK673" s="19"/>
      <c r="FL673" s="19"/>
      <c r="FM673" s="19"/>
      <c r="FN673" s="19"/>
      <c r="FO673" s="19"/>
      <c r="FP673" s="19"/>
      <c r="FQ673" s="19"/>
      <c r="FR673" s="19"/>
      <c r="FS673" s="19"/>
      <c r="FT673" s="19"/>
      <c r="FU673" s="19"/>
      <c r="FV673" s="19"/>
      <c r="FW673" s="19"/>
      <c r="FX673" s="19"/>
      <c r="FY673" s="19"/>
      <c r="FZ673" s="19"/>
      <c r="GA673" s="19"/>
      <c r="GB673" s="19"/>
      <c r="GC673" s="19"/>
      <c r="GD673" s="19"/>
      <c r="GE673" s="19"/>
      <c r="GF673" s="19"/>
      <c r="GG673" s="19"/>
      <c r="GH673" s="19"/>
      <c r="GI673" s="19"/>
      <c r="GJ673" s="19"/>
      <c r="GK673" s="19"/>
      <c r="GL673" s="19"/>
      <c r="GM673" s="19"/>
      <c r="GN673" s="19"/>
      <c r="GO673" s="19"/>
      <c r="GP673" s="19"/>
      <c r="GQ673" s="19"/>
      <c r="GR673" s="19"/>
      <c r="GS673" s="19"/>
      <c r="GT673" s="19"/>
      <c r="GU673" s="19"/>
      <c r="GV673" s="19"/>
      <c r="GW673" s="19"/>
      <c r="GX673" s="19"/>
      <c r="GY673" s="19"/>
      <c r="GZ673" s="19"/>
      <c r="HA673" s="19"/>
      <c r="HB673" s="19"/>
      <c r="HC673" s="19"/>
      <c r="HD673" s="19"/>
      <c r="HE673" s="19"/>
      <c r="HF673" s="19"/>
      <c r="HG673" s="19"/>
      <c r="HH673" s="19"/>
      <c r="HI673" s="19"/>
      <c r="HJ673" s="19"/>
      <c r="HK673" s="19"/>
      <c r="HL673" s="19"/>
      <c r="HM673" s="19"/>
      <c r="HN673" s="19"/>
      <c r="HO673" s="19"/>
      <c r="HP673" s="19"/>
      <c r="HQ673" s="19"/>
      <c r="HR673" s="19"/>
      <c r="HS673" s="19"/>
      <c r="HT673" s="19"/>
      <c r="HU673" s="19"/>
      <c r="HV673" s="19"/>
      <c r="HW673" s="19"/>
      <c r="HX673" s="19"/>
      <c r="HY673" s="19"/>
      <c r="HZ673" s="19"/>
      <c r="IA673" s="19"/>
      <c r="IB673" s="19"/>
      <c r="IC673" s="19"/>
      <c r="ID673" s="19"/>
      <c r="IE673" s="19"/>
      <c r="IF673" s="19"/>
      <c r="IG673" s="19"/>
      <c r="IH673" s="19"/>
      <c r="II673" s="19"/>
      <c r="IJ673" s="19"/>
      <c r="IK673" s="19"/>
      <c r="IL673" s="19"/>
      <c r="IM673" s="19"/>
      <c r="IN673" s="19"/>
      <c r="IO673" s="19"/>
      <c r="IP673" s="19"/>
      <c r="IQ673" s="19"/>
      <c r="IR673" s="19"/>
      <c r="IS673" s="19"/>
      <c r="IT673" s="19"/>
      <c r="IU673" s="19"/>
      <c r="IV673" s="19"/>
      <c r="IW673" s="19"/>
      <c r="IX673" s="19"/>
      <c r="IY673" s="19"/>
      <c r="IZ673" s="19"/>
      <c r="JA673" s="19"/>
      <c r="JB673" s="19"/>
    </row>
    <row r="674" spans="1:262" s="19" customFormat="1" x14ac:dyDescent="0.2">
      <c r="A674" s="180">
        <v>39990</v>
      </c>
      <c r="B674" s="193" t="s">
        <v>1266</v>
      </c>
      <c r="C674" s="193" t="s">
        <v>301</v>
      </c>
      <c r="D674" s="193" t="s">
        <v>141</v>
      </c>
      <c r="E674" s="193" t="s">
        <v>144</v>
      </c>
      <c r="F674" s="194">
        <v>37949</v>
      </c>
      <c r="G674" s="195">
        <v>2003</v>
      </c>
      <c r="H674" s="180" t="s">
        <v>36</v>
      </c>
      <c r="I674" s="180" t="str">
        <f>LEFT($H674,2)</f>
        <v>MA</v>
      </c>
      <c r="J674" s="180" t="str">
        <f>RIGHT($H674,2)</f>
        <v>MA</v>
      </c>
      <c r="K674" s="180" t="str">
        <f>IF($L674=$M674,L674,CONCATENATE($L674,", ",IF(ISBLANK(N674),"",CONCATENATE(N674,", ")),$M674))</f>
        <v>Northeast</v>
      </c>
      <c r="L674" s="180" t="str">
        <f>INDEX('State '!$A$1:$C$62,MATCH($I674,'State '!$B:$B,0),3)</f>
        <v>Northeast</v>
      </c>
      <c r="M674" s="180" t="str">
        <f>INDEX('State '!$A$1:$C$62,MATCH($J674,'State '!$B:$B,0),3)</f>
        <v>Northeast</v>
      </c>
      <c r="N674" s="180"/>
      <c r="O674" s="187">
        <v>133.99</v>
      </c>
      <c r="P674" s="187">
        <v>25</v>
      </c>
      <c r="Q674" s="187">
        <v>230</v>
      </c>
      <c r="R674" s="186" t="s">
        <v>422</v>
      </c>
      <c r="S674" s="180" t="s">
        <v>135</v>
      </c>
      <c r="T674" s="180" t="s">
        <v>390</v>
      </c>
      <c r="U674" s="180" t="s">
        <v>1267</v>
      </c>
      <c r="V674" s="180"/>
      <c r="W674" s="179"/>
      <c r="X674" s="179"/>
      <c r="Y674" s="179"/>
    </row>
    <row r="675" spans="1:262" x14ac:dyDescent="0.2">
      <c r="A675" s="180">
        <v>39990</v>
      </c>
      <c r="B675" s="193" t="s">
        <v>1256</v>
      </c>
      <c r="C675" s="193" t="s">
        <v>346</v>
      </c>
      <c r="D675" s="193" t="s">
        <v>134</v>
      </c>
      <c r="E675" s="193" t="s">
        <v>144</v>
      </c>
      <c r="F675" s="194">
        <v>37773</v>
      </c>
      <c r="G675" s="195">
        <v>2003</v>
      </c>
      <c r="H675" s="180" t="s">
        <v>42</v>
      </c>
      <c r="I675" s="180" t="str">
        <f>LEFT($H675,2)</f>
        <v>IA</v>
      </c>
      <c r="J675" s="180" t="str">
        <f>RIGHT($H675,2)</f>
        <v>IA</v>
      </c>
      <c r="K675" s="180" t="str">
        <f>IF($L675=$M675,L675,CONCATENATE($L675,", ",IF(ISBLANK(N675),"",CONCATENATE(N675,", ")),$M675))</f>
        <v>Midwest</v>
      </c>
      <c r="L675" s="180" t="str">
        <f>INDEX('State '!$A$1:$C$62,MATCH($I675,'State '!$B:$B,0),3)</f>
        <v>Midwest</v>
      </c>
      <c r="M675" s="180" t="str">
        <f>INDEX('State '!$A$1:$C$62,MATCH($J675,'State '!$B:$B,0),3)</f>
        <v>Midwest</v>
      </c>
      <c r="N675" s="180"/>
      <c r="O675" s="187">
        <v>1.5</v>
      </c>
      <c r="P675" s="187">
        <v>13</v>
      </c>
      <c r="Q675" s="187">
        <v>175</v>
      </c>
      <c r="R675" s="186">
        <v>20</v>
      </c>
      <c r="S675" s="180" t="s">
        <v>139</v>
      </c>
      <c r="T675" s="180" t="s">
        <v>188</v>
      </c>
      <c r="U675" s="180" t="s">
        <v>391</v>
      </c>
      <c r="V675" s="180"/>
      <c r="W675" s="179"/>
      <c r="X675" s="179"/>
      <c r="Y675" s="179"/>
      <c r="Z675" s="94"/>
      <c r="AA675" s="94"/>
      <c r="AB675" s="94"/>
    </row>
    <row r="676" spans="1:262" s="19" customFormat="1" x14ac:dyDescent="0.2">
      <c r="A676" s="180">
        <v>39990</v>
      </c>
      <c r="B676" s="193" t="s">
        <v>1224</v>
      </c>
      <c r="C676" s="193" t="s">
        <v>340</v>
      </c>
      <c r="D676" s="193" t="s">
        <v>134</v>
      </c>
      <c r="E676" s="193" t="s">
        <v>144</v>
      </c>
      <c r="F676" s="194">
        <v>37926</v>
      </c>
      <c r="G676" s="195">
        <v>2003</v>
      </c>
      <c r="H676" s="180" t="s">
        <v>10</v>
      </c>
      <c r="I676" s="180" t="str">
        <f>LEFT($H676,2)</f>
        <v>NY</v>
      </c>
      <c r="J676" s="180" t="str">
        <f>RIGHT($H676,2)</f>
        <v>NY</v>
      </c>
      <c r="K676" s="180" t="str">
        <f>IF($L676=$M676,L676,CONCATENATE($L676,", ",IF(ISBLANK(N676),"",CONCATENATE(N676,", ")),$M676))</f>
        <v>Northeast</v>
      </c>
      <c r="L676" s="180" t="str">
        <f>INDEX('State '!$A$1:$C$62,MATCH($I676,'State '!$B:$B,0),3)</f>
        <v>Northeast</v>
      </c>
      <c r="M676" s="180" t="str">
        <f>INDEX('State '!$A$1:$C$62,MATCH($J676,'State '!$B:$B,0),3)</f>
        <v>Northeast</v>
      </c>
      <c r="N676" s="180"/>
      <c r="O676" s="187">
        <v>2</v>
      </c>
      <c r="P676" s="187">
        <v>9.36</v>
      </c>
      <c r="Q676" s="187">
        <v>200</v>
      </c>
      <c r="R676" s="186">
        <v>24</v>
      </c>
      <c r="S676" s="180" t="s">
        <v>139</v>
      </c>
      <c r="T676" s="180" t="s">
        <v>188</v>
      </c>
      <c r="U676" s="180" t="s">
        <v>391</v>
      </c>
      <c r="V676" s="180"/>
      <c r="W676" s="179"/>
      <c r="X676" s="179"/>
      <c r="Y676" s="179"/>
    </row>
    <row r="677" spans="1:262" ht="25.5" x14ac:dyDescent="0.2">
      <c r="A677" s="180">
        <v>39990</v>
      </c>
      <c r="B677" s="193" t="s">
        <v>1282</v>
      </c>
      <c r="C677" s="193" t="s">
        <v>349</v>
      </c>
      <c r="D677" s="193" t="s">
        <v>137</v>
      </c>
      <c r="E677" s="193" t="s">
        <v>144</v>
      </c>
      <c r="F677" s="194">
        <v>37895</v>
      </c>
      <c r="G677" s="195">
        <v>2003</v>
      </c>
      <c r="H677" s="180" t="s">
        <v>552</v>
      </c>
      <c r="I677" s="180" t="str">
        <f>LEFT($H677,2)</f>
        <v>AK</v>
      </c>
      <c r="J677" s="180" t="str">
        <f>RIGHT($H677,2)</f>
        <v>AK</v>
      </c>
      <c r="K677" s="180" t="str">
        <f>IF($L677=$M677,L677,CONCATENATE($L677,", ",IF(ISBLANK(N677),"",CONCATENATE(N677,", ")),$M677))</f>
        <v>Pacific</v>
      </c>
      <c r="L677" s="180" t="str">
        <f>INDEX('State '!$A$1:$C$62,MATCH($I677,'State '!$B:$B,0),3)</f>
        <v>Pacific</v>
      </c>
      <c r="M677" s="180" t="str">
        <f>INDEX('State '!$A$1:$C$62,MATCH($J677,'State '!$B:$B,0),3)</f>
        <v>Pacific</v>
      </c>
      <c r="N677" s="180"/>
      <c r="O677" s="187">
        <v>25</v>
      </c>
      <c r="P677" s="187">
        <v>33</v>
      </c>
      <c r="Q677" s="187">
        <v>120</v>
      </c>
      <c r="R677" s="186">
        <v>12</v>
      </c>
      <c r="S677" s="180" t="s">
        <v>139</v>
      </c>
      <c r="T677" s="180" t="s">
        <v>188</v>
      </c>
      <c r="U677" s="180" t="s">
        <v>391</v>
      </c>
      <c r="V677" s="180"/>
      <c r="W677" s="179"/>
      <c r="X677" s="179"/>
      <c r="Y677" s="179"/>
      <c r="Z677" s="94"/>
      <c r="AA677" s="94"/>
      <c r="AB677" s="94"/>
    </row>
    <row r="678" spans="1:262" s="19" customFormat="1" x14ac:dyDescent="0.2">
      <c r="A678" s="180">
        <v>39990</v>
      </c>
      <c r="B678" s="193" t="s">
        <v>1245</v>
      </c>
      <c r="C678" s="193" t="s">
        <v>262</v>
      </c>
      <c r="D678" s="193" t="s">
        <v>141</v>
      </c>
      <c r="E678" s="193" t="s">
        <v>144</v>
      </c>
      <c r="F678" s="194">
        <v>37926</v>
      </c>
      <c r="G678" s="195">
        <v>2003</v>
      </c>
      <c r="H678" s="180" t="s">
        <v>30</v>
      </c>
      <c r="I678" s="180" t="str">
        <f>LEFT($H678,2)</f>
        <v>MN</v>
      </c>
      <c r="J678" s="180" t="str">
        <f>RIGHT($H678,2)</f>
        <v>MN</v>
      </c>
      <c r="K678" s="180" t="str">
        <f>IF($L678=$M678,L678,CONCATENATE($L678,", ",IF(ISBLANK(N678),"",CONCATENATE(N678,", ")),$M678))</f>
        <v>Midwest</v>
      </c>
      <c r="L678" s="180" t="str">
        <f>INDEX('State '!$A$1:$C$62,MATCH($I678,'State '!$B:$B,0),3)</f>
        <v>Midwest</v>
      </c>
      <c r="M678" s="180" t="str">
        <f>INDEX('State '!$A$1:$C$62,MATCH($J678,'State '!$B:$B,0),3)</f>
        <v>Midwest</v>
      </c>
      <c r="N678" s="180"/>
      <c r="O678" s="187">
        <v>5.8</v>
      </c>
      <c r="P678" s="187">
        <v>4.5999999999999996</v>
      </c>
      <c r="Q678" s="187">
        <v>34.44</v>
      </c>
      <c r="R678" s="186">
        <v>8</v>
      </c>
      <c r="S678" s="180" t="s">
        <v>135</v>
      </c>
      <c r="T678" s="180" t="s">
        <v>390</v>
      </c>
      <c r="U678" s="180" t="s">
        <v>1246</v>
      </c>
      <c r="V678" s="180"/>
      <c r="W678" s="179"/>
      <c r="X678" s="179"/>
      <c r="Y678" s="179"/>
    </row>
    <row r="679" spans="1:262" x14ac:dyDescent="0.2">
      <c r="A679" s="180">
        <v>39990</v>
      </c>
      <c r="B679" s="193" t="s">
        <v>1255</v>
      </c>
      <c r="C679" s="193" t="s">
        <v>345</v>
      </c>
      <c r="D679" s="193" t="s">
        <v>141</v>
      </c>
      <c r="E679" s="193" t="s">
        <v>144</v>
      </c>
      <c r="F679" s="194">
        <v>37742</v>
      </c>
      <c r="G679" s="186">
        <v>2003</v>
      </c>
      <c r="H679" s="180" t="s">
        <v>8</v>
      </c>
      <c r="I679" s="180" t="str">
        <f>LEFT($H679,2)</f>
        <v>OH</v>
      </c>
      <c r="J679" s="180" t="str">
        <f>RIGHT($H679,2)</f>
        <v>OH</v>
      </c>
      <c r="K679" s="180" t="str">
        <f>IF($L679=$M679,L679,CONCATENATE($L679,", ",IF(ISBLANK(N679),"",CONCATENATE(N679,", ")),$M679))</f>
        <v>Northeast</v>
      </c>
      <c r="L679" s="180" t="str">
        <f>INDEX('State '!$A$1:$C$62,MATCH($I679,'State '!$B:$B,0),3)</f>
        <v>Northeast</v>
      </c>
      <c r="M679" s="180" t="str">
        <f>INDEX('State '!$A$1:$C$62,MATCH($J679,'State '!$B:$B,0),3)</f>
        <v>Northeast</v>
      </c>
      <c r="N679" s="180"/>
      <c r="O679" s="187">
        <v>2</v>
      </c>
      <c r="P679" s="187"/>
      <c r="Q679" s="187">
        <v>42</v>
      </c>
      <c r="R679" s="186">
        <v>12</v>
      </c>
      <c r="S679" s="180" t="s">
        <v>139</v>
      </c>
      <c r="T679" s="180" t="s">
        <v>188</v>
      </c>
      <c r="U679" s="180" t="s">
        <v>391</v>
      </c>
      <c r="V679" s="180"/>
      <c r="W679" s="179"/>
      <c r="X679" s="179"/>
      <c r="Y679" s="179"/>
      <c r="Z679" s="94"/>
      <c r="AA679" s="94"/>
      <c r="AB679" s="94"/>
    </row>
    <row r="680" spans="1:262" s="19" customFormat="1" ht="25.5" x14ac:dyDescent="0.2">
      <c r="A680" s="180">
        <v>39990</v>
      </c>
      <c r="B680" s="193" t="s">
        <v>1231</v>
      </c>
      <c r="C680" s="193" t="s">
        <v>258</v>
      </c>
      <c r="D680" s="193" t="s">
        <v>141</v>
      </c>
      <c r="E680" s="193" t="s">
        <v>144</v>
      </c>
      <c r="F680" s="194">
        <v>37903</v>
      </c>
      <c r="G680" s="186">
        <v>2003</v>
      </c>
      <c r="H680" s="180" t="s">
        <v>50</v>
      </c>
      <c r="I680" s="180" t="str">
        <f>LEFT($H680,2)</f>
        <v>WA</v>
      </c>
      <c r="J680" s="180" t="str">
        <f>RIGHT($H680,2)</f>
        <v>WA</v>
      </c>
      <c r="K680" s="180" t="str">
        <f>IF($L680=$M680,L680,CONCATENATE($L680,", ",IF(ISBLANK(N680),"",CONCATENATE(N680,", ")),$M680))</f>
        <v>Pacific</v>
      </c>
      <c r="L680" s="180" t="str">
        <f>INDEX('State '!$A$1:$C$62,MATCH($I680,'State '!$B:$B,0),3)</f>
        <v>Pacific</v>
      </c>
      <c r="M680" s="180" t="str">
        <f>INDEX('State '!$A$1:$C$62,MATCH($J680,'State '!$B:$B,0),3)</f>
        <v>Pacific</v>
      </c>
      <c r="N680" s="180"/>
      <c r="O680" s="187">
        <v>240.9</v>
      </c>
      <c r="P680" s="187">
        <v>26</v>
      </c>
      <c r="Q680" s="187">
        <v>268</v>
      </c>
      <c r="R680" s="186">
        <v>36</v>
      </c>
      <c r="S680" s="180" t="s">
        <v>135</v>
      </c>
      <c r="T680" s="180" t="s">
        <v>390</v>
      </c>
      <c r="U680" s="180" t="s">
        <v>1232</v>
      </c>
      <c r="V680" s="180"/>
      <c r="W680" s="179"/>
      <c r="X680" s="179"/>
      <c r="Y680" s="179"/>
    </row>
    <row r="681" spans="1:262" s="19" customFormat="1" x14ac:dyDescent="0.2">
      <c r="A681" s="180">
        <v>39990</v>
      </c>
      <c r="B681" s="193" t="s">
        <v>1229</v>
      </c>
      <c r="C681" s="193" t="s">
        <v>258</v>
      </c>
      <c r="D681" s="193" t="s">
        <v>141</v>
      </c>
      <c r="E681" s="193" t="s">
        <v>144</v>
      </c>
      <c r="F681" s="194">
        <v>37970</v>
      </c>
      <c r="G681" s="186">
        <v>2003</v>
      </c>
      <c r="H681" s="180" t="s">
        <v>25</v>
      </c>
      <c r="I681" s="180" t="str">
        <f>LEFT($H681,2)</f>
        <v>CO</v>
      </c>
      <c r="J681" s="180" t="str">
        <f>RIGHT($H681,2)</f>
        <v>CO</v>
      </c>
      <c r="K681" s="180" t="str">
        <f>IF($L681=$M681,L681,CONCATENATE($L681,", ",IF(ISBLANK(N681),"",CONCATENATE(N681,", ")),$M681))</f>
        <v>Mountain</v>
      </c>
      <c r="L681" s="180" t="str">
        <f>INDEX('State '!$A$1:$C$62,MATCH($I681,'State '!$B:$B,0),3)</f>
        <v>Mountain</v>
      </c>
      <c r="M681" s="180" t="str">
        <f>INDEX('State '!$A$1:$C$62,MATCH($J681,'State '!$B:$B,0),3)</f>
        <v>Mountain</v>
      </c>
      <c r="N681" s="180"/>
      <c r="O681" s="187">
        <v>16.899999999999999</v>
      </c>
      <c r="P681" s="187">
        <v>6.9</v>
      </c>
      <c r="Q681" s="187"/>
      <c r="R681" s="186">
        <v>26</v>
      </c>
      <c r="S681" s="180" t="s">
        <v>135</v>
      </c>
      <c r="T681" s="180" t="s">
        <v>390</v>
      </c>
      <c r="U681" s="180" t="s">
        <v>1230</v>
      </c>
      <c r="V681" s="180"/>
      <c r="W681" s="179"/>
      <c r="X681" s="179"/>
      <c r="Y681" s="179"/>
    </row>
    <row r="682" spans="1:262" s="19" customFormat="1" x14ac:dyDescent="0.2">
      <c r="A682" s="180">
        <v>39990</v>
      </c>
      <c r="B682" s="193" t="s">
        <v>1226</v>
      </c>
      <c r="C682" s="193" t="s">
        <v>258</v>
      </c>
      <c r="D682" s="193" t="s">
        <v>141</v>
      </c>
      <c r="E682" s="193" t="s">
        <v>144</v>
      </c>
      <c r="F682" s="194">
        <v>37926</v>
      </c>
      <c r="G682" s="186">
        <v>2003</v>
      </c>
      <c r="H682" s="180" t="s">
        <v>2255</v>
      </c>
      <c r="I682" s="180" t="str">
        <f>LEFT($H682,2)</f>
        <v>WY</v>
      </c>
      <c r="J682" s="180" t="str">
        <f>RIGHT($H682,2)</f>
        <v>WA</v>
      </c>
      <c r="K682" s="180" t="str">
        <f>IF($L682=$M682,L682,CONCATENATE($L682,", ",IF(ISBLANK(N682),"",CONCATENATE(N682,", ")),$M682))</f>
        <v>Mountain, Pacific</v>
      </c>
      <c r="L682" s="180" t="str">
        <f>INDEX('State '!$A$1:$C$62,MATCH($I682,'State '!$B:$B,0),3)</f>
        <v>Mountain</v>
      </c>
      <c r="M682" s="180" t="str">
        <f>INDEX('State '!$A$1:$C$62,MATCH($J682,'State '!$B:$B,0),3)</f>
        <v>Pacific</v>
      </c>
      <c r="N682" s="180"/>
      <c r="O682" s="187">
        <v>139.4</v>
      </c>
      <c r="P682" s="187">
        <v>91</v>
      </c>
      <c r="Q682" s="187">
        <v>175</v>
      </c>
      <c r="R682" s="186" t="s">
        <v>1227</v>
      </c>
      <c r="S682" s="180" t="s">
        <v>135</v>
      </c>
      <c r="T682" s="180" t="s">
        <v>390</v>
      </c>
      <c r="U682" s="180" t="s">
        <v>1228</v>
      </c>
      <c r="V682" s="180"/>
      <c r="W682" s="179"/>
      <c r="X682" s="179"/>
      <c r="Y682" s="179"/>
    </row>
    <row r="683" spans="1:262" s="19" customFormat="1" x14ac:dyDescent="0.2">
      <c r="A683" s="180">
        <v>39990</v>
      </c>
      <c r="B683" s="193" t="s">
        <v>1222</v>
      </c>
      <c r="C683" s="193" t="s">
        <v>230</v>
      </c>
      <c r="D683" s="193" t="s">
        <v>141</v>
      </c>
      <c r="E683" s="193" t="s">
        <v>144</v>
      </c>
      <c r="F683" s="194">
        <v>37926</v>
      </c>
      <c r="G683" s="186">
        <v>2003</v>
      </c>
      <c r="H683" s="180" t="s">
        <v>31</v>
      </c>
      <c r="I683" s="180" t="str">
        <f>LEFT($H683,2)</f>
        <v>NV</v>
      </c>
      <c r="J683" s="180" t="str">
        <f>RIGHT($H683,2)</f>
        <v>NV</v>
      </c>
      <c r="K683" s="180" t="str">
        <f>IF($L683=$M683,L683,CONCATENATE($L683,", ",IF(ISBLANK(N683),"",CONCATENATE(N683,", ")),$M683))</f>
        <v>Mountain</v>
      </c>
      <c r="L683" s="180" t="str">
        <f>INDEX('State '!$A$1:$C$62,MATCH($I683,'State '!$B:$B,0),3)</f>
        <v>Mountain</v>
      </c>
      <c r="M683" s="180" t="str">
        <f>INDEX('State '!$A$1:$C$62,MATCH($J683,'State '!$B:$B,0),3)</f>
        <v>Mountain</v>
      </c>
      <c r="N683" s="180"/>
      <c r="O683" s="187">
        <v>10.74</v>
      </c>
      <c r="P683" s="187">
        <v>14.5</v>
      </c>
      <c r="Q683" s="187">
        <v>5.5</v>
      </c>
      <c r="R683" s="186">
        <v>20</v>
      </c>
      <c r="S683" s="180" t="s">
        <v>135</v>
      </c>
      <c r="T683" s="180" t="s">
        <v>390</v>
      </c>
      <c r="U683" s="180" t="s">
        <v>1223</v>
      </c>
      <c r="V683" s="180"/>
      <c r="W683" s="179"/>
      <c r="X683" s="179"/>
      <c r="Y683" s="179"/>
    </row>
    <row r="684" spans="1:262" s="19" customFormat="1" x14ac:dyDescent="0.2">
      <c r="A684" s="180">
        <v>39990</v>
      </c>
      <c r="B684" s="193" t="s">
        <v>1264</v>
      </c>
      <c r="C684" s="193" t="s">
        <v>265</v>
      </c>
      <c r="D684" s="193" t="s">
        <v>141</v>
      </c>
      <c r="E684" s="193" t="s">
        <v>144</v>
      </c>
      <c r="F684" s="194">
        <v>37742</v>
      </c>
      <c r="G684" s="186">
        <v>2003</v>
      </c>
      <c r="H684" s="180" t="s">
        <v>29</v>
      </c>
      <c r="I684" s="180" t="str">
        <f>LEFT($H684,2)</f>
        <v>WY</v>
      </c>
      <c r="J684" s="180" t="str">
        <f>RIGHT($H684,2)</f>
        <v>WY</v>
      </c>
      <c r="K684" s="180" t="str">
        <f>IF($L684=$M684,L684,CONCATENATE($L684,", ",IF(ISBLANK(N684),"",CONCATENATE(N684,", ")),$M684))</f>
        <v>Mountain</v>
      </c>
      <c r="L684" s="180" t="str">
        <f>INDEX('State '!$A$1:$C$62,MATCH($I684,'State '!$B:$B,0),3)</f>
        <v>Mountain</v>
      </c>
      <c r="M684" s="180" t="str">
        <f>INDEX('State '!$A$1:$C$62,MATCH($J684,'State '!$B:$B,0),3)</f>
        <v>Mountain</v>
      </c>
      <c r="N684" s="180"/>
      <c r="O684" s="187">
        <v>0.5</v>
      </c>
      <c r="P684" s="187"/>
      <c r="Q684" s="187">
        <v>150</v>
      </c>
      <c r="R684" s="186"/>
      <c r="S684" s="180" t="s">
        <v>135</v>
      </c>
      <c r="T684" s="180" t="s">
        <v>390</v>
      </c>
      <c r="U684" s="180" t="s">
        <v>391</v>
      </c>
      <c r="V684" s="180"/>
      <c r="W684" s="179"/>
      <c r="X684" s="179"/>
      <c r="Y684" s="179"/>
    </row>
    <row r="685" spans="1:262" s="19" customFormat="1" x14ac:dyDescent="0.2">
      <c r="A685" s="180">
        <v>39990</v>
      </c>
      <c r="B685" s="193" t="s">
        <v>1259</v>
      </c>
      <c r="C685" s="193" t="s">
        <v>265</v>
      </c>
      <c r="D685" s="193" t="s">
        <v>141</v>
      </c>
      <c r="E685" s="193" t="s">
        <v>144</v>
      </c>
      <c r="F685" s="194">
        <v>37900</v>
      </c>
      <c r="G685" s="186">
        <v>2003</v>
      </c>
      <c r="H685" s="180" t="s">
        <v>415</v>
      </c>
      <c r="I685" s="180" t="str">
        <f>LEFT($H685,2)</f>
        <v>UT</v>
      </c>
      <c r="J685" s="180" t="str">
        <f>RIGHT($H685,2)</f>
        <v>WY</v>
      </c>
      <c r="K685" s="180" t="str">
        <f>IF($L685=$M685,L685,CONCATENATE($L685,", ",IF(ISBLANK(N685),"",CONCATENATE(N685,", ")),$M685))</f>
        <v>Mountain</v>
      </c>
      <c r="L685" s="180" t="str">
        <f>INDEX('State '!$A$1:$C$62,MATCH($I685,'State '!$B:$B,0),3)</f>
        <v>Mountain</v>
      </c>
      <c r="M685" s="180" t="str">
        <f>INDEX('State '!$A$1:$C$62,MATCH($J685,'State '!$B:$B,0),3)</f>
        <v>Mountain</v>
      </c>
      <c r="N685" s="180"/>
      <c r="O685" s="187">
        <v>13</v>
      </c>
      <c r="P685" s="187">
        <v>17</v>
      </c>
      <c r="Q685" s="187">
        <v>217</v>
      </c>
      <c r="R685" s="186">
        <v>24</v>
      </c>
      <c r="S685" s="180" t="s">
        <v>135</v>
      </c>
      <c r="T685" s="180" t="s">
        <v>390</v>
      </c>
      <c r="U685" s="180" t="s">
        <v>1260</v>
      </c>
      <c r="V685" s="180"/>
      <c r="W685" s="179"/>
      <c r="X685" s="179"/>
      <c r="Y685" s="179"/>
    </row>
    <row r="686" spans="1:262" s="19" customFormat="1" x14ac:dyDescent="0.2">
      <c r="A686" s="180">
        <v>39990</v>
      </c>
      <c r="B686" s="193" t="s">
        <v>1265</v>
      </c>
      <c r="C686" s="193" t="s">
        <v>265</v>
      </c>
      <c r="D686" s="193" t="s">
        <v>141</v>
      </c>
      <c r="E686" s="193" t="s">
        <v>144</v>
      </c>
      <c r="F686" s="194">
        <v>37632</v>
      </c>
      <c r="G686" s="186">
        <v>2003</v>
      </c>
      <c r="H686" s="180" t="s">
        <v>25</v>
      </c>
      <c r="I686" s="180" t="str">
        <f>LEFT($H686,2)</f>
        <v>CO</v>
      </c>
      <c r="J686" s="180" t="str">
        <f>RIGHT($H686,2)</f>
        <v>CO</v>
      </c>
      <c r="K686" s="180" t="str">
        <f>IF($L686=$M686,L686,CONCATENATE($L686,", ",IF(ISBLANK(N686),"",CONCATENATE(N686,", ")),$M686))</f>
        <v>Mountain</v>
      </c>
      <c r="L686" s="180" t="str">
        <f>INDEX('State '!$A$1:$C$62,MATCH($I686,'State '!$B:$B,0),3)</f>
        <v>Mountain</v>
      </c>
      <c r="M686" s="180" t="str">
        <f>INDEX('State '!$A$1:$C$62,MATCH($J686,'State '!$B:$B,0),3)</f>
        <v>Mountain</v>
      </c>
      <c r="N686" s="180"/>
      <c r="O686" s="187">
        <v>3.5</v>
      </c>
      <c r="P686" s="187"/>
      <c r="Q686" s="187">
        <v>90</v>
      </c>
      <c r="R686" s="186"/>
      <c r="S686" s="180" t="s">
        <v>135</v>
      </c>
      <c r="T686" s="180" t="s">
        <v>390</v>
      </c>
      <c r="U686" s="180" t="s">
        <v>391</v>
      </c>
      <c r="V686" s="180"/>
      <c r="W686" s="179"/>
      <c r="X686" s="179"/>
      <c r="Y686" s="179"/>
    </row>
    <row r="687" spans="1:262" s="19" customFormat="1" ht="25.5" x14ac:dyDescent="0.2">
      <c r="A687" s="180">
        <v>39990</v>
      </c>
      <c r="B687" s="193" t="s">
        <v>1251</v>
      </c>
      <c r="C687" s="193" t="s">
        <v>344</v>
      </c>
      <c r="D687" s="193" t="s">
        <v>141</v>
      </c>
      <c r="E687" s="193" t="s">
        <v>144</v>
      </c>
      <c r="F687" s="194">
        <v>37865</v>
      </c>
      <c r="G687" s="186">
        <v>2003</v>
      </c>
      <c r="H687" s="180" t="s">
        <v>1240</v>
      </c>
      <c r="I687" s="180" t="str">
        <f>LEFT($H687,2)</f>
        <v>AB</v>
      </c>
      <c r="J687" s="180" t="str">
        <f>RIGHT($H687,2)</f>
        <v>MT</v>
      </c>
      <c r="K687" s="180" t="str">
        <f>IF($L687=$M687,L687,CONCATENATE($L687,", ",IF(ISBLANK(N687),"",CONCATENATE(N687,", ")),$M687))</f>
        <v>Canada, Mountain</v>
      </c>
      <c r="L687" s="180" t="str">
        <f>INDEX('State '!$A$1:$C$62,MATCH($I687,'State '!$B:$B,0),3)</f>
        <v>Canada</v>
      </c>
      <c r="M687" s="180" t="str">
        <f>INDEX('State '!$A$1:$C$62,MATCH($J687,'State '!$B:$B,0),3)</f>
        <v>Mountain</v>
      </c>
      <c r="N687" s="180"/>
      <c r="O687" s="187">
        <v>0.2</v>
      </c>
      <c r="P687" s="187">
        <v>4</v>
      </c>
      <c r="Q687" s="187">
        <v>20</v>
      </c>
      <c r="R687" s="186">
        <v>4</v>
      </c>
      <c r="S687" s="180" t="s">
        <v>135</v>
      </c>
      <c r="T687" s="180" t="s">
        <v>390</v>
      </c>
      <c r="U687" s="180" t="s">
        <v>1252</v>
      </c>
      <c r="V687" s="180"/>
      <c r="W687" s="179"/>
      <c r="X687" s="179"/>
      <c r="Y687" s="179"/>
    </row>
    <row r="688" spans="1:262" s="19" customFormat="1" x14ac:dyDescent="0.2">
      <c r="A688" s="180">
        <v>39990</v>
      </c>
      <c r="B688" s="193" t="s">
        <v>1293</v>
      </c>
      <c r="C688" s="193" t="s">
        <v>351</v>
      </c>
      <c r="D688" s="193" t="s">
        <v>141</v>
      </c>
      <c r="E688" s="193" t="s">
        <v>144</v>
      </c>
      <c r="F688" s="194">
        <v>37956</v>
      </c>
      <c r="G688" s="186">
        <v>2003</v>
      </c>
      <c r="H688" s="180" t="s">
        <v>419</v>
      </c>
      <c r="I688" s="180" t="str">
        <f>LEFT($H688,2)</f>
        <v>TX</v>
      </c>
      <c r="J688" s="180" t="str">
        <f>RIGHT($H688,2)</f>
        <v>MX</v>
      </c>
      <c r="K688" s="180" t="str">
        <f>IF($L688=$M688,L688,CONCATENATE($L688,", ",IF(ISBLANK(N688),"",CONCATENATE(N688,", ")),$M688))</f>
        <v>South Central, Mexico</v>
      </c>
      <c r="L688" s="180" t="str">
        <f>INDEX('State '!$A$1:$C$62,MATCH($I688,'State '!$B:$B,0),3)</f>
        <v>South Central</v>
      </c>
      <c r="M688" s="180" t="str">
        <f>INDEX('State '!$A$1:$C$62,MATCH($J688,'State '!$B:$B,0),3)</f>
        <v>Mexico</v>
      </c>
      <c r="N688" s="180"/>
      <c r="O688" s="187">
        <v>0.5</v>
      </c>
      <c r="P688" s="187">
        <v>6</v>
      </c>
      <c r="Q688" s="187">
        <v>320</v>
      </c>
      <c r="R688" s="186">
        <v>30</v>
      </c>
      <c r="S688" s="180" t="s">
        <v>135</v>
      </c>
      <c r="T688" s="180" t="s">
        <v>188</v>
      </c>
      <c r="U688" s="180" t="s">
        <v>391</v>
      </c>
      <c r="V688" s="180"/>
      <c r="W688" s="179"/>
      <c r="X688" s="179"/>
      <c r="Y688" s="179"/>
    </row>
    <row r="689" spans="1:25" s="19" customFormat="1" ht="25.5" x14ac:dyDescent="0.2">
      <c r="A689" s="180">
        <v>39990</v>
      </c>
      <c r="B689" s="193" t="s">
        <v>1217</v>
      </c>
      <c r="C689" s="193" t="s">
        <v>339</v>
      </c>
      <c r="D689" s="193" t="s">
        <v>134</v>
      </c>
      <c r="E689" s="193" t="s">
        <v>144</v>
      </c>
      <c r="F689" s="194">
        <v>37926</v>
      </c>
      <c r="G689" s="186">
        <v>2003</v>
      </c>
      <c r="H689" s="180" t="s">
        <v>19</v>
      </c>
      <c r="I689" s="180" t="str">
        <f>LEFT($H689,2)</f>
        <v>VA</v>
      </c>
      <c r="J689" s="180" t="str">
        <f>RIGHT($H689,2)</f>
        <v>VA</v>
      </c>
      <c r="K689" s="180" t="str">
        <f>IF($L689=$M689,L689,CONCATENATE($L689,", ",IF(ISBLANK(N689),"",CONCATENATE(N689,", ")),$M689))</f>
        <v>Northeast</v>
      </c>
      <c r="L689" s="180" t="str">
        <f>INDEX('State '!$A$1:$C$62,MATCH($I689,'State '!$B:$B,0),3)</f>
        <v>Northeast</v>
      </c>
      <c r="M689" s="180" t="str">
        <f>INDEX('State '!$A$1:$C$62,MATCH($J689,'State '!$B:$B,0),3)</f>
        <v>Northeast</v>
      </c>
      <c r="N689" s="180"/>
      <c r="O689" s="187">
        <v>5.39</v>
      </c>
      <c r="P689" s="187">
        <v>6.7</v>
      </c>
      <c r="Q689" s="187">
        <v>550</v>
      </c>
      <c r="R689" s="186">
        <v>24</v>
      </c>
      <c r="S689" s="180" t="s">
        <v>135</v>
      </c>
      <c r="T689" s="180" t="s">
        <v>390</v>
      </c>
      <c r="U689" s="180" t="s">
        <v>1218</v>
      </c>
      <c r="V689" s="180"/>
      <c r="W689" s="179"/>
      <c r="X689" s="179"/>
      <c r="Y689" s="179"/>
    </row>
    <row r="690" spans="1:25" s="19" customFormat="1" ht="25.5" x14ac:dyDescent="0.2">
      <c r="A690" s="180">
        <v>39990</v>
      </c>
      <c r="B690" s="193" t="s">
        <v>1237</v>
      </c>
      <c r="C690" s="193" t="s">
        <v>341</v>
      </c>
      <c r="D690" s="193" t="s">
        <v>137</v>
      </c>
      <c r="E690" s="193" t="s">
        <v>144</v>
      </c>
      <c r="F690" s="194">
        <v>37895</v>
      </c>
      <c r="G690" s="186">
        <v>2003</v>
      </c>
      <c r="H690" s="180" t="s">
        <v>470</v>
      </c>
      <c r="I690" s="180" t="str">
        <f>LEFT($H690,2)</f>
        <v>GA</v>
      </c>
      <c r="J690" s="180" t="str">
        <f>RIGHT($H690,2)</f>
        <v>SC</v>
      </c>
      <c r="K690" s="180" t="str">
        <f>IF($L690=$M690,L690,CONCATENATE($L690,", ",IF(ISBLANK(N690),"",CONCATENATE(N690,", ")),$M690))</f>
        <v>Southeast</v>
      </c>
      <c r="L690" s="180" t="str">
        <f>INDEX('State '!$A$1:$C$62,MATCH($I690,'State '!$B:$B,0),3)</f>
        <v>Southeast</v>
      </c>
      <c r="M690" s="180" t="str">
        <f>INDEX('State '!$A$1:$C$62,MATCH($J690,'State '!$B:$B,0),3)</f>
        <v>Southeast</v>
      </c>
      <c r="N690" s="180"/>
      <c r="O690" s="187">
        <v>36.4</v>
      </c>
      <c r="P690" s="187">
        <v>18.14</v>
      </c>
      <c r="Q690" s="187">
        <v>185</v>
      </c>
      <c r="R690" s="186">
        <v>20</v>
      </c>
      <c r="S690" s="180" t="s">
        <v>135</v>
      </c>
      <c r="T690" s="180" t="s">
        <v>390</v>
      </c>
      <c r="U690" s="180" t="s">
        <v>1238</v>
      </c>
      <c r="V690" s="180"/>
      <c r="W690" s="179"/>
      <c r="X690" s="179"/>
      <c r="Y690" s="179"/>
    </row>
    <row r="691" spans="1:25" s="19" customFormat="1" x14ac:dyDescent="0.2">
      <c r="A691" s="180">
        <v>39990</v>
      </c>
      <c r="B691" s="193" t="s">
        <v>1242</v>
      </c>
      <c r="C691" s="193" t="s">
        <v>343</v>
      </c>
      <c r="D691" s="193" t="s">
        <v>142</v>
      </c>
      <c r="E691" s="193" t="s">
        <v>144</v>
      </c>
      <c r="F691" s="194">
        <v>37895</v>
      </c>
      <c r="G691" s="186">
        <v>2003</v>
      </c>
      <c r="H691" s="180" t="s">
        <v>1243</v>
      </c>
      <c r="I691" s="180" t="str">
        <f>LEFT($H691,2)</f>
        <v>WY</v>
      </c>
      <c r="J691" s="180" t="str">
        <f>RIGHT($H691,2)</f>
        <v>MT</v>
      </c>
      <c r="K691" s="180" t="str">
        <f>IF($L691=$M691,L691,CONCATENATE($L691,", ",IF(ISBLANK(N691),"",CONCATENATE(N691,", ")),$M691))</f>
        <v>Mountain</v>
      </c>
      <c r="L691" s="180" t="str">
        <f>INDEX('State '!$A$1:$C$62,MATCH($I691,'State '!$B:$B,0),3)</f>
        <v>Mountain</v>
      </c>
      <c r="M691" s="180" t="str">
        <f>INDEX('State '!$A$1:$C$62,MATCH($J691,'State '!$B:$B,0),3)</f>
        <v>Mountain</v>
      </c>
      <c r="N691" s="180"/>
      <c r="O691" s="187">
        <v>0.3</v>
      </c>
      <c r="P691" s="187">
        <v>34</v>
      </c>
      <c r="Q691" s="187">
        <v>13.5</v>
      </c>
      <c r="R691" s="186">
        <v>6</v>
      </c>
      <c r="S691" s="180" t="s">
        <v>135</v>
      </c>
      <c r="T691" s="180" t="s">
        <v>390</v>
      </c>
      <c r="U691" s="180" t="s">
        <v>1244</v>
      </c>
      <c r="V691" s="180"/>
      <c r="W691" s="179"/>
      <c r="X691" s="179"/>
      <c r="Y691" s="179"/>
    </row>
    <row r="692" spans="1:25" s="19" customFormat="1" x14ac:dyDescent="0.2">
      <c r="A692" s="180">
        <v>39990</v>
      </c>
      <c r="B692" s="193" t="s">
        <v>1239</v>
      </c>
      <c r="C692" s="193" t="s">
        <v>342</v>
      </c>
      <c r="D692" s="193" t="s">
        <v>141</v>
      </c>
      <c r="E692" s="193" t="s">
        <v>144</v>
      </c>
      <c r="F692" s="194">
        <v>37898</v>
      </c>
      <c r="G692" s="186">
        <v>2003</v>
      </c>
      <c r="H692" s="180" t="s">
        <v>1240</v>
      </c>
      <c r="I692" s="180" t="str">
        <f>LEFT($H692,2)</f>
        <v>AB</v>
      </c>
      <c r="J692" s="180" t="str">
        <f>RIGHT($H692,2)</f>
        <v>MT</v>
      </c>
      <c r="K692" s="180" t="str">
        <f>IF($L692=$M692,L692,CONCATENATE($L692,", ",IF(ISBLANK(N692),"",CONCATENATE(N692,", ")),$M692))</f>
        <v>Canada, Mountain</v>
      </c>
      <c r="L692" s="180" t="str">
        <f>INDEX('State '!$A$1:$C$62,MATCH($I692,'State '!$B:$B,0),3)</f>
        <v>Canada</v>
      </c>
      <c r="M692" s="180" t="str">
        <f>INDEX('State '!$A$1:$C$62,MATCH($J692,'State '!$B:$B,0),3)</f>
        <v>Mountain</v>
      </c>
      <c r="N692" s="180"/>
      <c r="O692" s="187">
        <v>0.2</v>
      </c>
      <c r="P692" s="187">
        <v>1.5</v>
      </c>
      <c r="Q692" s="187">
        <v>24</v>
      </c>
      <c r="R692" s="186">
        <v>6</v>
      </c>
      <c r="S692" s="180" t="s">
        <v>135</v>
      </c>
      <c r="T692" s="180" t="s">
        <v>390</v>
      </c>
      <c r="U692" s="180" t="s">
        <v>1241</v>
      </c>
      <c r="V692" s="180"/>
      <c r="W692" s="179"/>
      <c r="X692" s="179"/>
      <c r="Y692" s="179"/>
    </row>
    <row r="693" spans="1:25" s="19" customFormat="1" x14ac:dyDescent="0.2">
      <c r="A693" s="180">
        <v>39990</v>
      </c>
      <c r="B693" s="193" t="s">
        <v>1287</v>
      </c>
      <c r="C693" s="193" t="s">
        <v>216</v>
      </c>
      <c r="D693" s="193" t="s">
        <v>134</v>
      </c>
      <c r="E693" s="193" t="s">
        <v>144</v>
      </c>
      <c r="F693" s="194">
        <v>37926</v>
      </c>
      <c r="G693" s="186">
        <v>2003</v>
      </c>
      <c r="H693" s="180" t="s">
        <v>17</v>
      </c>
      <c r="I693" s="180" t="str">
        <f>LEFT($H693,2)</f>
        <v>AL</v>
      </c>
      <c r="J693" s="180" t="str">
        <f>RIGHT($H693,2)</f>
        <v>AL</v>
      </c>
      <c r="K693" s="180" t="str">
        <f>IF($L693=$M693,L693,CONCATENATE($L693,", ",IF(ISBLANK(N693),"",CONCATENATE(N693,", ")),$M693))</f>
        <v>South Central</v>
      </c>
      <c r="L693" s="180" t="str">
        <f>INDEX('State '!$A$1:$C$62,MATCH($I693,'State '!$B:$B,0),3)</f>
        <v>South Central</v>
      </c>
      <c r="M693" s="180" t="str">
        <f>INDEX('State '!$A$1:$C$62,MATCH($J693,'State '!$B:$B,0),3)</f>
        <v>South Central</v>
      </c>
      <c r="N693" s="180"/>
      <c r="O693" s="187">
        <v>24.9</v>
      </c>
      <c r="P693" s="187">
        <v>5</v>
      </c>
      <c r="Q693" s="187">
        <v>33</v>
      </c>
      <c r="R693" s="186" t="s">
        <v>488</v>
      </c>
      <c r="S693" s="180" t="s">
        <v>135</v>
      </c>
      <c r="T693" s="180" t="s">
        <v>390</v>
      </c>
      <c r="U693" s="180" t="s">
        <v>1288</v>
      </c>
      <c r="V693" s="180"/>
      <c r="W693" s="179"/>
      <c r="X693" s="179"/>
      <c r="Y693" s="179"/>
    </row>
    <row r="694" spans="1:25" s="19" customFormat="1" x14ac:dyDescent="0.2">
      <c r="A694" s="180">
        <v>39990</v>
      </c>
      <c r="B694" s="193" t="s">
        <v>1275</v>
      </c>
      <c r="C694" s="193" t="s">
        <v>216</v>
      </c>
      <c r="D694" s="193" t="s">
        <v>141</v>
      </c>
      <c r="E694" s="193" t="s">
        <v>144</v>
      </c>
      <c r="F694" s="194">
        <v>37895</v>
      </c>
      <c r="G694" s="186">
        <v>2003</v>
      </c>
      <c r="H694" s="180" t="s">
        <v>1276</v>
      </c>
      <c r="I694" s="180" t="str">
        <f>LEFT($H694,2)</f>
        <v>LA</v>
      </c>
      <c r="J694" s="180" t="str">
        <f>RIGHT($H694,2)</f>
        <v>GA</v>
      </c>
      <c r="K694" s="180" t="str">
        <f>IF($L694=$M694,L694,CONCATENATE($L694,", ",IF(ISBLANK(N694),"",CONCATENATE(N694,", ")),$M694))</f>
        <v>South Central, Southeast</v>
      </c>
      <c r="L694" s="180" t="str">
        <f>INDEX('State '!$A$1:$C$62,MATCH($I694,'State '!$B:$B,0),3)</f>
        <v>South Central</v>
      </c>
      <c r="M694" s="180" t="str">
        <f>INDEX('State '!$A$1:$C$62,MATCH($J694,'State '!$B:$B,0),3)</f>
        <v>Southeast</v>
      </c>
      <c r="N694" s="180"/>
      <c r="O694" s="187">
        <v>70</v>
      </c>
      <c r="P694" s="187">
        <v>67.8</v>
      </c>
      <c r="Q694" s="187">
        <v>191.89</v>
      </c>
      <c r="R694" s="186" t="s">
        <v>488</v>
      </c>
      <c r="S694" s="180" t="s">
        <v>135</v>
      </c>
      <c r="T694" s="180" t="s">
        <v>390</v>
      </c>
      <c r="U694" s="180" t="s">
        <v>1146</v>
      </c>
      <c r="V694" s="180"/>
      <c r="W694" s="179"/>
      <c r="X694" s="179"/>
      <c r="Y694" s="179"/>
    </row>
    <row r="695" spans="1:25" s="19" customFormat="1" x14ac:dyDescent="0.2">
      <c r="A695" s="180">
        <v>39990</v>
      </c>
      <c r="B695" s="193" t="s">
        <v>1258</v>
      </c>
      <c r="C695" s="193" t="s">
        <v>216</v>
      </c>
      <c r="D695" s="193" t="s">
        <v>141</v>
      </c>
      <c r="E695" s="193" t="s">
        <v>144</v>
      </c>
      <c r="F695" s="194">
        <v>1405</v>
      </c>
      <c r="G695" s="186">
        <v>2003</v>
      </c>
      <c r="H695" s="180" t="s">
        <v>501</v>
      </c>
      <c r="I695" s="180" t="str">
        <f>LEFT($H695,2)</f>
        <v>MS</v>
      </c>
      <c r="J695" s="180" t="str">
        <f>RIGHT($H695,2)</f>
        <v>AL</v>
      </c>
      <c r="K695" s="180" t="str">
        <f>IF($L695=$M695,L695,CONCATENATE($L695,", ",IF(ISBLANK(N695),"",CONCATENATE(N695,", ")),$M695))</f>
        <v>South Central</v>
      </c>
      <c r="L695" s="180" t="str">
        <f>INDEX('State '!$A$1:$C$62,MATCH($I695,'State '!$B:$B,0),3)</f>
        <v>South Central</v>
      </c>
      <c r="M695" s="180" t="str">
        <f>INDEX('State '!$A$1:$C$62,MATCH($J695,'State '!$B:$B,0),3)</f>
        <v>South Central</v>
      </c>
      <c r="N695" s="180"/>
      <c r="O695" s="187">
        <v>62</v>
      </c>
      <c r="P695" s="187">
        <v>24</v>
      </c>
      <c r="Q695" s="187">
        <v>97.9</v>
      </c>
      <c r="R695" s="186" t="s">
        <v>555</v>
      </c>
      <c r="S695" s="180" t="s">
        <v>135</v>
      </c>
      <c r="T695" s="180" t="s">
        <v>390</v>
      </c>
      <c r="U695" s="180" t="s">
        <v>1146</v>
      </c>
      <c r="V695" s="180"/>
      <c r="W695" s="179"/>
      <c r="X695" s="179"/>
      <c r="Y695" s="179"/>
    </row>
    <row r="696" spans="1:25" s="19" customFormat="1" x14ac:dyDescent="0.2">
      <c r="A696" s="180">
        <v>39990</v>
      </c>
      <c r="B696" s="193" t="s">
        <v>2243</v>
      </c>
      <c r="C696" s="193" t="s">
        <v>216</v>
      </c>
      <c r="D696" s="193" t="s">
        <v>141</v>
      </c>
      <c r="E696" s="193" t="s">
        <v>144</v>
      </c>
      <c r="F696" s="194">
        <v>37773</v>
      </c>
      <c r="G696" s="186">
        <v>2003</v>
      </c>
      <c r="H696" s="180" t="s">
        <v>1277</v>
      </c>
      <c r="I696" s="180" t="str">
        <f>LEFT($H696,2)</f>
        <v>MS</v>
      </c>
      <c r="J696" s="180" t="str">
        <f>RIGHT($H696,2)</f>
        <v>GA</v>
      </c>
      <c r="K696" s="180" t="str">
        <f>IF($L696=$M696,L696,CONCATENATE($L696,", ",IF(ISBLANK(N696),"",CONCATENATE(N696,", ")),$M696))</f>
        <v>South Central, Southeast</v>
      </c>
      <c r="L696" s="180" t="str">
        <f>INDEX('State '!$A$1:$C$62,MATCH($I696,'State '!$B:$B,0),3)</f>
        <v>South Central</v>
      </c>
      <c r="M696" s="180" t="str">
        <f>INDEX('State '!$A$1:$C$62,MATCH($J696,'State '!$B:$B,0),3)</f>
        <v>Southeast</v>
      </c>
      <c r="N696" s="180"/>
      <c r="O696" s="187">
        <v>86</v>
      </c>
      <c r="P696" s="187">
        <v>41</v>
      </c>
      <c r="Q696" s="187">
        <v>195.9</v>
      </c>
      <c r="R696" s="186" t="s">
        <v>1278</v>
      </c>
      <c r="S696" s="180" t="s">
        <v>135</v>
      </c>
      <c r="T696" s="180" t="s">
        <v>390</v>
      </c>
      <c r="U696" s="180" t="s">
        <v>1146</v>
      </c>
      <c r="V696" s="180"/>
      <c r="W696" s="179"/>
      <c r="X696" s="179"/>
      <c r="Y696" s="179"/>
    </row>
    <row r="697" spans="1:25" s="19" customFormat="1" x14ac:dyDescent="0.2">
      <c r="A697" s="180">
        <v>39990</v>
      </c>
      <c r="B697" s="193" t="s">
        <v>1225</v>
      </c>
      <c r="C697" s="193" t="s">
        <v>338</v>
      </c>
      <c r="D697" s="193" t="s">
        <v>134</v>
      </c>
      <c r="E697" s="193" t="s">
        <v>144</v>
      </c>
      <c r="F697" s="194">
        <v>37967</v>
      </c>
      <c r="G697" s="186">
        <v>2003</v>
      </c>
      <c r="H697" s="180" t="s">
        <v>2</v>
      </c>
      <c r="I697" s="180" t="str">
        <f>LEFT($H697,2)</f>
        <v>OR</v>
      </c>
      <c r="J697" s="180" t="str">
        <f>RIGHT($H697,2)</f>
        <v>OR</v>
      </c>
      <c r="K697" s="180" t="str">
        <f>IF($L697=$M697,L697,CONCATENATE($L697,", ",IF(ISBLANK(N697),"",CONCATENATE(N697,", ")),$M697))</f>
        <v>Pacific</v>
      </c>
      <c r="L697" s="180" t="str">
        <f>INDEX('State '!$A$1:$C$62,MATCH($I697,'State '!$B:$B,0),3)</f>
        <v>Pacific</v>
      </c>
      <c r="M697" s="180" t="str">
        <f>INDEX('State '!$A$1:$C$62,MATCH($J697,'State '!$B:$B,0),3)</f>
        <v>Pacific</v>
      </c>
      <c r="N697" s="180"/>
      <c r="O697" s="187">
        <v>19</v>
      </c>
      <c r="P697" s="187">
        <v>11.7</v>
      </c>
      <c r="Q697" s="187">
        <v>320</v>
      </c>
      <c r="R697" s="186">
        <v>24</v>
      </c>
      <c r="S697" s="180" t="s">
        <v>139</v>
      </c>
      <c r="T697" s="180" t="s">
        <v>188</v>
      </c>
      <c r="U697" s="180" t="s">
        <v>391</v>
      </c>
      <c r="V697" s="180"/>
      <c r="W697" s="179"/>
      <c r="X697" s="179"/>
      <c r="Y697" s="179"/>
    </row>
    <row r="698" spans="1:25" s="19" customFormat="1" x14ac:dyDescent="0.2">
      <c r="A698" s="180">
        <v>39990</v>
      </c>
      <c r="B698" s="193" t="s">
        <v>1233</v>
      </c>
      <c r="C698" s="193" t="s">
        <v>207</v>
      </c>
      <c r="D698" s="193" t="s">
        <v>141</v>
      </c>
      <c r="E698" s="193" t="s">
        <v>144</v>
      </c>
      <c r="F698" s="194">
        <v>37756</v>
      </c>
      <c r="G698" s="186">
        <v>2003</v>
      </c>
      <c r="H698" s="180" t="s">
        <v>397</v>
      </c>
      <c r="I698" s="180" t="str">
        <f>LEFT($H698,2)</f>
        <v>PA</v>
      </c>
      <c r="J698" s="180" t="str">
        <f>RIGHT($H698,2)</f>
        <v>NY</v>
      </c>
      <c r="K698" s="180" t="str">
        <f>IF($L698=$M698,L698,CONCATENATE($L698,", ",IF(ISBLANK(N698),"",CONCATENATE(N698,", ")),$M698))</f>
        <v>Northeast</v>
      </c>
      <c r="L698" s="180" t="str">
        <f>INDEX('State '!$A$1:$C$62,MATCH($I698,'State '!$B:$B,0),3)</f>
        <v>Northeast</v>
      </c>
      <c r="M698" s="180" t="str">
        <f>INDEX('State '!$A$1:$C$62,MATCH($J698,'State '!$B:$B,0),3)</f>
        <v>Northeast</v>
      </c>
      <c r="N698" s="180"/>
      <c r="O698" s="187">
        <v>9.6999999999999993</v>
      </c>
      <c r="P698" s="187"/>
      <c r="Q698" s="187">
        <v>150</v>
      </c>
      <c r="R698" s="186"/>
      <c r="S698" s="180" t="s">
        <v>135</v>
      </c>
      <c r="T698" s="180" t="s">
        <v>390</v>
      </c>
      <c r="U698" s="180" t="s">
        <v>1234</v>
      </c>
      <c r="V698" s="180"/>
      <c r="W698" s="179"/>
      <c r="X698" s="179"/>
      <c r="Y698" s="179"/>
    </row>
    <row r="699" spans="1:25" s="19" customFormat="1" ht="25.5" x14ac:dyDescent="0.2">
      <c r="A699" s="180">
        <v>39990</v>
      </c>
      <c r="B699" s="193" t="s">
        <v>1235</v>
      </c>
      <c r="C699" s="193" t="s">
        <v>207</v>
      </c>
      <c r="D699" s="193" t="s">
        <v>141</v>
      </c>
      <c r="E699" s="193" t="s">
        <v>144</v>
      </c>
      <c r="F699" s="194">
        <v>37803</v>
      </c>
      <c r="G699" s="186">
        <v>2003</v>
      </c>
      <c r="H699" s="180" t="s">
        <v>419</v>
      </c>
      <c r="I699" s="180" t="str">
        <f>LEFT($H699,2)</f>
        <v>TX</v>
      </c>
      <c r="J699" s="180" t="str">
        <f>RIGHT($H699,2)</f>
        <v>MX</v>
      </c>
      <c r="K699" s="180" t="str">
        <f>IF($L699=$M699,L699,CONCATENATE($L699,", ",IF(ISBLANK(N699),"",CONCATENATE(N699,", ")),$M699))</f>
        <v>South Central, Mexico</v>
      </c>
      <c r="L699" s="180" t="str">
        <f>INDEX('State '!$A$1:$C$62,MATCH($I699,'State '!$B:$B,0),3)</f>
        <v>South Central</v>
      </c>
      <c r="M699" s="180" t="str">
        <f>INDEX('State '!$A$1:$C$62,MATCH($J699,'State '!$B:$B,0),3)</f>
        <v>Mexico</v>
      </c>
      <c r="N699" s="180"/>
      <c r="O699" s="187">
        <v>39.799999999999997</v>
      </c>
      <c r="P699" s="187">
        <v>9.3000000000000007</v>
      </c>
      <c r="Q699" s="187">
        <v>312</v>
      </c>
      <c r="R699" s="186" t="s">
        <v>422</v>
      </c>
      <c r="S699" s="180" t="s">
        <v>135</v>
      </c>
      <c r="T699" s="180" t="s">
        <v>390</v>
      </c>
      <c r="U699" s="180" t="s">
        <v>1236</v>
      </c>
      <c r="V699" s="180"/>
      <c r="W699" s="179"/>
      <c r="X699" s="179"/>
      <c r="Y699" s="179"/>
    </row>
    <row r="700" spans="1:25" s="19" customFormat="1" x14ac:dyDescent="0.2">
      <c r="A700" s="180">
        <v>39990</v>
      </c>
      <c r="B700" s="193" t="s">
        <v>1272</v>
      </c>
      <c r="C700" s="193" t="s">
        <v>1941</v>
      </c>
      <c r="D700" s="193" t="s">
        <v>141</v>
      </c>
      <c r="E700" s="193" t="s">
        <v>144</v>
      </c>
      <c r="F700" s="194">
        <v>37742</v>
      </c>
      <c r="G700" s="186">
        <v>2003</v>
      </c>
      <c r="H700" s="180" t="s">
        <v>1273</v>
      </c>
      <c r="I700" s="180" t="str">
        <f>LEFT($H700,2)</f>
        <v>LA</v>
      </c>
      <c r="J700" s="180" t="str">
        <f>RIGHT($H700,2)</f>
        <v>NC</v>
      </c>
      <c r="K700" s="180" t="str">
        <f>IF($L700=$M700,L700,CONCATENATE($L700,", ",IF(ISBLANK(N700),"",CONCATENATE(N700,", ")),$M700))</f>
        <v>South Central, Southeast</v>
      </c>
      <c r="L700" s="180" t="str">
        <f>INDEX('State '!$A$1:$C$62,MATCH($I700,'State '!$B:$B,0),3)</f>
        <v>South Central</v>
      </c>
      <c r="M700" s="180" t="str">
        <f>INDEX('State '!$A$1:$C$62,MATCH($J700,'State '!$B:$B,0),3)</f>
        <v>Southeast</v>
      </c>
      <c r="N700" s="180"/>
      <c r="O700" s="187">
        <v>163.85</v>
      </c>
      <c r="P700" s="187">
        <v>42.26</v>
      </c>
      <c r="Q700" s="187">
        <v>262</v>
      </c>
      <c r="R700" s="186" t="s">
        <v>1274</v>
      </c>
      <c r="S700" s="180" t="s">
        <v>135</v>
      </c>
      <c r="T700" s="180" t="s">
        <v>390</v>
      </c>
      <c r="U700" s="180" t="s">
        <v>1182</v>
      </c>
      <c r="V700" s="180"/>
      <c r="W700" s="179"/>
      <c r="X700" s="179"/>
      <c r="Y700" s="179"/>
    </row>
    <row r="701" spans="1:25" s="19" customFormat="1" x14ac:dyDescent="0.2">
      <c r="A701" s="180">
        <v>39990</v>
      </c>
      <c r="B701" s="193" t="s">
        <v>1262</v>
      </c>
      <c r="C701" s="193" t="s">
        <v>1941</v>
      </c>
      <c r="D701" s="193" t="s">
        <v>141</v>
      </c>
      <c r="E701" s="193" t="s">
        <v>144</v>
      </c>
      <c r="F701" s="194">
        <v>37926</v>
      </c>
      <c r="G701" s="186">
        <v>2003</v>
      </c>
      <c r="H701" s="180" t="s">
        <v>409</v>
      </c>
      <c r="I701" s="180" t="str">
        <f>LEFT($H701,2)</f>
        <v>PA</v>
      </c>
      <c r="J701" s="180" t="str">
        <f>RIGHT($H701,2)</f>
        <v>NJ</v>
      </c>
      <c r="K701" s="180" t="str">
        <f>IF($L701=$M701,L701,CONCATENATE($L701,", ",IF(ISBLANK(N701),"",CONCATENATE(N701,", ")),$M701))</f>
        <v>Northeast</v>
      </c>
      <c r="L701" s="180" t="str">
        <f>INDEX('State '!$A$1:$C$62,MATCH($I701,'State '!$B:$B,0),3)</f>
        <v>Northeast</v>
      </c>
      <c r="M701" s="180" t="str">
        <f>INDEX('State '!$A$1:$C$62,MATCH($J701,'State '!$B:$B,0),3)</f>
        <v>Northeast</v>
      </c>
      <c r="N701" s="180"/>
      <c r="O701" s="187">
        <v>32.6</v>
      </c>
      <c r="P701" s="187">
        <v>9.65</v>
      </c>
      <c r="Q701" s="187">
        <v>49</v>
      </c>
      <c r="R701" s="186" t="s">
        <v>413</v>
      </c>
      <c r="S701" s="180" t="s">
        <v>135</v>
      </c>
      <c r="T701" s="180" t="s">
        <v>390</v>
      </c>
      <c r="U701" s="180" t="s">
        <v>1263</v>
      </c>
      <c r="V701" s="180"/>
      <c r="W701" s="179"/>
      <c r="X701" s="179"/>
      <c r="Y701" s="179"/>
    </row>
    <row r="702" spans="1:25" s="19" customFormat="1" x14ac:dyDescent="0.2">
      <c r="A702" s="180">
        <v>39990</v>
      </c>
      <c r="B702" s="193" t="s">
        <v>2143</v>
      </c>
      <c r="C702" s="193" t="s">
        <v>274</v>
      </c>
      <c r="D702" s="193" t="s">
        <v>137</v>
      </c>
      <c r="E702" s="193" t="s">
        <v>144</v>
      </c>
      <c r="F702" s="194">
        <v>37956</v>
      </c>
      <c r="G702" s="186">
        <v>2003</v>
      </c>
      <c r="H702" s="180" t="s">
        <v>506</v>
      </c>
      <c r="I702" s="180" t="str">
        <f>LEFT($H702,2)</f>
        <v>WY</v>
      </c>
      <c r="J702" s="180" t="str">
        <f>RIGHT($H702,2)</f>
        <v>ND</v>
      </c>
      <c r="K702" s="180" t="str">
        <f>IF($L702=$M702,L702,CONCATENATE($L702,", ",IF(ISBLANK(N702),"",CONCATENATE(N702,", ")),$M702))</f>
        <v>Mountain</v>
      </c>
      <c r="L702" s="180" t="str">
        <f>INDEX('State '!$A$1:$C$62,MATCH($I702,'State '!$B:$B,0),3)</f>
        <v>Mountain</v>
      </c>
      <c r="M702" s="180" t="str">
        <f>INDEX('State '!$A$1:$C$62,MATCH($J702,'State '!$B:$B,0),3)</f>
        <v>Mountain</v>
      </c>
      <c r="N702" s="180"/>
      <c r="O702" s="187">
        <v>78.989999999999995</v>
      </c>
      <c r="P702" s="187">
        <v>253</v>
      </c>
      <c r="Q702" s="187">
        <v>80</v>
      </c>
      <c r="R702" s="186" t="s">
        <v>1211</v>
      </c>
      <c r="S702" s="180" t="s">
        <v>135</v>
      </c>
      <c r="T702" s="180" t="s">
        <v>390</v>
      </c>
      <c r="U702" s="180" t="s">
        <v>1212</v>
      </c>
      <c r="V702" s="180"/>
      <c r="W702" s="179"/>
      <c r="X702" s="179"/>
      <c r="Y702" s="179"/>
    </row>
    <row r="703" spans="1:25" s="19" customFormat="1" x14ac:dyDescent="0.2">
      <c r="A703" s="180">
        <v>39990</v>
      </c>
      <c r="B703" s="193" t="s">
        <v>1294</v>
      </c>
      <c r="C703" s="193" t="s">
        <v>300</v>
      </c>
      <c r="D703" s="193" t="s">
        <v>134</v>
      </c>
      <c r="E703" s="193" t="s">
        <v>144</v>
      </c>
      <c r="F703" s="194">
        <v>37956</v>
      </c>
      <c r="G703" s="186">
        <v>2003</v>
      </c>
      <c r="H703" s="180" t="s">
        <v>34</v>
      </c>
      <c r="I703" s="180" t="str">
        <f>LEFT($H703,2)</f>
        <v>WI</v>
      </c>
      <c r="J703" s="180" t="str">
        <f>RIGHT($H703,2)</f>
        <v>WI</v>
      </c>
      <c r="K703" s="180" t="str">
        <f>IF($L703=$M703,L703,CONCATENATE($L703,", ",IF(ISBLANK(N703),"",CONCATENATE(N703,", ")),$M703))</f>
        <v>Midwest</v>
      </c>
      <c r="L703" s="180" t="str">
        <f>INDEX('State '!$A$1:$C$62,MATCH($I703,'State '!$B:$B,0),3)</f>
        <v>Midwest</v>
      </c>
      <c r="M703" s="180" t="str">
        <f>INDEX('State '!$A$1:$C$62,MATCH($J703,'State '!$B:$B,0),3)</f>
        <v>Midwest</v>
      </c>
      <c r="N703" s="180"/>
      <c r="O703" s="187">
        <v>97</v>
      </c>
      <c r="P703" s="187">
        <v>35</v>
      </c>
      <c r="Q703" s="187">
        <v>515</v>
      </c>
      <c r="R703" s="186">
        <v>30</v>
      </c>
      <c r="S703" s="180" t="s">
        <v>139</v>
      </c>
      <c r="T703" s="180" t="s">
        <v>188</v>
      </c>
      <c r="U703" s="180" t="s">
        <v>391</v>
      </c>
      <c r="V703" s="180"/>
      <c r="W703" s="179"/>
      <c r="X703" s="179"/>
      <c r="Y703" s="179"/>
    </row>
    <row r="704" spans="1:25" s="19" customFormat="1" ht="25.5" x14ac:dyDescent="0.2">
      <c r="A704" s="180">
        <v>39990</v>
      </c>
      <c r="B704" s="193" t="s">
        <v>1928</v>
      </c>
      <c r="C704" s="193" t="s">
        <v>334</v>
      </c>
      <c r="D704" s="193" t="s">
        <v>141</v>
      </c>
      <c r="E704" s="193" t="s">
        <v>144</v>
      </c>
      <c r="F704" s="194">
        <v>37666</v>
      </c>
      <c r="G704" s="186">
        <v>2003</v>
      </c>
      <c r="H704" s="180" t="s">
        <v>419</v>
      </c>
      <c r="I704" s="180" t="str">
        <f>LEFT($H704,2)</f>
        <v>TX</v>
      </c>
      <c r="J704" s="180" t="str">
        <f>RIGHT($H704,2)</f>
        <v>MX</v>
      </c>
      <c r="K704" s="180" t="str">
        <f>IF($L704=$M704,L704,CONCATENATE($L704,", ",IF(ISBLANK(N704),"",CONCATENATE(N704,", ")),$M704))</f>
        <v>South Central, Mexico</v>
      </c>
      <c r="L704" s="180" t="str">
        <f>INDEX('State '!$A$1:$C$62,MATCH($I704,'State '!$B:$B,0),3)</f>
        <v>South Central</v>
      </c>
      <c r="M704" s="180" t="str">
        <f>INDEX('State '!$A$1:$C$62,MATCH($J704,'State '!$B:$B,0),3)</f>
        <v>Mexico</v>
      </c>
      <c r="N704" s="180"/>
      <c r="O704" s="187">
        <v>0.25</v>
      </c>
      <c r="P704" s="187">
        <v>1</v>
      </c>
      <c r="Q704" s="187">
        <v>8.8000000000000007</v>
      </c>
      <c r="R704" s="186">
        <v>12</v>
      </c>
      <c r="S704" s="180" t="s">
        <v>135</v>
      </c>
      <c r="T704" s="180" t="s">
        <v>390</v>
      </c>
      <c r="U704" s="180" t="s">
        <v>1290</v>
      </c>
      <c r="V704" s="180"/>
      <c r="W704" s="185"/>
      <c r="X704" s="179"/>
      <c r="Y704" s="179"/>
    </row>
    <row r="705" spans="1:25" s="19" customFormat="1" x14ac:dyDescent="0.2">
      <c r="A705" s="180">
        <v>39990</v>
      </c>
      <c r="B705" s="193" t="s">
        <v>1289</v>
      </c>
      <c r="C705" s="193" t="s">
        <v>350</v>
      </c>
      <c r="D705" s="193" t="s">
        <v>134</v>
      </c>
      <c r="E705" s="193" t="s">
        <v>144</v>
      </c>
      <c r="F705" s="194">
        <v>37945</v>
      </c>
      <c r="G705" s="186">
        <v>2003</v>
      </c>
      <c r="H705" s="180" t="s">
        <v>13</v>
      </c>
      <c r="I705" s="180" t="str">
        <f>LEFT($H705,2)</f>
        <v>CA</v>
      </c>
      <c r="J705" s="180" t="str">
        <f>RIGHT($H705,2)</f>
        <v>CA</v>
      </c>
      <c r="K705" s="180" t="str">
        <f>IF($L705=$M705,L705,CONCATENATE($L705,", ",IF(ISBLANK(N705),"",CONCATENATE(N705,", ")),$M705))</f>
        <v>Pacific</v>
      </c>
      <c r="L705" s="180" t="str">
        <f>INDEX('State '!$A$1:$C$62,MATCH($I705,'State '!$B:$B,0),3)</f>
        <v>Pacific</v>
      </c>
      <c r="M705" s="180" t="str">
        <f>INDEX('State '!$A$1:$C$62,MATCH($J705,'State '!$B:$B,0),3)</f>
        <v>Pacific</v>
      </c>
      <c r="N705" s="180"/>
      <c r="O705" s="187">
        <v>20</v>
      </c>
      <c r="P705" s="187">
        <v>25</v>
      </c>
      <c r="Q705" s="187">
        <v>700</v>
      </c>
      <c r="R705" s="186">
        <v>30</v>
      </c>
      <c r="S705" s="180" t="s">
        <v>139</v>
      </c>
      <c r="T705" s="180" t="s">
        <v>188</v>
      </c>
      <c r="U705" s="180" t="s">
        <v>391</v>
      </c>
      <c r="V705" s="180"/>
      <c r="W705" s="179"/>
      <c r="X705" s="179"/>
      <c r="Y705" s="179"/>
    </row>
    <row r="706" spans="1:25" s="19" customFormat="1" x14ac:dyDescent="0.2">
      <c r="A706" s="180">
        <v>39990</v>
      </c>
      <c r="B706" s="193" t="s">
        <v>1324</v>
      </c>
      <c r="C706" s="193" t="s">
        <v>259</v>
      </c>
      <c r="D706" s="193" t="s">
        <v>141</v>
      </c>
      <c r="E706" s="193" t="s">
        <v>144</v>
      </c>
      <c r="F706" s="194">
        <v>37591</v>
      </c>
      <c r="G706" s="195">
        <v>2002</v>
      </c>
      <c r="H706" s="180" t="s">
        <v>32</v>
      </c>
      <c r="I706" s="180" t="str">
        <f>LEFT($H706,2)</f>
        <v>AR</v>
      </c>
      <c r="J706" s="180" t="str">
        <f>RIGHT($H706,2)</f>
        <v>AR</v>
      </c>
      <c r="K706" s="180" t="str">
        <f>IF($L706=$M706,L706,CONCATENATE($L706,", ",IF(ISBLANK(N706),"",CONCATENATE(N706,", ")),$M706))</f>
        <v>South Central</v>
      </c>
      <c r="L706" s="180" t="str">
        <f>INDEX('State '!$A$1:$C$62,MATCH($I706,'State '!$B:$B,0),3)</f>
        <v>South Central</v>
      </c>
      <c r="M706" s="180" t="str">
        <f>INDEX('State '!$A$1:$C$62,MATCH($J706,'State '!$B:$B,0),3)</f>
        <v>South Central</v>
      </c>
      <c r="N706" s="180"/>
      <c r="O706" s="187">
        <v>7.8</v>
      </c>
      <c r="P706" s="187"/>
      <c r="Q706" s="187">
        <v>105</v>
      </c>
      <c r="R706" s="186"/>
      <c r="S706" s="180" t="s">
        <v>135</v>
      </c>
      <c r="T706" s="180" t="s">
        <v>390</v>
      </c>
      <c r="U706" s="180" t="s">
        <v>1325</v>
      </c>
      <c r="V706" s="180"/>
      <c r="W706" s="179"/>
      <c r="X706" s="179"/>
      <c r="Y706" s="179"/>
    </row>
    <row r="707" spans="1:25" s="19" customFormat="1" x14ac:dyDescent="0.2">
      <c r="A707" s="180">
        <v>39990</v>
      </c>
      <c r="B707" s="193" t="s">
        <v>1304</v>
      </c>
      <c r="C707" s="193" t="s">
        <v>263</v>
      </c>
      <c r="D707" s="193" t="s">
        <v>141</v>
      </c>
      <c r="E707" s="193" t="s">
        <v>144</v>
      </c>
      <c r="F707" s="194">
        <v>37438</v>
      </c>
      <c r="G707" s="195">
        <v>2002</v>
      </c>
      <c r="H707" s="180" t="s">
        <v>8</v>
      </c>
      <c r="I707" s="180" t="str">
        <f>LEFT($H707,2)</f>
        <v>OH</v>
      </c>
      <c r="J707" s="180" t="str">
        <f>RIGHT($H707,2)</f>
        <v>OH</v>
      </c>
      <c r="K707" s="180" t="str">
        <f>IF($L707=$M707,L707,CONCATENATE($L707,", ",IF(ISBLANK(N707),"",CONCATENATE(N707,", ")),$M707))</f>
        <v>Northeast</v>
      </c>
      <c r="L707" s="180" t="str">
        <f>INDEX('State '!$A$1:$C$62,MATCH($I707,'State '!$B:$B,0),3)</f>
        <v>Northeast</v>
      </c>
      <c r="M707" s="180" t="str">
        <f>INDEX('State '!$A$1:$C$62,MATCH($J707,'State '!$B:$B,0),3)</f>
        <v>Northeast</v>
      </c>
      <c r="N707" s="180"/>
      <c r="O707" s="187">
        <v>10.6</v>
      </c>
      <c r="P707" s="187"/>
      <c r="Q707" s="187">
        <v>140</v>
      </c>
      <c r="R707" s="186"/>
      <c r="S707" s="180" t="s">
        <v>135</v>
      </c>
      <c r="T707" s="180" t="s">
        <v>390</v>
      </c>
      <c r="U707" s="180" t="s">
        <v>1305</v>
      </c>
      <c r="V707" s="180"/>
      <c r="W707" s="179"/>
      <c r="X707" s="179"/>
      <c r="Y707" s="179"/>
    </row>
    <row r="708" spans="1:25" s="19" customFormat="1" x14ac:dyDescent="0.2">
      <c r="A708" s="180">
        <v>39990</v>
      </c>
      <c r="B708" s="193" t="s">
        <v>1312</v>
      </c>
      <c r="C708" s="193" t="s">
        <v>260</v>
      </c>
      <c r="D708" s="193" t="s">
        <v>141</v>
      </c>
      <c r="E708" s="193" t="s">
        <v>144</v>
      </c>
      <c r="F708" s="194">
        <v>37605</v>
      </c>
      <c r="G708" s="195">
        <v>2002</v>
      </c>
      <c r="H708" s="180" t="s">
        <v>1313</v>
      </c>
      <c r="I708" s="180" t="str">
        <f>LEFT($H708,2)</f>
        <v>CO</v>
      </c>
      <c r="J708" s="180" t="str">
        <f>RIGHT($H708,2)</f>
        <v>OK</v>
      </c>
      <c r="K708" s="180" t="str">
        <f>IF($L708=$M708,L708,CONCATENATE($L708,", ",IF(ISBLANK(N708),"",CONCATENATE(N708,", ")),$M708))</f>
        <v>Mountain, South Central</v>
      </c>
      <c r="L708" s="180" t="str">
        <f>INDEX('State '!$A$1:$C$62,MATCH($I708,'State '!$B:$B,0),3)</f>
        <v>Mountain</v>
      </c>
      <c r="M708" s="180" t="str">
        <f>INDEX('State '!$A$1:$C$62,MATCH($J708,'State '!$B:$B,0),3)</f>
        <v>South Central</v>
      </c>
      <c r="N708" s="180"/>
      <c r="O708" s="187">
        <v>22.1</v>
      </c>
      <c r="P708" s="187">
        <v>53.97</v>
      </c>
      <c r="Q708" s="187">
        <v>47.3</v>
      </c>
      <c r="R708" s="186" t="s">
        <v>1138</v>
      </c>
      <c r="S708" s="180" t="s">
        <v>135</v>
      </c>
      <c r="T708" s="180" t="s">
        <v>390</v>
      </c>
      <c r="U708" s="180" t="s">
        <v>1314</v>
      </c>
      <c r="V708" s="180"/>
      <c r="W708" s="179"/>
      <c r="X708" s="179"/>
      <c r="Y708" s="179"/>
    </row>
    <row r="709" spans="1:25" s="19" customFormat="1" x14ac:dyDescent="0.2">
      <c r="A709" s="180">
        <v>39990</v>
      </c>
      <c r="B709" s="181" t="s">
        <v>1315</v>
      </c>
      <c r="C709" s="181" t="s">
        <v>260</v>
      </c>
      <c r="D709" s="181" t="s">
        <v>141</v>
      </c>
      <c r="E709" s="193" t="s">
        <v>144</v>
      </c>
      <c r="F709" s="194">
        <v>37591</v>
      </c>
      <c r="G709" s="195">
        <v>2002</v>
      </c>
      <c r="H709" s="180" t="s">
        <v>25</v>
      </c>
      <c r="I709" s="180" t="str">
        <f>LEFT($H709,2)</f>
        <v>CO</v>
      </c>
      <c r="J709" s="180" t="str">
        <f>RIGHT($H709,2)</f>
        <v>CO</v>
      </c>
      <c r="K709" s="180" t="str">
        <f>IF($L709=$M709,L709,CONCATENATE($L709,", ",IF(ISBLANK(N709),"",CONCATENATE(N709,", ")),$M709))</f>
        <v>Mountain</v>
      </c>
      <c r="L709" s="180" t="str">
        <f>INDEX('State '!$A$1:$C$62,MATCH($I709,'State '!$B:$B,0),3)</f>
        <v>Mountain</v>
      </c>
      <c r="M709" s="180" t="str">
        <f>INDEX('State '!$A$1:$C$62,MATCH($J709,'State '!$B:$B,0),3)</f>
        <v>Mountain</v>
      </c>
      <c r="N709" s="180"/>
      <c r="O709" s="187">
        <v>72.14</v>
      </c>
      <c r="P709" s="187">
        <v>119</v>
      </c>
      <c r="Q709" s="186">
        <v>282</v>
      </c>
      <c r="R709" s="186" t="s">
        <v>1316</v>
      </c>
      <c r="S709" s="180" t="s">
        <v>135</v>
      </c>
      <c r="T709" s="180" t="s">
        <v>390</v>
      </c>
      <c r="U709" s="180" t="s">
        <v>1317</v>
      </c>
      <c r="V709" s="180"/>
      <c r="W709" s="179"/>
      <c r="X709" s="179"/>
      <c r="Y709" s="179"/>
    </row>
    <row r="710" spans="1:25" s="19" customFormat="1" x14ac:dyDescent="0.2">
      <c r="A710" s="180">
        <v>39990</v>
      </c>
      <c r="B710" s="193" t="s">
        <v>1319</v>
      </c>
      <c r="C710" s="193" t="s">
        <v>353</v>
      </c>
      <c r="D710" s="193" t="s">
        <v>134</v>
      </c>
      <c r="E710" s="193" t="s">
        <v>144</v>
      </c>
      <c r="F710" s="194">
        <v>37408</v>
      </c>
      <c r="G710" s="195">
        <v>2002</v>
      </c>
      <c r="H710" s="180" t="s">
        <v>17</v>
      </c>
      <c r="I710" s="180" t="str">
        <f>LEFT($H710,2)</f>
        <v>AL</v>
      </c>
      <c r="J710" s="180" t="str">
        <f>RIGHT($H710,2)</f>
        <v>AL</v>
      </c>
      <c r="K710" s="180" t="str">
        <f>IF($L710=$M710,L710,CONCATENATE($L710,", ",IF(ISBLANK(N710),"",CONCATENATE(N710,", ")),$M710))</f>
        <v>South Central</v>
      </c>
      <c r="L710" s="180" t="str">
        <f>INDEX('State '!$A$1:$C$62,MATCH($I710,'State '!$B:$B,0),3)</f>
        <v>South Central</v>
      </c>
      <c r="M710" s="180" t="str">
        <f>INDEX('State '!$A$1:$C$62,MATCH($J710,'State '!$B:$B,0),3)</f>
        <v>South Central</v>
      </c>
      <c r="N710" s="180"/>
      <c r="O710" s="187">
        <v>23</v>
      </c>
      <c r="P710" s="187">
        <v>50</v>
      </c>
      <c r="Q710" s="187">
        <v>160</v>
      </c>
      <c r="R710" s="186">
        <v>30</v>
      </c>
      <c r="S710" s="180" t="s">
        <v>139</v>
      </c>
      <c r="T710" s="180" t="s">
        <v>188</v>
      </c>
      <c r="U710" s="180" t="s">
        <v>391</v>
      </c>
      <c r="V710" s="180"/>
      <c r="W710" s="179"/>
      <c r="X710" s="179"/>
      <c r="Y710" s="179"/>
    </row>
    <row r="711" spans="1:25" s="19" customFormat="1" x14ac:dyDescent="0.2">
      <c r="A711" s="180">
        <v>39990</v>
      </c>
      <c r="B711" s="193" t="s">
        <v>1311</v>
      </c>
      <c r="C711" s="193" t="s">
        <v>225</v>
      </c>
      <c r="D711" s="193" t="s">
        <v>134</v>
      </c>
      <c r="E711" s="193" t="s">
        <v>144</v>
      </c>
      <c r="F711" s="194">
        <v>37561</v>
      </c>
      <c r="G711" s="195">
        <v>2002</v>
      </c>
      <c r="H711" s="180" t="s">
        <v>19</v>
      </c>
      <c r="I711" s="180" t="str">
        <f>LEFT($H711,2)</f>
        <v>VA</v>
      </c>
      <c r="J711" s="180" t="str">
        <f>RIGHT($H711,2)</f>
        <v>VA</v>
      </c>
      <c r="K711" s="180" t="str">
        <f>IF($L711=$M711,L711,CONCATENATE($L711,", ",IF(ISBLANK(N711),"",CONCATENATE(N711,", ")),$M711))</f>
        <v>Northeast</v>
      </c>
      <c r="L711" s="180" t="str">
        <f>INDEX('State '!$A$1:$C$62,MATCH($I711,'State '!$B:$B,0),3)</f>
        <v>Northeast</v>
      </c>
      <c r="M711" s="180" t="str">
        <f>INDEX('State '!$A$1:$C$62,MATCH($J711,'State '!$B:$B,0),3)</f>
        <v>Northeast</v>
      </c>
      <c r="N711" s="180"/>
      <c r="O711" s="187">
        <v>22.2</v>
      </c>
      <c r="P711" s="187">
        <v>14</v>
      </c>
      <c r="Q711" s="187">
        <v>300</v>
      </c>
      <c r="R711" s="186">
        <v>20</v>
      </c>
      <c r="S711" s="180" t="s">
        <v>139</v>
      </c>
      <c r="T711" s="180" t="s">
        <v>188</v>
      </c>
      <c r="U711" s="180" t="s">
        <v>391</v>
      </c>
      <c r="V711" s="180"/>
      <c r="W711" s="179"/>
      <c r="X711" s="179"/>
      <c r="Y711" s="179"/>
    </row>
    <row r="712" spans="1:25" s="19" customFormat="1" x14ac:dyDescent="0.2">
      <c r="A712" s="180">
        <v>39990</v>
      </c>
      <c r="B712" s="193" t="s">
        <v>1361</v>
      </c>
      <c r="C712" s="193" t="s">
        <v>355</v>
      </c>
      <c r="D712" s="193" t="s">
        <v>141</v>
      </c>
      <c r="E712" s="193" t="s">
        <v>144</v>
      </c>
      <c r="F712" s="194">
        <v>37895</v>
      </c>
      <c r="G712" s="195">
        <v>2002</v>
      </c>
      <c r="H712" s="180" t="s">
        <v>419</v>
      </c>
      <c r="I712" s="180" t="str">
        <f>LEFT($H712,2)</f>
        <v>TX</v>
      </c>
      <c r="J712" s="180" t="str">
        <f>RIGHT($H712,2)</f>
        <v>MX</v>
      </c>
      <c r="K712" s="180" t="str">
        <f>IF($L712=$M712,L712,CONCATENATE($L712,", ",IF(ISBLANK(N712),"",CONCATENATE(N712,", ")),$M712))</f>
        <v>South Central, Mexico</v>
      </c>
      <c r="L712" s="180" t="str">
        <f>INDEX('State '!$A$1:$C$62,MATCH($I712,'State '!$B:$B,0),3)</f>
        <v>South Central</v>
      </c>
      <c r="M712" s="180" t="str">
        <f>INDEX('State '!$A$1:$C$62,MATCH($J712,'State '!$B:$B,0),3)</f>
        <v>Mexico</v>
      </c>
      <c r="N712" s="180"/>
      <c r="O712" s="187">
        <v>2</v>
      </c>
      <c r="P712" s="187">
        <v>5</v>
      </c>
      <c r="Q712" s="187">
        <v>15</v>
      </c>
      <c r="R712" s="186">
        <v>12</v>
      </c>
      <c r="S712" s="180" t="s">
        <v>135</v>
      </c>
      <c r="T712" s="180" t="s">
        <v>390</v>
      </c>
      <c r="U712" s="180" t="s">
        <v>2830</v>
      </c>
      <c r="V712" s="180"/>
      <c r="W712" s="179"/>
      <c r="X712" s="179"/>
      <c r="Y712" s="179"/>
    </row>
    <row r="713" spans="1:25" s="19" customFormat="1" x14ac:dyDescent="0.2">
      <c r="A713" s="180">
        <v>39990</v>
      </c>
      <c r="B713" s="193" t="s">
        <v>1309</v>
      </c>
      <c r="C713" s="193" t="s">
        <v>323</v>
      </c>
      <c r="D713" s="193" t="s">
        <v>137</v>
      </c>
      <c r="E713" s="193" t="s">
        <v>144</v>
      </c>
      <c r="F713" s="194">
        <v>37469</v>
      </c>
      <c r="G713" s="195">
        <v>2002</v>
      </c>
      <c r="H713" s="180" t="s">
        <v>16</v>
      </c>
      <c r="I713" s="180" t="str">
        <f>LEFT($H713,2)</f>
        <v>NC</v>
      </c>
      <c r="J713" s="180" t="str">
        <f>RIGHT($H713,2)</f>
        <v>NC</v>
      </c>
      <c r="K713" s="180" t="str">
        <f>IF($L713=$M713,L713,CONCATENATE($L713,", ",IF(ISBLANK(N713),"",CONCATENATE(N713,", ")),$M713))</f>
        <v>Southeast</v>
      </c>
      <c r="L713" s="180" t="str">
        <f>INDEX('State '!$A$1:$C$62,MATCH($I713,'State '!$B:$B,0),3)</f>
        <v>Southeast</v>
      </c>
      <c r="M713" s="180" t="str">
        <f>INDEX('State '!$A$1:$C$62,MATCH($J713,'State '!$B:$B,0),3)</f>
        <v>Southeast</v>
      </c>
      <c r="N713" s="180"/>
      <c r="O713" s="187">
        <v>12</v>
      </c>
      <c r="P713" s="187">
        <v>72</v>
      </c>
      <c r="Q713" s="187">
        <v>72</v>
      </c>
      <c r="R713" s="186" t="s">
        <v>1310</v>
      </c>
      <c r="S713" s="180" t="s">
        <v>139</v>
      </c>
      <c r="T713" s="180" t="s">
        <v>188</v>
      </c>
      <c r="U713" s="180" t="s">
        <v>391</v>
      </c>
      <c r="V713" s="180"/>
      <c r="W713" s="179"/>
      <c r="X713" s="179"/>
      <c r="Y713" s="179"/>
    </row>
    <row r="714" spans="1:25" s="19" customFormat="1" x14ac:dyDescent="0.2">
      <c r="A714" s="180">
        <v>39990</v>
      </c>
      <c r="B714" s="193" t="s">
        <v>1301</v>
      </c>
      <c r="C714" s="193" t="s">
        <v>219</v>
      </c>
      <c r="D714" s="193" t="s">
        <v>141</v>
      </c>
      <c r="E714" s="193" t="s">
        <v>144</v>
      </c>
      <c r="F714" s="194">
        <v>37605</v>
      </c>
      <c r="G714" s="195">
        <v>2002</v>
      </c>
      <c r="H714" s="180" t="s">
        <v>832</v>
      </c>
      <c r="I714" s="180" t="str">
        <f>LEFT($H714,2)</f>
        <v>PA</v>
      </c>
      <c r="J714" s="180" t="str">
        <f>RIGHT($H714,2)</f>
        <v>DE</v>
      </c>
      <c r="K714" s="180" t="str">
        <f>IF($L714=$M714,L714,CONCATENATE($L714,", ",IF(ISBLANK(N714),"",CONCATENATE(N714,", ")),$M714))</f>
        <v>Northeast</v>
      </c>
      <c r="L714" s="180" t="str">
        <f>INDEX('State '!$A$1:$C$62,MATCH($I714,'State '!$B:$B,0),3)</f>
        <v>Northeast</v>
      </c>
      <c r="M714" s="180" t="str">
        <f>INDEX('State '!$A$1:$C$62,MATCH($J714,'State '!$B:$B,0),3)</f>
        <v>Northeast</v>
      </c>
      <c r="N714" s="180"/>
      <c r="O714" s="187">
        <v>2.6</v>
      </c>
      <c r="P714" s="187">
        <v>2.5</v>
      </c>
      <c r="Q714" s="187">
        <v>4.5</v>
      </c>
      <c r="R714" s="186">
        <v>16</v>
      </c>
      <c r="S714" s="180" t="s">
        <v>135</v>
      </c>
      <c r="T714" s="180" t="s">
        <v>390</v>
      </c>
      <c r="U714" s="180" t="s">
        <v>1302</v>
      </c>
      <c r="V714" s="180"/>
      <c r="W714" s="179"/>
      <c r="X714" s="179"/>
      <c r="Y714" s="179"/>
    </row>
    <row r="715" spans="1:25" s="19" customFormat="1" x14ac:dyDescent="0.2">
      <c r="A715" s="180">
        <v>39990</v>
      </c>
      <c r="B715" s="193" t="s">
        <v>1327</v>
      </c>
      <c r="C715" s="193" t="s">
        <v>1784</v>
      </c>
      <c r="D715" s="193" t="s">
        <v>134</v>
      </c>
      <c r="E715" s="193" t="s">
        <v>144</v>
      </c>
      <c r="F715" s="194">
        <v>37313</v>
      </c>
      <c r="G715" s="195">
        <v>2002</v>
      </c>
      <c r="H715" s="180" t="s">
        <v>1328</v>
      </c>
      <c r="I715" s="180" t="str">
        <f>LEFT($H715,2)</f>
        <v>AZ</v>
      </c>
      <c r="J715" s="180" t="str">
        <f>RIGHT($H715,2)</f>
        <v>MX</v>
      </c>
      <c r="K715" s="180" t="str">
        <f>IF($L715=$M715,L715,CONCATENATE($L715,", ",IF(ISBLANK(N715),"",CONCATENATE(N715,", ")),$M715))</f>
        <v>Mountain, Mexico</v>
      </c>
      <c r="L715" s="180" t="str">
        <f>INDEX('State '!$A$1:$C$62,MATCH($I715,'State '!$B:$B,0),3)</f>
        <v>Mountain</v>
      </c>
      <c r="M715" s="180" t="str">
        <f>INDEX('State '!$A$1:$C$62,MATCH($J715,'State '!$B:$B,0),3)</f>
        <v>Mexico</v>
      </c>
      <c r="N715" s="180"/>
      <c r="O715" s="187">
        <v>0.42</v>
      </c>
      <c r="P715" s="187">
        <v>1</v>
      </c>
      <c r="Q715" s="187">
        <v>8.5</v>
      </c>
      <c r="R715" s="186" t="s">
        <v>1329</v>
      </c>
      <c r="S715" s="180" t="s">
        <v>135</v>
      </c>
      <c r="T715" s="180" t="s">
        <v>390</v>
      </c>
      <c r="U715" s="180" t="s">
        <v>1330</v>
      </c>
      <c r="V715" s="180"/>
      <c r="W715" s="179"/>
      <c r="X715" s="179"/>
      <c r="Y715" s="179"/>
    </row>
    <row r="716" spans="1:25" s="19" customFormat="1" x14ac:dyDescent="0.2">
      <c r="A716" s="180">
        <v>39990</v>
      </c>
      <c r="B716" s="193" t="s">
        <v>1320</v>
      </c>
      <c r="C716" s="193" t="s">
        <v>1784</v>
      </c>
      <c r="D716" s="193" t="s">
        <v>142</v>
      </c>
      <c r="E716" s="193" t="s">
        <v>144</v>
      </c>
      <c r="F716" s="194">
        <v>37610</v>
      </c>
      <c r="G716" s="195">
        <v>2002</v>
      </c>
      <c r="H716" s="180" t="s">
        <v>1148</v>
      </c>
      <c r="I716" s="180" t="str">
        <f>LEFT($H716,2)</f>
        <v>TX</v>
      </c>
      <c r="J716" s="180" t="str">
        <f>RIGHT($H716,2)</f>
        <v>CA</v>
      </c>
      <c r="K716" s="180" t="str">
        <f>IF($L716=$M716,L716,CONCATENATE($L716,", ",IF(ISBLANK(N716),"",CONCATENATE(N716,", ")),$M716))</f>
        <v>South Central, Mountain, Pacific</v>
      </c>
      <c r="L716" s="180" t="str">
        <f>INDEX('State '!$A$1:$C$62,MATCH($I716,'State '!$B:$B,0),3)</f>
        <v>South Central</v>
      </c>
      <c r="M716" s="180" t="str">
        <f>INDEX('State '!$A$1:$C$62,MATCH($J716,'State '!$B:$B,0),3)</f>
        <v>Pacific</v>
      </c>
      <c r="N716" s="180" t="s">
        <v>2548</v>
      </c>
      <c r="O716" s="187">
        <v>204</v>
      </c>
      <c r="P716" s="187">
        <v>1088</v>
      </c>
      <c r="Q716" s="187">
        <v>230</v>
      </c>
      <c r="R716" s="186">
        <v>30</v>
      </c>
      <c r="S716" s="180" t="s">
        <v>135</v>
      </c>
      <c r="T716" s="180" t="s">
        <v>390</v>
      </c>
      <c r="U716" s="180" t="s">
        <v>1321</v>
      </c>
      <c r="V716" s="180"/>
      <c r="W716" s="179"/>
      <c r="X716" s="179"/>
      <c r="Y716" s="179"/>
    </row>
    <row r="717" spans="1:25" s="19" customFormat="1" x14ac:dyDescent="0.2">
      <c r="A717" s="180">
        <v>39990</v>
      </c>
      <c r="B717" s="193" t="s">
        <v>1306</v>
      </c>
      <c r="C717" s="193" t="s">
        <v>1784</v>
      </c>
      <c r="D717" s="193" t="s">
        <v>134</v>
      </c>
      <c r="E717" s="193" t="s">
        <v>144</v>
      </c>
      <c r="F717" s="194">
        <v>37438</v>
      </c>
      <c r="G717" s="195">
        <v>2002</v>
      </c>
      <c r="H717" s="180" t="s">
        <v>40</v>
      </c>
      <c r="I717" s="180" t="str">
        <f>LEFT($H717,2)</f>
        <v>AZ</v>
      </c>
      <c r="J717" s="180" t="str">
        <f>RIGHT($H717,2)</f>
        <v>AZ</v>
      </c>
      <c r="K717" s="180" t="str">
        <f>IF($L717=$M717,L717,CONCATENATE($L717,", ",IF(ISBLANK(N717),"",CONCATENATE(N717,", ")),$M717))</f>
        <v>Mountain</v>
      </c>
      <c r="L717" s="180" t="str">
        <f>INDEX('State '!$A$1:$C$62,MATCH($I717,'State '!$B:$B,0),3)</f>
        <v>Mountain</v>
      </c>
      <c r="M717" s="180" t="str">
        <f>INDEX('State '!$A$1:$C$62,MATCH($J717,'State '!$B:$B,0),3)</f>
        <v>Mountain</v>
      </c>
      <c r="N717" s="180"/>
      <c r="O717" s="187">
        <v>5.67</v>
      </c>
      <c r="P717" s="187">
        <v>6</v>
      </c>
      <c r="Q717" s="187">
        <v>620</v>
      </c>
      <c r="R717" s="186" t="s">
        <v>1307</v>
      </c>
      <c r="S717" s="180" t="s">
        <v>135</v>
      </c>
      <c r="T717" s="180" t="s">
        <v>390</v>
      </c>
      <c r="U717" s="180" t="s">
        <v>1308</v>
      </c>
      <c r="V717" s="180"/>
      <c r="W717" s="179"/>
      <c r="X717" s="179"/>
      <c r="Y717" s="179"/>
    </row>
    <row r="718" spans="1:25" s="19" customFormat="1" x14ac:dyDescent="0.2">
      <c r="A718" s="180">
        <v>39990</v>
      </c>
      <c r="B718" s="193" t="s">
        <v>1322</v>
      </c>
      <c r="C718" s="193" t="s">
        <v>1784</v>
      </c>
      <c r="D718" s="193" t="s">
        <v>141</v>
      </c>
      <c r="E718" s="193" t="s">
        <v>144</v>
      </c>
      <c r="F718" s="194">
        <v>37408</v>
      </c>
      <c r="G718" s="195">
        <v>2002</v>
      </c>
      <c r="H718" s="180" t="s">
        <v>419</v>
      </c>
      <c r="I718" s="180" t="str">
        <f>LEFT($H718,2)</f>
        <v>TX</v>
      </c>
      <c r="J718" s="180" t="str">
        <f>RIGHT($H718,2)</f>
        <v>MX</v>
      </c>
      <c r="K718" s="180" t="str">
        <f>IF($L718=$M718,L718,CONCATENATE($L718,", ",IF(ISBLANK(N718),"",CONCATENATE(N718,", ")),$M718))</f>
        <v>South Central, Mexico</v>
      </c>
      <c r="L718" s="180" t="str">
        <f>INDEX('State '!$A$1:$C$62,MATCH($I718,'State '!$B:$B,0),3)</f>
        <v>South Central</v>
      </c>
      <c r="M718" s="180" t="str">
        <f>INDEX('State '!$A$1:$C$62,MATCH($J718,'State '!$B:$B,0),3)</f>
        <v>Mexico</v>
      </c>
      <c r="N718" s="180"/>
      <c r="O718" s="187"/>
      <c r="P718" s="187"/>
      <c r="Q718" s="187">
        <v>100</v>
      </c>
      <c r="R718" s="186">
        <v>24</v>
      </c>
      <c r="S718" s="180" t="s">
        <v>135</v>
      </c>
      <c r="T718" s="180" t="s">
        <v>390</v>
      </c>
      <c r="U718" s="180" t="s">
        <v>1323</v>
      </c>
      <c r="V718" s="180"/>
      <c r="W718" s="179"/>
      <c r="X718" s="179"/>
      <c r="Y718" s="179"/>
    </row>
    <row r="719" spans="1:25" s="19" customFormat="1" x14ac:dyDescent="0.2">
      <c r="A719" s="180">
        <v>39990</v>
      </c>
      <c r="B719" s="193" t="s">
        <v>1295</v>
      </c>
      <c r="C719" s="193" t="s">
        <v>233</v>
      </c>
      <c r="D719" s="193" t="s">
        <v>141</v>
      </c>
      <c r="E719" s="193" t="s">
        <v>144</v>
      </c>
      <c r="F719" s="194">
        <v>37500</v>
      </c>
      <c r="G719" s="195">
        <v>2002</v>
      </c>
      <c r="H719" s="180" t="s">
        <v>1296</v>
      </c>
      <c r="I719" s="180" t="str">
        <f>LEFT($H719,2)</f>
        <v>TN</v>
      </c>
      <c r="J719" s="180" t="str">
        <f>RIGHT($H719,2)</f>
        <v>GA</v>
      </c>
      <c r="K719" s="180" t="str">
        <f>IF($L719=$M719,L719,CONCATENATE($L719,", ",IF(ISBLANK(N719),"",CONCATENATE(N719,", ")),$M719))</f>
        <v>Midwest, Southeast</v>
      </c>
      <c r="L719" s="180" t="str">
        <f>INDEX('State '!$A$1:$C$62,MATCH($I719,'State '!$B:$B,0),3)</f>
        <v>Midwest</v>
      </c>
      <c r="M719" s="180" t="str">
        <f>INDEX('State '!$A$1:$C$62,MATCH($J719,'State '!$B:$B,0),3)</f>
        <v>Southeast</v>
      </c>
      <c r="N719" s="180"/>
      <c r="O719" s="187">
        <v>69.39</v>
      </c>
      <c r="P719" s="187">
        <v>27</v>
      </c>
      <c r="Q719" s="187">
        <v>160</v>
      </c>
      <c r="R719" s="186">
        <v>20</v>
      </c>
      <c r="S719" s="180" t="s">
        <v>135</v>
      </c>
      <c r="T719" s="180" t="s">
        <v>390</v>
      </c>
      <c r="U719" s="180" t="s">
        <v>1297</v>
      </c>
      <c r="V719" s="180"/>
      <c r="W719" s="179"/>
      <c r="X719" s="179"/>
      <c r="Y719" s="179"/>
    </row>
    <row r="720" spans="1:25" s="19" customFormat="1" ht="25.5" x14ac:dyDescent="0.2">
      <c r="A720" s="180">
        <v>39990</v>
      </c>
      <c r="B720" s="193" t="s">
        <v>1383</v>
      </c>
      <c r="C720" s="193" t="s">
        <v>237</v>
      </c>
      <c r="D720" s="193" t="s">
        <v>134</v>
      </c>
      <c r="E720" s="193" t="s">
        <v>144</v>
      </c>
      <c r="F720" s="194">
        <v>37591</v>
      </c>
      <c r="G720" s="195">
        <v>2002</v>
      </c>
      <c r="H720" s="180" t="s">
        <v>18</v>
      </c>
      <c r="I720" s="180" t="str">
        <f>LEFT($H720,2)</f>
        <v>FL</v>
      </c>
      <c r="J720" s="180" t="str">
        <f>RIGHT($H720,2)</f>
        <v>FL</v>
      </c>
      <c r="K720" s="180" t="str">
        <f>IF($L720=$M720,L720,CONCATENATE($L720,", ",IF(ISBLANK(N720),"",CONCATENATE(N720,", ")),$M720))</f>
        <v>Southeast</v>
      </c>
      <c r="L720" s="180" t="str">
        <f>INDEX('State '!$A$1:$C$62,MATCH($I720,'State '!$B:$B,0),3)</f>
        <v>Southeast</v>
      </c>
      <c r="M720" s="180" t="str">
        <f>INDEX('State '!$A$1:$C$62,MATCH($J720,'State '!$B:$B,0),3)</f>
        <v>Southeast</v>
      </c>
      <c r="N720" s="180"/>
      <c r="O720" s="187">
        <v>13</v>
      </c>
      <c r="P720" s="187">
        <v>15</v>
      </c>
      <c r="Q720" s="187">
        <v>180</v>
      </c>
      <c r="R720" s="186">
        <v>24</v>
      </c>
      <c r="S720" s="180" t="s">
        <v>135</v>
      </c>
      <c r="T720" s="180" t="s">
        <v>390</v>
      </c>
      <c r="U720" s="180" t="s">
        <v>1286</v>
      </c>
      <c r="V720" s="180"/>
      <c r="W720" s="179"/>
      <c r="X720" s="179"/>
      <c r="Y720" s="179"/>
    </row>
    <row r="721" spans="1:25" s="19" customFormat="1" x14ac:dyDescent="0.2">
      <c r="A721" s="180">
        <v>39990</v>
      </c>
      <c r="B721" s="193" t="s">
        <v>1386</v>
      </c>
      <c r="C721" s="193" t="s">
        <v>237</v>
      </c>
      <c r="D721" s="193" t="s">
        <v>141</v>
      </c>
      <c r="E721" s="193" t="s">
        <v>144</v>
      </c>
      <c r="F721" s="194">
        <v>37347</v>
      </c>
      <c r="G721" s="195">
        <v>2002</v>
      </c>
      <c r="H721" s="180" t="s">
        <v>1284</v>
      </c>
      <c r="I721" s="180" t="str">
        <f>LEFT($H721,2)</f>
        <v>MS</v>
      </c>
      <c r="J721" s="180" t="str">
        <f>RIGHT($H721,2)</f>
        <v>FL</v>
      </c>
      <c r="K721" s="180" t="str">
        <f>IF($L721=$M721,L721,CONCATENATE($L721,", ",IF(ISBLANK(N721),"",CONCATENATE(N721,", ")),$M721))</f>
        <v>South Central, Southeast</v>
      </c>
      <c r="L721" s="180" t="str">
        <f>INDEX('State '!$A$1:$C$62,MATCH($I721,'State '!$B:$B,0),3)</f>
        <v>South Central</v>
      </c>
      <c r="M721" s="180" t="str">
        <f>INDEX('State '!$A$1:$C$62,MATCH($J721,'State '!$B:$B,0),3)</f>
        <v>Southeast</v>
      </c>
      <c r="N721" s="180"/>
      <c r="O721" s="187">
        <v>320</v>
      </c>
      <c r="P721" s="187">
        <v>64</v>
      </c>
      <c r="Q721" s="187">
        <v>298</v>
      </c>
      <c r="R721" s="186" t="s">
        <v>1285</v>
      </c>
      <c r="S721" s="180" t="s">
        <v>135</v>
      </c>
      <c r="T721" s="180" t="s">
        <v>390</v>
      </c>
      <c r="U721" s="180" t="s">
        <v>1286</v>
      </c>
      <c r="V721" s="180"/>
      <c r="W721" s="179"/>
      <c r="X721" s="179"/>
      <c r="Y721" s="179"/>
    </row>
    <row r="722" spans="1:25" s="19" customFormat="1" x14ac:dyDescent="0.2">
      <c r="A722" s="180">
        <v>39990</v>
      </c>
      <c r="B722" s="193" t="s">
        <v>1333</v>
      </c>
      <c r="C722" s="193" t="s">
        <v>241</v>
      </c>
      <c r="D722" s="193" t="s">
        <v>141</v>
      </c>
      <c r="E722" s="193" t="s">
        <v>144</v>
      </c>
      <c r="F722" s="194">
        <v>37561</v>
      </c>
      <c r="G722" s="195">
        <v>2002</v>
      </c>
      <c r="H722" s="180" t="s">
        <v>17</v>
      </c>
      <c r="I722" s="180" t="str">
        <f>LEFT($H722,2)</f>
        <v>AL</v>
      </c>
      <c r="J722" s="180" t="str">
        <f>RIGHT($H722,2)</f>
        <v>AL</v>
      </c>
      <c r="K722" s="180" t="str">
        <f>IF($L722=$M722,L722,CONCATENATE($L722,", ",IF(ISBLANK(N722),"",CONCATENATE(N722,", ")),$M722))</f>
        <v>South Central</v>
      </c>
      <c r="L722" s="180" t="str">
        <f>INDEX('State '!$A$1:$C$62,MATCH($I722,'State '!$B:$B,0),3)</f>
        <v>South Central</v>
      </c>
      <c r="M722" s="180" t="str">
        <f>INDEX('State '!$A$1:$C$62,MATCH($J722,'State '!$B:$B,0),3)</f>
        <v>South Central</v>
      </c>
      <c r="N722" s="180"/>
      <c r="O722" s="187"/>
      <c r="P722" s="187">
        <v>29</v>
      </c>
      <c r="Q722" s="187">
        <v>236</v>
      </c>
      <c r="R722" s="186" t="s">
        <v>422</v>
      </c>
      <c r="S722" s="180" t="s">
        <v>135</v>
      </c>
      <c r="T722" s="180" t="s">
        <v>390</v>
      </c>
      <c r="U722" s="180" t="s">
        <v>1334</v>
      </c>
      <c r="V722" s="180"/>
      <c r="W722" s="179"/>
      <c r="X722" s="179"/>
      <c r="Y722" s="179"/>
    </row>
    <row r="723" spans="1:25" s="19" customFormat="1" x14ac:dyDescent="0.2">
      <c r="A723" s="180">
        <v>39990</v>
      </c>
      <c r="B723" s="193" t="s">
        <v>1347</v>
      </c>
      <c r="C723" s="193" t="s">
        <v>269</v>
      </c>
      <c r="D723" s="193" t="s">
        <v>137</v>
      </c>
      <c r="E723" s="193" t="s">
        <v>144</v>
      </c>
      <c r="F723" s="194">
        <v>37598</v>
      </c>
      <c r="G723" s="195">
        <v>2002</v>
      </c>
      <c r="H723" s="180" t="s">
        <v>1348</v>
      </c>
      <c r="I723" s="180" t="str">
        <f>LEFT($H723,2)</f>
        <v>IL</v>
      </c>
      <c r="J723" s="180" t="str">
        <f>RIGHT($H723,2)</f>
        <v>WI</v>
      </c>
      <c r="K723" s="180" t="str">
        <f>IF($L723=$M723,L723,CONCATENATE($L723,", ",IF(ISBLANK(N723),"",CONCATENATE(N723,", ")),$M723))</f>
        <v>Midwest</v>
      </c>
      <c r="L723" s="180" t="str">
        <f>INDEX('State '!$A$1:$C$62,MATCH($I723,'State '!$B:$B,0),3)</f>
        <v>Midwest</v>
      </c>
      <c r="M723" s="180" t="str">
        <f>INDEX('State '!$A$1:$C$62,MATCH($J723,'State '!$B:$B,0),3)</f>
        <v>Midwest</v>
      </c>
      <c r="N723" s="180"/>
      <c r="O723" s="187">
        <v>237.8</v>
      </c>
      <c r="P723" s="187">
        <v>142</v>
      </c>
      <c r="Q723" s="187">
        <v>750</v>
      </c>
      <c r="R723" s="186" t="s">
        <v>1349</v>
      </c>
      <c r="S723" s="180" t="s">
        <v>135</v>
      </c>
      <c r="T723" s="180" t="s">
        <v>390</v>
      </c>
      <c r="U723" s="180" t="s">
        <v>1350</v>
      </c>
      <c r="V723" s="180"/>
      <c r="W723" s="179"/>
      <c r="X723" s="179"/>
      <c r="Y723" s="179"/>
    </row>
    <row r="724" spans="1:25" s="19" customFormat="1" x14ac:dyDescent="0.2">
      <c r="A724" s="180">
        <v>39990</v>
      </c>
      <c r="B724" s="193" t="s">
        <v>1335</v>
      </c>
      <c r="C724" s="193" t="s">
        <v>244</v>
      </c>
      <c r="D724" s="193" t="s">
        <v>137</v>
      </c>
      <c r="E724" s="193" t="s">
        <v>144</v>
      </c>
      <c r="F724" s="194">
        <v>37422</v>
      </c>
      <c r="G724" s="195">
        <v>2002</v>
      </c>
      <c r="H724" s="180" t="s">
        <v>1336</v>
      </c>
      <c r="I724" s="180" t="str">
        <f>LEFT($H724,2)</f>
        <v>MS</v>
      </c>
      <c r="J724" s="180" t="str">
        <f>RIGHT($H724,2)</f>
        <v>FL</v>
      </c>
      <c r="K724" s="180" t="str">
        <f>IF($L724=$M724,L724,CONCATENATE($L724,", ",IF(ISBLANK(N724),"",CONCATENATE(N724,", ")),$M724))</f>
        <v>South Central, Southeast</v>
      </c>
      <c r="L724" s="180" t="str">
        <f>INDEX('State '!$A$1:$C$62,MATCH($I724,'State '!$B:$B,0),3)</f>
        <v>South Central</v>
      </c>
      <c r="M724" s="180" t="str">
        <f>INDEX('State '!$A$1:$C$62,MATCH($J724,'State '!$B:$B,0),3)</f>
        <v>Southeast</v>
      </c>
      <c r="N724" s="180"/>
      <c r="O724" s="187">
        <v>1257</v>
      </c>
      <c r="P724" s="187">
        <v>560</v>
      </c>
      <c r="Q724" s="187">
        <v>1130</v>
      </c>
      <c r="R724" s="186" t="s">
        <v>399</v>
      </c>
      <c r="S724" s="180" t="s">
        <v>135</v>
      </c>
      <c r="T724" s="180" t="s">
        <v>390</v>
      </c>
      <c r="U724" s="180" t="s">
        <v>1093</v>
      </c>
      <c r="V724" s="180"/>
      <c r="W724" s="179"/>
      <c r="X724" s="179"/>
      <c r="Y724" s="179"/>
    </row>
    <row r="725" spans="1:25" s="19" customFormat="1" x14ac:dyDescent="0.2">
      <c r="A725" s="180">
        <v>39990</v>
      </c>
      <c r="B725" s="193" t="s">
        <v>1370</v>
      </c>
      <c r="C725" s="193" t="s">
        <v>222</v>
      </c>
      <c r="D725" s="193" t="s">
        <v>137</v>
      </c>
      <c r="E725" s="193" t="s">
        <v>144</v>
      </c>
      <c r="F725" s="194">
        <v>37386</v>
      </c>
      <c r="G725" s="195">
        <v>2002</v>
      </c>
      <c r="H725" s="180" t="s">
        <v>1348</v>
      </c>
      <c r="I725" s="180" t="str">
        <f>LEFT($H725,2)</f>
        <v>IL</v>
      </c>
      <c r="J725" s="180" t="str">
        <f>RIGHT($H725,2)</f>
        <v>WI</v>
      </c>
      <c r="K725" s="180" t="str">
        <f>IF($L725=$M725,L725,CONCATENATE($L725,", ",IF(ISBLANK(N725),"",CONCATENATE(N725,", ")),$M725))</f>
        <v>Midwest</v>
      </c>
      <c r="L725" s="180" t="str">
        <f>INDEX('State '!$A$1:$C$62,MATCH($I725,'State '!$B:$B,0),3)</f>
        <v>Midwest</v>
      </c>
      <c r="M725" s="180" t="str">
        <f>INDEX('State '!$A$1:$C$62,MATCH($J725,'State '!$B:$B,0),3)</f>
        <v>Midwest</v>
      </c>
      <c r="N725" s="180"/>
      <c r="O725" s="187">
        <v>75</v>
      </c>
      <c r="P725" s="187">
        <v>28.5</v>
      </c>
      <c r="Q725" s="187">
        <v>380</v>
      </c>
      <c r="R725" s="186">
        <v>36</v>
      </c>
      <c r="S725" s="180" t="s">
        <v>135</v>
      </c>
      <c r="T725" s="180" t="s">
        <v>390</v>
      </c>
      <c r="U725" s="180" t="s">
        <v>1371</v>
      </c>
      <c r="V725" s="180"/>
      <c r="W725" s="179"/>
      <c r="X725" s="179"/>
      <c r="Y725" s="179"/>
    </row>
    <row r="726" spans="1:25" s="19" customFormat="1" x14ac:dyDescent="0.2">
      <c r="A726" s="180">
        <v>39990</v>
      </c>
      <c r="B726" s="193" t="s">
        <v>1362</v>
      </c>
      <c r="C726" s="193" t="s">
        <v>356</v>
      </c>
      <c r="D726" s="193" t="s">
        <v>134</v>
      </c>
      <c r="E726" s="193" t="s">
        <v>144</v>
      </c>
      <c r="F726" s="194">
        <v>37530</v>
      </c>
      <c r="G726" s="195">
        <v>2002</v>
      </c>
      <c r="H726" s="180" t="s">
        <v>6</v>
      </c>
      <c r="I726" s="180" t="str">
        <f>LEFT($H726,2)</f>
        <v>TX</v>
      </c>
      <c r="J726" s="180" t="str">
        <f>RIGHT($H726,2)</f>
        <v>TX</v>
      </c>
      <c r="K726" s="180" t="str">
        <f>IF($L726=$M726,L726,CONCATENATE($L726,", ",IF(ISBLANK(N726),"",CONCATENATE(N726,", ")),$M726))</f>
        <v>South Central</v>
      </c>
      <c r="L726" s="180" t="str">
        <f>INDEX('State '!$A$1:$C$62,MATCH($I726,'State '!$B:$B,0),3)</f>
        <v>South Central</v>
      </c>
      <c r="M726" s="180" t="str">
        <f>INDEX('State '!$A$1:$C$62,MATCH($J726,'State '!$B:$B,0),3)</f>
        <v>South Central</v>
      </c>
      <c r="N726" s="180"/>
      <c r="O726" s="187">
        <v>70</v>
      </c>
      <c r="P726" s="187">
        <v>86</v>
      </c>
      <c r="Q726" s="187">
        <v>300</v>
      </c>
      <c r="R726" s="186">
        <v>30</v>
      </c>
      <c r="S726" s="180" t="s">
        <v>139</v>
      </c>
      <c r="T726" s="180" t="s">
        <v>188</v>
      </c>
      <c r="U726" s="180" t="s">
        <v>391</v>
      </c>
      <c r="V726" s="180"/>
      <c r="W726" s="179"/>
      <c r="X726" s="179"/>
      <c r="Y726" s="179"/>
    </row>
    <row r="727" spans="1:25" s="19" customFormat="1" x14ac:dyDescent="0.2">
      <c r="A727" s="180">
        <v>39990</v>
      </c>
      <c r="B727" s="193" t="s">
        <v>1341</v>
      </c>
      <c r="C727" s="193" t="s">
        <v>226</v>
      </c>
      <c r="D727" s="193" t="s">
        <v>134</v>
      </c>
      <c r="E727" s="193" t="s">
        <v>144</v>
      </c>
      <c r="F727" s="194">
        <v>37500</v>
      </c>
      <c r="G727" s="195">
        <v>2002</v>
      </c>
      <c r="H727" s="180" t="s">
        <v>13</v>
      </c>
      <c r="I727" s="180" t="str">
        <f>LEFT($H727,2)</f>
        <v>CA</v>
      </c>
      <c r="J727" s="180" t="str">
        <f>RIGHT($H727,2)</f>
        <v>CA</v>
      </c>
      <c r="K727" s="180" t="str">
        <f>IF($L727=$M727,L727,CONCATENATE($L727,", ",IF(ISBLANK(N727),"",CONCATENATE(N727,", ")),$M727))</f>
        <v>Pacific</v>
      </c>
      <c r="L727" s="180" t="str">
        <f>INDEX('State '!$A$1:$C$62,MATCH($I727,'State '!$B:$B,0),3)</f>
        <v>Pacific</v>
      </c>
      <c r="M727" s="180" t="str">
        <f>INDEX('State '!$A$1:$C$62,MATCH($J727,'State '!$B:$B,0),3)</f>
        <v>Pacific</v>
      </c>
      <c r="N727" s="180"/>
      <c r="O727" s="187">
        <v>29</v>
      </c>
      <c r="P727" s="187">
        <v>32</v>
      </c>
      <c r="Q727" s="187">
        <v>275</v>
      </c>
      <c r="R727" s="186">
        <v>24</v>
      </c>
      <c r="S727" s="180" t="s">
        <v>135</v>
      </c>
      <c r="T727" s="180" t="s">
        <v>390</v>
      </c>
      <c r="U727" s="180" t="s">
        <v>1342</v>
      </c>
      <c r="V727" s="180"/>
      <c r="W727" s="179"/>
      <c r="X727" s="179"/>
      <c r="Y727" s="179"/>
    </row>
    <row r="728" spans="1:25" s="19" customFormat="1" x14ac:dyDescent="0.2">
      <c r="A728" s="180">
        <v>39990</v>
      </c>
      <c r="B728" s="181" t="s">
        <v>1374</v>
      </c>
      <c r="C728" s="181" t="s">
        <v>226</v>
      </c>
      <c r="D728" s="181" t="s">
        <v>141</v>
      </c>
      <c r="E728" s="193" t="s">
        <v>144</v>
      </c>
      <c r="F728" s="194">
        <v>37347</v>
      </c>
      <c r="G728" s="195">
        <v>2002</v>
      </c>
      <c r="H728" s="180" t="s">
        <v>13</v>
      </c>
      <c r="I728" s="180" t="str">
        <f>LEFT($H728,2)</f>
        <v>CA</v>
      </c>
      <c r="J728" s="180" t="str">
        <f>RIGHT($H728,2)</f>
        <v>CA</v>
      </c>
      <c r="K728" s="180" t="str">
        <f>IF($L728=$M728,L728,CONCATENATE($L728,", ",IF(ISBLANK(N728),"",CONCATENATE(N728,", ")),$M728))</f>
        <v>Pacific</v>
      </c>
      <c r="L728" s="180" t="str">
        <f>INDEX('State '!$A$1:$C$62,MATCH($I728,'State '!$B:$B,0),3)</f>
        <v>Pacific</v>
      </c>
      <c r="M728" s="180" t="str">
        <f>INDEX('State '!$A$1:$C$62,MATCH($J728,'State '!$B:$B,0),3)</f>
        <v>Pacific</v>
      </c>
      <c r="N728" s="180"/>
      <c r="O728" s="187">
        <v>2.1</v>
      </c>
      <c r="P728" s="187"/>
      <c r="Q728" s="186">
        <v>500</v>
      </c>
      <c r="R728" s="186">
        <v>20</v>
      </c>
      <c r="S728" s="180" t="s">
        <v>135</v>
      </c>
      <c r="T728" s="180" t="s">
        <v>390</v>
      </c>
      <c r="U728" s="180" t="s">
        <v>1375</v>
      </c>
      <c r="V728" s="180"/>
      <c r="W728" s="179"/>
      <c r="X728" s="179"/>
      <c r="Y728" s="179"/>
    </row>
    <row r="729" spans="1:25" s="19" customFormat="1" x14ac:dyDescent="0.2">
      <c r="A729" s="180">
        <v>39990</v>
      </c>
      <c r="B729" s="193" t="s">
        <v>1345</v>
      </c>
      <c r="C729" s="193" t="s">
        <v>226</v>
      </c>
      <c r="D729" s="193" t="s">
        <v>141</v>
      </c>
      <c r="E729" s="193" t="s">
        <v>144</v>
      </c>
      <c r="F729" s="194">
        <v>37438</v>
      </c>
      <c r="G729" s="195">
        <v>2002</v>
      </c>
      <c r="H729" s="180" t="s">
        <v>1270</v>
      </c>
      <c r="I729" s="180" t="str">
        <f>LEFT($H729,2)</f>
        <v>WY</v>
      </c>
      <c r="J729" s="180" t="str">
        <f>RIGHT($H729,2)</f>
        <v>CA</v>
      </c>
      <c r="K729" s="180" t="str">
        <f>IF($L729=$M729,L729,CONCATENATE($L729,", ",IF(ISBLANK(N729),"",CONCATENATE(N729,", ")),$M729))</f>
        <v>Mountain, Pacific</v>
      </c>
      <c r="L729" s="180" t="str">
        <f>INDEX('State '!$A$1:$C$62,MATCH($I729,'State '!$B:$B,0),3)</f>
        <v>Mountain</v>
      </c>
      <c r="M729" s="180" t="str">
        <f>INDEX('State '!$A$1:$C$62,MATCH($J729,'State '!$B:$B,0),3)</f>
        <v>Pacific</v>
      </c>
      <c r="N729" s="180"/>
      <c r="O729" s="187">
        <v>80</v>
      </c>
      <c r="P729" s="187"/>
      <c r="Q729" s="187"/>
      <c r="R729" s="186">
        <v>36</v>
      </c>
      <c r="S729" s="180" t="s">
        <v>135</v>
      </c>
      <c r="T729" s="180" t="s">
        <v>390</v>
      </c>
      <c r="U729" s="180" t="s">
        <v>1346</v>
      </c>
      <c r="V729" s="180"/>
      <c r="W729" s="179"/>
      <c r="X729" s="179"/>
      <c r="Y729" s="179"/>
    </row>
    <row r="730" spans="1:25" s="19" customFormat="1" x14ac:dyDescent="0.2">
      <c r="A730" s="180">
        <v>39990</v>
      </c>
      <c r="B730" s="193" t="s">
        <v>1343</v>
      </c>
      <c r="C730" s="193" t="s">
        <v>226</v>
      </c>
      <c r="D730" s="193" t="s">
        <v>134</v>
      </c>
      <c r="E730" s="193" t="s">
        <v>144</v>
      </c>
      <c r="F730" s="194">
        <v>37561</v>
      </c>
      <c r="G730" s="195">
        <v>2002</v>
      </c>
      <c r="H730" s="180" t="s">
        <v>31</v>
      </c>
      <c r="I730" s="180" t="str">
        <f>LEFT($H730,2)</f>
        <v>NV</v>
      </c>
      <c r="J730" s="180" t="str">
        <f>RIGHT($H730,2)</f>
        <v>NV</v>
      </c>
      <c r="K730" s="180" t="str">
        <f>IF($L730=$M730,L730,CONCATENATE($L730,", ",IF(ISBLANK(N730),"",CONCATENATE(N730,", ")),$M730))</f>
        <v>Mountain</v>
      </c>
      <c r="L730" s="180" t="str">
        <f>INDEX('State '!$A$1:$C$62,MATCH($I730,'State '!$B:$B,0),3)</f>
        <v>Mountain</v>
      </c>
      <c r="M730" s="180" t="str">
        <f>INDEX('State '!$A$1:$C$62,MATCH($J730,'State '!$B:$B,0),3)</f>
        <v>Mountain</v>
      </c>
      <c r="N730" s="180"/>
      <c r="O730" s="187">
        <v>3.8</v>
      </c>
      <c r="P730" s="187">
        <v>3.54</v>
      </c>
      <c r="Q730" s="187">
        <v>219</v>
      </c>
      <c r="R730" s="186">
        <v>16</v>
      </c>
      <c r="S730" s="180" t="s">
        <v>135</v>
      </c>
      <c r="T730" s="180" t="s">
        <v>390</v>
      </c>
      <c r="U730" s="180" t="s">
        <v>1344</v>
      </c>
      <c r="V730" s="180"/>
      <c r="W730" s="179"/>
      <c r="X730" s="179"/>
      <c r="Y730" s="179"/>
    </row>
    <row r="731" spans="1:25" s="19" customFormat="1" ht="25.5" x14ac:dyDescent="0.2">
      <c r="A731" s="180">
        <v>39990</v>
      </c>
      <c r="B731" s="193" t="s">
        <v>1318</v>
      </c>
      <c r="C731" s="193" t="s">
        <v>270</v>
      </c>
      <c r="D731" s="193" t="s">
        <v>134</v>
      </c>
      <c r="E731" s="193" t="s">
        <v>144</v>
      </c>
      <c r="F731" s="194">
        <v>37287</v>
      </c>
      <c r="G731" s="195">
        <v>2002</v>
      </c>
      <c r="H731" s="180" t="s">
        <v>41</v>
      </c>
      <c r="I731" s="180" t="str">
        <f>LEFT($H731,2)</f>
        <v>MI</v>
      </c>
      <c r="J731" s="180" t="str">
        <f>RIGHT($H731,2)</f>
        <v>MI</v>
      </c>
      <c r="K731" s="180" t="str">
        <f>IF($L731=$M731,L731,CONCATENATE($L731,", ",IF(ISBLANK(N731),"",CONCATENATE(N731,", ")),$M731))</f>
        <v>Midwest</v>
      </c>
      <c r="L731" s="180" t="str">
        <f>INDEX('State '!$A$1:$C$62,MATCH($I731,'State '!$B:$B,0),3)</f>
        <v>Midwest</v>
      </c>
      <c r="M731" s="180" t="str">
        <f>INDEX('State '!$A$1:$C$62,MATCH($J731,'State '!$B:$B,0),3)</f>
        <v>Midwest</v>
      </c>
      <c r="N731" s="180"/>
      <c r="O731" s="187"/>
      <c r="P731" s="187">
        <v>9.1999999999999993</v>
      </c>
      <c r="Q731" s="187">
        <v>110</v>
      </c>
      <c r="R731" s="186">
        <v>20</v>
      </c>
      <c r="S731" s="180" t="s">
        <v>139</v>
      </c>
      <c r="T731" s="180" t="s">
        <v>188</v>
      </c>
      <c r="U731" s="180" t="s">
        <v>391</v>
      </c>
      <c r="V731" s="180"/>
      <c r="W731" s="179"/>
      <c r="X731" s="179"/>
      <c r="Y731" s="179"/>
    </row>
    <row r="732" spans="1:25" s="19" customFormat="1" x14ac:dyDescent="0.2">
      <c r="A732" s="180">
        <v>39990</v>
      </c>
      <c r="B732" s="193" t="s">
        <v>1298</v>
      </c>
      <c r="C732" s="193" t="s">
        <v>352</v>
      </c>
      <c r="D732" s="193" t="s">
        <v>142</v>
      </c>
      <c r="E732" s="193" t="s">
        <v>144</v>
      </c>
      <c r="F732" s="194">
        <v>37605</v>
      </c>
      <c r="G732" s="195">
        <v>2002</v>
      </c>
      <c r="H732" s="180" t="s">
        <v>1299</v>
      </c>
      <c r="I732" s="180" t="str">
        <f>LEFT($H732,2)</f>
        <v>IL</v>
      </c>
      <c r="J732" s="180" t="str">
        <f>RIGHT($H732,2)</f>
        <v>MO</v>
      </c>
      <c r="K732" s="180" t="str">
        <f>IF($L732=$M732,L732,CONCATENATE($L732,", ",IF(ISBLANK(N732),"",CONCATENATE(N732,", ")),$M732))</f>
        <v>Midwest</v>
      </c>
      <c r="L732" s="180" t="str">
        <f>INDEX('State '!$A$1:$C$62,MATCH($I732,'State '!$B:$B,0),3)</f>
        <v>Midwest</v>
      </c>
      <c r="M732" s="180" t="str">
        <f>INDEX('State '!$A$1:$C$62,MATCH($J732,'State '!$B:$B,0),3)</f>
        <v>Midwest</v>
      </c>
      <c r="N732" s="180"/>
      <c r="O732" s="187">
        <v>13.4</v>
      </c>
      <c r="P732" s="187">
        <v>5.6</v>
      </c>
      <c r="Q732" s="187">
        <v>20</v>
      </c>
      <c r="R732" s="186">
        <v>12</v>
      </c>
      <c r="S732" s="180" t="s">
        <v>135</v>
      </c>
      <c r="T732" s="180" t="s">
        <v>390</v>
      </c>
      <c r="U732" s="180" t="s">
        <v>1300</v>
      </c>
      <c r="V732" s="180"/>
      <c r="W732" s="179"/>
      <c r="X732" s="179"/>
      <c r="Y732" s="179"/>
    </row>
    <row r="733" spans="1:25" s="19" customFormat="1" x14ac:dyDescent="0.2">
      <c r="A733" s="180">
        <v>39990</v>
      </c>
      <c r="B733" s="193" t="s">
        <v>1326</v>
      </c>
      <c r="C733" s="193" t="s">
        <v>2137</v>
      </c>
      <c r="D733" s="193" t="s">
        <v>141</v>
      </c>
      <c r="E733" s="193" t="s">
        <v>144</v>
      </c>
      <c r="F733" s="194">
        <v>37500</v>
      </c>
      <c r="G733" s="195">
        <v>2002</v>
      </c>
      <c r="H733" s="180" t="s">
        <v>28</v>
      </c>
      <c r="I733" s="180" t="str">
        <f>LEFT($H733,2)</f>
        <v>IL</v>
      </c>
      <c r="J733" s="180" t="str">
        <f>RIGHT($H733,2)</f>
        <v>IL</v>
      </c>
      <c r="K733" s="180" t="str">
        <f>IF($L733=$M733,L733,CONCATENATE($L733,", ",IF(ISBLANK(N733),"",CONCATENATE(N733,", ")),$M733))</f>
        <v>Midwest</v>
      </c>
      <c r="L733" s="180" t="str">
        <f>INDEX('State '!$A$1:$C$62,MATCH($I733,'State '!$B:$B,0),3)</f>
        <v>Midwest</v>
      </c>
      <c r="M733" s="180" t="str">
        <f>INDEX('State '!$A$1:$C$62,MATCH($J733,'State '!$B:$B,0),3)</f>
        <v>Midwest</v>
      </c>
      <c r="N733" s="180"/>
      <c r="O733" s="187">
        <v>37</v>
      </c>
      <c r="P733" s="187">
        <v>47</v>
      </c>
      <c r="Q733" s="187">
        <v>300</v>
      </c>
      <c r="R733" s="186">
        <v>24</v>
      </c>
      <c r="S733" s="180" t="s">
        <v>135</v>
      </c>
      <c r="T733" s="180" t="s">
        <v>390</v>
      </c>
      <c r="U733" s="180" t="s">
        <v>391</v>
      </c>
      <c r="V733" s="180"/>
      <c r="W733" s="179"/>
      <c r="X733" s="179"/>
      <c r="Y733" s="179"/>
    </row>
    <row r="734" spans="1:25" s="19" customFormat="1" x14ac:dyDescent="0.2">
      <c r="A734" s="180">
        <v>39990</v>
      </c>
      <c r="B734" s="193" t="s">
        <v>1303</v>
      </c>
      <c r="C734" s="193" t="s">
        <v>2137</v>
      </c>
      <c r="D734" s="193" t="s">
        <v>141</v>
      </c>
      <c r="E734" s="193" t="s">
        <v>144</v>
      </c>
      <c r="F734" s="194">
        <v>37287</v>
      </c>
      <c r="G734" s="195">
        <v>2002</v>
      </c>
      <c r="H734" s="180" t="s">
        <v>43</v>
      </c>
      <c r="I734" s="180" t="str">
        <f>LEFT($H734,2)</f>
        <v>NM</v>
      </c>
      <c r="J734" s="180" t="str">
        <f>RIGHT($H734,2)</f>
        <v>NM</v>
      </c>
      <c r="K734" s="180" t="str">
        <f>IF($L734=$M734,L734,CONCATENATE($L734,", ",IF(ISBLANK(N734),"",CONCATENATE(N734,", ")),$M734))</f>
        <v>Mountain</v>
      </c>
      <c r="L734" s="180" t="str">
        <f>INDEX('State '!$A$1:$C$62,MATCH($I734,'State '!$B:$B,0),3)</f>
        <v>Mountain</v>
      </c>
      <c r="M734" s="180" t="str">
        <f>INDEX('State '!$A$1:$C$62,MATCH($J734,'State '!$B:$B,0),3)</f>
        <v>Mountain</v>
      </c>
      <c r="N734" s="180"/>
      <c r="O734" s="187">
        <v>1.2</v>
      </c>
      <c r="P734" s="187"/>
      <c r="Q734" s="187">
        <v>60.1</v>
      </c>
      <c r="R734" s="186">
        <v>20</v>
      </c>
      <c r="S734" s="180" t="s">
        <v>135</v>
      </c>
      <c r="T734" s="180" t="s">
        <v>390</v>
      </c>
      <c r="U734" s="180" t="s">
        <v>391</v>
      </c>
      <c r="V734" s="180"/>
      <c r="W734" s="179"/>
      <c r="X734" s="179"/>
      <c r="Y734" s="179"/>
    </row>
    <row r="735" spans="1:25" s="19" customFormat="1" x14ac:dyDescent="0.2">
      <c r="A735" s="180">
        <v>39990</v>
      </c>
      <c r="B735" s="193" t="s">
        <v>1367</v>
      </c>
      <c r="C735" s="193" t="s">
        <v>262</v>
      </c>
      <c r="D735" s="193" t="s">
        <v>141</v>
      </c>
      <c r="E735" s="193" t="s">
        <v>144</v>
      </c>
      <c r="F735" s="194">
        <v>37605</v>
      </c>
      <c r="G735" s="195">
        <v>2002</v>
      </c>
      <c r="H735" s="180" t="s">
        <v>1368</v>
      </c>
      <c r="I735" s="180" t="str">
        <f>LEFT($H735,2)</f>
        <v>NE</v>
      </c>
      <c r="J735" s="180" t="str">
        <f>RIGHT($H735,2)</f>
        <v>MN</v>
      </c>
      <c r="K735" s="180" t="str">
        <f>IF($L735=$M735,L735,CONCATENATE($L735,", ",IF(ISBLANK(N735),"",CONCATENATE(N735,", ")),$M735))</f>
        <v>Mountain, Midwest</v>
      </c>
      <c r="L735" s="180" t="str">
        <f>INDEX('State '!$A$1:$C$62,MATCH($I735,'State '!$B:$B,0),3)</f>
        <v>Mountain</v>
      </c>
      <c r="M735" s="180" t="str">
        <f>INDEX('State '!$A$1:$C$62,MATCH($J735,'State '!$B:$B,0),3)</f>
        <v>Midwest</v>
      </c>
      <c r="N735" s="180"/>
      <c r="O735" s="187">
        <v>0.28999999999999998</v>
      </c>
      <c r="P735" s="187"/>
      <c r="Q735" s="187">
        <v>90</v>
      </c>
      <c r="R735" s="186">
        <v>24</v>
      </c>
      <c r="S735" s="180" t="s">
        <v>135</v>
      </c>
      <c r="T735" s="180" t="s">
        <v>390</v>
      </c>
      <c r="U735" s="180" t="s">
        <v>1369</v>
      </c>
      <c r="V735" s="180"/>
      <c r="W735" s="179"/>
      <c r="X735" s="179"/>
      <c r="Y735" s="179"/>
    </row>
    <row r="736" spans="1:25" s="19" customFormat="1" x14ac:dyDescent="0.2">
      <c r="A736" s="180">
        <v>39990</v>
      </c>
      <c r="B736" s="193" t="s">
        <v>1358</v>
      </c>
      <c r="C736" s="193" t="s">
        <v>246</v>
      </c>
      <c r="D736" s="193" t="s">
        <v>137</v>
      </c>
      <c r="E736" s="193" t="s">
        <v>144</v>
      </c>
      <c r="F736" s="194">
        <v>37530</v>
      </c>
      <c r="G736" s="195">
        <v>2002</v>
      </c>
      <c r="H736" s="180" t="s">
        <v>1359</v>
      </c>
      <c r="I736" s="180" t="str">
        <f>LEFT($H736,2)</f>
        <v>AZ</v>
      </c>
      <c r="J736" s="180" t="str">
        <f>RIGHT($H736,2)</f>
        <v>MX</v>
      </c>
      <c r="K736" s="180" t="str">
        <f>IF($L736=$M736,L736,CONCATENATE($L736,", ",IF(ISBLANK(N736),"",CONCATENATE(N736,", ")),$M736))</f>
        <v>Mountain, Pacific, Mexico</v>
      </c>
      <c r="L736" s="180" t="str">
        <f>INDEX('State '!$A$1:$C$62,MATCH($I736,'State '!$B:$B,0),3)</f>
        <v>Mountain</v>
      </c>
      <c r="M736" s="180" t="str">
        <f>INDEX('State '!$A$1:$C$62,MATCH($J736,'State '!$B:$B,0),3)</f>
        <v>Mexico</v>
      </c>
      <c r="N736" s="180" t="s">
        <v>2549</v>
      </c>
      <c r="O736" s="187">
        <v>156</v>
      </c>
      <c r="P736" s="187">
        <v>80</v>
      </c>
      <c r="Q736" s="187">
        <v>500</v>
      </c>
      <c r="R736" s="186" t="s">
        <v>399</v>
      </c>
      <c r="S736" s="180" t="s">
        <v>135</v>
      </c>
      <c r="T736" s="180" t="s">
        <v>390</v>
      </c>
      <c r="U736" s="180" t="s">
        <v>1360</v>
      </c>
      <c r="V736" s="180"/>
      <c r="W736" s="179"/>
      <c r="X736" s="179"/>
      <c r="Y736" s="179"/>
    </row>
    <row r="737" spans="1:25" s="19" customFormat="1" x14ac:dyDescent="0.2">
      <c r="A737" s="180">
        <v>39990</v>
      </c>
      <c r="B737" s="193" t="s">
        <v>1363</v>
      </c>
      <c r="C737" s="193" t="s">
        <v>258</v>
      </c>
      <c r="D737" s="193" t="s">
        <v>134</v>
      </c>
      <c r="E737" s="193" t="s">
        <v>144</v>
      </c>
      <c r="F737" s="194">
        <v>37590</v>
      </c>
      <c r="G737" s="186">
        <v>2002</v>
      </c>
      <c r="H737" s="180" t="s">
        <v>50</v>
      </c>
      <c r="I737" s="180" t="str">
        <f>LEFT($H737,2)</f>
        <v>WA</v>
      </c>
      <c r="J737" s="180" t="str">
        <f>RIGHT($H737,2)</f>
        <v>WA</v>
      </c>
      <c r="K737" s="180" t="str">
        <f>IF($L737=$M737,L737,CONCATENATE($L737,", ",IF(ISBLANK(N737),"",CONCATENATE(N737,", ")),$M737))</f>
        <v>Pacific</v>
      </c>
      <c r="L737" s="180" t="str">
        <f>INDEX('State '!$A$1:$C$62,MATCH($I737,'State '!$B:$B,0),3)</f>
        <v>Pacific</v>
      </c>
      <c r="M737" s="180" t="str">
        <f>INDEX('State '!$A$1:$C$62,MATCH($J737,'State '!$B:$B,0),3)</f>
        <v>Pacific</v>
      </c>
      <c r="N737" s="180"/>
      <c r="O737" s="187">
        <v>124</v>
      </c>
      <c r="P737" s="187">
        <v>48.9</v>
      </c>
      <c r="Q737" s="187">
        <v>160</v>
      </c>
      <c r="R737" s="186">
        <v>20</v>
      </c>
      <c r="S737" s="180" t="s">
        <v>135</v>
      </c>
      <c r="T737" s="180" t="s">
        <v>390</v>
      </c>
      <c r="U737" s="180" t="s">
        <v>1364</v>
      </c>
      <c r="V737" s="180"/>
      <c r="W737" s="179"/>
      <c r="X737" s="179"/>
      <c r="Y737" s="179"/>
    </row>
    <row r="738" spans="1:25" s="19" customFormat="1" x14ac:dyDescent="0.2">
      <c r="A738" s="180">
        <v>39990</v>
      </c>
      <c r="B738" s="193" t="s">
        <v>1355</v>
      </c>
      <c r="C738" s="193" t="s">
        <v>325</v>
      </c>
      <c r="D738" s="193" t="s">
        <v>134</v>
      </c>
      <c r="E738" s="193" t="s">
        <v>144</v>
      </c>
      <c r="F738" s="194">
        <v>37438</v>
      </c>
      <c r="G738" s="186">
        <v>2002</v>
      </c>
      <c r="H738" s="180" t="s">
        <v>14</v>
      </c>
      <c r="I738" s="180" t="str">
        <f>LEFT($H738,2)</f>
        <v>MS</v>
      </c>
      <c r="J738" s="180" t="str">
        <f>RIGHT($H738,2)</f>
        <v>MS</v>
      </c>
      <c r="K738" s="180" t="str">
        <f>IF($L738=$M738,L738,CONCATENATE($L738,", ",IF(ISBLANK(N738),"",CONCATENATE(N738,", ")),$M738))</f>
        <v>South Central</v>
      </c>
      <c r="L738" s="180" t="str">
        <f>INDEX('State '!$A$1:$C$62,MATCH($I738,'State '!$B:$B,0),3)</f>
        <v>South Central</v>
      </c>
      <c r="M738" s="180" t="str">
        <f>INDEX('State '!$A$1:$C$62,MATCH($J738,'State '!$B:$B,0),3)</f>
        <v>South Central</v>
      </c>
      <c r="N738" s="180"/>
      <c r="O738" s="187">
        <v>94.3</v>
      </c>
      <c r="P738" s="187">
        <v>58.7</v>
      </c>
      <c r="Q738" s="187">
        <v>680</v>
      </c>
      <c r="R738" s="186">
        <v>36</v>
      </c>
      <c r="S738" s="180" t="s">
        <v>135</v>
      </c>
      <c r="T738" s="180" t="s">
        <v>390</v>
      </c>
      <c r="U738" s="180" t="s">
        <v>1356</v>
      </c>
      <c r="V738" s="180"/>
      <c r="W738" s="179"/>
      <c r="X738" s="179"/>
      <c r="Y738" s="179"/>
    </row>
    <row r="739" spans="1:25" s="19" customFormat="1" x14ac:dyDescent="0.2">
      <c r="A739" s="180">
        <v>39990</v>
      </c>
      <c r="B739" s="193" t="s">
        <v>1340</v>
      </c>
      <c r="C739" s="193" t="s">
        <v>314</v>
      </c>
      <c r="D739" s="193" t="s">
        <v>141</v>
      </c>
      <c r="E739" s="193" t="s">
        <v>144</v>
      </c>
      <c r="F739" s="194">
        <v>37530</v>
      </c>
      <c r="G739" s="186">
        <v>2002</v>
      </c>
      <c r="H739" s="180" t="s">
        <v>13</v>
      </c>
      <c r="I739" s="180" t="str">
        <f>LEFT($H739,2)</f>
        <v>CA</v>
      </c>
      <c r="J739" s="180" t="str">
        <f>RIGHT($H739,2)</f>
        <v>CA</v>
      </c>
      <c r="K739" s="180" t="str">
        <f>IF($L739=$M739,L739,CONCATENATE($L739,", ",IF(ISBLANK(N739),"",CONCATENATE(N739,", ")),$M739))</f>
        <v>Pacific</v>
      </c>
      <c r="L739" s="180" t="str">
        <f>INDEX('State '!$A$1:$C$62,MATCH($I739,'State '!$B:$B,0),3)</f>
        <v>Pacific</v>
      </c>
      <c r="M739" s="180" t="str">
        <f>INDEX('State '!$A$1:$C$62,MATCH($J739,'State '!$B:$B,0),3)</f>
        <v>Pacific</v>
      </c>
      <c r="N739" s="180"/>
      <c r="O739" s="187">
        <v>39.5</v>
      </c>
      <c r="P739" s="187">
        <v>14</v>
      </c>
      <c r="Q739" s="187">
        <v>180</v>
      </c>
      <c r="R739" s="186">
        <v>42</v>
      </c>
      <c r="S739" s="180" t="s">
        <v>139</v>
      </c>
      <c r="T739" s="180" t="s">
        <v>188</v>
      </c>
      <c r="U739" s="180" t="s">
        <v>391</v>
      </c>
      <c r="V739" s="180"/>
      <c r="W739" s="179"/>
      <c r="X739" s="179"/>
      <c r="Y739" s="179"/>
    </row>
    <row r="740" spans="1:25" s="19" customFormat="1" x14ac:dyDescent="0.2">
      <c r="A740" s="180">
        <v>39990</v>
      </c>
      <c r="B740" s="181" t="s">
        <v>1378</v>
      </c>
      <c r="C740" s="193" t="s">
        <v>2298</v>
      </c>
      <c r="D740" s="181" t="s">
        <v>141</v>
      </c>
      <c r="E740" s="193" t="s">
        <v>144</v>
      </c>
      <c r="F740" s="194">
        <v>37561</v>
      </c>
      <c r="G740" s="186">
        <v>2002</v>
      </c>
      <c r="H740" s="180" t="s">
        <v>2239</v>
      </c>
      <c r="I740" s="180" t="str">
        <f>LEFT($H740,2)</f>
        <v>BC</v>
      </c>
      <c r="J740" s="180" t="str">
        <f>RIGHT($H740,2)</f>
        <v>CA</v>
      </c>
      <c r="K740" s="180" t="str">
        <f>IF($L740=$M740,L740,CONCATENATE($L740,", ",IF(ISBLANK(N740),"",CONCATENATE(N740,", ")),$M740))</f>
        <v>Canada, Mountain, Pacific</v>
      </c>
      <c r="L740" s="180" t="str">
        <f>INDEX('State '!$A$1:$C$62,MATCH($I740,'State '!$B:$B,0),3)</f>
        <v>Canada</v>
      </c>
      <c r="M740" s="180" t="str">
        <f>INDEX('State '!$A$1:$C$62,MATCH($J740,'State '!$B:$B,0),3)</f>
        <v>Pacific</v>
      </c>
      <c r="N740" s="180" t="s">
        <v>2548</v>
      </c>
      <c r="O740" s="187">
        <v>129.4</v>
      </c>
      <c r="P740" s="187">
        <v>21</v>
      </c>
      <c r="Q740" s="186">
        <v>207</v>
      </c>
      <c r="R740" s="186">
        <v>42</v>
      </c>
      <c r="S740" s="180" t="s">
        <v>135</v>
      </c>
      <c r="T740" s="180" t="s">
        <v>390</v>
      </c>
      <c r="U740" s="180" t="s">
        <v>1379</v>
      </c>
      <c r="V740" s="180"/>
      <c r="W740" s="179"/>
      <c r="X740" s="179"/>
      <c r="Y740" s="179"/>
    </row>
    <row r="741" spans="1:25" s="19" customFormat="1" ht="25.5" x14ac:dyDescent="0.2">
      <c r="A741" s="180">
        <v>39990</v>
      </c>
      <c r="B741" s="193" t="s">
        <v>1351</v>
      </c>
      <c r="C741" s="193" t="s">
        <v>1351</v>
      </c>
      <c r="D741" s="193" t="s">
        <v>142</v>
      </c>
      <c r="E741" s="193" t="s">
        <v>144</v>
      </c>
      <c r="F741" s="194">
        <v>37438</v>
      </c>
      <c r="G741" s="186">
        <v>2002</v>
      </c>
      <c r="H741" s="180" t="s">
        <v>1352</v>
      </c>
      <c r="I741" s="180" t="str">
        <f>LEFT($H741,2)</f>
        <v>NM</v>
      </c>
      <c r="J741" s="180" t="str">
        <f>RIGHT($H741,2)</f>
        <v>CA</v>
      </c>
      <c r="K741" s="180" t="str">
        <f>IF($L741=$M741,L741,CONCATENATE($L741,", ",IF(ISBLANK(N741),"",CONCATENATE(N741,", ")),$M741))</f>
        <v>Mountain, Pacific</v>
      </c>
      <c r="L741" s="180" t="str">
        <f>INDEX('State '!$A$1:$C$62,MATCH($I741,'State '!$B:$B,0),3)</f>
        <v>Mountain</v>
      </c>
      <c r="M741" s="180" t="str">
        <f>INDEX('State '!$A$1:$C$62,MATCH($J741,'State '!$B:$B,0),3)</f>
        <v>Pacific</v>
      </c>
      <c r="N741" s="180"/>
      <c r="O741" s="187">
        <v>100</v>
      </c>
      <c r="P741" s="187">
        <v>405</v>
      </c>
      <c r="Q741" s="187">
        <v>87</v>
      </c>
      <c r="R741" s="186">
        <v>16</v>
      </c>
      <c r="S741" s="180" t="s">
        <v>135</v>
      </c>
      <c r="T741" s="180" t="s">
        <v>390</v>
      </c>
      <c r="U741" s="180" t="s">
        <v>1353</v>
      </c>
      <c r="V741" s="180"/>
      <c r="W741" s="179"/>
      <c r="X741" s="179"/>
      <c r="Y741" s="179"/>
    </row>
    <row r="742" spans="1:25" s="19" customFormat="1" x14ac:dyDescent="0.2">
      <c r="A742" s="180">
        <v>39990</v>
      </c>
      <c r="B742" s="193" t="s">
        <v>1354</v>
      </c>
      <c r="C742" s="193" t="s">
        <v>354</v>
      </c>
      <c r="D742" s="193" t="s">
        <v>141</v>
      </c>
      <c r="E742" s="193" t="s">
        <v>144</v>
      </c>
      <c r="F742" s="194">
        <v>37288</v>
      </c>
      <c r="G742" s="186">
        <v>2002</v>
      </c>
      <c r="H742" s="180" t="s">
        <v>13</v>
      </c>
      <c r="I742" s="180" t="str">
        <f>LEFT($H742,2)</f>
        <v>CA</v>
      </c>
      <c r="J742" s="180" t="str">
        <f>RIGHT($H742,2)</f>
        <v>CA</v>
      </c>
      <c r="K742" s="180" t="str">
        <f>IF($L742=$M742,L742,CONCATENATE($L742,", ",IF(ISBLANK(N742),"",CONCATENATE(N742,", ")),$M742))</f>
        <v>Pacific</v>
      </c>
      <c r="L742" s="180" t="str">
        <f>INDEX('State '!$A$1:$C$62,MATCH($I742,'State '!$B:$B,0),3)</f>
        <v>Pacific</v>
      </c>
      <c r="M742" s="180" t="str">
        <f>INDEX('State '!$A$1:$C$62,MATCH($J742,'State '!$B:$B,0),3)</f>
        <v>Pacific</v>
      </c>
      <c r="N742" s="180"/>
      <c r="O742" s="187">
        <v>40</v>
      </c>
      <c r="P742" s="187">
        <v>32</v>
      </c>
      <c r="Q742" s="187">
        <v>200</v>
      </c>
      <c r="R742" s="186">
        <v>30</v>
      </c>
      <c r="S742" s="180" t="s">
        <v>139</v>
      </c>
      <c r="T742" s="180" t="s">
        <v>188</v>
      </c>
      <c r="U742" s="180" t="s">
        <v>391</v>
      </c>
      <c r="V742" s="180"/>
      <c r="W742" s="179"/>
      <c r="X742" s="179"/>
      <c r="Y742" s="179"/>
    </row>
    <row r="743" spans="1:25" s="19" customFormat="1" x14ac:dyDescent="0.2">
      <c r="A743" s="180">
        <v>39990</v>
      </c>
      <c r="B743" s="193" t="s">
        <v>1394</v>
      </c>
      <c r="C743" s="193" t="s">
        <v>216</v>
      </c>
      <c r="D743" s="193" t="s">
        <v>141</v>
      </c>
      <c r="E743" s="193" t="s">
        <v>144</v>
      </c>
      <c r="F743" s="194">
        <v>37408</v>
      </c>
      <c r="G743" s="186">
        <v>2002</v>
      </c>
      <c r="H743" s="180" t="s">
        <v>1395</v>
      </c>
      <c r="I743" s="180" t="str">
        <f>LEFT($H743,2)</f>
        <v>MS</v>
      </c>
      <c r="J743" s="180" t="str">
        <f>RIGHT($H743,2)</f>
        <v>GA</v>
      </c>
      <c r="K743" s="180" t="str">
        <f>IF($L743=$M743,L743,CONCATENATE($L743,", ",IF(ISBLANK(N743),"",CONCATENATE(N743,", ")),$M743))</f>
        <v>South Central, Southeast</v>
      </c>
      <c r="L743" s="180" t="str">
        <f>INDEX('State '!$A$1:$C$62,MATCH($I743,'State '!$B:$B,0),3)</f>
        <v>South Central</v>
      </c>
      <c r="M743" s="180" t="str">
        <f>INDEX('State '!$A$1:$C$62,MATCH($J743,'State '!$B:$B,0),3)</f>
        <v>Southeast</v>
      </c>
      <c r="N743" s="180"/>
      <c r="O743" s="187">
        <v>53.6</v>
      </c>
      <c r="P743" s="187">
        <v>39</v>
      </c>
      <c r="Q743" s="187">
        <v>139.9</v>
      </c>
      <c r="R743" s="186" t="s">
        <v>413</v>
      </c>
      <c r="S743" s="180" t="s">
        <v>135</v>
      </c>
      <c r="T743" s="180" t="s">
        <v>390</v>
      </c>
      <c r="U743" s="180" t="s">
        <v>1279</v>
      </c>
      <c r="V743" s="180"/>
      <c r="W743" s="179"/>
      <c r="X743" s="179"/>
      <c r="Y743" s="179"/>
    </row>
    <row r="744" spans="1:25" s="19" customFormat="1" x14ac:dyDescent="0.2">
      <c r="A744" s="180">
        <v>39990</v>
      </c>
      <c r="B744" s="193" t="s">
        <v>1376</v>
      </c>
      <c r="C744" s="193" t="s">
        <v>207</v>
      </c>
      <c r="D744" s="193" t="s">
        <v>134</v>
      </c>
      <c r="E744" s="193" t="s">
        <v>144</v>
      </c>
      <c r="F744" s="194">
        <v>37500</v>
      </c>
      <c r="G744" s="186">
        <v>2002</v>
      </c>
      <c r="H744" s="180" t="s">
        <v>51</v>
      </c>
      <c r="I744" s="180" t="str">
        <f>LEFT($H744,2)</f>
        <v>RI</v>
      </c>
      <c r="J744" s="180" t="str">
        <f>RIGHT($H744,2)</f>
        <v>RI</v>
      </c>
      <c r="K744" s="180" t="str">
        <f>IF($L744=$M744,L744,CONCATENATE($L744,", ",IF(ISBLANK(N744),"",CONCATENATE(N744,", ")),$M744))</f>
        <v>Northeast</v>
      </c>
      <c r="L744" s="180" t="str">
        <f>INDEX('State '!$A$1:$C$62,MATCH($I744,'State '!$B:$B,0),3)</f>
        <v>Northeast</v>
      </c>
      <c r="M744" s="180" t="str">
        <f>INDEX('State '!$A$1:$C$62,MATCH($J744,'State '!$B:$B,0),3)</f>
        <v>Northeast</v>
      </c>
      <c r="N744" s="180"/>
      <c r="O744" s="187">
        <v>14.1</v>
      </c>
      <c r="P744" s="187"/>
      <c r="Q744" s="187">
        <v>100</v>
      </c>
      <c r="R744" s="186">
        <v>12</v>
      </c>
      <c r="S744" s="180" t="s">
        <v>135</v>
      </c>
      <c r="T744" s="180" t="s">
        <v>390</v>
      </c>
      <c r="U744" s="180" t="s">
        <v>1377</v>
      </c>
      <c r="V744" s="180"/>
      <c r="W744" s="179"/>
      <c r="X744" s="179"/>
      <c r="Y744" s="179"/>
    </row>
    <row r="745" spans="1:25" s="19" customFormat="1" x14ac:dyDescent="0.2">
      <c r="A745" s="180">
        <v>39990</v>
      </c>
      <c r="B745" s="181" t="s">
        <v>1380</v>
      </c>
      <c r="C745" s="181" t="s">
        <v>207</v>
      </c>
      <c r="D745" s="181" t="s">
        <v>134</v>
      </c>
      <c r="E745" s="193" t="s">
        <v>144</v>
      </c>
      <c r="F745" s="194">
        <v>37430</v>
      </c>
      <c r="G745" s="186">
        <v>2002</v>
      </c>
      <c r="H745" s="180" t="s">
        <v>1381</v>
      </c>
      <c r="I745" s="180" t="str">
        <f>LEFT($H745,2)</f>
        <v>NY</v>
      </c>
      <c r="J745" s="180" t="str">
        <f>RIGHT($H745,2)</f>
        <v>PA</v>
      </c>
      <c r="K745" s="180" t="str">
        <f>IF($L745=$M745,L745,CONCATENATE($L745,", ",IF(ISBLANK(N745),"",CONCATENATE(N745,", ")),$M745))</f>
        <v>Northeast</v>
      </c>
      <c r="L745" s="180" t="str">
        <f>INDEX('State '!$A$1:$C$62,MATCH($I745,'State '!$B:$B,0),3)</f>
        <v>Northeast</v>
      </c>
      <c r="M745" s="180" t="str">
        <f>INDEX('State '!$A$1:$C$62,MATCH($J745,'State '!$B:$B,0),3)</f>
        <v>Northeast</v>
      </c>
      <c r="N745" s="180"/>
      <c r="O745" s="187">
        <v>86.5</v>
      </c>
      <c r="P745" s="187">
        <v>24</v>
      </c>
      <c r="Q745" s="186">
        <v>487</v>
      </c>
      <c r="R745" s="186" t="s">
        <v>422</v>
      </c>
      <c r="S745" s="180" t="s">
        <v>135</v>
      </c>
      <c r="T745" s="180" t="s">
        <v>390</v>
      </c>
      <c r="U745" s="180" t="s">
        <v>1382</v>
      </c>
      <c r="V745" s="180"/>
      <c r="W745" s="179"/>
      <c r="X745" s="179"/>
      <c r="Y745" s="179"/>
    </row>
    <row r="746" spans="1:25" s="19" customFormat="1" x14ac:dyDescent="0.2">
      <c r="A746" s="180">
        <v>39990</v>
      </c>
      <c r="B746" s="193" t="s">
        <v>1384</v>
      </c>
      <c r="C746" s="193" t="s">
        <v>200</v>
      </c>
      <c r="D746" s="193" t="s">
        <v>134</v>
      </c>
      <c r="E746" s="193" t="s">
        <v>144</v>
      </c>
      <c r="F746" s="194">
        <v>37591</v>
      </c>
      <c r="G746" s="186">
        <v>2002</v>
      </c>
      <c r="H746" s="180" t="s">
        <v>20</v>
      </c>
      <c r="I746" s="180" t="str">
        <f>LEFT($H746,2)</f>
        <v>NJ</v>
      </c>
      <c r="J746" s="180" t="str">
        <f>RIGHT($H746,2)</f>
        <v>NJ</v>
      </c>
      <c r="K746" s="180" t="str">
        <f>IF($L746=$M746,L746,CONCATENATE($L746,", ",IF(ISBLANK(N746),"",CONCATENATE(N746,", ")),$M746))</f>
        <v>Northeast</v>
      </c>
      <c r="L746" s="180" t="str">
        <f>INDEX('State '!$A$1:$C$62,MATCH($I746,'State '!$B:$B,0),3)</f>
        <v>Northeast</v>
      </c>
      <c r="M746" s="180" t="str">
        <f>INDEX('State '!$A$1:$C$62,MATCH($J746,'State '!$B:$B,0),3)</f>
        <v>Northeast</v>
      </c>
      <c r="N746" s="180"/>
      <c r="O746" s="187">
        <v>28</v>
      </c>
      <c r="P746" s="187">
        <v>13</v>
      </c>
      <c r="Q746" s="187">
        <v>25</v>
      </c>
      <c r="R746" s="186">
        <v>36</v>
      </c>
      <c r="S746" s="180" t="s">
        <v>135</v>
      </c>
      <c r="T746" s="180" t="s">
        <v>390</v>
      </c>
      <c r="U746" s="180" t="s">
        <v>1385</v>
      </c>
      <c r="V746" s="180"/>
      <c r="W746" s="179"/>
      <c r="X746" s="179"/>
      <c r="Y746" s="179"/>
    </row>
    <row r="747" spans="1:25" s="19" customFormat="1" x14ac:dyDescent="0.2">
      <c r="A747" s="180">
        <v>39990</v>
      </c>
      <c r="B747" s="193" t="s">
        <v>1372</v>
      </c>
      <c r="C747" s="193" t="s">
        <v>200</v>
      </c>
      <c r="D747" s="193" t="s">
        <v>134</v>
      </c>
      <c r="E747" s="193" t="s">
        <v>144</v>
      </c>
      <c r="F747" s="194">
        <v>37591</v>
      </c>
      <c r="G747" s="186">
        <v>2002</v>
      </c>
      <c r="H747" s="180" t="s">
        <v>8</v>
      </c>
      <c r="I747" s="180" t="str">
        <f>LEFT($H747,2)</f>
        <v>OH</v>
      </c>
      <c r="J747" s="180" t="str">
        <f>RIGHT($H747,2)</f>
        <v>OH</v>
      </c>
      <c r="K747" s="180" t="str">
        <f>IF($L747=$M747,L747,CONCATENATE($L747,", ",IF(ISBLANK(N747),"",CONCATENATE(N747,", ")),$M747))</f>
        <v>Northeast</v>
      </c>
      <c r="L747" s="180" t="str">
        <f>INDEX('State '!$A$1:$C$62,MATCH($I747,'State '!$B:$B,0),3)</f>
        <v>Northeast</v>
      </c>
      <c r="M747" s="180" t="str">
        <f>INDEX('State '!$A$1:$C$62,MATCH($J747,'State '!$B:$B,0),3)</f>
        <v>Northeast</v>
      </c>
      <c r="N747" s="180"/>
      <c r="O747" s="187">
        <v>15</v>
      </c>
      <c r="P747" s="187">
        <v>9.6</v>
      </c>
      <c r="Q747" s="187">
        <v>289</v>
      </c>
      <c r="R747" s="186">
        <v>24</v>
      </c>
      <c r="S747" s="180" t="s">
        <v>135</v>
      </c>
      <c r="T747" s="180" t="s">
        <v>390</v>
      </c>
      <c r="U747" s="180" t="s">
        <v>1373</v>
      </c>
      <c r="V747" s="180"/>
      <c r="W747" s="179"/>
      <c r="X747" s="179"/>
      <c r="Y747" s="179"/>
    </row>
    <row r="748" spans="1:25" s="19" customFormat="1" x14ac:dyDescent="0.2">
      <c r="A748" s="180">
        <v>39990</v>
      </c>
      <c r="B748" s="193" t="s">
        <v>1389</v>
      </c>
      <c r="C748" s="193" t="s">
        <v>200</v>
      </c>
      <c r="D748" s="193" t="s">
        <v>141</v>
      </c>
      <c r="E748" s="193" t="s">
        <v>144</v>
      </c>
      <c r="F748" s="194">
        <v>37591</v>
      </c>
      <c r="G748" s="186">
        <v>2002</v>
      </c>
      <c r="H748" s="180" t="s">
        <v>1390</v>
      </c>
      <c r="I748" s="180" t="str">
        <f>LEFT($H748,2)</f>
        <v>WV</v>
      </c>
      <c r="J748" s="180" t="str">
        <f>RIGHT($H748,2)</f>
        <v>NJ</v>
      </c>
      <c r="K748" s="180" t="str">
        <f>IF($L748=$M748,L748,CONCATENATE($L748,", ",IF(ISBLANK(N748),"",CONCATENATE(N748,", ")),$M748))</f>
        <v>Northeast</v>
      </c>
      <c r="L748" s="180" t="str">
        <f>INDEX('State '!$A$1:$C$62,MATCH($I748,'State '!$B:$B,0),3)</f>
        <v>Northeast</v>
      </c>
      <c r="M748" s="180" t="str">
        <f>INDEX('State '!$A$1:$C$62,MATCH($J748,'State '!$B:$B,0),3)</f>
        <v>Northeast</v>
      </c>
      <c r="N748" s="180"/>
      <c r="O748" s="187">
        <v>75.23</v>
      </c>
      <c r="P748" s="187">
        <v>36</v>
      </c>
      <c r="Q748" s="187">
        <v>100</v>
      </c>
      <c r="R748" s="186">
        <v>36</v>
      </c>
      <c r="S748" s="180" t="s">
        <v>135</v>
      </c>
      <c r="T748" s="180" t="s">
        <v>390</v>
      </c>
      <c r="U748" s="180" t="s">
        <v>1391</v>
      </c>
      <c r="V748" s="180"/>
      <c r="W748" s="179"/>
      <c r="X748" s="179"/>
      <c r="Y748" s="179"/>
    </row>
    <row r="749" spans="1:25" s="19" customFormat="1" x14ac:dyDescent="0.2">
      <c r="A749" s="180">
        <v>39990</v>
      </c>
      <c r="B749" s="193" t="s">
        <v>1927</v>
      </c>
      <c r="C749" s="193" t="s">
        <v>290</v>
      </c>
      <c r="D749" s="193" t="s">
        <v>134</v>
      </c>
      <c r="E749" s="193" t="s">
        <v>144</v>
      </c>
      <c r="F749" s="194">
        <v>37580</v>
      </c>
      <c r="G749" s="186">
        <v>2002</v>
      </c>
      <c r="H749" s="180" t="s">
        <v>1365</v>
      </c>
      <c r="I749" s="180" t="str">
        <f>LEFT($H749,2)</f>
        <v>OR</v>
      </c>
      <c r="J749" s="180" t="str">
        <f>RIGHT($H749,2)</f>
        <v>NV</v>
      </c>
      <c r="K749" s="180" t="str">
        <f>IF($L749=$M749,L749,CONCATENATE($L749,", ",IF(ISBLANK(N749),"",CONCATENATE(N749,", ")),$M749))</f>
        <v>Pacific, Mountain</v>
      </c>
      <c r="L749" s="180" t="str">
        <f>INDEX('State '!$A$1:$C$62,MATCH($I749,'State '!$B:$B,0),3)</f>
        <v>Pacific</v>
      </c>
      <c r="M749" s="180" t="str">
        <f>INDEX('State '!$A$1:$C$62,MATCH($J749,'State '!$B:$B,0),3)</f>
        <v>Mountain</v>
      </c>
      <c r="N749" s="180"/>
      <c r="O749" s="187">
        <v>36</v>
      </c>
      <c r="P749" s="187">
        <v>10.5</v>
      </c>
      <c r="Q749" s="187">
        <v>54</v>
      </c>
      <c r="R749" s="186">
        <v>16</v>
      </c>
      <c r="S749" s="180" t="s">
        <v>135</v>
      </c>
      <c r="T749" s="180" t="s">
        <v>390</v>
      </c>
      <c r="U749" s="180" t="s">
        <v>1366</v>
      </c>
      <c r="V749" s="180"/>
      <c r="W749" s="179"/>
      <c r="X749" s="179"/>
      <c r="Y749" s="179"/>
    </row>
    <row r="750" spans="1:25" s="19" customFormat="1" x14ac:dyDescent="0.2">
      <c r="A750" s="180">
        <v>39990</v>
      </c>
      <c r="B750" s="193" t="s">
        <v>1396</v>
      </c>
      <c r="C750" s="193" t="s">
        <v>357</v>
      </c>
      <c r="D750" s="193" t="s">
        <v>141</v>
      </c>
      <c r="E750" s="193" t="s">
        <v>144</v>
      </c>
      <c r="F750" s="194">
        <v>37386</v>
      </c>
      <c r="G750" s="186">
        <v>2002</v>
      </c>
      <c r="H750" s="180" t="s">
        <v>1397</v>
      </c>
      <c r="I750" s="180" t="str">
        <f>LEFT($H750,2)</f>
        <v>CO</v>
      </c>
      <c r="J750" s="180" t="str">
        <f>RIGHT($H750,2)</f>
        <v>NE</v>
      </c>
      <c r="K750" s="180" t="str">
        <f>IF($L750=$M750,L750,CONCATENATE($L750,", ",IF(ISBLANK(N750),"",CONCATENATE(N750,", ")),$M750))</f>
        <v>Mountain</v>
      </c>
      <c r="L750" s="180" t="str">
        <f>INDEX('State '!$A$1:$C$62,MATCH($I750,'State '!$B:$B,0),3)</f>
        <v>Mountain</v>
      </c>
      <c r="M750" s="180" t="str">
        <f>INDEX('State '!$A$1:$C$62,MATCH($J750,'State '!$B:$B,0),3)</f>
        <v>Mountain</v>
      </c>
      <c r="N750" s="180" t="s">
        <v>2550</v>
      </c>
      <c r="O750" s="187">
        <v>58.5</v>
      </c>
      <c r="P750" s="187"/>
      <c r="Q750" s="187">
        <v>324</v>
      </c>
      <c r="R750" s="186">
        <v>36</v>
      </c>
      <c r="S750" s="180" t="s">
        <v>135</v>
      </c>
      <c r="T750" s="180" t="s">
        <v>390</v>
      </c>
      <c r="U750" s="180" t="s">
        <v>1398</v>
      </c>
      <c r="V750" s="180"/>
      <c r="W750" s="179"/>
      <c r="X750" s="179"/>
      <c r="Y750" s="179"/>
    </row>
    <row r="751" spans="1:25" s="19" customFormat="1" x14ac:dyDescent="0.2">
      <c r="A751" s="180">
        <v>39990</v>
      </c>
      <c r="B751" s="193" t="s">
        <v>1387</v>
      </c>
      <c r="C751" s="193" t="s">
        <v>1941</v>
      </c>
      <c r="D751" s="193" t="s">
        <v>141</v>
      </c>
      <c r="E751" s="193" t="s">
        <v>144</v>
      </c>
      <c r="F751" s="194">
        <v>37408</v>
      </c>
      <c r="G751" s="186">
        <v>2002</v>
      </c>
      <c r="H751" s="180" t="s">
        <v>412</v>
      </c>
      <c r="I751" s="180" t="str">
        <f>LEFT($H751,2)</f>
        <v>PA</v>
      </c>
      <c r="J751" s="180" t="str">
        <f>RIGHT($H751,2)</f>
        <v>NY</v>
      </c>
      <c r="K751" s="180" t="str">
        <f>IF($L751=$M751,L751,CONCATENATE($L751,", ",IF(ISBLANK(N751),"",CONCATENATE(N751,", ")),$M751))</f>
        <v>Northeast</v>
      </c>
      <c r="L751" s="180" t="str">
        <f>INDEX('State '!$A$1:$C$62,MATCH($I751,'State '!$B:$B,0),3)</f>
        <v>Northeast</v>
      </c>
      <c r="M751" s="180" t="str">
        <f>INDEX('State '!$A$1:$C$62,MATCH($J751,'State '!$B:$B,0),3)</f>
        <v>Northeast</v>
      </c>
      <c r="N751" s="180"/>
      <c r="O751" s="187">
        <v>128</v>
      </c>
      <c r="P751" s="187">
        <v>31</v>
      </c>
      <c r="Q751" s="187">
        <v>126</v>
      </c>
      <c r="R751" s="186">
        <v>42</v>
      </c>
      <c r="S751" s="180" t="s">
        <v>135</v>
      </c>
      <c r="T751" s="180" t="s">
        <v>390</v>
      </c>
      <c r="U751" s="180" t="s">
        <v>1388</v>
      </c>
      <c r="V751" s="180"/>
      <c r="W751" s="179"/>
      <c r="X751" s="179"/>
      <c r="Y751" s="179"/>
    </row>
    <row r="752" spans="1:25" s="19" customFormat="1" x14ac:dyDescent="0.2">
      <c r="A752" s="180">
        <v>39990</v>
      </c>
      <c r="B752" s="193" t="s">
        <v>1392</v>
      </c>
      <c r="C752" s="193" t="s">
        <v>1941</v>
      </c>
      <c r="D752" s="193" t="s">
        <v>141</v>
      </c>
      <c r="E752" s="193" t="s">
        <v>144</v>
      </c>
      <c r="F752" s="194">
        <v>37377</v>
      </c>
      <c r="G752" s="186">
        <v>2002</v>
      </c>
      <c r="H752" s="180" t="s">
        <v>406</v>
      </c>
      <c r="I752" s="180" t="str">
        <f>LEFT($H752,2)</f>
        <v>NJ</v>
      </c>
      <c r="J752" s="180" t="str">
        <f>RIGHT($H752,2)</f>
        <v>NY</v>
      </c>
      <c r="K752" s="180" t="str">
        <f>IF($L752=$M752,L752,CONCATENATE($L752,", ",IF(ISBLANK(N752),"",CONCATENATE(N752,", ")),$M752))</f>
        <v>Northeast</v>
      </c>
      <c r="L752" s="180" t="str">
        <f>INDEX('State '!$A$1:$C$62,MATCH($I752,'State '!$B:$B,0),3)</f>
        <v>Northeast</v>
      </c>
      <c r="M752" s="180" t="str">
        <f>INDEX('State '!$A$1:$C$62,MATCH($J752,'State '!$B:$B,0),3)</f>
        <v>Northeast</v>
      </c>
      <c r="N752" s="180"/>
      <c r="O752" s="187">
        <v>119.6</v>
      </c>
      <c r="P752" s="187">
        <v>30</v>
      </c>
      <c r="Q752" s="187">
        <v>127</v>
      </c>
      <c r="R752" s="186">
        <v>42</v>
      </c>
      <c r="S752" s="180" t="s">
        <v>135</v>
      </c>
      <c r="T752" s="180" t="s">
        <v>390</v>
      </c>
      <c r="U752" s="180" t="s">
        <v>1393</v>
      </c>
      <c r="V752" s="180"/>
      <c r="W752" s="179"/>
      <c r="X752" s="179"/>
      <c r="Y752" s="179"/>
    </row>
    <row r="753" spans="1:25" s="19" customFormat="1" x14ac:dyDescent="0.2">
      <c r="A753" s="180">
        <v>39990</v>
      </c>
      <c r="B753" s="193" t="s">
        <v>1337</v>
      </c>
      <c r="C753" s="193" t="s">
        <v>1941</v>
      </c>
      <c r="D753" s="193" t="s">
        <v>134</v>
      </c>
      <c r="E753" s="193" t="s">
        <v>144</v>
      </c>
      <c r="F753" s="194">
        <v>37377</v>
      </c>
      <c r="G753" s="186">
        <v>2002</v>
      </c>
      <c r="H753" s="180" t="s">
        <v>1338</v>
      </c>
      <c r="I753" s="180" t="str">
        <f>LEFT($H753,2)</f>
        <v>LA</v>
      </c>
      <c r="J753" s="180" t="str">
        <f>RIGHT($H753,2)</f>
        <v>VA</v>
      </c>
      <c r="K753" s="180" t="str">
        <f>IF($L753=$M753,L753,CONCATENATE($L753,", ",IF(ISBLANK(N753),"",CONCATENATE(N753,", ")),$M753))</f>
        <v>South Central, Southeast, Northeast</v>
      </c>
      <c r="L753" s="180" t="str">
        <f>INDEX('State '!$A$1:$C$62,MATCH($I753,'State '!$B:$B,0),3)</f>
        <v>South Central</v>
      </c>
      <c r="M753" s="180" t="str">
        <f>INDEX('State '!$A$1:$C$62,MATCH($J753,'State '!$B:$B,0),3)</f>
        <v>Northeast</v>
      </c>
      <c r="N753" s="180" t="s">
        <v>15</v>
      </c>
      <c r="O753" s="187">
        <v>134.66999999999999</v>
      </c>
      <c r="P753" s="187">
        <v>38</v>
      </c>
      <c r="Q753" s="187">
        <v>230</v>
      </c>
      <c r="R753" s="186" t="s">
        <v>1274</v>
      </c>
      <c r="S753" s="180" t="s">
        <v>135</v>
      </c>
      <c r="T753" s="180" t="s">
        <v>390</v>
      </c>
      <c r="U753" s="180" t="s">
        <v>1339</v>
      </c>
      <c r="V753" s="180"/>
      <c r="W753" s="179"/>
      <c r="X753" s="179"/>
      <c r="Y753" s="179"/>
    </row>
    <row r="754" spans="1:25" s="19" customFormat="1" x14ac:dyDescent="0.2">
      <c r="A754" s="180">
        <v>39990</v>
      </c>
      <c r="B754" s="193" t="s">
        <v>1331</v>
      </c>
      <c r="C754" s="193" t="s">
        <v>268</v>
      </c>
      <c r="D754" s="193" t="s">
        <v>141</v>
      </c>
      <c r="E754" s="193" t="s">
        <v>144</v>
      </c>
      <c r="F754" s="194">
        <v>37408</v>
      </c>
      <c r="G754" s="186">
        <v>2002</v>
      </c>
      <c r="H754" s="180" t="s">
        <v>43</v>
      </c>
      <c r="I754" s="180" t="str">
        <f>LEFT($H754,2)</f>
        <v>NM</v>
      </c>
      <c r="J754" s="180" t="str">
        <f>RIGHT($H754,2)</f>
        <v>NM</v>
      </c>
      <c r="K754" s="180" t="str">
        <f>IF($L754=$M754,L754,CONCATENATE($L754,", ",IF(ISBLANK(N754),"",CONCATENATE(N754,", ")),$M754))</f>
        <v>Mountain</v>
      </c>
      <c r="L754" s="180" t="str">
        <f>INDEX('State '!$A$1:$C$62,MATCH($I754,'State '!$B:$B,0),3)</f>
        <v>Mountain</v>
      </c>
      <c r="M754" s="180" t="str">
        <f>INDEX('State '!$A$1:$C$62,MATCH($J754,'State '!$B:$B,0),3)</f>
        <v>Mountain</v>
      </c>
      <c r="N754" s="180"/>
      <c r="O754" s="187">
        <v>0.03</v>
      </c>
      <c r="P754" s="187"/>
      <c r="Q754" s="187">
        <v>10</v>
      </c>
      <c r="R754" s="186"/>
      <c r="S754" s="180" t="s">
        <v>135</v>
      </c>
      <c r="T754" s="180" t="s">
        <v>390</v>
      </c>
      <c r="U754" s="180" t="s">
        <v>1332</v>
      </c>
      <c r="V754" s="180"/>
      <c r="W754" s="179"/>
      <c r="X754" s="179"/>
      <c r="Y754" s="179"/>
    </row>
    <row r="755" spans="1:25" s="19" customFormat="1" x14ac:dyDescent="0.2">
      <c r="A755" s="180">
        <v>39990</v>
      </c>
      <c r="B755" s="193" t="s">
        <v>1925</v>
      </c>
      <c r="C755" s="193" t="s">
        <v>268</v>
      </c>
      <c r="D755" s="193" t="s">
        <v>141</v>
      </c>
      <c r="E755" s="193" t="s">
        <v>144</v>
      </c>
      <c r="F755" s="194">
        <v>37424</v>
      </c>
      <c r="G755" s="186">
        <v>2002</v>
      </c>
      <c r="H755" s="180" t="s">
        <v>1352</v>
      </c>
      <c r="I755" s="180" t="str">
        <f>LEFT($H755,2)</f>
        <v>NM</v>
      </c>
      <c r="J755" s="180" t="str">
        <f>RIGHT($H755,2)</f>
        <v>CA</v>
      </c>
      <c r="K755" s="180" t="str">
        <f>IF($L755=$M755,L755,CONCATENATE($L755,", ",IF(ISBLANK(N755),"",CONCATENATE(N755,", ")),$M755))</f>
        <v>Mountain, Pacific</v>
      </c>
      <c r="L755" s="180" t="str">
        <f>INDEX('State '!$A$1:$C$62,MATCH($I755,'State '!$B:$B,0),3)</f>
        <v>Mountain</v>
      </c>
      <c r="M755" s="180" t="str">
        <f>INDEX('State '!$A$1:$C$62,MATCH($J755,'State '!$B:$B,0),3)</f>
        <v>Pacific</v>
      </c>
      <c r="N755" s="180"/>
      <c r="O755" s="187">
        <v>93.3</v>
      </c>
      <c r="P755" s="187"/>
      <c r="Q755" s="187">
        <v>120</v>
      </c>
      <c r="R755" s="186">
        <v>30</v>
      </c>
      <c r="S755" s="180" t="s">
        <v>135</v>
      </c>
      <c r="T755" s="180" t="s">
        <v>390</v>
      </c>
      <c r="U755" s="180" t="s">
        <v>1357</v>
      </c>
      <c r="V755" s="180"/>
      <c r="W755" s="179"/>
      <c r="X755" s="179"/>
      <c r="Y755" s="179"/>
    </row>
    <row r="756" spans="1:25" s="19" customFormat="1" x14ac:dyDescent="0.2">
      <c r="A756" s="207">
        <v>39990</v>
      </c>
      <c r="B756" s="193" t="s">
        <v>1469</v>
      </c>
      <c r="C756" s="193" t="s">
        <v>201</v>
      </c>
      <c r="D756" s="193" t="s">
        <v>134</v>
      </c>
      <c r="E756" s="193" t="s">
        <v>144</v>
      </c>
      <c r="F756" s="194">
        <v>36982</v>
      </c>
      <c r="G756" s="195">
        <v>2001</v>
      </c>
      <c r="H756" s="180" t="s">
        <v>36</v>
      </c>
      <c r="I756" s="180" t="str">
        <f>LEFT($H756,2)</f>
        <v>MA</v>
      </c>
      <c r="J756" s="180" t="str">
        <f>RIGHT($H756,2)</f>
        <v>MA</v>
      </c>
      <c r="K756" s="180" t="str">
        <f>IF($L756=$M756,L756,CONCATENATE($L756,", ",IF(ISBLANK(N756),"",CONCATENATE(N756,", ")),$M756))</f>
        <v>Northeast</v>
      </c>
      <c r="L756" s="180" t="str">
        <f>INDEX('State '!$A$1:$C$62,MATCH($I756,'State '!$B:$B,0),3)</f>
        <v>Northeast</v>
      </c>
      <c r="M756" s="180" t="str">
        <f>INDEX('State '!$A$1:$C$62,MATCH($J756,'State '!$B:$B,0),3)</f>
        <v>Northeast</v>
      </c>
      <c r="N756" s="180"/>
      <c r="O756" s="187">
        <v>4.5999999999999996</v>
      </c>
      <c r="P756" s="187">
        <v>1</v>
      </c>
      <c r="Q756" s="187">
        <v>107</v>
      </c>
      <c r="R756" s="186">
        <v>14</v>
      </c>
      <c r="S756" s="180" t="s">
        <v>135</v>
      </c>
      <c r="T756" s="180" t="s">
        <v>390</v>
      </c>
      <c r="U756" s="180" t="s">
        <v>1470</v>
      </c>
      <c r="V756" s="180"/>
      <c r="W756" s="179"/>
      <c r="X756" s="179"/>
      <c r="Y756" s="218"/>
    </row>
    <row r="757" spans="1:25" s="19" customFormat="1" x14ac:dyDescent="0.2">
      <c r="A757" s="207">
        <v>39990</v>
      </c>
      <c r="B757" s="193" t="s">
        <v>1449</v>
      </c>
      <c r="C757" s="193" t="s">
        <v>201</v>
      </c>
      <c r="D757" s="193" t="s">
        <v>134</v>
      </c>
      <c r="E757" s="193" t="s">
        <v>144</v>
      </c>
      <c r="F757" s="194">
        <v>37240</v>
      </c>
      <c r="G757" s="195">
        <v>2001</v>
      </c>
      <c r="H757" s="180" t="s">
        <v>36</v>
      </c>
      <c r="I757" s="180" t="str">
        <f>LEFT($H757,2)</f>
        <v>MA</v>
      </c>
      <c r="J757" s="180" t="str">
        <f>RIGHT($H757,2)</f>
        <v>MA</v>
      </c>
      <c r="K757" s="180" t="str">
        <f>IF($L757=$M757,L757,CONCATENATE($L757,", ",IF(ISBLANK(N757),"",CONCATENATE(N757,", ")),$M757))</f>
        <v>Northeast</v>
      </c>
      <c r="L757" s="180" t="str">
        <f>INDEX('State '!$A$1:$C$62,MATCH($I757,'State '!$B:$B,0),3)</f>
        <v>Northeast</v>
      </c>
      <c r="M757" s="180" t="str">
        <f>INDEX('State '!$A$1:$C$62,MATCH($J757,'State '!$B:$B,0),3)</f>
        <v>Northeast</v>
      </c>
      <c r="N757" s="180"/>
      <c r="O757" s="187">
        <v>32.020000000000003</v>
      </c>
      <c r="P757" s="187">
        <v>0.5</v>
      </c>
      <c r="Q757" s="187">
        <v>140</v>
      </c>
      <c r="R757" s="186">
        <v>24</v>
      </c>
      <c r="S757" s="180" t="s">
        <v>135</v>
      </c>
      <c r="T757" s="180" t="s">
        <v>390</v>
      </c>
      <c r="U757" s="180" t="s">
        <v>1450</v>
      </c>
      <c r="V757" s="180"/>
      <c r="W757" s="179"/>
      <c r="X757" s="179"/>
      <c r="Y757" s="179"/>
    </row>
    <row r="758" spans="1:25" s="19" customFormat="1" x14ac:dyDescent="0.2">
      <c r="A758" s="207">
        <v>39990</v>
      </c>
      <c r="B758" s="193" t="s">
        <v>1458</v>
      </c>
      <c r="C758" s="193" t="s">
        <v>201</v>
      </c>
      <c r="D758" s="193" t="s">
        <v>141</v>
      </c>
      <c r="E758" s="193" t="s">
        <v>144</v>
      </c>
      <c r="F758" s="194">
        <v>37165</v>
      </c>
      <c r="G758" s="195">
        <v>2001</v>
      </c>
      <c r="H758" s="180" t="s">
        <v>20</v>
      </c>
      <c r="I758" s="180" t="str">
        <f>LEFT($H758,2)</f>
        <v>NJ</v>
      </c>
      <c r="J758" s="180" t="str">
        <f>RIGHT($H758,2)</f>
        <v>NJ</v>
      </c>
      <c r="K758" s="180" t="str">
        <f>IF($L758=$M758,L758,CONCATENATE($L758,", ",IF(ISBLANK(N758),"",CONCATENATE(N758,", ")),$M758))</f>
        <v>Northeast</v>
      </c>
      <c r="L758" s="180" t="str">
        <f>INDEX('State '!$A$1:$C$62,MATCH($I758,'State '!$B:$B,0),3)</f>
        <v>Northeast</v>
      </c>
      <c r="M758" s="180" t="str">
        <f>INDEX('State '!$A$1:$C$62,MATCH($J758,'State '!$B:$B,0),3)</f>
        <v>Northeast</v>
      </c>
      <c r="N758" s="180"/>
      <c r="O758" s="187">
        <v>6.7</v>
      </c>
      <c r="P758" s="187"/>
      <c r="Q758" s="187">
        <v>135</v>
      </c>
      <c r="R758" s="186" t="s">
        <v>1090</v>
      </c>
      <c r="S758" s="180" t="s">
        <v>135</v>
      </c>
      <c r="T758" s="180" t="s">
        <v>390</v>
      </c>
      <c r="U758" s="180" t="s">
        <v>1459</v>
      </c>
      <c r="V758" s="180"/>
      <c r="W758" s="179"/>
      <c r="X758" s="179"/>
      <c r="Y758" s="179"/>
    </row>
    <row r="759" spans="1:25" s="19" customFormat="1" x14ac:dyDescent="0.2">
      <c r="A759" s="207">
        <v>39990</v>
      </c>
      <c r="B759" s="193" t="s">
        <v>1436</v>
      </c>
      <c r="C759" s="193" t="s">
        <v>1791</v>
      </c>
      <c r="D759" s="193" t="s">
        <v>141</v>
      </c>
      <c r="E759" s="193" t="s">
        <v>144</v>
      </c>
      <c r="F759" s="194">
        <v>37240</v>
      </c>
      <c r="G759" s="195">
        <v>2001</v>
      </c>
      <c r="H759" s="180" t="s">
        <v>1348</v>
      </c>
      <c r="I759" s="180" t="str">
        <f>LEFT($H759,2)</f>
        <v>IL</v>
      </c>
      <c r="J759" s="180" t="str">
        <f>RIGHT($H759,2)</f>
        <v>WI</v>
      </c>
      <c r="K759" s="180" t="str">
        <f>IF($L759=$M759,L759,CONCATENATE($L759,", ",IF(ISBLANK(N759),"",CONCATENATE(N759,", ")),$M759))</f>
        <v>Midwest</v>
      </c>
      <c r="L759" s="180" t="str">
        <f>INDEX('State '!$A$1:$C$62,MATCH($I759,'State '!$B:$B,0),3)</f>
        <v>Midwest</v>
      </c>
      <c r="M759" s="180" t="str">
        <f>INDEX('State '!$A$1:$C$62,MATCH($J759,'State '!$B:$B,0),3)</f>
        <v>Midwest</v>
      </c>
      <c r="N759" s="180"/>
      <c r="O759" s="187">
        <v>6</v>
      </c>
      <c r="P759" s="187"/>
      <c r="Q759" s="187">
        <v>40</v>
      </c>
      <c r="R759" s="186">
        <v>46</v>
      </c>
      <c r="S759" s="180" t="s">
        <v>135</v>
      </c>
      <c r="T759" s="180" t="s">
        <v>390</v>
      </c>
      <c r="U759" s="180" t="s">
        <v>1437</v>
      </c>
      <c r="V759" s="180"/>
      <c r="W759" s="179"/>
      <c r="X759" s="179"/>
      <c r="Y759" s="179"/>
    </row>
    <row r="760" spans="1:25" s="19" customFormat="1" x14ac:dyDescent="0.2">
      <c r="A760" s="207">
        <v>39990</v>
      </c>
      <c r="B760" s="193" t="s">
        <v>1480</v>
      </c>
      <c r="C760" s="193" t="s">
        <v>368</v>
      </c>
      <c r="D760" s="193" t="s">
        <v>134</v>
      </c>
      <c r="E760" s="193" t="s">
        <v>144</v>
      </c>
      <c r="F760" s="194">
        <v>37094</v>
      </c>
      <c r="G760" s="195">
        <v>2001</v>
      </c>
      <c r="H760" s="180" t="s">
        <v>17</v>
      </c>
      <c r="I760" s="180" t="str">
        <f>LEFT($H760,2)</f>
        <v>AL</v>
      </c>
      <c r="J760" s="180" t="str">
        <f>RIGHT($H760,2)</f>
        <v>AL</v>
      </c>
      <c r="K760" s="180" t="str">
        <f>IF($L760=$M760,L760,CONCATENATE($L760,", ",IF(ISBLANK(N760),"",CONCATENATE(N760,", ")),$M760))</f>
        <v>South Central</v>
      </c>
      <c r="L760" s="180" t="str">
        <f>INDEX('State '!$A$1:$C$62,MATCH($I760,'State '!$B:$B,0),3)</f>
        <v>South Central</v>
      </c>
      <c r="M760" s="180" t="str">
        <f>INDEX('State '!$A$1:$C$62,MATCH($J760,'State '!$B:$B,0),3)</f>
        <v>South Central</v>
      </c>
      <c r="N760" s="180"/>
      <c r="O760" s="187"/>
      <c r="P760" s="187">
        <v>18</v>
      </c>
      <c r="Q760" s="187">
        <v>200</v>
      </c>
      <c r="R760" s="186">
        <v>24</v>
      </c>
      <c r="S760" s="180" t="s">
        <v>139</v>
      </c>
      <c r="T760" s="180" t="s">
        <v>188</v>
      </c>
      <c r="U760" s="180" t="s">
        <v>391</v>
      </c>
      <c r="V760" s="180"/>
      <c r="W760" s="179"/>
      <c r="X760" s="179"/>
      <c r="Y760" s="218"/>
    </row>
    <row r="761" spans="1:25" s="19" customFormat="1" x14ac:dyDescent="0.2">
      <c r="A761" s="207">
        <v>39990</v>
      </c>
      <c r="B761" s="193" t="s">
        <v>1475</v>
      </c>
      <c r="C761" s="193" t="s">
        <v>368</v>
      </c>
      <c r="D761" s="193" t="s">
        <v>134</v>
      </c>
      <c r="E761" s="193" t="s">
        <v>144</v>
      </c>
      <c r="F761" s="194">
        <v>37094</v>
      </c>
      <c r="G761" s="195">
        <v>2001</v>
      </c>
      <c r="H761" s="180" t="s">
        <v>17</v>
      </c>
      <c r="I761" s="180" t="str">
        <f>LEFT($H761,2)</f>
        <v>AL</v>
      </c>
      <c r="J761" s="180" t="str">
        <f>RIGHT($H761,2)</f>
        <v>AL</v>
      </c>
      <c r="K761" s="180" t="str">
        <f>IF($L761=$M761,L761,CONCATENATE($L761,", ",IF(ISBLANK(N761),"",CONCATENATE(N761,", ")),$M761))</f>
        <v>South Central</v>
      </c>
      <c r="L761" s="180" t="str">
        <f>INDEX('State '!$A$1:$C$62,MATCH($I761,'State '!$B:$B,0),3)</f>
        <v>South Central</v>
      </c>
      <c r="M761" s="180" t="str">
        <f>INDEX('State '!$A$1:$C$62,MATCH($J761,'State '!$B:$B,0),3)</f>
        <v>South Central</v>
      </c>
      <c r="N761" s="180"/>
      <c r="O761" s="187"/>
      <c r="P761" s="187">
        <v>11</v>
      </c>
      <c r="Q761" s="187">
        <v>300</v>
      </c>
      <c r="R761" s="186">
        <v>20</v>
      </c>
      <c r="S761" s="180" t="s">
        <v>135</v>
      </c>
      <c r="T761" s="180" t="s">
        <v>390</v>
      </c>
      <c r="U761" s="180" t="s">
        <v>751</v>
      </c>
      <c r="V761" s="180"/>
      <c r="W761" s="179"/>
      <c r="X761" s="179"/>
      <c r="Y761" s="218"/>
    </row>
    <row r="762" spans="1:25" s="19" customFormat="1" x14ac:dyDescent="0.2">
      <c r="A762" s="180">
        <v>39990</v>
      </c>
      <c r="B762" s="193" t="s">
        <v>1409</v>
      </c>
      <c r="C762" s="193" t="s">
        <v>2023</v>
      </c>
      <c r="D762" s="193" t="s">
        <v>134</v>
      </c>
      <c r="E762" s="193" t="s">
        <v>144</v>
      </c>
      <c r="F762" s="194">
        <v>37135</v>
      </c>
      <c r="G762" s="195">
        <v>2001</v>
      </c>
      <c r="H762" s="180" t="s">
        <v>809</v>
      </c>
      <c r="I762" s="180" t="str">
        <f>LEFT($H762,2)</f>
        <v>LA</v>
      </c>
      <c r="J762" s="180" t="str">
        <f>RIGHT($H762,2)</f>
        <v>MS</v>
      </c>
      <c r="K762" s="180" t="str">
        <f>IF($L762=$M762,L762,CONCATENATE($L762,", ",IF(ISBLANK(N762),"",CONCATENATE(N762,", ")),$M762))</f>
        <v>South Central</v>
      </c>
      <c r="L762" s="180" t="str">
        <f>INDEX('State '!$A$1:$C$62,MATCH($I762,'State '!$B:$B,0),3)</f>
        <v>South Central</v>
      </c>
      <c r="M762" s="180" t="str">
        <f>INDEX('State '!$A$1:$C$62,MATCH($J762,'State '!$B:$B,0),3)</f>
        <v>South Central</v>
      </c>
      <c r="N762" s="180"/>
      <c r="O762" s="187">
        <v>20</v>
      </c>
      <c r="P762" s="187">
        <v>37</v>
      </c>
      <c r="Q762" s="187">
        <v>285</v>
      </c>
      <c r="R762" s="186">
        <v>20</v>
      </c>
      <c r="S762" s="180" t="s">
        <v>135</v>
      </c>
      <c r="T762" s="180" t="s">
        <v>390</v>
      </c>
      <c r="U762" s="180" t="s">
        <v>1410</v>
      </c>
      <c r="V762" s="180"/>
      <c r="W762" s="179"/>
      <c r="X762" s="179"/>
      <c r="Y762" s="179"/>
    </row>
    <row r="763" spans="1:25" s="19" customFormat="1" x14ac:dyDescent="0.2">
      <c r="A763" s="180">
        <v>39990</v>
      </c>
      <c r="B763" s="193" t="s">
        <v>1441</v>
      </c>
      <c r="C763" s="193" t="s">
        <v>363</v>
      </c>
      <c r="D763" s="193" t="s">
        <v>141</v>
      </c>
      <c r="E763" s="193" t="s">
        <v>144</v>
      </c>
      <c r="F763" s="194">
        <v>36906</v>
      </c>
      <c r="G763" s="195">
        <v>2001</v>
      </c>
      <c r="H763" s="180" t="s">
        <v>1442</v>
      </c>
      <c r="I763" s="180" t="str">
        <f>LEFT($H763,2)</f>
        <v>MT</v>
      </c>
      <c r="J763" s="180" t="str">
        <f>RIGHT($H763,2)</f>
        <v>SK</v>
      </c>
      <c r="K763" s="180" t="str">
        <f>IF($L763=$M763,L763,CONCATENATE($L763,", ",IF(ISBLANK(N763),"",CONCATENATE(N763,", ")),$M763))</f>
        <v>Mountain, Canada</v>
      </c>
      <c r="L763" s="180" t="str">
        <f>INDEX('State '!$A$1:$C$62,MATCH($I763,'State '!$B:$B,0),3)</f>
        <v>Mountain</v>
      </c>
      <c r="M763" s="180" t="str">
        <f>INDEX('State '!$A$1:$C$62,MATCH($J763,'State '!$B:$B,0),3)</f>
        <v>Canada</v>
      </c>
      <c r="N763" s="180"/>
      <c r="O763" s="187">
        <v>1.5</v>
      </c>
      <c r="P763" s="187">
        <v>15.7</v>
      </c>
      <c r="Q763" s="187">
        <v>15</v>
      </c>
      <c r="R763" s="186">
        <v>6</v>
      </c>
      <c r="S763" s="180" t="s">
        <v>135</v>
      </c>
      <c r="T763" s="180" t="s">
        <v>390</v>
      </c>
      <c r="U763" s="180" t="s">
        <v>1443</v>
      </c>
      <c r="V763" s="180"/>
      <c r="W763" s="179"/>
      <c r="X763" s="179"/>
      <c r="Y763" s="179"/>
    </row>
    <row r="764" spans="1:25" s="19" customFormat="1" x14ac:dyDescent="0.2">
      <c r="A764" s="180">
        <v>39990</v>
      </c>
      <c r="B764" s="181" t="s">
        <v>1423</v>
      </c>
      <c r="C764" s="181" t="s">
        <v>260</v>
      </c>
      <c r="D764" s="181" t="s">
        <v>141</v>
      </c>
      <c r="E764" s="193" t="s">
        <v>144</v>
      </c>
      <c r="F764" s="194">
        <v>37165</v>
      </c>
      <c r="G764" s="195">
        <v>2001</v>
      </c>
      <c r="H764" s="180" t="s">
        <v>25</v>
      </c>
      <c r="I764" s="180" t="str">
        <f>LEFT($H764,2)</f>
        <v>CO</v>
      </c>
      <c r="J764" s="180" t="str">
        <f>RIGHT($H764,2)</f>
        <v>CO</v>
      </c>
      <c r="K764" s="180" t="str">
        <f>IF($L764=$M764,L764,CONCATENATE($L764,", ",IF(ISBLANK(N764),"",CONCATENATE(N764,", ")),$M764))</f>
        <v>Mountain</v>
      </c>
      <c r="L764" s="180" t="str">
        <f>INDEX('State '!$A$1:$C$62,MATCH($I764,'State '!$B:$B,0),3)</f>
        <v>Mountain</v>
      </c>
      <c r="M764" s="180" t="str">
        <f>INDEX('State '!$A$1:$C$62,MATCH($J764,'State '!$B:$B,0),3)</f>
        <v>Mountain</v>
      </c>
      <c r="N764" s="180"/>
      <c r="O764" s="187">
        <v>58</v>
      </c>
      <c r="P764" s="187">
        <v>53.2</v>
      </c>
      <c r="Q764" s="186">
        <v>87</v>
      </c>
      <c r="R764" s="186">
        <v>24</v>
      </c>
      <c r="S764" s="180" t="s">
        <v>135</v>
      </c>
      <c r="T764" s="180" t="s">
        <v>390</v>
      </c>
      <c r="U764" s="180" t="s">
        <v>1424</v>
      </c>
      <c r="V764" s="180"/>
      <c r="W764" s="179"/>
      <c r="X764" s="179"/>
      <c r="Y764" s="179"/>
    </row>
    <row r="765" spans="1:25" s="19" customFormat="1" x14ac:dyDescent="0.2">
      <c r="A765" s="180">
        <v>39990</v>
      </c>
      <c r="B765" s="193" t="s">
        <v>1425</v>
      </c>
      <c r="C765" s="193" t="s">
        <v>260</v>
      </c>
      <c r="D765" s="193" t="s">
        <v>134</v>
      </c>
      <c r="E765" s="193" t="s">
        <v>144</v>
      </c>
      <c r="F765" s="194">
        <v>37135</v>
      </c>
      <c r="G765" s="195">
        <v>2001</v>
      </c>
      <c r="H765" s="180" t="s">
        <v>25</v>
      </c>
      <c r="I765" s="180" t="str">
        <f>LEFT($H765,2)</f>
        <v>CO</v>
      </c>
      <c r="J765" s="180" t="str">
        <f>RIGHT($H765,2)</f>
        <v>CO</v>
      </c>
      <c r="K765" s="180" t="str">
        <f>IF($L765=$M765,L765,CONCATENATE($L765,", ",IF(ISBLANK(N765),"",CONCATENATE(N765,", ")),$M765))</f>
        <v>Mountain</v>
      </c>
      <c r="L765" s="180" t="str">
        <f>INDEX('State '!$A$1:$C$62,MATCH($I765,'State '!$B:$B,0),3)</f>
        <v>Mountain</v>
      </c>
      <c r="M765" s="180" t="str">
        <f>INDEX('State '!$A$1:$C$62,MATCH($J765,'State '!$B:$B,0),3)</f>
        <v>Mountain</v>
      </c>
      <c r="N765" s="180"/>
      <c r="O765" s="187">
        <v>30</v>
      </c>
      <c r="P765" s="187"/>
      <c r="Q765" s="187">
        <v>58</v>
      </c>
      <c r="R765" s="186"/>
      <c r="S765" s="180" t="s">
        <v>135</v>
      </c>
      <c r="T765" s="180" t="s">
        <v>390</v>
      </c>
      <c r="U765" s="180" t="s">
        <v>391</v>
      </c>
      <c r="V765" s="180"/>
      <c r="W765" s="179"/>
      <c r="X765" s="179"/>
      <c r="Y765" s="179"/>
    </row>
    <row r="766" spans="1:25" s="19" customFormat="1" x14ac:dyDescent="0.2">
      <c r="A766" s="180">
        <v>39990</v>
      </c>
      <c r="B766" s="193" t="s">
        <v>1416</v>
      </c>
      <c r="C766" s="193" t="s">
        <v>260</v>
      </c>
      <c r="D766" s="193" t="s">
        <v>141</v>
      </c>
      <c r="E766" s="193" t="s">
        <v>144</v>
      </c>
      <c r="F766" s="194">
        <v>37165</v>
      </c>
      <c r="G766" s="195">
        <v>2001</v>
      </c>
      <c r="H766" s="180" t="s">
        <v>1417</v>
      </c>
      <c r="I766" s="180" t="str">
        <f>LEFT($H766,2)</f>
        <v>CO</v>
      </c>
      <c r="J766" s="180" t="str">
        <f>RIGHT($H766,2)</f>
        <v>TX</v>
      </c>
      <c r="K766" s="180" t="str">
        <f>IF($L766=$M766,L766,CONCATENATE($L766,", ",IF(ISBLANK(N766),"",CONCATENATE(N766,", ")),$M766))</f>
        <v>Mountain, South Central</v>
      </c>
      <c r="L766" s="180" t="str">
        <f>INDEX('State '!$A$1:$C$62,MATCH($I766,'State '!$B:$B,0),3)</f>
        <v>Mountain</v>
      </c>
      <c r="M766" s="180" t="str">
        <f>INDEX('State '!$A$1:$C$62,MATCH($J766,'State '!$B:$B,0),3)</f>
        <v>South Central</v>
      </c>
      <c r="N766" s="180"/>
      <c r="O766" s="187">
        <v>56</v>
      </c>
      <c r="P766" s="187">
        <v>70</v>
      </c>
      <c r="Q766" s="187">
        <v>83</v>
      </c>
      <c r="R766" s="186">
        <v>20</v>
      </c>
      <c r="S766" s="180" t="s">
        <v>135</v>
      </c>
      <c r="T766" s="180" t="s">
        <v>390</v>
      </c>
      <c r="U766" s="180" t="s">
        <v>1418</v>
      </c>
      <c r="V766" s="180"/>
      <c r="W766" s="179"/>
      <c r="X766" s="179"/>
      <c r="Y766" s="179"/>
    </row>
    <row r="767" spans="1:25" s="19" customFormat="1" x14ac:dyDescent="0.2">
      <c r="A767" s="180">
        <v>39990</v>
      </c>
      <c r="B767" s="193" t="s">
        <v>1412</v>
      </c>
      <c r="C767" s="193" t="s">
        <v>225</v>
      </c>
      <c r="D767" s="193" t="s">
        <v>141</v>
      </c>
      <c r="E767" s="193" t="s">
        <v>144</v>
      </c>
      <c r="F767" s="194">
        <v>37196</v>
      </c>
      <c r="G767" s="195">
        <v>2001</v>
      </c>
      <c r="H767" s="180" t="s">
        <v>397</v>
      </c>
      <c r="I767" s="180" t="str">
        <f>LEFT($H767,2)</f>
        <v>PA</v>
      </c>
      <c r="J767" s="180" t="str">
        <f>RIGHT($H767,2)</f>
        <v>NY</v>
      </c>
      <c r="K767" s="180" t="str">
        <f>IF($L767=$M767,L767,CONCATENATE($L767,", ",IF(ISBLANK(N767),"",CONCATENATE(N767,", ")),$M767))</f>
        <v>Northeast</v>
      </c>
      <c r="L767" s="180" t="str">
        <f>INDEX('State '!$A$1:$C$62,MATCH($I767,'State '!$B:$B,0),3)</f>
        <v>Northeast</v>
      </c>
      <c r="M767" s="180" t="str">
        <f>INDEX('State '!$A$1:$C$62,MATCH($J767,'State '!$B:$B,0),3)</f>
        <v>Northeast</v>
      </c>
      <c r="N767" s="180"/>
      <c r="O767" s="187">
        <v>63.5</v>
      </c>
      <c r="P767" s="187">
        <v>13.8</v>
      </c>
      <c r="Q767" s="187"/>
      <c r="R767" s="186">
        <v>30</v>
      </c>
      <c r="S767" s="180" t="s">
        <v>135</v>
      </c>
      <c r="T767" s="180" t="s">
        <v>390</v>
      </c>
      <c r="U767" s="180" t="s">
        <v>1413</v>
      </c>
      <c r="V767" s="180"/>
      <c r="W767" s="179"/>
      <c r="X767" s="179"/>
      <c r="Y767" s="179"/>
    </row>
    <row r="768" spans="1:25" s="19" customFormat="1" x14ac:dyDescent="0.2">
      <c r="A768" s="180">
        <v>39990</v>
      </c>
      <c r="B768" s="193" t="s">
        <v>1453</v>
      </c>
      <c r="C768" s="193" t="s">
        <v>365</v>
      </c>
      <c r="D768" s="193" t="s">
        <v>134</v>
      </c>
      <c r="E768" s="193" t="s">
        <v>144</v>
      </c>
      <c r="F768" s="194">
        <v>36914</v>
      </c>
      <c r="G768" s="195">
        <v>2001</v>
      </c>
      <c r="H768" s="180" t="s">
        <v>37</v>
      </c>
      <c r="I768" s="180" t="str">
        <f>LEFT($H768,2)</f>
        <v>OK</v>
      </c>
      <c r="J768" s="180" t="str">
        <f>RIGHT($H768,2)</f>
        <v>OK</v>
      </c>
      <c r="K768" s="180" t="str">
        <f>IF($L768=$M768,L768,CONCATENATE($L768,", ",IF(ISBLANK(N768),"",CONCATENATE(N768,", ")),$M768))</f>
        <v>South Central</v>
      </c>
      <c r="L768" s="180" t="str">
        <f>INDEX('State '!$A$1:$C$62,MATCH($I768,'State '!$B:$B,0),3)</f>
        <v>South Central</v>
      </c>
      <c r="M768" s="180" t="str">
        <f>INDEX('State '!$A$1:$C$62,MATCH($J768,'State '!$B:$B,0),3)</f>
        <v>South Central</v>
      </c>
      <c r="N768" s="180"/>
      <c r="O768" s="187">
        <v>9.8000000000000007</v>
      </c>
      <c r="P768" s="187">
        <v>42</v>
      </c>
      <c r="Q768" s="187">
        <v>60</v>
      </c>
      <c r="R768" s="186">
        <v>12</v>
      </c>
      <c r="S768" s="180" t="s">
        <v>139</v>
      </c>
      <c r="T768" s="180" t="s">
        <v>188</v>
      </c>
      <c r="U768" s="180" t="s">
        <v>391</v>
      </c>
      <c r="V768" s="180"/>
      <c r="W768" s="179"/>
      <c r="X768" s="179"/>
      <c r="Y768" s="179"/>
    </row>
    <row r="769" spans="1:25" s="19" customFormat="1" x14ac:dyDescent="0.2">
      <c r="A769" s="180">
        <v>39990</v>
      </c>
      <c r="B769" s="193" t="s">
        <v>1454</v>
      </c>
      <c r="C769" s="193" t="s">
        <v>365</v>
      </c>
      <c r="D769" s="193" t="s">
        <v>134</v>
      </c>
      <c r="E769" s="193" t="s">
        <v>144</v>
      </c>
      <c r="F769" s="194">
        <v>37043</v>
      </c>
      <c r="G769" s="195">
        <v>2001</v>
      </c>
      <c r="H769" s="180" t="s">
        <v>37</v>
      </c>
      <c r="I769" s="180" t="str">
        <f>LEFT($H769,2)</f>
        <v>OK</v>
      </c>
      <c r="J769" s="180" t="str">
        <f>RIGHT($H769,2)</f>
        <v>OK</v>
      </c>
      <c r="K769" s="180" t="str">
        <f>IF($L769=$M769,L769,CONCATENATE($L769,", ",IF(ISBLANK(N769),"",CONCATENATE(N769,", ")),$M769))</f>
        <v>South Central</v>
      </c>
      <c r="L769" s="180" t="str">
        <f>INDEX('State '!$A$1:$C$62,MATCH($I769,'State '!$B:$B,0),3)</f>
        <v>South Central</v>
      </c>
      <c r="M769" s="180" t="str">
        <f>INDEX('State '!$A$1:$C$62,MATCH($J769,'State '!$B:$B,0),3)</f>
        <v>South Central</v>
      </c>
      <c r="N769" s="180"/>
      <c r="O769" s="187">
        <v>2.8</v>
      </c>
      <c r="P769" s="187"/>
      <c r="Q769" s="187">
        <v>26</v>
      </c>
      <c r="R769" s="186">
        <v>12</v>
      </c>
      <c r="S769" s="180" t="s">
        <v>139</v>
      </c>
      <c r="T769" s="180" t="s">
        <v>188</v>
      </c>
      <c r="U769" s="180" t="s">
        <v>391</v>
      </c>
      <c r="V769" s="180"/>
      <c r="W769" s="179"/>
      <c r="X769" s="179"/>
      <c r="Y769" s="179"/>
    </row>
    <row r="770" spans="1:25" s="19" customFormat="1" x14ac:dyDescent="0.2">
      <c r="A770" s="180">
        <v>39990</v>
      </c>
      <c r="B770" s="193" t="s">
        <v>1465</v>
      </c>
      <c r="C770" s="193" t="s">
        <v>219</v>
      </c>
      <c r="D770" s="193" t="s">
        <v>141</v>
      </c>
      <c r="E770" s="193" t="s">
        <v>144</v>
      </c>
      <c r="F770" s="194">
        <v>37210</v>
      </c>
      <c r="G770" s="195">
        <v>2001</v>
      </c>
      <c r="H770" s="180" t="s">
        <v>464</v>
      </c>
      <c r="I770" s="180" t="str">
        <f>LEFT($H770,2)</f>
        <v>DE</v>
      </c>
      <c r="J770" s="180" t="str">
        <f>RIGHT($H770,2)</f>
        <v>MD</v>
      </c>
      <c r="K770" s="180" t="str">
        <f>IF($L770=$M770,L770,CONCATENATE($L770,", ",IF(ISBLANK(N770),"",CONCATENATE(N770,", ")),$M770))</f>
        <v>Northeast</v>
      </c>
      <c r="L770" s="180" t="str">
        <f>INDEX('State '!$A$1:$C$62,MATCH($I770,'State '!$B:$B,0),3)</f>
        <v>Northeast</v>
      </c>
      <c r="M770" s="180" t="str">
        <f>INDEX('State '!$A$1:$C$62,MATCH($J770,'State '!$B:$B,0),3)</f>
        <v>Northeast</v>
      </c>
      <c r="N770" s="180"/>
      <c r="O770" s="187">
        <v>12.48</v>
      </c>
      <c r="P770" s="187">
        <v>6</v>
      </c>
      <c r="Q770" s="187">
        <v>19</v>
      </c>
      <c r="R770" s="186">
        <v>16</v>
      </c>
      <c r="S770" s="180" t="s">
        <v>135</v>
      </c>
      <c r="T770" s="180" t="s">
        <v>390</v>
      </c>
      <c r="U770" s="180" t="s">
        <v>1466</v>
      </c>
      <c r="V770" s="180"/>
      <c r="W770" s="179"/>
      <c r="X770" s="179"/>
      <c r="Y770" s="179"/>
    </row>
    <row r="771" spans="1:25" s="19" customFormat="1" x14ac:dyDescent="0.2">
      <c r="A771" s="180">
        <v>39990</v>
      </c>
      <c r="B771" s="193" t="s">
        <v>1478</v>
      </c>
      <c r="C771" s="193" t="s">
        <v>1784</v>
      </c>
      <c r="D771" s="193" t="s">
        <v>141</v>
      </c>
      <c r="E771" s="193" t="s">
        <v>144</v>
      </c>
      <c r="F771" s="194">
        <v>37135</v>
      </c>
      <c r="G771" s="195">
        <v>2001</v>
      </c>
      <c r="H771" s="180" t="s">
        <v>1328</v>
      </c>
      <c r="I771" s="180" t="str">
        <f>LEFT($H771,2)</f>
        <v>AZ</v>
      </c>
      <c r="J771" s="180" t="str">
        <f>RIGHT($H771,2)</f>
        <v>MX</v>
      </c>
      <c r="K771" s="180" t="str">
        <f>IF($L771=$M771,L771,CONCATENATE($L771,", ",IF(ISBLANK(N771),"",CONCATENATE(N771,", ")),$M771))</f>
        <v>Mountain, Mexico</v>
      </c>
      <c r="L771" s="180" t="str">
        <f>INDEX('State '!$A$1:$C$62,MATCH($I771,'State '!$B:$B,0),3)</f>
        <v>Mountain</v>
      </c>
      <c r="M771" s="180" t="str">
        <f>INDEX('State '!$A$1:$C$62,MATCH($J771,'State '!$B:$B,0),3)</f>
        <v>Mexico</v>
      </c>
      <c r="N771" s="180"/>
      <c r="O771" s="187">
        <v>30.2</v>
      </c>
      <c r="P771" s="187">
        <v>68</v>
      </c>
      <c r="Q771" s="187">
        <v>130</v>
      </c>
      <c r="R771" s="186" t="s">
        <v>1463</v>
      </c>
      <c r="S771" s="180" t="s">
        <v>135</v>
      </c>
      <c r="T771" s="180" t="s">
        <v>390</v>
      </c>
      <c r="U771" s="180" t="s">
        <v>1479</v>
      </c>
      <c r="V771" s="180"/>
      <c r="W771" s="179"/>
      <c r="X771" s="179"/>
      <c r="Y771" s="179"/>
    </row>
    <row r="772" spans="1:25" s="19" customFormat="1" x14ac:dyDescent="0.2">
      <c r="A772" s="180">
        <v>39990</v>
      </c>
      <c r="B772" s="193" t="s">
        <v>1456</v>
      </c>
      <c r="C772" s="193" t="s">
        <v>233</v>
      </c>
      <c r="D772" s="193" t="s">
        <v>141</v>
      </c>
      <c r="E772" s="193" t="s">
        <v>144</v>
      </c>
      <c r="F772" s="194">
        <v>37194</v>
      </c>
      <c r="G772" s="195">
        <v>2001</v>
      </c>
      <c r="H772" s="180" t="s">
        <v>19</v>
      </c>
      <c r="I772" s="180" t="str">
        <f>LEFT($H772,2)</f>
        <v>VA</v>
      </c>
      <c r="J772" s="180" t="str">
        <f>RIGHT($H772,2)</f>
        <v>VA</v>
      </c>
      <c r="K772" s="180" t="str">
        <f>IF($L772=$M772,L772,CONCATENATE($L772,", ",IF(ISBLANK(N772),"",CONCATENATE(N772,", ")),$M772))</f>
        <v>Northeast</v>
      </c>
      <c r="L772" s="180" t="str">
        <f>INDEX('State '!$A$1:$C$62,MATCH($I772,'State '!$B:$B,0),3)</f>
        <v>Northeast</v>
      </c>
      <c r="M772" s="180" t="str">
        <f>INDEX('State '!$A$1:$C$62,MATCH($J772,'State '!$B:$B,0),3)</f>
        <v>Northeast</v>
      </c>
      <c r="N772" s="180"/>
      <c r="O772" s="187">
        <v>2</v>
      </c>
      <c r="P772" s="187"/>
      <c r="Q772" s="187">
        <v>4</v>
      </c>
      <c r="R772" s="186">
        <v>12</v>
      </c>
      <c r="S772" s="180" t="s">
        <v>135</v>
      </c>
      <c r="T772" s="180" t="s">
        <v>390</v>
      </c>
      <c r="U772" s="180" t="s">
        <v>1457</v>
      </c>
      <c r="V772" s="180"/>
      <c r="W772" s="179"/>
      <c r="X772" s="179"/>
      <c r="Y772" s="179"/>
    </row>
    <row r="773" spans="1:25" s="19" customFormat="1" ht="25.5" x14ac:dyDescent="0.2">
      <c r="A773" s="180">
        <v>39990</v>
      </c>
      <c r="B773" s="193" t="s">
        <v>1467</v>
      </c>
      <c r="C773" s="193" t="s">
        <v>233</v>
      </c>
      <c r="D773" s="193" t="s">
        <v>141</v>
      </c>
      <c r="E773" s="193" t="s">
        <v>144</v>
      </c>
      <c r="F773" s="194">
        <v>37194</v>
      </c>
      <c r="G773" s="195">
        <v>2001</v>
      </c>
      <c r="H773" s="180" t="s">
        <v>19</v>
      </c>
      <c r="I773" s="180" t="str">
        <f>LEFT($H773,2)</f>
        <v>VA</v>
      </c>
      <c r="J773" s="180" t="str">
        <f>RIGHT($H773,2)</f>
        <v>VA</v>
      </c>
      <c r="K773" s="180" t="str">
        <f>IF($L773=$M773,L773,CONCATENATE($L773,", ",IF(ISBLANK(N773),"",CONCATENATE(N773,", ")),$M773))</f>
        <v>Northeast</v>
      </c>
      <c r="L773" s="180" t="str">
        <f>INDEX('State '!$A$1:$C$62,MATCH($I773,'State '!$B:$B,0),3)</f>
        <v>Northeast</v>
      </c>
      <c r="M773" s="180" t="str">
        <f>INDEX('State '!$A$1:$C$62,MATCH($J773,'State '!$B:$B,0),3)</f>
        <v>Northeast</v>
      </c>
      <c r="N773" s="180"/>
      <c r="O773" s="187">
        <v>21.2</v>
      </c>
      <c r="P773" s="187">
        <v>41</v>
      </c>
      <c r="Q773" s="187">
        <v>35</v>
      </c>
      <c r="R773" s="186">
        <v>12</v>
      </c>
      <c r="S773" s="180" t="s">
        <v>135</v>
      </c>
      <c r="T773" s="180" t="s">
        <v>390</v>
      </c>
      <c r="U773" s="180" t="s">
        <v>1468</v>
      </c>
      <c r="V773" s="180"/>
      <c r="W773" s="179"/>
      <c r="X773" s="179"/>
      <c r="Y773" s="179"/>
    </row>
    <row r="774" spans="1:25" s="19" customFormat="1" x14ac:dyDescent="0.2">
      <c r="A774" s="180">
        <v>39990</v>
      </c>
      <c r="B774" s="193" t="s">
        <v>1473</v>
      </c>
      <c r="C774" s="193" t="s">
        <v>237</v>
      </c>
      <c r="D774" s="193" t="s">
        <v>141</v>
      </c>
      <c r="E774" s="193" t="s">
        <v>144</v>
      </c>
      <c r="F774" s="194">
        <v>37203</v>
      </c>
      <c r="G774" s="195">
        <v>2001</v>
      </c>
      <c r="H774" s="180" t="s">
        <v>501</v>
      </c>
      <c r="I774" s="180" t="str">
        <f>LEFT($H774,2)</f>
        <v>MS</v>
      </c>
      <c r="J774" s="180" t="str">
        <f>RIGHT($H774,2)</f>
        <v>AL</v>
      </c>
      <c r="K774" s="180" t="str">
        <f>IF($L774=$M774,L774,CONCATENATE($L774,", ",IF(ISBLANK(N774),"",CONCATENATE(N774,", ")),$M774))</f>
        <v>South Central</v>
      </c>
      <c r="L774" s="180" t="str">
        <f>INDEX('State '!$A$1:$C$62,MATCH($I774,'State '!$B:$B,0),3)</f>
        <v>South Central</v>
      </c>
      <c r="M774" s="180" t="str">
        <f>INDEX('State '!$A$1:$C$62,MATCH($J774,'State '!$B:$B,0),3)</f>
        <v>South Central</v>
      </c>
      <c r="N774" s="180"/>
      <c r="O774" s="187">
        <v>6.9</v>
      </c>
      <c r="P774" s="187">
        <v>0.2</v>
      </c>
      <c r="Q774" s="187">
        <v>80</v>
      </c>
      <c r="R774" s="186" t="s">
        <v>555</v>
      </c>
      <c r="S774" s="180" t="s">
        <v>135</v>
      </c>
      <c r="T774" s="180" t="s">
        <v>390</v>
      </c>
      <c r="U774" s="180" t="s">
        <v>1286</v>
      </c>
      <c r="V774" s="180"/>
      <c r="W774" s="179"/>
      <c r="X774" s="179"/>
      <c r="Y774" s="179"/>
    </row>
    <row r="775" spans="1:25" s="19" customFormat="1" x14ac:dyDescent="0.2">
      <c r="A775" s="180">
        <v>39990</v>
      </c>
      <c r="B775" s="193" t="s">
        <v>1471</v>
      </c>
      <c r="C775" s="193" t="s">
        <v>237</v>
      </c>
      <c r="D775" s="193" t="s">
        <v>141</v>
      </c>
      <c r="E775" s="193" t="s">
        <v>144</v>
      </c>
      <c r="F775" s="194">
        <v>37012</v>
      </c>
      <c r="G775" s="195">
        <v>2001</v>
      </c>
      <c r="H775" s="180" t="s">
        <v>532</v>
      </c>
      <c r="I775" s="180" t="str">
        <f>LEFT($H775,2)</f>
        <v>AL</v>
      </c>
      <c r="J775" s="180" t="str">
        <f>RIGHT($H775,2)</f>
        <v>FL</v>
      </c>
      <c r="K775" s="180" t="str">
        <f>IF($L775=$M775,L775,CONCATENATE($L775,", ",IF(ISBLANK(N775),"",CONCATENATE(N775,", ")),$M775))</f>
        <v>South Central, Southeast</v>
      </c>
      <c r="L775" s="180" t="str">
        <f>INDEX('State '!$A$1:$C$62,MATCH($I775,'State '!$B:$B,0),3)</f>
        <v>South Central</v>
      </c>
      <c r="M775" s="180" t="str">
        <f>INDEX('State '!$A$1:$C$62,MATCH($J775,'State '!$B:$B,0),3)</f>
        <v>Southeast</v>
      </c>
      <c r="N775" s="180"/>
      <c r="O775" s="187">
        <v>262</v>
      </c>
      <c r="P775" s="187">
        <v>139</v>
      </c>
      <c r="Q775" s="187">
        <v>200</v>
      </c>
      <c r="R775" s="186" t="s">
        <v>555</v>
      </c>
      <c r="S775" s="180" t="s">
        <v>135</v>
      </c>
      <c r="T775" s="180" t="s">
        <v>390</v>
      </c>
      <c r="U775" s="180" t="s">
        <v>1472</v>
      </c>
      <c r="V775" s="180"/>
      <c r="W775" s="179"/>
      <c r="X775" s="179"/>
      <c r="Y775" s="179"/>
    </row>
    <row r="776" spans="1:25" s="19" customFormat="1" x14ac:dyDescent="0.2">
      <c r="A776" s="180">
        <v>39990</v>
      </c>
      <c r="B776" s="193" t="s">
        <v>1474</v>
      </c>
      <c r="C776" s="193" t="s">
        <v>367</v>
      </c>
      <c r="D776" s="193" t="s">
        <v>134</v>
      </c>
      <c r="E776" s="193" t="s">
        <v>144</v>
      </c>
      <c r="F776" s="194">
        <v>37196</v>
      </c>
      <c r="G776" s="195">
        <v>2001</v>
      </c>
      <c r="H776" s="180" t="s">
        <v>6</v>
      </c>
      <c r="I776" s="180" t="str">
        <f>LEFT($H776,2)</f>
        <v>TX</v>
      </c>
      <c r="J776" s="180" t="str">
        <f>RIGHT($H776,2)</f>
        <v>TX</v>
      </c>
      <c r="K776" s="180" t="str">
        <f>IF($L776=$M776,L776,CONCATENATE($L776,", ",IF(ISBLANK(N776),"",CONCATENATE(N776,", ")),$M776))</f>
        <v>South Central</v>
      </c>
      <c r="L776" s="180" t="str">
        <f>INDEX('State '!$A$1:$C$62,MATCH($I776,'State '!$B:$B,0),3)</f>
        <v>South Central</v>
      </c>
      <c r="M776" s="180" t="str">
        <f>INDEX('State '!$A$1:$C$62,MATCH($J776,'State '!$B:$B,0),3)</f>
        <v>South Central</v>
      </c>
      <c r="N776" s="180"/>
      <c r="O776" s="187">
        <v>6.5</v>
      </c>
      <c r="P776" s="187">
        <v>16</v>
      </c>
      <c r="Q776" s="187">
        <v>300</v>
      </c>
      <c r="R776" s="186">
        <v>20</v>
      </c>
      <c r="S776" s="180" t="s">
        <v>139</v>
      </c>
      <c r="T776" s="180" t="s">
        <v>188</v>
      </c>
      <c r="U776" s="180" t="s">
        <v>391</v>
      </c>
      <c r="V776" s="180"/>
      <c r="W776" s="179"/>
      <c r="X776" s="179"/>
      <c r="Y776" s="179"/>
    </row>
    <row r="777" spans="1:25" s="19" customFormat="1" x14ac:dyDescent="0.2">
      <c r="A777" s="180">
        <v>39990</v>
      </c>
      <c r="B777" s="193" t="s">
        <v>1426</v>
      </c>
      <c r="C777" s="193" t="s">
        <v>207</v>
      </c>
      <c r="D777" s="193" t="s">
        <v>137</v>
      </c>
      <c r="E777" s="193" t="s">
        <v>144</v>
      </c>
      <c r="F777" s="194">
        <v>36982</v>
      </c>
      <c r="G777" s="195">
        <v>2001</v>
      </c>
      <c r="H777" s="180" t="s">
        <v>52</v>
      </c>
      <c r="I777" s="180" t="str">
        <f>LEFT($H777,2)</f>
        <v>TN</v>
      </c>
      <c r="J777" s="180" t="str">
        <f>RIGHT($H777,2)</f>
        <v>TN</v>
      </c>
      <c r="K777" s="180" t="str">
        <f>IF($L777=$M777,L777,CONCATENATE($L777,", ",IF(ISBLANK(N777),"",CONCATENATE(N777,", ")),$M777))</f>
        <v>Midwest</v>
      </c>
      <c r="L777" s="180" t="str">
        <f>INDEX('State '!$A$1:$C$62,MATCH($I777,'State '!$B:$B,0),3)</f>
        <v>Midwest</v>
      </c>
      <c r="M777" s="180" t="str">
        <f>INDEX('State '!$A$1:$C$62,MATCH($J777,'State '!$B:$B,0),3)</f>
        <v>Midwest</v>
      </c>
      <c r="N777" s="180"/>
      <c r="O777" s="187">
        <v>6</v>
      </c>
      <c r="P777" s="187">
        <v>30</v>
      </c>
      <c r="Q777" s="187">
        <v>25</v>
      </c>
      <c r="R777" s="186">
        <v>8</v>
      </c>
      <c r="S777" s="180" t="s">
        <v>139</v>
      </c>
      <c r="T777" s="180" t="s">
        <v>188</v>
      </c>
      <c r="U777" s="180" t="s">
        <v>391</v>
      </c>
      <c r="V777" s="180"/>
      <c r="W777" s="179"/>
      <c r="X777" s="179"/>
      <c r="Y777" s="179"/>
    </row>
    <row r="778" spans="1:25" s="19" customFormat="1" ht="25.5" x14ac:dyDescent="0.2">
      <c r="A778" s="180">
        <v>39990</v>
      </c>
      <c r="B778" s="193" t="s">
        <v>1460</v>
      </c>
      <c r="C778" s="193" t="s">
        <v>226</v>
      </c>
      <c r="D778" s="193" t="s">
        <v>141</v>
      </c>
      <c r="E778" s="193" t="s">
        <v>144</v>
      </c>
      <c r="F778" s="194">
        <v>37073</v>
      </c>
      <c r="G778" s="195">
        <v>2001</v>
      </c>
      <c r="H778" s="180" t="s">
        <v>1270</v>
      </c>
      <c r="I778" s="180" t="str">
        <f>LEFT($H778,2)</f>
        <v>WY</v>
      </c>
      <c r="J778" s="180" t="str">
        <f>RIGHT($H778,2)</f>
        <v>CA</v>
      </c>
      <c r="K778" s="180" t="str">
        <f>IF($L778=$M778,L778,CONCATENATE($L778,", ",IF(ISBLANK(N778),"",CONCATENATE(N778,", ")),$M778))</f>
        <v>Mountain, Pacific</v>
      </c>
      <c r="L778" s="180" t="str">
        <f>INDEX('State '!$A$1:$C$62,MATCH($I778,'State '!$B:$B,0),3)</f>
        <v>Mountain</v>
      </c>
      <c r="M778" s="180" t="str">
        <f>INDEX('State '!$A$1:$C$62,MATCH($J778,'State '!$B:$B,0),3)</f>
        <v>Pacific</v>
      </c>
      <c r="N778" s="180"/>
      <c r="O778" s="187">
        <v>81.3</v>
      </c>
      <c r="P778" s="187">
        <v>922</v>
      </c>
      <c r="Q778" s="187">
        <v>135</v>
      </c>
      <c r="R778" s="186">
        <v>36</v>
      </c>
      <c r="S778" s="180" t="s">
        <v>135</v>
      </c>
      <c r="T778" s="180" t="s">
        <v>390</v>
      </c>
      <c r="U778" s="180" t="s">
        <v>1461</v>
      </c>
      <c r="V778" s="180"/>
      <c r="W778" s="179"/>
      <c r="X778" s="179"/>
      <c r="Y778" s="179"/>
    </row>
    <row r="779" spans="1:25" s="19" customFormat="1" x14ac:dyDescent="0.2">
      <c r="A779" s="180">
        <v>39990</v>
      </c>
      <c r="B779" s="193" t="s">
        <v>1455</v>
      </c>
      <c r="C779" s="193" t="s">
        <v>320</v>
      </c>
      <c r="D779" s="193" t="s">
        <v>134</v>
      </c>
      <c r="E779" s="193" t="s">
        <v>144</v>
      </c>
      <c r="F779" s="194">
        <v>37196</v>
      </c>
      <c r="G779" s="195">
        <v>2001</v>
      </c>
      <c r="H779" s="180" t="s">
        <v>13</v>
      </c>
      <c r="I779" s="180" t="str">
        <f>LEFT($H779,2)</f>
        <v>CA</v>
      </c>
      <c r="J779" s="180" t="str">
        <f>RIGHT($H779,2)</f>
        <v>CA</v>
      </c>
      <c r="K779" s="180" t="str">
        <f>IF($L779=$M779,L779,CONCATENATE($L779,", ",IF(ISBLANK(N779),"",CONCATENATE(N779,", ")),$M779))</f>
        <v>Pacific</v>
      </c>
      <c r="L779" s="180" t="str">
        <f>INDEX('State '!$A$1:$C$62,MATCH($I779,'State '!$B:$B,0),3)</f>
        <v>Pacific</v>
      </c>
      <c r="M779" s="180" t="str">
        <f>INDEX('State '!$A$1:$C$62,MATCH($J779,'State '!$B:$B,0),3)</f>
        <v>Pacific</v>
      </c>
      <c r="N779" s="180"/>
      <c r="O779" s="187">
        <v>12</v>
      </c>
      <c r="P779" s="187">
        <v>33</v>
      </c>
      <c r="Q779" s="187">
        <v>500</v>
      </c>
      <c r="R779" s="186">
        <v>24</v>
      </c>
      <c r="S779" s="180" t="s">
        <v>139</v>
      </c>
      <c r="T779" s="180" t="s">
        <v>188</v>
      </c>
      <c r="U779" s="180" t="s">
        <v>391</v>
      </c>
      <c r="V779" s="180"/>
      <c r="W779" s="179"/>
      <c r="X779" s="179"/>
      <c r="Y779" s="179"/>
    </row>
    <row r="780" spans="1:25" s="19" customFormat="1" x14ac:dyDescent="0.2">
      <c r="A780" s="180">
        <v>39990</v>
      </c>
      <c r="B780" s="193" t="s">
        <v>1914</v>
      </c>
      <c r="C780" s="193" t="s">
        <v>301</v>
      </c>
      <c r="D780" s="193" t="s">
        <v>141</v>
      </c>
      <c r="E780" s="193" t="s">
        <v>144</v>
      </c>
      <c r="F780" s="194">
        <v>37210</v>
      </c>
      <c r="G780" s="195">
        <v>2001</v>
      </c>
      <c r="H780" s="180" t="s">
        <v>1451</v>
      </c>
      <c r="I780" s="180" t="str">
        <f>LEFT($H780,2)</f>
        <v>NB</v>
      </c>
      <c r="J780" s="180" t="str">
        <f>RIGHT($H780,2)</f>
        <v>ME</v>
      </c>
      <c r="K780" s="180" t="str">
        <f>IF($L780=$M780,L780,CONCATENATE($L780,", ",IF(ISBLANK(N780),"",CONCATENATE(N780,", ")),$M780))</f>
        <v>Canada, Northeast</v>
      </c>
      <c r="L780" s="180" t="str">
        <f>INDEX('State '!$A$1:$C$62,MATCH($I780,'State '!$B:$B,0),3)</f>
        <v>Canada</v>
      </c>
      <c r="M780" s="180" t="str">
        <f>INDEX('State '!$A$1:$C$62,MATCH($J780,'State '!$B:$B,0),3)</f>
        <v>Northeast</v>
      </c>
      <c r="N780" s="180"/>
      <c r="O780" s="187"/>
      <c r="P780" s="187"/>
      <c r="Q780" s="187">
        <v>40</v>
      </c>
      <c r="R780" s="186">
        <v>36</v>
      </c>
      <c r="S780" s="180" t="s">
        <v>135</v>
      </c>
      <c r="T780" s="180" t="s">
        <v>390</v>
      </c>
      <c r="U780" s="180" t="s">
        <v>1452</v>
      </c>
      <c r="V780" s="180"/>
      <c r="W780" s="179"/>
      <c r="X780" s="179"/>
      <c r="Y780" s="179"/>
    </row>
    <row r="781" spans="1:25" s="19" customFormat="1" x14ac:dyDescent="0.2">
      <c r="A781" s="180">
        <v>39990</v>
      </c>
      <c r="B781" s="181" t="s">
        <v>1407</v>
      </c>
      <c r="C781" s="181" t="s">
        <v>261</v>
      </c>
      <c r="D781" s="181" t="s">
        <v>134</v>
      </c>
      <c r="E781" s="193" t="s">
        <v>144</v>
      </c>
      <c r="F781" s="194">
        <v>37042</v>
      </c>
      <c r="G781" s="195">
        <v>2001</v>
      </c>
      <c r="H781" s="180" t="s">
        <v>629</v>
      </c>
      <c r="I781" s="180" t="str">
        <f>LEFT($H781,2)</f>
        <v>IL</v>
      </c>
      <c r="J781" s="180" t="str">
        <f>RIGHT($H781,2)</f>
        <v>IN</v>
      </c>
      <c r="K781" s="180" t="str">
        <f>IF($L781=$M781,L781,CONCATENATE($L781,", ",IF(ISBLANK(N781),"",CONCATENATE(N781,", ")),$M781))</f>
        <v>Midwest</v>
      </c>
      <c r="L781" s="180" t="str">
        <f>INDEX('State '!$A$1:$C$62,MATCH($I781,'State '!$B:$B,0),3)</f>
        <v>Midwest</v>
      </c>
      <c r="M781" s="180" t="str">
        <f>INDEX('State '!$A$1:$C$62,MATCH($J781,'State '!$B:$B,0),3)</f>
        <v>Midwest</v>
      </c>
      <c r="N781" s="180"/>
      <c r="O781" s="187">
        <v>8</v>
      </c>
      <c r="P781" s="187">
        <v>9.1999999999999993</v>
      </c>
      <c r="Q781" s="186">
        <v>215</v>
      </c>
      <c r="R781" s="186">
        <v>20</v>
      </c>
      <c r="S781" s="180" t="s">
        <v>135</v>
      </c>
      <c r="T781" s="180" t="s">
        <v>390</v>
      </c>
      <c r="U781" s="180" t="s">
        <v>1408</v>
      </c>
      <c r="V781" s="180"/>
      <c r="W781" s="179"/>
      <c r="X781" s="179"/>
      <c r="Y781" s="179"/>
    </row>
    <row r="782" spans="1:25" s="19" customFormat="1" x14ac:dyDescent="0.2">
      <c r="A782" s="180">
        <v>39990</v>
      </c>
      <c r="B782" s="193" t="s">
        <v>1486</v>
      </c>
      <c r="C782" s="193" t="s">
        <v>229</v>
      </c>
      <c r="D782" s="193" t="s">
        <v>141</v>
      </c>
      <c r="E782" s="193" t="s">
        <v>144</v>
      </c>
      <c r="F782" s="194">
        <v>37165</v>
      </c>
      <c r="G782" s="195">
        <v>2001</v>
      </c>
      <c r="H782" s="180" t="s">
        <v>735</v>
      </c>
      <c r="I782" s="180" t="str">
        <f>LEFT($H782,2)</f>
        <v>IA</v>
      </c>
      <c r="J782" s="180" t="str">
        <f>RIGHT($H782,2)</f>
        <v>IL</v>
      </c>
      <c r="K782" s="180" t="str">
        <f>IF($L782=$M782,L782,CONCATENATE($L782,", ",IF(ISBLANK(N782),"",CONCATENATE(N782,", ")),$M782))</f>
        <v>Midwest</v>
      </c>
      <c r="L782" s="180" t="str">
        <f>INDEX('State '!$A$1:$C$62,MATCH($I782,'State '!$B:$B,0),3)</f>
        <v>Midwest</v>
      </c>
      <c r="M782" s="180" t="str">
        <f>INDEX('State '!$A$1:$C$62,MATCH($J782,'State '!$B:$B,0),3)</f>
        <v>Midwest</v>
      </c>
      <c r="N782" s="180"/>
      <c r="O782" s="187">
        <v>33</v>
      </c>
      <c r="P782" s="187"/>
      <c r="Q782" s="187">
        <v>195</v>
      </c>
      <c r="R782" s="186">
        <v>30</v>
      </c>
      <c r="S782" s="180" t="s">
        <v>135</v>
      </c>
      <c r="T782" s="180" t="s">
        <v>390</v>
      </c>
      <c r="U782" s="180" t="s">
        <v>1484</v>
      </c>
      <c r="V782" s="180"/>
      <c r="W782" s="179"/>
      <c r="X782" s="179"/>
      <c r="Y782" s="179"/>
    </row>
    <row r="783" spans="1:25" s="19" customFormat="1" x14ac:dyDescent="0.2">
      <c r="A783" s="180">
        <v>39990</v>
      </c>
      <c r="B783" s="193" t="s">
        <v>1483</v>
      </c>
      <c r="C783" s="193" t="s">
        <v>229</v>
      </c>
      <c r="D783" s="193" t="s">
        <v>141</v>
      </c>
      <c r="E783" s="193" t="s">
        <v>144</v>
      </c>
      <c r="F783" s="194">
        <v>37165</v>
      </c>
      <c r="G783" s="195">
        <v>2001</v>
      </c>
      <c r="H783" s="180" t="s">
        <v>629</v>
      </c>
      <c r="I783" s="180" t="str">
        <f>LEFT($H783,2)</f>
        <v>IL</v>
      </c>
      <c r="J783" s="180" t="str">
        <f>RIGHT($H783,2)</f>
        <v>IN</v>
      </c>
      <c r="K783" s="180" t="str">
        <f>IF($L783=$M783,L783,CONCATENATE($L783,", ",IF(ISBLANK(N783),"",CONCATENATE(N783,", ")),$M783))</f>
        <v>Midwest</v>
      </c>
      <c r="L783" s="180" t="str">
        <f>INDEX('State '!$A$1:$C$62,MATCH($I783,'State '!$B:$B,0),3)</f>
        <v>Midwest</v>
      </c>
      <c r="M783" s="180" t="str">
        <f>INDEX('State '!$A$1:$C$62,MATCH($J783,'State '!$B:$B,0),3)</f>
        <v>Midwest</v>
      </c>
      <c r="N783" s="180"/>
      <c r="O783" s="187">
        <v>94.4</v>
      </c>
      <c r="P783" s="187">
        <v>34.4</v>
      </c>
      <c r="Q783" s="187">
        <v>544</v>
      </c>
      <c r="R783" s="186">
        <v>30</v>
      </c>
      <c r="S783" s="180" t="s">
        <v>135</v>
      </c>
      <c r="T783" s="180" t="s">
        <v>390</v>
      </c>
      <c r="U783" s="180" t="s">
        <v>1484</v>
      </c>
      <c r="V783" s="180"/>
      <c r="W783" s="179"/>
      <c r="X783" s="179"/>
      <c r="Y783" s="179"/>
    </row>
    <row r="784" spans="1:25" s="19" customFormat="1" x14ac:dyDescent="0.2">
      <c r="A784" s="180">
        <v>39990</v>
      </c>
      <c r="B784" s="193" t="s">
        <v>1490</v>
      </c>
      <c r="C784" s="193" t="s">
        <v>229</v>
      </c>
      <c r="D784" s="193" t="s">
        <v>141</v>
      </c>
      <c r="E784" s="193" t="s">
        <v>144</v>
      </c>
      <c r="F784" s="194">
        <v>37165</v>
      </c>
      <c r="G784" s="195">
        <v>2001</v>
      </c>
      <c r="H784" s="180" t="s">
        <v>1491</v>
      </c>
      <c r="I784" s="180" t="str">
        <f>LEFT($H784,2)</f>
        <v>SK</v>
      </c>
      <c r="J784" s="180" t="str">
        <f>RIGHT($H784,2)</f>
        <v>IA</v>
      </c>
      <c r="K784" s="180" t="str">
        <f>IF($L784=$M784,L784,CONCATENATE($L784,", ",IF(ISBLANK(N784),"",CONCATENATE(N784,", ")),$M784))</f>
        <v>Canada, Mountain, Midwest</v>
      </c>
      <c r="L784" s="180" t="str">
        <f>INDEX('State '!$A$1:$C$62,MATCH($I784,'State '!$B:$B,0),3)</f>
        <v>Canada</v>
      </c>
      <c r="M784" s="180" t="str">
        <f>INDEX('State '!$A$1:$C$62,MATCH($J784,'State '!$B:$B,0),3)</f>
        <v>Midwest</v>
      </c>
      <c r="N784" s="180" t="s">
        <v>2548</v>
      </c>
      <c r="O784" s="187">
        <v>1</v>
      </c>
      <c r="P784" s="187"/>
      <c r="Q784" s="187">
        <v>0.99</v>
      </c>
      <c r="R784" s="186" t="s">
        <v>479</v>
      </c>
      <c r="S784" s="180" t="s">
        <v>135</v>
      </c>
      <c r="T784" s="180" t="s">
        <v>390</v>
      </c>
      <c r="U784" s="180" t="s">
        <v>1484</v>
      </c>
      <c r="V784" s="180"/>
      <c r="W784" s="179"/>
      <c r="X784" s="179"/>
      <c r="Y784" s="179"/>
    </row>
    <row r="785" spans="1:25" s="19" customFormat="1" x14ac:dyDescent="0.2">
      <c r="A785" s="180">
        <v>39990</v>
      </c>
      <c r="B785" s="193" t="s">
        <v>1431</v>
      </c>
      <c r="C785" s="193" t="s">
        <v>361</v>
      </c>
      <c r="D785" s="193" t="s">
        <v>137</v>
      </c>
      <c r="E785" s="193" t="s">
        <v>144</v>
      </c>
      <c r="F785" s="194">
        <v>36951</v>
      </c>
      <c r="G785" s="195">
        <v>2001</v>
      </c>
      <c r="H785" s="180" t="s">
        <v>16</v>
      </c>
      <c r="I785" s="180" t="str">
        <f>LEFT($H785,2)</f>
        <v>NC</v>
      </c>
      <c r="J785" s="180" t="str">
        <f>RIGHT($H785,2)</f>
        <v>NC</v>
      </c>
      <c r="K785" s="180" t="str">
        <f>IF($L785=$M785,L785,CONCATENATE($L785,", ",IF(ISBLANK(N785),"",CONCATENATE(N785,", ")),$M785))</f>
        <v>Southeast</v>
      </c>
      <c r="L785" s="180" t="str">
        <f>INDEX('State '!$A$1:$C$62,MATCH($I785,'State '!$B:$B,0),3)</f>
        <v>Southeast</v>
      </c>
      <c r="M785" s="180" t="str">
        <f>INDEX('State '!$A$1:$C$62,MATCH($J785,'State '!$B:$B,0),3)</f>
        <v>Southeast</v>
      </c>
      <c r="N785" s="180"/>
      <c r="O785" s="187">
        <v>100</v>
      </c>
      <c r="P785" s="187">
        <v>84</v>
      </c>
      <c r="Q785" s="187">
        <v>300</v>
      </c>
      <c r="R785" s="186">
        <v>30</v>
      </c>
      <c r="S785" s="180" t="s">
        <v>139</v>
      </c>
      <c r="T785" s="180" t="s">
        <v>188</v>
      </c>
      <c r="U785" s="180" t="s">
        <v>391</v>
      </c>
      <c r="V785" s="180"/>
      <c r="W785" s="179"/>
      <c r="X785" s="179"/>
      <c r="Y785" s="179"/>
    </row>
    <row r="786" spans="1:25" s="19" customFormat="1" x14ac:dyDescent="0.2">
      <c r="A786" s="180">
        <v>39990</v>
      </c>
      <c r="B786" s="193" t="s">
        <v>1447</v>
      </c>
      <c r="C786" s="193" t="s">
        <v>262</v>
      </c>
      <c r="D786" s="193" t="s">
        <v>134</v>
      </c>
      <c r="E786" s="193" t="s">
        <v>144</v>
      </c>
      <c r="F786" s="194">
        <v>37183</v>
      </c>
      <c r="G786" s="195">
        <v>2001</v>
      </c>
      <c r="H786" s="180" t="s">
        <v>30</v>
      </c>
      <c r="I786" s="180" t="str">
        <f>LEFT($H786,2)</f>
        <v>MN</v>
      </c>
      <c r="J786" s="180" t="str">
        <f>RIGHT($H786,2)</f>
        <v>MN</v>
      </c>
      <c r="K786" s="180" t="str">
        <f>IF($L786=$M786,L786,CONCATENATE($L786,", ",IF(ISBLANK(N786),"",CONCATENATE(N786,", ")),$M786))</f>
        <v>Midwest</v>
      </c>
      <c r="L786" s="180" t="str">
        <f>INDEX('State '!$A$1:$C$62,MATCH($I786,'State '!$B:$B,0),3)</f>
        <v>Midwest</v>
      </c>
      <c r="M786" s="180" t="str">
        <f>INDEX('State '!$A$1:$C$62,MATCH($J786,'State '!$B:$B,0),3)</f>
        <v>Midwest</v>
      </c>
      <c r="N786" s="180"/>
      <c r="O786" s="187">
        <v>8.1</v>
      </c>
      <c r="P786" s="187">
        <v>5.6</v>
      </c>
      <c r="Q786" s="187">
        <v>40</v>
      </c>
      <c r="R786" s="186">
        <v>30</v>
      </c>
      <c r="S786" s="180" t="s">
        <v>135</v>
      </c>
      <c r="T786" s="180" t="s">
        <v>390</v>
      </c>
      <c r="U786" s="180" t="s">
        <v>1448</v>
      </c>
      <c r="V786" s="180"/>
      <c r="W786" s="179"/>
      <c r="X786" s="179"/>
      <c r="Y786" s="179"/>
    </row>
    <row r="787" spans="1:25" s="19" customFormat="1" x14ac:dyDescent="0.2">
      <c r="A787" s="180">
        <v>39990</v>
      </c>
      <c r="B787" s="193" t="s">
        <v>1403</v>
      </c>
      <c r="C787" s="193" t="s">
        <v>262</v>
      </c>
      <c r="D787" s="193" t="s">
        <v>141</v>
      </c>
      <c r="E787" s="193" t="s">
        <v>144</v>
      </c>
      <c r="F787" s="194">
        <v>37087</v>
      </c>
      <c r="G787" s="195">
        <v>2001</v>
      </c>
      <c r="H787" s="180" t="s">
        <v>30</v>
      </c>
      <c r="I787" s="180" t="str">
        <f>LEFT($H787,2)</f>
        <v>MN</v>
      </c>
      <c r="J787" s="180" t="str">
        <f>RIGHT($H787,2)</f>
        <v>MN</v>
      </c>
      <c r="K787" s="180" t="str">
        <f>IF($L787=$M787,L787,CONCATENATE($L787,", ",IF(ISBLANK(N787),"",CONCATENATE(N787,", ")),$M787))</f>
        <v>Midwest</v>
      </c>
      <c r="L787" s="180" t="str">
        <f>INDEX('State '!$A$1:$C$62,MATCH($I787,'State '!$B:$B,0),3)</f>
        <v>Midwest</v>
      </c>
      <c r="M787" s="180" t="str">
        <f>INDEX('State '!$A$1:$C$62,MATCH($J787,'State '!$B:$B,0),3)</f>
        <v>Midwest</v>
      </c>
      <c r="N787" s="180"/>
      <c r="O787" s="187">
        <v>2</v>
      </c>
      <c r="P787" s="187">
        <v>15</v>
      </c>
      <c r="Q787" s="187">
        <v>20</v>
      </c>
      <c r="R787" s="186">
        <v>16</v>
      </c>
      <c r="S787" s="180" t="s">
        <v>135</v>
      </c>
      <c r="T787" s="180" t="s">
        <v>390</v>
      </c>
      <c r="U787" s="180" t="s">
        <v>1404</v>
      </c>
      <c r="V787" s="180"/>
      <c r="W787" s="179"/>
      <c r="X787" s="179"/>
      <c r="Y787" s="179"/>
    </row>
    <row r="788" spans="1:25" s="19" customFormat="1" x14ac:dyDescent="0.2">
      <c r="A788" s="180">
        <v>39990</v>
      </c>
      <c r="B788" s="193" t="s">
        <v>1399</v>
      </c>
      <c r="C788" s="193" t="s">
        <v>358</v>
      </c>
      <c r="D788" s="193" t="s">
        <v>134</v>
      </c>
      <c r="E788" s="193" t="s">
        <v>144</v>
      </c>
      <c r="F788" s="194">
        <v>37196</v>
      </c>
      <c r="G788" s="186">
        <v>2001</v>
      </c>
      <c r="H788" s="180" t="s">
        <v>49</v>
      </c>
      <c r="I788" s="180" t="str">
        <f>LEFT($H788,2)</f>
        <v>IN</v>
      </c>
      <c r="J788" s="180" t="str">
        <f>RIGHT($H788,2)</f>
        <v>IN</v>
      </c>
      <c r="K788" s="180" t="str">
        <f>IF($L788=$M788,L788,CONCATENATE($L788,", ",IF(ISBLANK(N788),"",CONCATENATE(N788,", ")),$M788))</f>
        <v>Midwest</v>
      </c>
      <c r="L788" s="180" t="str">
        <f>INDEX('State '!$A$1:$C$62,MATCH($I788,'State '!$B:$B,0),3)</f>
        <v>Midwest</v>
      </c>
      <c r="M788" s="180" t="str">
        <f>INDEX('State '!$A$1:$C$62,MATCH($J788,'State '!$B:$B,0),3)</f>
        <v>Midwest</v>
      </c>
      <c r="N788" s="180"/>
      <c r="O788" s="187"/>
      <c r="P788" s="187">
        <v>9.1999999999999993</v>
      </c>
      <c r="Q788" s="187">
        <v>62</v>
      </c>
      <c r="R788" s="186">
        <v>16</v>
      </c>
      <c r="S788" s="180" t="s">
        <v>135</v>
      </c>
      <c r="T788" s="180" t="s">
        <v>390</v>
      </c>
      <c r="U788" s="180" t="s">
        <v>1400</v>
      </c>
      <c r="V788" s="180"/>
      <c r="W788" s="179"/>
      <c r="X788" s="179"/>
      <c r="Y788" s="179"/>
    </row>
    <row r="789" spans="1:25" s="19" customFormat="1" x14ac:dyDescent="0.2">
      <c r="A789" s="180">
        <v>39990</v>
      </c>
      <c r="B789" s="181" t="s">
        <v>1411</v>
      </c>
      <c r="C789" s="181" t="s">
        <v>359</v>
      </c>
      <c r="D789" s="181" t="s">
        <v>137</v>
      </c>
      <c r="E789" s="193" t="s">
        <v>144</v>
      </c>
      <c r="F789" s="194">
        <v>36950</v>
      </c>
      <c r="G789" s="186">
        <v>2001</v>
      </c>
      <c r="H789" s="180" t="s">
        <v>16</v>
      </c>
      <c r="I789" s="180" t="str">
        <f>LEFT($H789,2)</f>
        <v>NC</v>
      </c>
      <c r="J789" s="180" t="str">
        <f>RIGHT($H789,2)</f>
        <v>NC</v>
      </c>
      <c r="K789" s="180" t="str">
        <f>IF($L789=$M789,L789,CONCATENATE($L789,", ",IF(ISBLANK(N789),"",CONCATENATE(N789,", ")),$M789))</f>
        <v>Southeast</v>
      </c>
      <c r="L789" s="180" t="str">
        <f>INDEX('State '!$A$1:$C$62,MATCH($I789,'State '!$B:$B,0),3)</f>
        <v>Southeast</v>
      </c>
      <c r="M789" s="180" t="str">
        <f>INDEX('State '!$A$1:$C$62,MATCH($J789,'State '!$B:$B,0),3)</f>
        <v>Southeast</v>
      </c>
      <c r="N789" s="180"/>
      <c r="O789" s="187">
        <v>90</v>
      </c>
      <c r="P789" s="187">
        <v>82</v>
      </c>
      <c r="Q789" s="186">
        <v>350</v>
      </c>
      <c r="R789" s="186">
        <v>30</v>
      </c>
      <c r="S789" s="180" t="s">
        <v>139</v>
      </c>
      <c r="T789" s="180" t="s">
        <v>188</v>
      </c>
      <c r="U789" s="180" t="s">
        <v>391</v>
      </c>
      <c r="V789" s="180"/>
      <c r="W789" s="179"/>
      <c r="X789" s="179"/>
      <c r="Y789" s="179"/>
    </row>
    <row r="790" spans="1:25" s="19" customFormat="1" x14ac:dyDescent="0.2">
      <c r="A790" s="180">
        <v>39990</v>
      </c>
      <c r="B790" s="193" t="s">
        <v>1428</v>
      </c>
      <c r="C790" s="193" t="s">
        <v>265</v>
      </c>
      <c r="D790" s="193" t="s">
        <v>141</v>
      </c>
      <c r="E790" s="193" t="s">
        <v>144</v>
      </c>
      <c r="F790" s="194">
        <v>37225</v>
      </c>
      <c r="G790" s="186">
        <v>2001</v>
      </c>
      <c r="H790" s="180" t="s">
        <v>21</v>
      </c>
      <c r="I790" s="180" t="str">
        <f>LEFT($H790,2)</f>
        <v>UT</v>
      </c>
      <c r="J790" s="180" t="str">
        <f>RIGHT($H790,2)</f>
        <v>UT</v>
      </c>
      <c r="K790" s="180" t="str">
        <f>IF($L790=$M790,L790,CONCATENATE($L790,", ",IF(ISBLANK(N790),"",CONCATENATE(N790,", ")),$M790))</f>
        <v>Mountain</v>
      </c>
      <c r="L790" s="180" t="str">
        <f>INDEX('State '!$A$1:$C$62,MATCH($I790,'State '!$B:$B,0),3)</f>
        <v>Mountain</v>
      </c>
      <c r="M790" s="180" t="str">
        <f>INDEX('State '!$A$1:$C$62,MATCH($J790,'State '!$B:$B,0),3)</f>
        <v>Mountain</v>
      </c>
      <c r="N790" s="180"/>
      <c r="O790" s="187">
        <v>80.849999999999994</v>
      </c>
      <c r="P790" s="187">
        <v>75.599999999999994</v>
      </c>
      <c r="Q790" s="187">
        <v>265</v>
      </c>
      <c r="R790" s="186">
        <v>24</v>
      </c>
      <c r="S790" s="180" t="s">
        <v>135</v>
      </c>
      <c r="T790" s="180" t="s">
        <v>390</v>
      </c>
      <c r="U790" s="180" t="s">
        <v>1429</v>
      </c>
      <c r="V790" s="180"/>
      <c r="W790" s="179"/>
      <c r="X790" s="179"/>
      <c r="Y790" s="179"/>
    </row>
    <row r="791" spans="1:25" s="19" customFormat="1" x14ac:dyDescent="0.2">
      <c r="A791" s="180">
        <v>39990</v>
      </c>
      <c r="B791" s="193" t="s">
        <v>1432</v>
      </c>
      <c r="C791" s="193" t="s">
        <v>362</v>
      </c>
      <c r="D791" s="193" t="s">
        <v>134</v>
      </c>
      <c r="E791" s="193" t="s">
        <v>144</v>
      </c>
      <c r="F791" s="194">
        <v>37196</v>
      </c>
      <c r="G791" s="186">
        <v>2001</v>
      </c>
      <c r="H791" s="180" t="s">
        <v>41</v>
      </c>
      <c r="I791" s="180" t="str">
        <f>LEFT($H791,2)</f>
        <v>MI</v>
      </c>
      <c r="J791" s="180" t="str">
        <f>RIGHT($H791,2)</f>
        <v>MI</v>
      </c>
      <c r="K791" s="180" t="str">
        <f>IF($L791=$M791,L791,CONCATENATE($L791,", ",IF(ISBLANK(N791),"",CONCATENATE(N791,", ")),$M791))</f>
        <v>Midwest</v>
      </c>
      <c r="L791" s="180" t="str">
        <f>INDEX('State '!$A$1:$C$62,MATCH($I791,'State '!$B:$B,0),3)</f>
        <v>Midwest</v>
      </c>
      <c r="M791" s="180" t="str">
        <f>INDEX('State '!$A$1:$C$62,MATCH($J791,'State '!$B:$B,0),3)</f>
        <v>Midwest</v>
      </c>
      <c r="N791" s="180"/>
      <c r="O791" s="187"/>
      <c r="P791" s="187">
        <v>5</v>
      </c>
      <c r="Q791" s="187">
        <v>120</v>
      </c>
      <c r="R791" s="186"/>
      <c r="S791" s="180" t="s">
        <v>139</v>
      </c>
      <c r="T791" s="180" t="s">
        <v>188</v>
      </c>
      <c r="U791" s="180" t="s">
        <v>391</v>
      </c>
      <c r="V791" s="180"/>
      <c r="W791" s="179"/>
      <c r="X791" s="179"/>
      <c r="Y791" s="179"/>
    </row>
    <row r="792" spans="1:25" s="19" customFormat="1" x14ac:dyDescent="0.2">
      <c r="A792" s="180">
        <v>39990</v>
      </c>
      <c r="B792" s="193" t="s">
        <v>1430</v>
      </c>
      <c r="C792" s="193" t="s">
        <v>354</v>
      </c>
      <c r="D792" s="193" t="s">
        <v>141</v>
      </c>
      <c r="E792" s="193" t="s">
        <v>144</v>
      </c>
      <c r="F792" s="194">
        <v>37256</v>
      </c>
      <c r="G792" s="186">
        <v>2001</v>
      </c>
      <c r="H792" s="180" t="s">
        <v>13</v>
      </c>
      <c r="I792" s="180" t="str">
        <f>LEFT($H792,2)</f>
        <v>CA</v>
      </c>
      <c r="J792" s="180" t="str">
        <f>RIGHT($H792,2)</f>
        <v>CA</v>
      </c>
      <c r="K792" s="180" t="str">
        <f>IF($L792=$M792,L792,CONCATENATE($L792,", ",IF(ISBLANK(N792),"",CONCATENATE(N792,", ")),$M792))</f>
        <v>Pacific</v>
      </c>
      <c r="L792" s="180" t="str">
        <f>INDEX('State '!$A$1:$C$62,MATCH($I792,'State '!$B:$B,0),3)</f>
        <v>Pacific</v>
      </c>
      <c r="M792" s="180" t="str">
        <f>INDEX('State '!$A$1:$C$62,MATCH($J792,'State '!$B:$B,0),3)</f>
        <v>Pacific</v>
      </c>
      <c r="N792" s="180"/>
      <c r="O792" s="187">
        <v>15</v>
      </c>
      <c r="P792" s="187"/>
      <c r="Q792" s="187">
        <v>175</v>
      </c>
      <c r="R792" s="186"/>
      <c r="S792" s="180" t="s">
        <v>139</v>
      </c>
      <c r="T792" s="180" t="s">
        <v>188</v>
      </c>
      <c r="U792" s="180" t="s">
        <v>391</v>
      </c>
      <c r="V792" s="180"/>
      <c r="W792" s="179"/>
      <c r="X792" s="179"/>
      <c r="Y792" s="179"/>
    </row>
    <row r="793" spans="1:25" s="19" customFormat="1" x14ac:dyDescent="0.2">
      <c r="A793" s="180">
        <v>39990</v>
      </c>
      <c r="B793" s="193" t="s">
        <v>1421</v>
      </c>
      <c r="C793" s="193" t="s">
        <v>216</v>
      </c>
      <c r="D793" s="193" t="s">
        <v>141</v>
      </c>
      <c r="E793" s="193" t="s">
        <v>144</v>
      </c>
      <c r="F793" s="194">
        <v>37210</v>
      </c>
      <c r="G793" s="186">
        <v>2001</v>
      </c>
      <c r="H793" s="180" t="s">
        <v>22</v>
      </c>
      <c r="I793" s="180" t="str">
        <f>LEFT($H793,2)</f>
        <v>GA</v>
      </c>
      <c r="J793" s="180" t="str">
        <f>RIGHT($H793,2)</f>
        <v>GA</v>
      </c>
      <c r="K793" s="180" t="str">
        <f>IF($L793=$M793,L793,CONCATENATE($L793,", ",IF(ISBLANK(N793),"",CONCATENATE(N793,", ")),$M793))</f>
        <v>Southeast</v>
      </c>
      <c r="L793" s="180" t="str">
        <f>INDEX('State '!$A$1:$C$62,MATCH($I793,'State '!$B:$B,0),3)</f>
        <v>Southeast</v>
      </c>
      <c r="M793" s="180" t="str">
        <f>INDEX('State '!$A$1:$C$62,MATCH($J793,'State '!$B:$B,0),3)</f>
        <v>Southeast</v>
      </c>
      <c r="N793" s="180"/>
      <c r="O793" s="187">
        <v>5.69</v>
      </c>
      <c r="P793" s="187"/>
      <c r="Q793" s="187">
        <v>20</v>
      </c>
      <c r="R793" s="186"/>
      <c r="S793" s="180" t="s">
        <v>135</v>
      </c>
      <c r="T793" s="180" t="s">
        <v>390</v>
      </c>
      <c r="U793" s="180" t="s">
        <v>1422</v>
      </c>
      <c r="V793" s="180"/>
      <c r="W793" s="179"/>
      <c r="X793" s="179"/>
      <c r="Y793" s="179"/>
    </row>
    <row r="794" spans="1:25" s="19" customFormat="1" x14ac:dyDescent="0.2">
      <c r="A794" s="180">
        <v>39990</v>
      </c>
      <c r="B794" s="193" t="s">
        <v>1419</v>
      </c>
      <c r="C794" s="193" t="s">
        <v>216</v>
      </c>
      <c r="D794" s="193" t="s">
        <v>141</v>
      </c>
      <c r="E794" s="193" t="s">
        <v>144</v>
      </c>
      <c r="F794" s="194">
        <v>37182</v>
      </c>
      <c r="G794" s="186">
        <v>2001</v>
      </c>
      <c r="H794" s="180" t="s">
        <v>389</v>
      </c>
      <c r="I794" s="180" t="str">
        <f>LEFT($H794,2)</f>
        <v>AL</v>
      </c>
      <c r="J794" s="180" t="str">
        <f>RIGHT($H794,2)</f>
        <v>GA</v>
      </c>
      <c r="K794" s="180" t="str">
        <f>IF($L794=$M794,L794,CONCATENATE($L794,", ",IF(ISBLANK(N794),"",CONCATENATE(N794,", ")),$M794))</f>
        <v>South Central, Southeast</v>
      </c>
      <c r="L794" s="180" t="str">
        <f>INDEX('State '!$A$1:$C$62,MATCH($I794,'State '!$B:$B,0),3)</f>
        <v>South Central</v>
      </c>
      <c r="M794" s="180" t="str">
        <f>INDEX('State '!$A$1:$C$62,MATCH($J794,'State '!$B:$B,0),3)</f>
        <v>Southeast</v>
      </c>
      <c r="N794" s="180"/>
      <c r="O794" s="187">
        <v>6.2</v>
      </c>
      <c r="P794" s="187">
        <v>7.1</v>
      </c>
      <c r="Q794" s="187">
        <v>17</v>
      </c>
      <c r="R794" s="186">
        <v>16</v>
      </c>
      <c r="S794" s="180" t="s">
        <v>135</v>
      </c>
      <c r="T794" s="180" t="s">
        <v>390</v>
      </c>
      <c r="U794" s="180" t="s">
        <v>1420</v>
      </c>
      <c r="V794" s="180"/>
      <c r="W794" s="179"/>
      <c r="X794" s="179"/>
      <c r="Y794" s="179"/>
    </row>
    <row r="795" spans="1:25" s="19" customFormat="1" x14ac:dyDescent="0.2">
      <c r="A795" s="180">
        <v>39990</v>
      </c>
      <c r="B795" s="193" t="s">
        <v>1433</v>
      </c>
      <c r="C795" s="193" t="s">
        <v>207</v>
      </c>
      <c r="D795" s="193" t="s">
        <v>134</v>
      </c>
      <c r="E795" s="193" t="s">
        <v>144</v>
      </c>
      <c r="F795" s="194">
        <v>37118</v>
      </c>
      <c r="G795" s="186">
        <v>2001</v>
      </c>
      <c r="H795" s="180" t="s">
        <v>1434</v>
      </c>
      <c r="I795" s="180" t="str">
        <f>LEFT($H795,2)</f>
        <v>MA</v>
      </c>
      <c r="J795" s="180" t="str">
        <f>RIGHT($H795,2)</f>
        <v>NH</v>
      </c>
      <c r="K795" s="180" t="str">
        <f>IF($L795=$M795,L795,CONCATENATE($L795,", ",IF(ISBLANK(N795),"",CONCATENATE(N795,", ")),$M795))</f>
        <v>Northeast</v>
      </c>
      <c r="L795" s="180" t="str">
        <f>INDEX('State '!$A$1:$C$62,MATCH($I795,'State '!$B:$B,0),3)</f>
        <v>Northeast</v>
      </c>
      <c r="M795" s="180" t="str">
        <f>INDEX('State '!$A$1:$C$62,MATCH($J795,'State '!$B:$B,0),3)</f>
        <v>Northeast</v>
      </c>
      <c r="N795" s="180"/>
      <c r="O795" s="187">
        <v>32.4</v>
      </c>
      <c r="P795" s="187">
        <v>19.3</v>
      </c>
      <c r="Q795" s="187">
        <v>126</v>
      </c>
      <c r="R795" s="186">
        <v>20</v>
      </c>
      <c r="S795" s="180" t="s">
        <v>135</v>
      </c>
      <c r="T795" s="180" t="s">
        <v>390</v>
      </c>
      <c r="U795" s="180" t="s">
        <v>1435</v>
      </c>
      <c r="V795" s="180"/>
      <c r="W795" s="179"/>
      <c r="X795" s="179"/>
      <c r="Y795" s="179"/>
    </row>
    <row r="796" spans="1:25" s="19" customFormat="1" x14ac:dyDescent="0.2">
      <c r="A796" s="180">
        <v>39990</v>
      </c>
      <c r="B796" s="193" t="s">
        <v>1438</v>
      </c>
      <c r="C796" s="193" t="s">
        <v>207</v>
      </c>
      <c r="D796" s="193" t="s">
        <v>141</v>
      </c>
      <c r="E796" s="193" t="s">
        <v>144</v>
      </c>
      <c r="F796" s="194">
        <v>37012</v>
      </c>
      <c r="G796" s="186">
        <v>2001</v>
      </c>
      <c r="H796" s="180" t="s">
        <v>1439</v>
      </c>
      <c r="I796" s="180" t="str">
        <f>LEFT($H796,2)</f>
        <v>MA</v>
      </c>
      <c r="J796" s="180" t="str">
        <f>RIGHT($H796,2)</f>
        <v>CT</v>
      </c>
      <c r="K796" s="180" t="str">
        <f>IF($L796=$M796,L796,CONCATENATE($L796,", ",IF(ISBLANK(N796),"",CONCATENATE(N796,", ")),$M796))</f>
        <v>Northeast</v>
      </c>
      <c r="L796" s="180" t="str">
        <f>INDEX('State '!$A$1:$C$62,MATCH($I796,'State '!$B:$B,0),3)</f>
        <v>Northeast</v>
      </c>
      <c r="M796" s="180" t="str">
        <f>INDEX('State '!$A$1:$C$62,MATCH($J796,'State '!$B:$B,0),3)</f>
        <v>Northeast</v>
      </c>
      <c r="N796" s="180"/>
      <c r="O796" s="187">
        <v>28.1</v>
      </c>
      <c r="P796" s="187"/>
      <c r="Q796" s="187">
        <v>288</v>
      </c>
      <c r="R796" s="186"/>
      <c r="S796" s="180" t="s">
        <v>135</v>
      </c>
      <c r="T796" s="180" t="s">
        <v>390</v>
      </c>
      <c r="U796" s="180" t="s">
        <v>1440</v>
      </c>
      <c r="V796" s="180"/>
      <c r="W796" s="179"/>
      <c r="X796" s="179"/>
      <c r="Y796" s="179"/>
    </row>
    <row r="797" spans="1:25" s="19" customFormat="1" x14ac:dyDescent="0.2">
      <c r="A797" s="180">
        <v>39990</v>
      </c>
      <c r="B797" s="193" t="s">
        <v>1405</v>
      </c>
      <c r="C797" s="193" t="s">
        <v>207</v>
      </c>
      <c r="D797" s="193" t="s">
        <v>137</v>
      </c>
      <c r="E797" s="193" t="s">
        <v>144</v>
      </c>
      <c r="F797" s="194">
        <v>37043</v>
      </c>
      <c r="G797" s="186">
        <v>2001</v>
      </c>
      <c r="H797" s="180" t="s">
        <v>47</v>
      </c>
      <c r="I797" s="180" t="str">
        <f>LEFT($H797,2)</f>
        <v>GM</v>
      </c>
      <c r="J797" s="180" t="str">
        <f>RIGHT($H797,2)</f>
        <v>GM</v>
      </c>
      <c r="K797" s="180" t="str">
        <f>IF($L797=$M797,L797,CONCATENATE($L797,", ",IF(ISBLANK(N797),"",CONCATENATE(N797,", ")),$M797))</f>
        <v>Gulf of Mexico</v>
      </c>
      <c r="L797" s="180" t="str">
        <f>INDEX('State '!$A$1:$C$62,MATCH($I797,'State '!$B:$B,0),3)</f>
        <v>Gulf of Mexico</v>
      </c>
      <c r="M797" s="180" t="str">
        <f>INDEX('State '!$A$1:$C$62,MATCH($J797,'State '!$B:$B,0),3)</f>
        <v>Gulf of Mexico</v>
      </c>
      <c r="N797" s="180"/>
      <c r="O797" s="187">
        <v>15</v>
      </c>
      <c r="P797" s="187">
        <v>17.8</v>
      </c>
      <c r="Q797" s="187">
        <v>400</v>
      </c>
      <c r="R797" s="186">
        <v>20</v>
      </c>
      <c r="S797" s="180" t="s">
        <v>135</v>
      </c>
      <c r="T797" s="180" t="s">
        <v>390</v>
      </c>
      <c r="U797" s="180" t="s">
        <v>1406</v>
      </c>
      <c r="V797" s="180"/>
      <c r="W797" s="179"/>
      <c r="X797" s="179"/>
      <c r="Y797" s="179"/>
    </row>
    <row r="798" spans="1:25" s="19" customFormat="1" x14ac:dyDescent="0.2">
      <c r="A798" s="180">
        <v>39990</v>
      </c>
      <c r="B798" s="181" t="s">
        <v>1401</v>
      </c>
      <c r="C798" s="181" t="s">
        <v>200</v>
      </c>
      <c r="D798" s="181" t="s">
        <v>134</v>
      </c>
      <c r="E798" s="193" t="s">
        <v>144</v>
      </c>
      <c r="F798" s="194">
        <v>37164</v>
      </c>
      <c r="G798" s="186">
        <v>2001</v>
      </c>
      <c r="H798" s="180" t="s">
        <v>7</v>
      </c>
      <c r="I798" s="180" t="str">
        <f>LEFT($H798,2)</f>
        <v>PA</v>
      </c>
      <c r="J798" s="180" t="str">
        <f>RIGHT($H798,2)</f>
        <v>PA</v>
      </c>
      <c r="K798" s="180" t="str">
        <f>IF($L798=$M798,L798,CONCATENATE($L798,", ",IF(ISBLANK(N798),"",CONCATENATE(N798,", ")),$M798))</f>
        <v>Northeast</v>
      </c>
      <c r="L798" s="180" t="str">
        <f>INDEX('State '!$A$1:$C$62,MATCH($I798,'State '!$B:$B,0),3)</f>
        <v>Northeast</v>
      </c>
      <c r="M798" s="180" t="str">
        <f>INDEX('State '!$A$1:$C$62,MATCH($J798,'State '!$B:$B,0),3)</f>
        <v>Northeast</v>
      </c>
      <c r="N798" s="180"/>
      <c r="O798" s="187">
        <v>21.5</v>
      </c>
      <c r="P798" s="187">
        <v>5</v>
      </c>
      <c r="Q798" s="186">
        <v>82</v>
      </c>
      <c r="R798" s="186">
        <v>12</v>
      </c>
      <c r="S798" s="180" t="s">
        <v>135</v>
      </c>
      <c r="T798" s="180" t="s">
        <v>390</v>
      </c>
      <c r="U798" s="180" t="s">
        <v>1402</v>
      </c>
      <c r="V798" s="180"/>
      <c r="W798" s="179"/>
      <c r="X798" s="179"/>
      <c r="Y798" s="179"/>
    </row>
    <row r="799" spans="1:25" s="19" customFormat="1" x14ac:dyDescent="0.2">
      <c r="A799" s="180">
        <v>39990</v>
      </c>
      <c r="B799" s="193" t="s">
        <v>1414</v>
      </c>
      <c r="C799" s="193" t="s">
        <v>360</v>
      </c>
      <c r="D799" s="193" t="s">
        <v>134</v>
      </c>
      <c r="E799" s="193" t="s">
        <v>144</v>
      </c>
      <c r="F799" s="194">
        <v>37256</v>
      </c>
      <c r="G799" s="186">
        <v>2001</v>
      </c>
      <c r="H799" s="180" t="s">
        <v>19</v>
      </c>
      <c r="I799" s="180" t="str">
        <f>LEFT($H799,2)</f>
        <v>VA</v>
      </c>
      <c r="J799" s="180" t="str">
        <f>RIGHT($H799,2)</f>
        <v>VA</v>
      </c>
      <c r="K799" s="180" t="str">
        <f>IF($L799=$M799,L799,CONCATENATE($L799,", ",IF(ISBLANK(N799),"",CONCATENATE(N799,", ")),$M799))</f>
        <v>Northeast</v>
      </c>
      <c r="L799" s="180" t="str">
        <f>INDEX('State '!$A$1:$C$62,MATCH($I799,'State '!$B:$B,0),3)</f>
        <v>Northeast</v>
      </c>
      <c r="M799" s="180" t="str">
        <f>INDEX('State '!$A$1:$C$62,MATCH($J799,'State '!$B:$B,0),3)</f>
        <v>Northeast</v>
      </c>
      <c r="N799" s="180"/>
      <c r="O799" s="187">
        <v>11</v>
      </c>
      <c r="P799" s="187">
        <v>2.14</v>
      </c>
      <c r="Q799" s="187">
        <v>1000</v>
      </c>
      <c r="R799" s="186">
        <v>36</v>
      </c>
      <c r="S799" s="180" t="s">
        <v>135</v>
      </c>
      <c r="T799" s="180" t="s">
        <v>390</v>
      </c>
      <c r="U799" s="180" t="s">
        <v>1415</v>
      </c>
      <c r="V799" s="180"/>
      <c r="W799" s="179"/>
      <c r="X799" s="179"/>
      <c r="Y799" s="179"/>
    </row>
    <row r="800" spans="1:25" s="19" customFormat="1" x14ac:dyDescent="0.2">
      <c r="A800" s="180">
        <v>39990</v>
      </c>
      <c r="B800" s="193" t="s">
        <v>1427</v>
      </c>
      <c r="C800" s="193" t="s">
        <v>1941</v>
      </c>
      <c r="D800" s="193" t="s">
        <v>141</v>
      </c>
      <c r="E800" s="193" t="s">
        <v>144</v>
      </c>
      <c r="F800" s="194">
        <v>37226</v>
      </c>
      <c r="G800" s="186">
        <v>2001</v>
      </c>
      <c r="H800" s="180" t="s">
        <v>412</v>
      </c>
      <c r="I800" s="180" t="str">
        <f>LEFT($H800,2)</f>
        <v>PA</v>
      </c>
      <c r="J800" s="180" t="str">
        <f>RIGHT($H800,2)</f>
        <v>NY</v>
      </c>
      <c r="K800" s="180" t="str">
        <f>IF($L800=$M800,L800,CONCATENATE($L800,", ",IF(ISBLANK(N800),"",CONCATENATE(N800,", ")),$M800))</f>
        <v>Northeast</v>
      </c>
      <c r="L800" s="180" t="str">
        <f>INDEX('State '!$A$1:$C$62,MATCH($I800,'State '!$B:$B,0),3)</f>
        <v>Northeast</v>
      </c>
      <c r="M800" s="180" t="str">
        <f>INDEX('State '!$A$1:$C$62,MATCH($J800,'State '!$B:$B,0),3)</f>
        <v>Northeast</v>
      </c>
      <c r="N800" s="180"/>
      <c r="O800" s="187">
        <v>123.3</v>
      </c>
      <c r="P800" s="187">
        <v>30</v>
      </c>
      <c r="Q800" s="187">
        <v>162</v>
      </c>
      <c r="R800" s="186">
        <v>42</v>
      </c>
      <c r="S800" s="180" t="s">
        <v>135</v>
      </c>
      <c r="T800" s="180" t="s">
        <v>390</v>
      </c>
      <c r="U800" s="180" t="s">
        <v>1393</v>
      </c>
      <c r="V800" s="180"/>
      <c r="W800" s="179"/>
      <c r="X800" s="179"/>
      <c r="Y800" s="179"/>
    </row>
    <row r="801" spans="1:25" s="19" customFormat="1" x14ac:dyDescent="0.2">
      <c r="A801" s="180">
        <v>39990</v>
      </c>
      <c r="B801" s="193" t="s">
        <v>1444</v>
      </c>
      <c r="C801" s="193" t="s">
        <v>364</v>
      </c>
      <c r="D801" s="193" t="s">
        <v>137</v>
      </c>
      <c r="E801" s="193" t="s">
        <v>144</v>
      </c>
      <c r="F801" s="194">
        <v>37194</v>
      </c>
      <c r="G801" s="186">
        <v>2001</v>
      </c>
      <c r="H801" s="180" t="s">
        <v>1445</v>
      </c>
      <c r="I801" s="180" t="str">
        <f>LEFT($H801,2)</f>
        <v>LA</v>
      </c>
      <c r="J801" s="180" t="str">
        <f>RIGHT($H801,2)</f>
        <v>AR</v>
      </c>
      <c r="K801" s="180" t="str">
        <f>IF($L801=$M801,L801,CONCATENATE($L801,", ",IF(ISBLANK(N801),"",CONCATENATE(N801,", ")),$M801))</f>
        <v>South Central</v>
      </c>
      <c r="L801" s="180" t="str">
        <f>INDEX('State '!$A$1:$C$62,MATCH($I801,'State '!$B:$B,0),3)</f>
        <v>South Central</v>
      </c>
      <c r="M801" s="180" t="str">
        <f>INDEX('State '!$A$1:$C$62,MATCH($J801,'State '!$B:$B,0),3)</f>
        <v>South Central</v>
      </c>
      <c r="N801" s="180"/>
      <c r="O801" s="187">
        <v>45</v>
      </c>
      <c r="P801" s="187">
        <v>41.7</v>
      </c>
      <c r="Q801" s="187">
        <v>427</v>
      </c>
      <c r="R801" s="186">
        <v>30</v>
      </c>
      <c r="S801" s="180" t="s">
        <v>135</v>
      </c>
      <c r="T801" s="180" t="s">
        <v>390</v>
      </c>
      <c r="U801" s="180" t="s">
        <v>1446</v>
      </c>
      <c r="V801" s="180"/>
      <c r="W801" s="179"/>
      <c r="X801" s="179"/>
      <c r="Y801" s="179"/>
    </row>
    <row r="802" spans="1:25" s="19" customFormat="1" x14ac:dyDescent="0.2">
      <c r="A802" s="180">
        <v>39990</v>
      </c>
      <c r="B802" s="193" t="s">
        <v>1487</v>
      </c>
      <c r="C802" s="193" t="s">
        <v>271</v>
      </c>
      <c r="D802" s="193" t="s">
        <v>141</v>
      </c>
      <c r="E802" s="193" t="s">
        <v>144</v>
      </c>
      <c r="F802" s="194">
        <v>37176</v>
      </c>
      <c r="G802" s="186">
        <v>2001</v>
      </c>
      <c r="H802" s="180" t="s">
        <v>1488</v>
      </c>
      <c r="I802" s="180" t="str">
        <f>LEFT($H802,2)</f>
        <v>SK</v>
      </c>
      <c r="J802" s="180" t="str">
        <f>RIGHT($H802,2)</f>
        <v>MN</v>
      </c>
      <c r="K802" s="180" t="str">
        <f>IF($L802=$M802,L802,CONCATENATE($L802,", ",IF(ISBLANK(N802),"",CONCATENATE(N802,", ")),$M802))</f>
        <v>Canada, Mountain, Midwest</v>
      </c>
      <c r="L802" s="180" t="str">
        <f>INDEX('State '!$A$1:$C$62,MATCH($I802,'State '!$B:$B,0),3)</f>
        <v>Canada</v>
      </c>
      <c r="M802" s="180" t="str">
        <f>INDEX('State '!$A$1:$C$62,MATCH($J802,'State '!$B:$B,0),3)</f>
        <v>Midwest</v>
      </c>
      <c r="N802" s="180" t="s">
        <v>2548</v>
      </c>
      <c r="O802" s="187">
        <v>3.9</v>
      </c>
      <c r="P802" s="187">
        <v>5.6</v>
      </c>
      <c r="Q802" s="187"/>
      <c r="R802" s="186">
        <v>24</v>
      </c>
      <c r="S802" s="180" t="s">
        <v>135</v>
      </c>
      <c r="T802" s="180" t="s">
        <v>390</v>
      </c>
      <c r="U802" s="180" t="s">
        <v>1489</v>
      </c>
      <c r="V802" s="180"/>
      <c r="W802" s="179"/>
      <c r="X802" s="179"/>
      <c r="Y802" s="179"/>
    </row>
    <row r="803" spans="1:25" s="19" customFormat="1" x14ac:dyDescent="0.2">
      <c r="A803" s="180">
        <v>39990</v>
      </c>
      <c r="B803" s="193" t="s">
        <v>1485</v>
      </c>
      <c r="C803" s="193" t="s">
        <v>369</v>
      </c>
      <c r="D803" s="193" t="s">
        <v>134</v>
      </c>
      <c r="E803" s="193" t="s">
        <v>144</v>
      </c>
      <c r="F803" s="194">
        <v>37072</v>
      </c>
      <c r="G803" s="186">
        <v>2001</v>
      </c>
      <c r="H803" s="180" t="s">
        <v>19</v>
      </c>
      <c r="I803" s="180" t="str">
        <f>LEFT($H803,2)</f>
        <v>VA</v>
      </c>
      <c r="J803" s="180" t="str">
        <f>RIGHT($H803,2)</f>
        <v>VA</v>
      </c>
      <c r="K803" s="180" t="str">
        <f>IF($L803=$M803,L803,CONCATENATE($L803,", ",IF(ISBLANK(N803),"",CONCATENATE(N803,", ")),$M803))</f>
        <v>Northeast</v>
      </c>
      <c r="L803" s="180" t="str">
        <f>INDEX('State '!$A$1:$C$62,MATCH($I803,'State '!$B:$B,0),3)</f>
        <v>Northeast</v>
      </c>
      <c r="M803" s="180" t="str">
        <f>INDEX('State '!$A$1:$C$62,MATCH($J803,'State '!$B:$B,0),3)</f>
        <v>Northeast</v>
      </c>
      <c r="N803" s="180"/>
      <c r="O803" s="187">
        <v>14.5</v>
      </c>
      <c r="P803" s="187">
        <v>72</v>
      </c>
      <c r="Q803" s="187">
        <v>30</v>
      </c>
      <c r="R803" s="186">
        <v>20</v>
      </c>
      <c r="S803" s="180" t="s">
        <v>139</v>
      </c>
      <c r="T803" s="180" t="s">
        <v>188</v>
      </c>
      <c r="U803" s="180" t="s">
        <v>391</v>
      </c>
      <c r="V803" s="180"/>
      <c r="W803" s="179"/>
      <c r="X803" s="179"/>
      <c r="Y803" s="179"/>
    </row>
    <row r="804" spans="1:25" s="19" customFormat="1" x14ac:dyDescent="0.2">
      <c r="A804" s="180">
        <v>39990</v>
      </c>
      <c r="B804" s="193" t="s">
        <v>1476</v>
      </c>
      <c r="C804" s="193" t="s">
        <v>249</v>
      </c>
      <c r="D804" s="193" t="s">
        <v>141</v>
      </c>
      <c r="E804" s="193" t="s">
        <v>144</v>
      </c>
      <c r="F804" s="194">
        <v>37226</v>
      </c>
      <c r="G804" s="186">
        <v>2001</v>
      </c>
      <c r="H804" s="180" t="s">
        <v>713</v>
      </c>
      <c r="I804" s="180" t="str">
        <f>LEFT($H804,2)</f>
        <v>WY</v>
      </c>
      <c r="J804" s="180" t="str">
        <f>RIGHT($H804,2)</f>
        <v>CO</v>
      </c>
      <c r="K804" s="180" t="str">
        <f>IF($L804=$M804,L804,CONCATENATE($L804,", ",IF(ISBLANK(N804),"",CONCATENATE(N804,", ")),$M804))</f>
        <v>Mountain</v>
      </c>
      <c r="L804" s="180" t="str">
        <f>INDEX('State '!$A$1:$C$62,MATCH($I804,'State '!$B:$B,0),3)</f>
        <v>Mountain</v>
      </c>
      <c r="M804" s="180" t="str">
        <f>INDEX('State '!$A$1:$C$62,MATCH($J804,'State '!$B:$B,0),3)</f>
        <v>Mountain</v>
      </c>
      <c r="N804" s="180"/>
      <c r="O804" s="187">
        <v>159.58000000000001</v>
      </c>
      <c r="P804" s="187">
        <v>155</v>
      </c>
      <c r="Q804" s="187">
        <v>675</v>
      </c>
      <c r="R804" s="186">
        <v>36</v>
      </c>
      <c r="S804" s="180" t="s">
        <v>135</v>
      </c>
      <c r="T804" s="180" t="s">
        <v>390</v>
      </c>
      <c r="U804" s="180" t="s">
        <v>1477</v>
      </c>
      <c r="V804" s="180"/>
      <c r="W804" s="179"/>
      <c r="X804" s="179"/>
      <c r="Y804" s="179"/>
    </row>
    <row r="805" spans="1:25" s="19" customFormat="1" x14ac:dyDescent="0.2">
      <c r="A805" s="180">
        <v>39990</v>
      </c>
      <c r="B805" s="193" t="s">
        <v>1462</v>
      </c>
      <c r="C805" s="193" t="s">
        <v>366</v>
      </c>
      <c r="D805" s="193" t="s">
        <v>134</v>
      </c>
      <c r="E805" s="193" t="s">
        <v>144</v>
      </c>
      <c r="F805" s="194">
        <v>37196</v>
      </c>
      <c r="G805" s="186">
        <v>2001</v>
      </c>
      <c r="H805" s="180" t="s">
        <v>1202</v>
      </c>
      <c r="I805" s="180" t="str">
        <f>LEFT($H805,2)</f>
        <v>KS</v>
      </c>
      <c r="J805" s="180" t="str">
        <f>RIGHT($H805,2)</f>
        <v>MO</v>
      </c>
      <c r="K805" s="180" t="str">
        <f>IF($L805=$M805,L805,CONCATENATE($L805,", ",IF(ISBLANK(N805),"",CONCATENATE(N805,", ")),$M805))</f>
        <v>South Central, Midwest</v>
      </c>
      <c r="L805" s="180" t="str">
        <f>INDEX('State '!$A$1:$C$62,MATCH($I805,'State '!$B:$B,0),3)</f>
        <v>South Central</v>
      </c>
      <c r="M805" s="180" t="str">
        <f>INDEX('State '!$A$1:$C$62,MATCH($J805,'State '!$B:$B,0),3)</f>
        <v>Midwest</v>
      </c>
      <c r="N805" s="180"/>
      <c r="O805" s="187">
        <v>19.7</v>
      </c>
      <c r="P805" s="187">
        <v>36.799999999999997</v>
      </c>
      <c r="Q805" s="187">
        <v>55</v>
      </c>
      <c r="R805" s="186" t="s">
        <v>1463</v>
      </c>
      <c r="S805" s="180" t="s">
        <v>135</v>
      </c>
      <c r="T805" s="180" t="s">
        <v>390</v>
      </c>
      <c r="U805" s="180" t="s">
        <v>1464</v>
      </c>
      <c r="V805" s="180"/>
      <c r="W805" s="185"/>
      <c r="X805" s="179"/>
      <c r="Y805" s="179"/>
    </row>
    <row r="806" spans="1:25" s="19" customFormat="1" ht="25.5" x14ac:dyDescent="0.2">
      <c r="A806" s="180">
        <v>39990</v>
      </c>
      <c r="B806" s="193" t="s">
        <v>1481</v>
      </c>
      <c r="C806" s="193" t="s">
        <v>366</v>
      </c>
      <c r="D806" s="193" t="s">
        <v>141</v>
      </c>
      <c r="E806" s="193" t="s">
        <v>144</v>
      </c>
      <c r="F806" s="194">
        <v>37040</v>
      </c>
      <c r="G806" s="186">
        <v>2001</v>
      </c>
      <c r="H806" s="180" t="s">
        <v>1202</v>
      </c>
      <c r="I806" s="180" t="str">
        <f>LEFT($H806,2)</f>
        <v>KS</v>
      </c>
      <c r="J806" s="180" t="str">
        <f>RIGHT($H806,2)</f>
        <v>MO</v>
      </c>
      <c r="K806" s="180" t="str">
        <f>IF($L806=$M806,L806,CONCATENATE($L806,", ",IF(ISBLANK(N806),"",CONCATENATE(N806,", ")),$M806))</f>
        <v>South Central, Midwest</v>
      </c>
      <c r="L806" s="180" t="str">
        <f>INDEX('State '!$A$1:$C$62,MATCH($I806,'State '!$B:$B,0),3)</f>
        <v>South Central</v>
      </c>
      <c r="M806" s="180" t="str">
        <f>INDEX('State '!$A$1:$C$62,MATCH($J806,'State '!$B:$B,0),3)</f>
        <v>Midwest</v>
      </c>
      <c r="N806" s="180"/>
      <c r="O806" s="187"/>
      <c r="P806" s="187">
        <v>1.5</v>
      </c>
      <c r="Q806" s="187">
        <v>88.2</v>
      </c>
      <c r="R806" s="186">
        <v>24</v>
      </c>
      <c r="S806" s="180" t="s">
        <v>135</v>
      </c>
      <c r="T806" s="180" t="s">
        <v>390</v>
      </c>
      <c r="U806" s="180" t="s">
        <v>1482</v>
      </c>
      <c r="V806" s="180"/>
      <c r="W806" s="179"/>
      <c r="X806" s="179"/>
      <c r="Y806" s="179"/>
    </row>
    <row r="807" spans="1:25" s="19" customFormat="1" x14ac:dyDescent="0.2">
      <c r="A807" s="207">
        <v>39990</v>
      </c>
      <c r="B807" s="193" t="s">
        <v>1509</v>
      </c>
      <c r="C807" s="193" t="s">
        <v>201</v>
      </c>
      <c r="D807" s="193" t="s">
        <v>134</v>
      </c>
      <c r="E807" s="193" t="s">
        <v>144</v>
      </c>
      <c r="F807" s="194">
        <v>36739</v>
      </c>
      <c r="G807" s="195">
        <v>2000</v>
      </c>
      <c r="H807" s="180" t="s">
        <v>35</v>
      </c>
      <c r="I807" s="180" t="str">
        <f>LEFT($H807,2)</f>
        <v>CT</v>
      </c>
      <c r="J807" s="180" t="str">
        <f>RIGHT($H807,2)</f>
        <v>CT</v>
      </c>
      <c r="K807" s="180" t="str">
        <f>IF($L807=$M807,L807,CONCATENATE($L807,", ",IF(ISBLANK(N807),"",CONCATENATE(N807,", ")),$M807))</f>
        <v>Northeast</v>
      </c>
      <c r="L807" s="180" t="str">
        <f>INDEX('State '!$A$1:$C$62,MATCH($I807,'State '!$B:$B,0),3)</f>
        <v>Northeast</v>
      </c>
      <c r="M807" s="180" t="str">
        <f>INDEX('State '!$A$1:$C$62,MATCH($J807,'State '!$B:$B,0),3)</f>
        <v>Northeast</v>
      </c>
      <c r="N807" s="180"/>
      <c r="O807" s="187">
        <v>4.7</v>
      </c>
      <c r="P807" s="187">
        <v>2</v>
      </c>
      <c r="Q807" s="187">
        <v>140</v>
      </c>
      <c r="R807" s="186">
        <v>16</v>
      </c>
      <c r="S807" s="180" t="s">
        <v>135</v>
      </c>
      <c r="T807" s="180" t="s">
        <v>390</v>
      </c>
      <c r="U807" s="180" t="s">
        <v>1510</v>
      </c>
      <c r="V807" s="180"/>
      <c r="W807" s="179"/>
      <c r="X807" s="179"/>
      <c r="Y807" s="179"/>
    </row>
    <row r="808" spans="1:25" s="19" customFormat="1" x14ac:dyDescent="0.2">
      <c r="A808" s="207">
        <v>39990</v>
      </c>
      <c r="B808" s="193" t="s">
        <v>1499</v>
      </c>
      <c r="C808" s="193" t="s">
        <v>201</v>
      </c>
      <c r="D808" s="193" t="s">
        <v>134</v>
      </c>
      <c r="E808" s="193" t="s">
        <v>144</v>
      </c>
      <c r="F808" s="194">
        <v>36617</v>
      </c>
      <c r="G808" s="195">
        <v>2000</v>
      </c>
      <c r="H808" s="180" t="s">
        <v>1500</v>
      </c>
      <c r="I808" s="180" t="str">
        <f>LEFT($H808,2)</f>
        <v>CT</v>
      </c>
      <c r="J808" s="180" t="str">
        <f>RIGHT($H808,2)</f>
        <v>RI</v>
      </c>
      <c r="K808" s="180" t="str">
        <f>IF($L808=$M808,L808,CONCATENATE($L808,", ",IF(ISBLANK(N808),"",CONCATENATE(N808,", ")),$M808))</f>
        <v>Northeast</v>
      </c>
      <c r="L808" s="180" t="str">
        <f>INDEX('State '!$A$1:$C$62,MATCH($I808,'State '!$B:$B,0),3)</f>
        <v>Northeast</v>
      </c>
      <c r="M808" s="180" t="str">
        <f>INDEX('State '!$A$1:$C$62,MATCH($J808,'State '!$B:$B,0),3)</f>
        <v>Northeast</v>
      </c>
      <c r="N808" s="180"/>
      <c r="O808" s="187">
        <v>13.9</v>
      </c>
      <c r="P808" s="187">
        <v>16</v>
      </c>
      <c r="Q808" s="187">
        <v>46</v>
      </c>
      <c r="R808" s="186">
        <v>30</v>
      </c>
      <c r="S808" s="180" t="s">
        <v>135</v>
      </c>
      <c r="T808" s="180" t="s">
        <v>390</v>
      </c>
      <c r="U808" s="180" t="s">
        <v>1501</v>
      </c>
      <c r="V808" s="180"/>
      <c r="W808" s="179"/>
      <c r="X808" s="179"/>
      <c r="Y808" s="179"/>
    </row>
    <row r="809" spans="1:25" s="19" customFormat="1" x14ac:dyDescent="0.2">
      <c r="A809" s="207">
        <v>39990</v>
      </c>
      <c r="B809" s="193" t="s">
        <v>1531</v>
      </c>
      <c r="C809" s="193" t="s">
        <v>208</v>
      </c>
      <c r="D809" s="193" t="s">
        <v>141</v>
      </c>
      <c r="E809" s="193" t="s">
        <v>144</v>
      </c>
      <c r="F809" s="194">
        <v>36861</v>
      </c>
      <c r="G809" s="195">
        <v>2000</v>
      </c>
      <c r="H809" s="180" t="s">
        <v>1532</v>
      </c>
      <c r="I809" s="180" t="str">
        <f>LEFT($H809,2)</f>
        <v>SK</v>
      </c>
      <c r="J809" s="180" t="str">
        <f>RIGHT($H809,2)</f>
        <v>ND</v>
      </c>
      <c r="K809" s="180" t="str">
        <f>IF($L809=$M809,L809,CONCATENATE($L809,", ",IF(ISBLANK(N809),"",CONCATENATE(N809,", ")),$M809))</f>
        <v>Canada, Mountain</v>
      </c>
      <c r="L809" s="180" t="str">
        <f>INDEX('State '!$A$1:$C$62,MATCH($I809,'State '!$B:$B,0),3)</f>
        <v>Canada</v>
      </c>
      <c r="M809" s="180" t="str">
        <f>INDEX('State '!$A$1:$C$62,MATCH($J809,'State '!$B:$B,0),3)</f>
        <v>Mountain</v>
      </c>
      <c r="N809" s="180"/>
      <c r="O809" s="187"/>
      <c r="P809" s="187">
        <v>1</v>
      </c>
      <c r="Q809" s="187">
        <v>1600</v>
      </c>
      <c r="R809" s="186">
        <v>36</v>
      </c>
      <c r="S809" s="180" t="s">
        <v>135</v>
      </c>
      <c r="T809" s="180" t="s">
        <v>390</v>
      </c>
      <c r="U809" s="180" t="s">
        <v>1533</v>
      </c>
      <c r="V809" s="180"/>
      <c r="W809" s="179"/>
      <c r="X809" s="179"/>
      <c r="Y809" s="179"/>
    </row>
    <row r="810" spans="1:25" s="19" customFormat="1" x14ac:dyDescent="0.2">
      <c r="A810" s="207">
        <v>39990</v>
      </c>
      <c r="B810" s="193" t="s">
        <v>1548</v>
      </c>
      <c r="C810" s="193" t="s">
        <v>208</v>
      </c>
      <c r="D810" s="193" t="s">
        <v>137</v>
      </c>
      <c r="E810" s="193" t="s">
        <v>144</v>
      </c>
      <c r="F810" s="194">
        <v>36861</v>
      </c>
      <c r="G810" s="195">
        <v>2000</v>
      </c>
      <c r="H810" s="180" t="s">
        <v>1549</v>
      </c>
      <c r="I810" s="180" t="str">
        <f>LEFT($H810,2)</f>
        <v>SK</v>
      </c>
      <c r="J810" s="180" t="str">
        <f>RIGHT($H810,2)</f>
        <v>IL</v>
      </c>
      <c r="K810" s="180" t="str">
        <f>IF($L810=$M810,L810,CONCATENATE($L810,", ",IF(ISBLANK(N810),"",CONCATENATE(N810,", ")),$M810))</f>
        <v>Canada, Mountain, Midwest</v>
      </c>
      <c r="L810" s="180" t="str">
        <f>INDEX('State '!$A$1:$C$62,MATCH($I810,'State '!$B:$B,0),3)</f>
        <v>Canada</v>
      </c>
      <c r="M810" s="180" t="str">
        <f>INDEX('State '!$A$1:$C$62,MATCH($J810,'State '!$B:$B,0),3)</f>
        <v>Midwest</v>
      </c>
      <c r="N810" s="180" t="s">
        <v>2548</v>
      </c>
      <c r="O810" s="187">
        <v>1305</v>
      </c>
      <c r="P810" s="187">
        <v>886.8</v>
      </c>
      <c r="Q810" s="187">
        <v>1325</v>
      </c>
      <c r="R810" s="186">
        <v>36</v>
      </c>
      <c r="S810" s="180" t="s">
        <v>135</v>
      </c>
      <c r="T810" s="180" t="s">
        <v>390</v>
      </c>
      <c r="U810" s="180" t="s">
        <v>1550</v>
      </c>
      <c r="V810" s="180"/>
      <c r="W810" s="179"/>
      <c r="X810" s="179"/>
      <c r="Y810" s="179"/>
    </row>
    <row r="811" spans="1:25" s="19" customFormat="1" x14ac:dyDescent="0.2">
      <c r="A811" s="180">
        <v>39990</v>
      </c>
      <c r="B811" s="193" t="s">
        <v>1537</v>
      </c>
      <c r="C811" s="193" t="s">
        <v>1791</v>
      </c>
      <c r="D811" s="193" t="s">
        <v>134</v>
      </c>
      <c r="E811" s="193" t="s">
        <v>144</v>
      </c>
      <c r="F811" s="194">
        <v>36584</v>
      </c>
      <c r="G811" s="195">
        <v>2000</v>
      </c>
      <c r="H811" s="180" t="s">
        <v>1538</v>
      </c>
      <c r="I811" s="180" t="str">
        <f>LEFT($H811,2)</f>
        <v>MS</v>
      </c>
      <c r="J811" s="180" t="str">
        <f>RIGHT($H811,2)</f>
        <v>TN</v>
      </c>
      <c r="K811" s="180" t="str">
        <f>IF($L811=$M811,L811,CONCATENATE($L811,", ",IF(ISBLANK(N811),"",CONCATENATE(N811,", ")),$M811))</f>
        <v>South Central, Midwest</v>
      </c>
      <c r="L811" s="180" t="str">
        <f>INDEX('State '!$A$1:$C$62,MATCH($I811,'State '!$B:$B,0),3)</f>
        <v>South Central</v>
      </c>
      <c r="M811" s="180" t="str">
        <f>INDEX('State '!$A$1:$C$62,MATCH($J811,'State '!$B:$B,0),3)</f>
        <v>Midwest</v>
      </c>
      <c r="N811" s="180"/>
      <c r="O811" s="187">
        <v>0.24</v>
      </c>
      <c r="P811" s="187">
        <v>15</v>
      </c>
      <c r="Q811" s="187">
        <v>235</v>
      </c>
      <c r="R811" s="186">
        <v>20</v>
      </c>
      <c r="S811" s="180" t="s">
        <v>135</v>
      </c>
      <c r="T811" s="180" t="s">
        <v>390</v>
      </c>
      <c r="U811" s="180" t="s">
        <v>1539</v>
      </c>
      <c r="V811" s="180"/>
      <c r="W811" s="179"/>
      <c r="X811" s="179"/>
      <c r="Y811" s="179"/>
    </row>
    <row r="812" spans="1:25" s="19" customFormat="1" x14ac:dyDescent="0.2">
      <c r="A812" s="207">
        <v>39990</v>
      </c>
      <c r="B812" s="193" t="s">
        <v>1540</v>
      </c>
      <c r="C812" s="193" t="s">
        <v>1791</v>
      </c>
      <c r="D812" s="193" t="s">
        <v>134</v>
      </c>
      <c r="E812" s="193" t="s">
        <v>144</v>
      </c>
      <c r="F812" s="194">
        <v>36584</v>
      </c>
      <c r="G812" s="195">
        <v>2000</v>
      </c>
      <c r="H812" s="180" t="s">
        <v>47</v>
      </c>
      <c r="I812" s="180" t="str">
        <f>LEFT($H812,2)</f>
        <v>GM</v>
      </c>
      <c r="J812" s="180" t="str">
        <f>RIGHT($H812,2)</f>
        <v>GM</v>
      </c>
      <c r="K812" s="180" t="str">
        <f>IF($L812=$M812,L812,CONCATENATE($L812,", ",IF(ISBLANK(N812),"",CONCATENATE(N812,", ")),$M812))</f>
        <v>Gulf of Mexico</v>
      </c>
      <c r="L812" s="180" t="str">
        <f>INDEX('State '!$A$1:$C$62,MATCH($I812,'State '!$B:$B,0),3)</f>
        <v>Gulf of Mexico</v>
      </c>
      <c r="M812" s="180" t="str">
        <f>INDEX('State '!$A$1:$C$62,MATCH($J812,'State '!$B:$B,0),3)</f>
        <v>Gulf of Mexico</v>
      </c>
      <c r="N812" s="180"/>
      <c r="O812" s="187">
        <v>10</v>
      </c>
      <c r="P812" s="187">
        <v>9.5</v>
      </c>
      <c r="Q812" s="187">
        <v>225</v>
      </c>
      <c r="R812" s="186">
        <v>16</v>
      </c>
      <c r="S812" s="180" t="s">
        <v>135</v>
      </c>
      <c r="T812" s="180" t="s">
        <v>390</v>
      </c>
      <c r="U812" s="180" t="s">
        <v>1541</v>
      </c>
      <c r="V812" s="180"/>
      <c r="W812" s="179"/>
      <c r="X812" s="179"/>
      <c r="Y812" s="179"/>
    </row>
    <row r="813" spans="1:25" s="19" customFormat="1" x14ac:dyDescent="0.2">
      <c r="A813" s="207">
        <v>39990</v>
      </c>
      <c r="B813" s="193" t="s">
        <v>2144</v>
      </c>
      <c r="C813" s="193" t="s">
        <v>1791</v>
      </c>
      <c r="D813" s="193" t="s">
        <v>141</v>
      </c>
      <c r="E813" s="193" t="s">
        <v>144</v>
      </c>
      <c r="F813" s="194">
        <v>36875</v>
      </c>
      <c r="G813" s="195">
        <v>2000</v>
      </c>
      <c r="H813" s="180" t="s">
        <v>1348</v>
      </c>
      <c r="I813" s="180" t="str">
        <f>LEFT($H813,2)</f>
        <v>IL</v>
      </c>
      <c r="J813" s="180" t="str">
        <f>RIGHT($H813,2)</f>
        <v>WI</v>
      </c>
      <c r="K813" s="180" t="str">
        <f>IF($L813=$M813,L813,CONCATENATE($L813,", ",IF(ISBLANK(N813),"",CONCATENATE(N813,", ")),$M813))</f>
        <v>Midwest</v>
      </c>
      <c r="L813" s="180" t="str">
        <f>INDEX('State '!$A$1:$C$62,MATCH($I813,'State '!$B:$B,0),3)</f>
        <v>Midwest</v>
      </c>
      <c r="M813" s="180" t="str">
        <f>INDEX('State '!$A$1:$C$62,MATCH($J813,'State '!$B:$B,0),3)</f>
        <v>Midwest</v>
      </c>
      <c r="N813" s="180"/>
      <c r="O813" s="187">
        <v>23.8</v>
      </c>
      <c r="P813" s="187">
        <v>12</v>
      </c>
      <c r="Q813" s="187">
        <v>109</v>
      </c>
      <c r="R813" s="186">
        <v>30</v>
      </c>
      <c r="S813" s="180" t="s">
        <v>135</v>
      </c>
      <c r="T813" s="180" t="s">
        <v>390</v>
      </c>
      <c r="U813" s="180" t="s">
        <v>1437</v>
      </c>
      <c r="V813" s="180"/>
      <c r="W813" s="179"/>
      <c r="X813" s="179"/>
      <c r="Y813" s="218"/>
    </row>
    <row r="814" spans="1:25" s="19" customFormat="1" x14ac:dyDescent="0.2">
      <c r="A814" s="180">
        <v>39990</v>
      </c>
      <c r="B814" s="193" t="s">
        <v>1506</v>
      </c>
      <c r="C814" s="193" t="s">
        <v>260</v>
      </c>
      <c r="D814" s="193" t="s">
        <v>141</v>
      </c>
      <c r="E814" s="193" t="s">
        <v>144</v>
      </c>
      <c r="F814" s="194">
        <v>36831</v>
      </c>
      <c r="G814" s="195">
        <v>2000</v>
      </c>
      <c r="H814" s="180" t="s">
        <v>25</v>
      </c>
      <c r="I814" s="180" t="str">
        <f>LEFT($H814,2)</f>
        <v>CO</v>
      </c>
      <c r="J814" s="180" t="str">
        <f>RIGHT($H814,2)</f>
        <v>CO</v>
      </c>
      <c r="K814" s="180" t="str">
        <f>IF($L814=$M814,L814,CONCATENATE($L814,", ",IF(ISBLANK(N814),"",CONCATENATE(N814,", ")),$M814))</f>
        <v>Mountain</v>
      </c>
      <c r="L814" s="180" t="str">
        <f>INDEX('State '!$A$1:$C$62,MATCH($I814,'State '!$B:$B,0),3)</f>
        <v>Mountain</v>
      </c>
      <c r="M814" s="180" t="str">
        <f>INDEX('State '!$A$1:$C$62,MATCH($J814,'State '!$B:$B,0),3)</f>
        <v>Mountain</v>
      </c>
      <c r="N814" s="180"/>
      <c r="O814" s="187">
        <v>7</v>
      </c>
      <c r="P814" s="187">
        <v>12.5</v>
      </c>
      <c r="Q814" s="187">
        <v>34</v>
      </c>
      <c r="R814" s="186">
        <v>20</v>
      </c>
      <c r="S814" s="180" t="s">
        <v>135</v>
      </c>
      <c r="T814" s="180" t="s">
        <v>390</v>
      </c>
      <c r="U814" s="180" t="s">
        <v>391</v>
      </c>
      <c r="V814" s="180"/>
      <c r="W814" s="179"/>
      <c r="X814" s="179"/>
      <c r="Y814" s="179"/>
    </row>
    <row r="815" spans="1:25" s="19" customFormat="1" x14ac:dyDescent="0.2">
      <c r="A815" s="180">
        <v>39990</v>
      </c>
      <c r="B815" s="193" t="s">
        <v>1492</v>
      </c>
      <c r="C815" s="193" t="s">
        <v>219</v>
      </c>
      <c r="D815" s="193" t="s">
        <v>141</v>
      </c>
      <c r="E815" s="193" t="s">
        <v>144</v>
      </c>
      <c r="F815" s="194">
        <v>36831</v>
      </c>
      <c r="G815" s="195">
        <v>2000</v>
      </c>
      <c r="H815" s="180" t="s">
        <v>832</v>
      </c>
      <c r="I815" s="180" t="str">
        <f>LEFT($H815,2)</f>
        <v>PA</v>
      </c>
      <c r="J815" s="180" t="str">
        <f>RIGHT($H815,2)</f>
        <v>DE</v>
      </c>
      <c r="K815" s="180" t="str">
        <f>IF($L815=$M815,L815,CONCATENATE($L815,", ",IF(ISBLANK(N815),"",CONCATENATE(N815,", ")),$M815))</f>
        <v>Northeast</v>
      </c>
      <c r="L815" s="180" t="str">
        <f>INDEX('State '!$A$1:$C$62,MATCH($I815,'State '!$B:$B,0),3)</f>
        <v>Northeast</v>
      </c>
      <c r="M815" s="180" t="str">
        <f>INDEX('State '!$A$1:$C$62,MATCH($J815,'State '!$B:$B,0),3)</f>
        <v>Northeast</v>
      </c>
      <c r="N815" s="180"/>
      <c r="O815" s="187">
        <v>3.22</v>
      </c>
      <c r="P815" s="187">
        <v>4</v>
      </c>
      <c r="Q815" s="187">
        <v>7.1</v>
      </c>
      <c r="R815" s="186">
        <v>16</v>
      </c>
      <c r="S815" s="180" t="s">
        <v>135</v>
      </c>
      <c r="T815" s="180" t="s">
        <v>390</v>
      </c>
      <c r="U815" s="180" t="s">
        <v>1493</v>
      </c>
      <c r="V815" s="180"/>
      <c r="W815" s="179"/>
      <c r="X815" s="179"/>
      <c r="Y815" s="179"/>
    </row>
    <row r="816" spans="1:25" s="19" customFormat="1" x14ac:dyDescent="0.2">
      <c r="A816" s="180">
        <v>39990</v>
      </c>
      <c r="B816" s="193" t="s">
        <v>1518</v>
      </c>
      <c r="C816" s="193" t="s">
        <v>371</v>
      </c>
      <c r="D816" s="193" t="s">
        <v>141</v>
      </c>
      <c r="E816" s="193" t="s">
        <v>144</v>
      </c>
      <c r="F816" s="194">
        <v>36817</v>
      </c>
      <c r="G816" s="195">
        <v>2000</v>
      </c>
      <c r="H816" s="180" t="s">
        <v>41</v>
      </c>
      <c r="I816" s="180" t="str">
        <f>LEFT($H816,2)</f>
        <v>MI</v>
      </c>
      <c r="J816" s="180" t="str">
        <f>RIGHT($H816,2)</f>
        <v>MI</v>
      </c>
      <c r="K816" s="180" t="str">
        <f>IF($L816=$M816,L816,CONCATENATE($L816,", ",IF(ISBLANK(N816),"",CONCATENATE(N816,", ")),$M816))</f>
        <v>Midwest</v>
      </c>
      <c r="L816" s="180" t="str">
        <f>INDEX('State '!$A$1:$C$62,MATCH($I816,'State '!$B:$B,0),3)</f>
        <v>Midwest</v>
      </c>
      <c r="M816" s="180" t="str">
        <f>INDEX('State '!$A$1:$C$62,MATCH($J816,'State '!$B:$B,0),3)</f>
        <v>Midwest</v>
      </c>
      <c r="N816" s="180"/>
      <c r="O816" s="187">
        <v>11.1</v>
      </c>
      <c r="P816" s="187">
        <v>14</v>
      </c>
      <c r="Q816" s="187"/>
      <c r="R816" s="186">
        <v>12</v>
      </c>
      <c r="S816" s="180" t="s">
        <v>135</v>
      </c>
      <c r="T816" s="180" t="s">
        <v>390</v>
      </c>
      <c r="U816" s="180" t="s">
        <v>1519</v>
      </c>
      <c r="V816" s="180"/>
      <c r="W816" s="179"/>
      <c r="X816" s="179"/>
      <c r="Y816" s="179"/>
    </row>
    <row r="817" spans="1:25" s="19" customFormat="1" x14ac:dyDescent="0.2">
      <c r="A817" s="180">
        <v>39990</v>
      </c>
      <c r="B817" s="193" t="s">
        <v>1514</v>
      </c>
      <c r="C817" s="193" t="s">
        <v>290</v>
      </c>
      <c r="D817" s="193" t="s">
        <v>134</v>
      </c>
      <c r="E817" s="193" t="s">
        <v>144</v>
      </c>
      <c r="F817" s="194">
        <v>36891</v>
      </c>
      <c r="G817" s="195">
        <v>2000</v>
      </c>
      <c r="H817" s="180" t="s">
        <v>1365</v>
      </c>
      <c r="I817" s="180" t="str">
        <f>LEFT($H817,2)</f>
        <v>OR</v>
      </c>
      <c r="J817" s="180" t="str">
        <f>RIGHT($H817,2)</f>
        <v>NV</v>
      </c>
      <c r="K817" s="180" t="str">
        <f>IF($L817=$M817,L817,CONCATENATE($L817,", ",IF(ISBLANK(N817),"",CONCATENATE(N817,", ")),$M817))</f>
        <v>Pacific, Mountain</v>
      </c>
      <c r="L817" s="180" t="str">
        <f>INDEX('State '!$A$1:$C$62,MATCH($I817,'State '!$B:$B,0),3)</f>
        <v>Pacific</v>
      </c>
      <c r="M817" s="180" t="str">
        <f>INDEX('State '!$A$1:$C$62,MATCH($J817,'State '!$B:$B,0),3)</f>
        <v>Mountain</v>
      </c>
      <c r="N817" s="180"/>
      <c r="O817" s="187">
        <v>10.199999999999999</v>
      </c>
      <c r="P817" s="187">
        <v>16.399999999999999</v>
      </c>
      <c r="Q817" s="187">
        <v>10</v>
      </c>
      <c r="R817" s="186">
        <v>16</v>
      </c>
      <c r="S817" s="180" t="s">
        <v>135</v>
      </c>
      <c r="T817" s="180" t="s">
        <v>390</v>
      </c>
      <c r="U817" s="180" t="s">
        <v>1515</v>
      </c>
      <c r="V817" s="180"/>
      <c r="W817" s="179"/>
      <c r="X817" s="179"/>
      <c r="Y817" s="179"/>
    </row>
    <row r="818" spans="1:25" s="19" customFormat="1" x14ac:dyDescent="0.2">
      <c r="A818" s="180">
        <v>39990</v>
      </c>
      <c r="B818" s="193" t="s">
        <v>1526</v>
      </c>
      <c r="C818" s="193" t="s">
        <v>372</v>
      </c>
      <c r="D818" s="193" t="s">
        <v>137</v>
      </c>
      <c r="E818" s="193" t="s">
        <v>144</v>
      </c>
      <c r="F818" s="194">
        <v>36822</v>
      </c>
      <c r="G818" s="195">
        <v>2000</v>
      </c>
      <c r="H818" s="180" t="s">
        <v>6</v>
      </c>
      <c r="I818" s="180" t="str">
        <f>LEFT($H818,2)</f>
        <v>TX</v>
      </c>
      <c r="J818" s="180" t="str">
        <f>RIGHT($H818,2)</f>
        <v>TX</v>
      </c>
      <c r="K818" s="180" t="str">
        <f>IF($L818=$M818,L818,CONCATENATE($L818,", ",IF(ISBLANK(N818),"",CONCATENATE(N818,", ")),$M818))</f>
        <v>South Central</v>
      </c>
      <c r="L818" s="180" t="str">
        <f>INDEX('State '!$A$1:$C$62,MATCH($I818,'State '!$B:$B,0),3)</f>
        <v>South Central</v>
      </c>
      <c r="M818" s="180" t="str">
        <f>INDEX('State '!$A$1:$C$62,MATCH($J818,'State '!$B:$B,0),3)</f>
        <v>South Central</v>
      </c>
      <c r="N818" s="180"/>
      <c r="O818" s="187">
        <v>45</v>
      </c>
      <c r="P818" s="187">
        <v>102.5</v>
      </c>
      <c r="Q818" s="187">
        <v>300</v>
      </c>
      <c r="R818" s="186">
        <v>24</v>
      </c>
      <c r="S818" s="180" t="s">
        <v>139</v>
      </c>
      <c r="T818" s="180" t="s">
        <v>188</v>
      </c>
      <c r="U818" s="180" t="s">
        <v>391</v>
      </c>
      <c r="V818" s="180"/>
      <c r="W818" s="179"/>
      <c r="X818" s="179"/>
      <c r="Y818" s="179"/>
    </row>
    <row r="819" spans="1:25" s="19" customFormat="1" x14ac:dyDescent="0.2">
      <c r="A819" s="180">
        <v>39990</v>
      </c>
      <c r="B819" s="193" t="s">
        <v>1520</v>
      </c>
      <c r="C819" s="193" t="s">
        <v>372</v>
      </c>
      <c r="D819" s="193" t="s">
        <v>141</v>
      </c>
      <c r="E819" s="193" t="s">
        <v>144</v>
      </c>
      <c r="F819" s="194">
        <v>36822</v>
      </c>
      <c r="G819" s="195">
        <v>2000</v>
      </c>
      <c r="H819" s="180" t="s">
        <v>419</v>
      </c>
      <c r="I819" s="180" t="str">
        <f>LEFT($H819,2)</f>
        <v>TX</v>
      </c>
      <c r="J819" s="180" t="str">
        <f>RIGHT($H819,2)</f>
        <v>MX</v>
      </c>
      <c r="K819" s="180" t="str">
        <f>IF($L819=$M819,L819,CONCATENATE($L819,", ",IF(ISBLANK(N819),"",CONCATENATE(N819,", ")),$M819))</f>
        <v>South Central, Mexico</v>
      </c>
      <c r="L819" s="180" t="str">
        <f>INDEX('State '!$A$1:$C$62,MATCH($I819,'State '!$B:$B,0),3)</f>
        <v>South Central</v>
      </c>
      <c r="M819" s="180" t="str">
        <f>INDEX('State '!$A$1:$C$62,MATCH($J819,'State '!$B:$B,0),3)</f>
        <v>Mexico</v>
      </c>
      <c r="N819" s="180"/>
      <c r="O819" s="187">
        <v>0.2</v>
      </c>
      <c r="P819" s="187">
        <v>0.3</v>
      </c>
      <c r="Q819" s="187">
        <v>300</v>
      </c>
      <c r="R819" s="186">
        <v>24</v>
      </c>
      <c r="S819" s="180" t="s">
        <v>135</v>
      </c>
      <c r="T819" s="180" t="s">
        <v>390</v>
      </c>
      <c r="U819" s="180" t="s">
        <v>1521</v>
      </c>
      <c r="V819" s="180"/>
      <c r="W819" s="179"/>
      <c r="X819" s="179"/>
      <c r="Y819" s="179"/>
    </row>
    <row r="820" spans="1:25" s="19" customFormat="1" x14ac:dyDescent="0.2">
      <c r="A820" s="180">
        <v>39990</v>
      </c>
      <c r="B820" s="193" t="s">
        <v>1529</v>
      </c>
      <c r="C820" s="193" t="s">
        <v>202</v>
      </c>
      <c r="D820" s="193" t="s">
        <v>141</v>
      </c>
      <c r="E820" s="193" t="s">
        <v>144</v>
      </c>
      <c r="F820" s="194">
        <v>36831</v>
      </c>
      <c r="G820" s="195">
        <v>2000</v>
      </c>
      <c r="H820" s="180" t="s">
        <v>7</v>
      </c>
      <c r="I820" s="180" t="str">
        <f>LEFT($H820,2)</f>
        <v>PA</v>
      </c>
      <c r="J820" s="180" t="str">
        <f>RIGHT($H820,2)</f>
        <v>PA</v>
      </c>
      <c r="K820" s="180" t="str">
        <f>IF($L820=$M820,L820,CONCATENATE($L820,", ",IF(ISBLANK(N820),"",CONCATENATE(N820,", ")),$M820))</f>
        <v>Northeast</v>
      </c>
      <c r="L820" s="180" t="str">
        <f>INDEX('State '!$A$1:$C$62,MATCH($I820,'State '!$B:$B,0),3)</f>
        <v>Northeast</v>
      </c>
      <c r="M820" s="180" t="str">
        <f>INDEX('State '!$A$1:$C$62,MATCH($J820,'State '!$B:$B,0),3)</f>
        <v>Northeast</v>
      </c>
      <c r="N820" s="180"/>
      <c r="O820" s="187">
        <v>11.4</v>
      </c>
      <c r="P820" s="187"/>
      <c r="Q820" s="187">
        <v>35</v>
      </c>
      <c r="R820" s="186">
        <v>20</v>
      </c>
      <c r="S820" s="180" t="s">
        <v>135</v>
      </c>
      <c r="T820" s="180" t="s">
        <v>390</v>
      </c>
      <c r="U820" s="180" t="s">
        <v>1530</v>
      </c>
      <c r="V820" s="180"/>
      <c r="W820" s="179"/>
      <c r="X820" s="179"/>
      <c r="Y820" s="179"/>
    </row>
    <row r="821" spans="1:25" s="19" customFormat="1" x14ac:dyDescent="0.2">
      <c r="A821" s="180">
        <v>39990</v>
      </c>
      <c r="B821" s="193" t="s">
        <v>1522</v>
      </c>
      <c r="C821" s="193" t="s">
        <v>2137</v>
      </c>
      <c r="D821" s="193" t="s">
        <v>141</v>
      </c>
      <c r="E821" s="193" t="s">
        <v>144</v>
      </c>
      <c r="F821" s="194">
        <v>36739</v>
      </c>
      <c r="G821" s="195">
        <v>2000</v>
      </c>
      <c r="H821" s="180" t="s">
        <v>28</v>
      </c>
      <c r="I821" s="180" t="str">
        <f>LEFT($H821,2)</f>
        <v>IL</v>
      </c>
      <c r="J821" s="180" t="str">
        <f>RIGHT($H821,2)</f>
        <v>IL</v>
      </c>
      <c r="K821" s="180" t="str">
        <f>IF($L821=$M821,L821,CONCATENATE($L821,", ",IF(ISBLANK(N821),"",CONCATENATE(N821,", ")),$M821))</f>
        <v>Midwest</v>
      </c>
      <c r="L821" s="180" t="str">
        <f>INDEX('State '!$A$1:$C$62,MATCH($I821,'State '!$B:$B,0),3)</f>
        <v>Midwest</v>
      </c>
      <c r="M821" s="180" t="str">
        <f>INDEX('State '!$A$1:$C$62,MATCH($J821,'State '!$B:$B,0),3)</f>
        <v>Midwest</v>
      </c>
      <c r="N821" s="180"/>
      <c r="O821" s="187">
        <v>12.4</v>
      </c>
      <c r="P821" s="187">
        <v>0.6</v>
      </c>
      <c r="Q821" s="187">
        <v>1600</v>
      </c>
      <c r="R821" s="186">
        <v>36</v>
      </c>
      <c r="S821" s="180" t="s">
        <v>135</v>
      </c>
      <c r="T821" s="180" t="s">
        <v>390</v>
      </c>
      <c r="U821" s="180" t="s">
        <v>1523</v>
      </c>
      <c r="V821" s="180"/>
      <c r="W821" s="179"/>
      <c r="X821" s="179"/>
      <c r="Y821" s="179"/>
    </row>
    <row r="822" spans="1:25" s="19" customFormat="1" x14ac:dyDescent="0.2">
      <c r="A822" s="180">
        <v>39990</v>
      </c>
      <c r="B822" s="193" t="s">
        <v>1502</v>
      </c>
      <c r="C822" s="193" t="s">
        <v>262</v>
      </c>
      <c r="D822" s="193" t="s">
        <v>141</v>
      </c>
      <c r="E822" s="193" t="s">
        <v>144</v>
      </c>
      <c r="F822" s="194">
        <v>37196</v>
      </c>
      <c r="G822" s="195">
        <v>2000</v>
      </c>
      <c r="H822" s="180" t="s">
        <v>30</v>
      </c>
      <c r="I822" s="180" t="str">
        <f>LEFT($H822,2)</f>
        <v>MN</v>
      </c>
      <c r="J822" s="180" t="str">
        <f>RIGHT($H822,2)</f>
        <v>MN</v>
      </c>
      <c r="K822" s="180" t="str">
        <f>IF($L822=$M822,L822,CONCATENATE($L822,", ",IF(ISBLANK(N822),"",CONCATENATE(N822,", ")),$M822))</f>
        <v>Midwest</v>
      </c>
      <c r="L822" s="180" t="str">
        <f>INDEX('State '!$A$1:$C$62,MATCH($I822,'State '!$B:$B,0),3)</f>
        <v>Midwest</v>
      </c>
      <c r="M822" s="180" t="str">
        <f>INDEX('State '!$A$1:$C$62,MATCH($J822,'State '!$B:$B,0),3)</f>
        <v>Midwest</v>
      </c>
      <c r="N822" s="180"/>
      <c r="O822" s="187">
        <v>12.5</v>
      </c>
      <c r="P822" s="187">
        <v>14.7</v>
      </c>
      <c r="Q822" s="187">
        <v>23.24</v>
      </c>
      <c r="R822" s="186">
        <v>16</v>
      </c>
      <c r="S822" s="180" t="s">
        <v>135</v>
      </c>
      <c r="T822" s="180" t="s">
        <v>390</v>
      </c>
      <c r="U822" s="180" t="s">
        <v>1503</v>
      </c>
      <c r="V822" s="180"/>
      <c r="W822" s="179"/>
      <c r="X822" s="179"/>
      <c r="Y822" s="179"/>
    </row>
    <row r="823" spans="1:25" s="19" customFormat="1" x14ac:dyDescent="0.2">
      <c r="A823" s="180">
        <v>39990</v>
      </c>
      <c r="B823" s="193" t="s">
        <v>1498</v>
      </c>
      <c r="C823" s="193" t="s">
        <v>262</v>
      </c>
      <c r="D823" s="193" t="s">
        <v>141</v>
      </c>
      <c r="E823" s="193" t="s">
        <v>144</v>
      </c>
      <c r="F823" s="194">
        <v>37196</v>
      </c>
      <c r="G823" s="195">
        <v>2000</v>
      </c>
      <c r="H823" s="180" t="s">
        <v>30</v>
      </c>
      <c r="I823" s="180" t="str">
        <f>LEFT($H823,2)</f>
        <v>MN</v>
      </c>
      <c r="J823" s="180" t="str">
        <f>RIGHT($H823,2)</f>
        <v>MN</v>
      </c>
      <c r="K823" s="180" t="str">
        <f>IF($L823=$M823,L823,CONCATENATE($L823,", ",IF(ISBLANK(N823),"",CONCATENATE(N823,", ")),$M823))</f>
        <v>Midwest</v>
      </c>
      <c r="L823" s="180" t="str">
        <f>INDEX('State '!$A$1:$C$62,MATCH($I823,'State '!$B:$B,0),3)</f>
        <v>Midwest</v>
      </c>
      <c r="M823" s="180" t="str">
        <f>INDEX('State '!$A$1:$C$62,MATCH($J823,'State '!$B:$B,0),3)</f>
        <v>Midwest</v>
      </c>
      <c r="N823" s="180"/>
      <c r="O823" s="187">
        <v>0.5</v>
      </c>
      <c r="P823" s="187"/>
      <c r="Q823" s="187">
        <v>21</v>
      </c>
      <c r="R823" s="186"/>
      <c r="S823" s="180" t="s">
        <v>135</v>
      </c>
      <c r="T823" s="180" t="s">
        <v>390</v>
      </c>
      <c r="U823" s="180" t="s">
        <v>1404</v>
      </c>
      <c r="V823" s="180"/>
      <c r="W823" s="179"/>
      <c r="X823" s="179"/>
      <c r="Y823" s="179"/>
    </row>
    <row r="824" spans="1:25" s="19" customFormat="1" x14ac:dyDescent="0.2">
      <c r="A824" s="180">
        <v>39990</v>
      </c>
      <c r="B824" s="193" t="s">
        <v>1524</v>
      </c>
      <c r="C824" s="193" t="s">
        <v>230</v>
      </c>
      <c r="D824" s="193" t="s">
        <v>141</v>
      </c>
      <c r="E824" s="193" t="s">
        <v>144</v>
      </c>
      <c r="F824" s="194">
        <v>36831</v>
      </c>
      <c r="G824" s="186">
        <v>2000</v>
      </c>
      <c r="H824" s="180" t="s">
        <v>31</v>
      </c>
      <c r="I824" s="180" t="str">
        <f>LEFT($H824,2)</f>
        <v>NV</v>
      </c>
      <c r="J824" s="180" t="str">
        <f>RIGHT($H824,2)</f>
        <v>NV</v>
      </c>
      <c r="K824" s="180" t="str">
        <f>IF($L824=$M824,L824,CONCATENATE($L824,", ",IF(ISBLANK(N824),"",CONCATENATE(N824,", ")),$M824))</f>
        <v>Mountain</v>
      </c>
      <c r="L824" s="180" t="str">
        <f>INDEX('State '!$A$1:$C$62,MATCH($I824,'State '!$B:$B,0),3)</f>
        <v>Mountain</v>
      </c>
      <c r="M824" s="180" t="str">
        <f>INDEX('State '!$A$1:$C$62,MATCH($J824,'State '!$B:$B,0),3)</f>
        <v>Mountain</v>
      </c>
      <c r="N824" s="180"/>
      <c r="O824" s="187">
        <v>5.4</v>
      </c>
      <c r="P824" s="187">
        <v>5.5</v>
      </c>
      <c r="Q824" s="187">
        <v>10.5</v>
      </c>
      <c r="R824" s="186">
        <v>20</v>
      </c>
      <c r="S824" s="180" t="s">
        <v>135</v>
      </c>
      <c r="T824" s="180" t="s">
        <v>390</v>
      </c>
      <c r="U824" s="180" t="s">
        <v>1525</v>
      </c>
      <c r="V824" s="180"/>
      <c r="W824" s="179"/>
      <c r="X824" s="179"/>
      <c r="Y824" s="179"/>
    </row>
    <row r="825" spans="1:25" s="19" customFormat="1" x14ac:dyDescent="0.2">
      <c r="A825" s="180">
        <v>39990</v>
      </c>
      <c r="B825" s="193" t="s">
        <v>1546</v>
      </c>
      <c r="C825" s="193" t="s">
        <v>265</v>
      </c>
      <c r="D825" s="193" t="s">
        <v>141</v>
      </c>
      <c r="E825" s="193" t="s">
        <v>144</v>
      </c>
      <c r="F825" s="194">
        <v>36831</v>
      </c>
      <c r="G825" s="186">
        <v>2000</v>
      </c>
      <c r="H825" s="180" t="s">
        <v>21</v>
      </c>
      <c r="I825" s="180" t="str">
        <f>LEFT($H825,2)</f>
        <v>UT</v>
      </c>
      <c r="J825" s="180" t="str">
        <f>RIGHT($H825,2)</f>
        <v>UT</v>
      </c>
      <c r="K825" s="180" t="str">
        <f>IF($L825=$M825,L825,CONCATENATE($L825,", ",IF(ISBLANK(N825),"",CONCATENATE(N825,", ")),$M825))</f>
        <v>Mountain</v>
      </c>
      <c r="L825" s="180" t="str">
        <f>INDEX('State '!$A$1:$C$62,MATCH($I825,'State '!$B:$B,0),3)</f>
        <v>Mountain</v>
      </c>
      <c r="M825" s="180" t="str">
        <f>INDEX('State '!$A$1:$C$62,MATCH($J825,'State '!$B:$B,0),3)</f>
        <v>Mountain</v>
      </c>
      <c r="N825" s="180"/>
      <c r="O825" s="187">
        <v>3.3</v>
      </c>
      <c r="P825" s="187"/>
      <c r="Q825" s="187">
        <v>280</v>
      </c>
      <c r="R825" s="186"/>
      <c r="S825" s="180" t="s">
        <v>135</v>
      </c>
      <c r="T825" s="180" t="s">
        <v>390</v>
      </c>
      <c r="U825" s="180" t="s">
        <v>1547</v>
      </c>
      <c r="V825" s="180"/>
      <c r="W825" s="179"/>
      <c r="X825" s="179"/>
      <c r="Y825" s="179"/>
    </row>
    <row r="826" spans="1:25" s="19" customFormat="1" x14ac:dyDescent="0.2">
      <c r="A826" s="180">
        <v>39990</v>
      </c>
      <c r="B826" s="193" t="s">
        <v>1495</v>
      </c>
      <c r="C826" s="193" t="s">
        <v>370</v>
      </c>
      <c r="D826" s="193" t="s">
        <v>141</v>
      </c>
      <c r="E826" s="193" t="s">
        <v>144</v>
      </c>
      <c r="F826" s="194">
        <v>36557</v>
      </c>
      <c r="G826" s="186">
        <v>2000</v>
      </c>
      <c r="H826" s="180" t="s">
        <v>1496</v>
      </c>
      <c r="I826" s="180" t="str">
        <f>LEFT($H826,2)</f>
        <v>CA</v>
      </c>
      <c r="J826" s="180" t="str">
        <f>RIGHT($H826,2)</f>
        <v>MX</v>
      </c>
      <c r="K826" s="180" t="str">
        <f>IF($L826=$M826,L826,CONCATENATE($L826,", ",IF(ISBLANK(N826),"",CONCATENATE(N826,", ")),$M826))</f>
        <v>Pacific, Mexico</v>
      </c>
      <c r="L826" s="180" t="str">
        <f>INDEX('State '!$A$1:$C$62,MATCH($I826,'State '!$B:$B,0),3)</f>
        <v>Pacific</v>
      </c>
      <c r="M826" s="180" t="str">
        <f>INDEX('State '!$A$1:$C$62,MATCH($J826,'State '!$B:$B,0),3)</f>
        <v>Mexico</v>
      </c>
      <c r="N826" s="180"/>
      <c r="O826" s="187">
        <v>7</v>
      </c>
      <c r="P826" s="187">
        <v>5</v>
      </c>
      <c r="Q826" s="187">
        <v>300</v>
      </c>
      <c r="R826" s="186">
        <v>30</v>
      </c>
      <c r="S826" s="180" t="s">
        <v>135</v>
      </c>
      <c r="T826" s="180" t="s">
        <v>390</v>
      </c>
      <c r="U826" s="180" t="s">
        <v>1497</v>
      </c>
      <c r="V826" s="180"/>
      <c r="W826" s="179"/>
      <c r="X826" s="179"/>
      <c r="Y826" s="179"/>
    </row>
    <row r="827" spans="1:25" s="19" customFormat="1" x14ac:dyDescent="0.2">
      <c r="A827" s="180">
        <v>39990</v>
      </c>
      <c r="B827" s="193" t="s">
        <v>1544</v>
      </c>
      <c r="C827" s="193" t="s">
        <v>216</v>
      </c>
      <c r="D827" s="193" t="s">
        <v>141</v>
      </c>
      <c r="E827" s="193" t="s">
        <v>144</v>
      </c>
      <c r="F827" s="194">
        <v>36540</v>
      </c>
      <c r="G827" s="186">
        <v>2000</v>
      </c>
      <c r="H827" s="180" t="s">
        <v>17</v>
      </c>
      <c r="I827" s="180" t="str">
        <f>LEFT($H827,2)</f>
        <v>AL</v>
      </c>
      <c r="J827" s="180" t="str">
        <f>RIGHT($H827,2)</f>
        <v>AL</v>
      </c>
      <c r="K827" s="180" t="str">
        <f>IF($L827=$M827,L827,CONCATENATE($L827,", ",IF(ISBLANK(N827),"",CONCATENATE(N827,", ")),$M827))</f>
        <v>South Central</v>
      </c>
      <c r="L827" s="180" t="str">
        <f>INDEX('State '!$A$1:$C$62,MATCH($I827,'State '!$B:$B,0),3)</f>
        <v>South Central</v>
      </c>
      <c r="M827" s="180" t="str">
        <f>INDEX('State '!$A$1:$C$62,MATCH($J827,'State '!$B:$B,0),3)</f>
        <v>South Central</v>
      </c>
      <c r="N827" s="180"/>
      <c r="O827" s="187">
        <v>66.599999999999994</v>
      </c>
      <c r="P827" s="187">
        <v>123</v>
      </c>
      <c r="Q827" s="187">
        <v>75</v>
      </c>
      <c r="R827" s="186" t="s">
        <v>732</v>
      </c>
      <c r="S827" s="180" t="s">
        <v>135</v>
      </c>
      <c r="T827" s="180" t="s">
        <v>390</v>
      </c>
      <c r="U827" s="180" t="s">
        <v>1545</v>
      </c>
      <c r="V827" s="180"/>
      <c r="W827" s="179"/>
      <c r="X827" s="179"/>
      <c r="Y827" s="179"/>
    </row>
    <row r="828" spans="1:25" s="19" customFormat="1" x14ac:dyDescent="0.2">
      <c r="A828" s="180">
        <v>39990</v>
      </c>
      <c r="B828" s="193" t="s">
        <v>1504</v>
      </c>
      <c r="C828" s="193" t="s">
        <v>200</v>
      </c>
      <c r="D828" s="193" t="s">
        <v>134</v>
      </c>
      <c r="E828" s="193" t="s">
        <v>144</v>
      </c>
      <c r="F828" s="194">
        <v>36770</v>
      </c>
      <c r="G828" s="186">
        <v>2000</v>
      </c>
      <c r="H828" s="180" t="s">
        <v>7</v>
      </c>
      <c r="I828" s="180" t="str">
        <f>LEFT($H828,2)</f>
        <v>PA</v>
      </c>
      <c r="J828" s="180" t="str">
        <f>RIGHT($H828,2)</f>
        <v>PA</v>
      </c>
      <c r="K828" s="180" t="str">
        <f>IF($L828=$M828,L828,CONCATENATE($L828,", ",IF(ISBLANK(N828),"",CONCATENATE(N828,", ")),$M828))</f>
        <v>Northeast</v>
      </c>
      <c r="L828" s="180" t="str">
        <f>INDEX('State '!$A$1:$C$62,MATCH($I828,'State '!$B:$B,0),3)</f>
        <v>Northeast</v>
      </c>
      <c r="M828" s="180" t="str">
        <f>INDEX('State '!$A$1:$C$62,MATCH($J828,'State '!$B:$B,0),3)</f>
        <v>Northeast</v>
      </c>
      <c r="N828" s="180"/>
      <c r="O828" s="187">
        <v>5.7</v>
      </c>
      <c r="P828" s="187">
        <v>3.6</v>
      </c>
      <c r="Q828" s="187">
        <v>117</v>
      </c>
      <c r="R828" s="186">
        <v>16</v>
      </c>
      <c r="S828" s="180" t="s">
        <v>135</v>
      </c>
      <c r="T828" s="180" t="s">
        <v>390</v>
      </c>
      <c r="U828" s="180" t="s">
        <v>1505</v>
      </c>
      <c r="V828" s="180"/>
      <c r="W828" s="179"/>
      <c r="X828" s="179"/>
      <c r="Y828" s="179"/>
    </row>
    <row r="829" spans="1:25" s="19" customFormat="1" x14ac:dyDescent="0.2">
      <c r="A829" s="180">
        <v>39990</v>
      </c>
      <c r="B829" s="193" t="s">
        <v>1527</v>
      </c>
      <c r="C829" s="193" t="s">
        <v>200</v>
      </c>
      <c r="D829" s="193" t="s">
        <v>134</v>
      </c>
      <c r="E829" s="193" t="s">
        <v>144</v>
      </c>
      <c r="F829" s="194">
        <v>36708</v>
      </c>
      <c r="G829" s="186">
        <v>2000</v>
      </c>
      <c r="H829" s="180" t="s">
        <v>629</v>
      </c>
      <c r="I829" s="180" t="str">
        <f>LEFT($H829,2)</f>
        <v>IL</v>
      </c>
      <c r="J829" s="180" t="str">
        <f>RIGHT($H829,2)</f>
        <v>IN</v>
      </c>
      <c r="K829" s="180" t="str">
        <f>IF($L829=$M829,L829,CONCATENATE($L829,", ",IF(ISBLANK(N829),"",CONCATENATE(N829,", ")),$M829))</f>
        <v>Midwest</v>
      </c>
      <c r="L829" s="180" t="str">
        <f>INDEX('State '!$A$1:$C$62,MATCH($I829,'State '!$B:$B,0),3)</f>
        <v>Midwest</v>
      </c>
      <c r="M829" s="180" t="str">
        <f>INDEX('State '!$A$1:$C$62,MATCH($J829,'State '!$B:$B,0),3)</f>
        <v>Midwest</v>
      </c>
      <c r="N829" s="180"/>
      <c r="O829" s="187">
        <v>13</v>
      </c>
      <c r="P829" s="187">
        <v>14</v>
      </c>
      <c r="Q829" s="187">
        <v>200</v>
      </c>
      <c r="R829" s="186">
        <v>16</v>
      </c>
      <c r="S829" s="180" t="s">
        <v>135</v>
      </c>
      <c r="T829" s="180" t="s">
        <v>390</v>
      </c>
      <c r="U829" s="180" t="s">
        <v>1528</v>
      </c>
      <c r="V829" s="180"/>
      <c r="W829" s="179"/>
      <c r="X829" s="179"/>
      <c r="Y829" s="179"/>
    </row>
    <row r="830" spans="1:25" s="19" customFormat="1" ht="25.5" x14ac:dyDescent="0.2">
      <c r="A830" s="180">
        <v>39990</v>
      </c>
      <c r="B830" s="193" t="s">
        <v>1511</v>
      </c>
      <c r="C830" s="193" t="s">
        <v>1941</v>
      </c>
      <c r="D830" s="193" t="s">
        <v>141</v>
      </c>
      <c r="E830" s="193" t="s">
        <v>144</v>
      </c>
      <c r="F830" s="194">
        <v>36833</v>
      </c>
      <c r="G830" s="186">
        <v>2000</v>
      </c>
      <c r="H830" s="180" t="s">
        <v>389</v>
      </c>
      <c r="I830" s="180" t="str">
        <f>LEFT($H830,2)</f>
        <v>AL</v>
      </c>
      <c r="J830" s="180" t="str">
        <f>RIGHT($H830,2)</f>
        <v>GA</v>
      </c>
      <c r="K830" s="180" t="str">
        <f>IF($L830=$M830,L830,CONCATENATE($L830,", ",IF(ISBLANK(N830),"",CONCATENATE(N830,", ")),$M830))</f>
        <v>South Central, Southeast</v>
      </c>
      <c r="L830" s="180" t="str">
        <f>INDEX('State '!$A$1:$C$62,MATCH($I830,'State '!$B:$B,0),3)</f>
        <v>South Central</v>
      </c>
      <c r="M830" s="180" t="str">
        <f>INDEX('State '!$A$1:$C$62,MATCH($J830,'State '!$B:$B,0),3)</f>
        <v>Southeast</v>
      </c>
      <c r="N830" s="180"/>
      <c r="O830" s="187">
        <v>108</v>
      </c>
      <c r="P830" s="187">
        <v>44</v>
      </c>
      <c r="Q830" s="187">
        <v>200</v>
      </c>
      <c r="R830" s="186" t="s">
        <v>1512</v>
      </c>
      <c r="S830" s="180" t="s">
        <v>135</v>
      </c>
      <c r="T830" s="180" t="s">
        <v>390</v>
      </c>
      <c r="U830" s="180" t="s">
        <v>1513</v>
      </c>
      <c r="V830" s="180"/>
      <c r="W830" s="179"/>
      <c r="X830" s="179"/>
      <c r="Y830" s="179"/>
    </row>
    <row r="831" spans="1:25" s="19" customFormat="1" x14ac:dyDescent="0.2">
      <c r="A831" s="180">
        <v>39990</v>
      </c>
      <c r="B831" s="193" t="s">
        <v>1924</v>
      </c>
      <c r="C831" s="193" t="s">
        <v>268</v>
      </c>
      <c r="D831" s="193" t="s">
        <v>141</v>
      </c>
      <c r="E831" s="193" t="s">
        <v>144</v>
      </c>
      <c r="F831" s="194">
        <v>36647</v>
      </c>
      <c r="G831" s="186">
        <v>2000</v>
      </c>
      <c r="H831" s="180" t="s">
        <v>1542</v>
      </c>
      <c r="I831" s="180" t="str">
        <f>LEFT($H831,2)</f>
        <v>NM</v>
      </c>
      <c r="J831" s="180" t="str">
        <f>RIGHT($H831,2)</f>
        <v>CA</v>
      </c>
      <c r="K831" s="180" t="str">
        <f>IF($L831=$M831,L831,CONCATENATE($L831,", ",IF(ISBLANK(N831),"",CONCATENATE(N831,", ")),$M831))</f>
        <v>Mountain, Pacific</v>
      </c>
      <c r="L831" s="180" t="str">
        <f>INDEX('State '!$A$1:$C$62,MATCH($I831,'State '!$B:$B,0),3)</f>
        <v>Mountain</v>
      </c>
      <c r="M831" s="180" t="str">
        <f>INDEX('State '!$A$1:$C$62,MATCH($J831,'State '!$B:$B,0),3)</f>
        <v>Pacific</v>
      </c>
      <c r="N831" s="180"/>
      <c r="O831" s="187">
        <v>13</v>
      </c>
      <c r="P831" s="187"/>
      <c r="Q831" s="187">
        <v>136</v>
      </c>
      <c r="R831" s="186">
        <v>30</v>
      </c>
      <c r="S831" s="180" t="s">
        <v>135</v>
      </c>
      <c r="T831" s="180" t="s">
        <v>390</v>
      </c>
      <c r="U831" s="180" t="s">
        <v>1543</v>
      </c>
      <c r="V831" s="180"/>
      <c r="W831" s="179"/>
      <c r="X831" s="179"/>
      <c r="Y831" s="179"/>
    </row>
    <row r="832" spans="1:25" s="19" customFormat="1" x14ac:dyDescent="0.2">
      <c r="A832" s="180">
        <v>39990</v>
      </c>
      <c r="B832" s="193" t="s">
        <v>1507</v>
      </c>
      <c r="C832" s="193" t="s">
        <v>277</v>
      </c>
      <c r="D832" s="193" t="s">
        <v>141</v>
      </c>
      <c r="E832" s="193" t="s">
        <v>144</v>
      </c>
      <c r="F832" s="194">
        <v>36860</v>
      </c>
      <c r="G832" s="186">
        <v>2000</v>
      </c>
      <c r="H832" s="180" t="s">
        <v>1508</v>
      </c>
      <c r="I832" s="180" t="str">
        <f>LEFT($H832,2)</f>
        <v>MI</v>
      </c>
      <c r="J832" s="180" t="str">
        <f>RIGHT($H832,2)</f>
        <v>ON</v>
      </c>
      <c r="K832" s="180" t="str">
        <f>IF($L832=$M832,L832,CONCATENATE($L832,", ",IF(ISBLANK(N832),"",CONCATENATE(N832,", ")),$M832))</f>
        <v>Midwest, Canada</v>
      </c>
      <c r="L832" s="180" t="str">
        <f>INDEX('State '!$A$1:$C$62,MATCH($I832,'State '!$B:$B,0),3)</f>
        <v>Midwest</v>
      </c>
      <c r="M832" s="180" t="str">
        <f>INDEX('State '!$A$1:$C$62,MATCH($J832,'State '!$B:$B,0),3)</f>
        <v>Canada</v>
      </c>
      <c r="N832" s="180"/>
      <c r="O832" s="187">
        <v>24</v>
      </c>
      <c r="P832" s="187">
        <v>15</v>
      </c>
      <c r="Q832" s="187">
        <v>720</v>
      </c>
      <c r="R832" s="186">
        <v>42</v>
      </c>
      <c r="S832" s="180" t="s">
        <v>135</v>
      </c>
      <c r="T832" s="180" t="s">
        <v>842</v>
      </c>
      <c r="U832" s="180" t="s">
        <v>391</v>
      </c>
      <c r="V832" s="180"/>
      <c r="W832" s="179"/>
      <c r="X832" s="179"/>
      <c r="Y832" s="179"/>
    </row>
    <row r="833" spans="1:25" s="19" customFormat="1" x14ac:dyDescent="0.2">
      <c r="A833" s="180">
        <v>39990</v>
      </c>
      <c r="B833" s="193" t="s">
        <v>1534</v>
      </c>
      <c r="C833" s="193" t="s">
        <v>277</v>
      </c>
      <c r="D833" s="193" t="s">
        <v>137</v>
      </c>
      <c r="E833" s="193" t="s">
        <v>144</v>
      </c>
      <c r="F833" s="194">
        <v>36860</v>
      </c>
      <c r="G833" s="186">
        <v>2000</v>
      </c>
      <c r="H833" s="180" t="s">
        <v>1535</v>
      </c>
      <c r="I833" s="180" t="str">
        <f>LEFT($H833,2)</f>
        <v>IL</v>
      </c>
      <c r="J833" s="180" t="str">
        <f>RIGHT($H833,2)</f>
        <v>MI</v>
      </c>
      <c r="K833" s="180" t="str">
        <f>IF($L833=$M833,L833,CONCATENATE($L833,", ",IF(ISBLANK(N833),"",CONCATENATE(N833,", ")),$M833))</f>
        <v>Midwest</v>
      </c>
      <c r="L833" s="180" t="str">
        <f>INDEX('State '!$A$1:$C$62,MATCH($I833,'State '!$B:$B,0),3)</f>
        <v>Midwest</v>
      </c>
      <c r="M833" s="180" t="str">
        <f>INDEX('State '!$A$1:$C$62,MATCH($J833,'State '!$B:$B,0),3)</f>
        <v>Midwest</v>
      </c>
      <c r="N833" s="180"/>
      <c r="O833" s="187">
        <v>447</v>
      </c>
      <c r="P833" s="187">
        <v>329</v>
      </c>
      <c r="Q833" s="187">
        <v>720</v>
      </c>
      <c r="R833" s="186">
        <v>42</v>
      </c>
      <c r="S833" s="180" t="s">
        <v>135</v>
      </c>
      <c r="T833" s="180" t="s">
        <v>390</v>
      </c>
      <c r="U833" s="180" t="s">
        <v>1536</v>
      </c>
      <c r="V833" s="180"/>
      <c r="W833" s="179"/>
      <c r="X833" s="179"/>
      <c r="Y833" s="179"/>
    </row>
    <row r="834" spans="1:25" s="19" customFormat="1" x14ac:dyDescent="0.2">
      <c r="A834" s="180">
        <v>39990</v>
      </c>
      <c r="B834" s="193" t="s">
        <v>1494</v>
      </c>
      <c r="C834" s="193" t="s">
        <v>274</v>
      </c>
      <c r="D834" s="193" t="s">
        <v>141</v>
      </c>
      <c r="E834" s="193" t="s">
        <v>144</v>
      </c>
      <c r="F834" s="194">
        <v>36861</v>
      </c>
      <c r="G834" s="186">
        <v>2000</v>
      </c>
      <c r="H834" s="180" t="s">
        <v>1243</v>
      </c>
      <c r="I834" s="180" t="str">
        <f>LEFT($H834,2)</f>
        <v>WY</v>
      </c>
      <c r="J834" s="180" t="str">
        <f>RIGHT($H834,2)</f>
        <v>MT</v>
      </c>
      <c r="K834" s="180" t="str">
        <f>IF($L834=$M834,L834,CONCATENATE($L834,", ",IF(ISBLANK(N834),"",CONCATENATE(N834,", ")),$M834))</f>
        <v>Mountain</v>
      </c>
      <c r="L834" s="180" t="str">
        <f>INDEX('State '!$A$1:$C$62,MATCH($I834,'State '!$B:$B,0),3)</f>
        <v>Mountain</v>
      </c>
      <c r="M834" s="180" t="str">
        <f>INDEX('State '!$A$1:$C$62,MATCH($J834,'State '!$B:$B,0),3)</f>
        <v>Mountain</v>
      </c>
      <c r="N834" s="180"/>
      <c r="O834" s="187">
        <v>6</v>
      </c>
      <c r="P834" s="187">
        <v>45</v>
      </c>
      <c r="Q834" s="187">
        <v>40</v>
      </c>
      <c r="R834" s="186">
        <v>12</v>
      </c>
      <c r="S834" s="180" t="s">
        <v>135</v>
      </c>
      <c r="T834" s="180" t="s">
        <v>390</v>
      </c>
      <c r="U834" s="180" t="s">
        <v>391</v>
      </c>
      <c r="V834" s="180"/>
      <c r="W834" s="179"/>
      <c r="X834" s="179"/>
      <c r="Y834" s="179"/>
    </row>
    <row r="835" spans="1:25" s="19" customFormat="1" x14ac:dyDescent="0.2">
      <c r="A835" s="180">
        <v>39990</v>
      </c>
      <c r="B835" s="193" t="s">
        <v>1516</v>
      </c>
      <c r="C835" s="193" t="s">
        <v>249</v>
      </c>
      <c r="D835" s="193" t="s">
        <v>141</v>
      </c>
      <c r="E835" s="193" t="s">
        <v>144</v>
      </c>
      <c r="F835" s="194">
        <v>36586</v>
      </c>
      <c r="G835" s="186">
        <v>2000</v>
      </c>
      <c r="H835" s="180" t="s">
        <v>713</v>
      </c>
      <c r="I835" s="180" t="str">
        <f>LEFT($H835,2)</f>
        <v>WY</v>
      </c>
      <c r="J835" s="180" t="str">
        <f>RIGHT($H835,2)</f>
        <v>CO</v>
      </c>
      <c r="K835" s="180" t="str">
        <f>IF($L835=$M835,L835,CONCATENATE($L835,", ",IF(ISBLANK(N835),"",CONCATENATE(N835,", ")),$M835))</f>
        <v>Mountain</v>
      </c>
      <c r="L835" s="180" t="str">
        <f>INDEX('State '!$A$1:$C$62,MATCH($I835,'State '!$B:$B,0),3)</f>
        <v>Mountain</v>
      </c>
      <c r="M835" s="180" t="str">
        <f>INDEX('State '!$A$1:$C$62,MATCH($J835,'State '!$B:$B,0),3)</f>
        <v>Mountain</v>
      </c>
      <c r="N835" s="180"/>
      <c r="O835" s="187">
        <v>12.1</v>
      </c>
      <c r="P835" s="187">
        <v>5.6</v>
      </c>
      <c r="Q835" s="187">
        <v>120</v>
      </c>
      <c r="R835" s="186">
        <v>24</v>
      </c>
      <c r="S835" s="180" t="s">
        <v>135</v>
      </c>
      <c r="T835" s="180" t="s">
        <v>390</v>
      </c>
      <c r="U835" s="180" t="s">
        <v>1517</v>
      </c>
      <c r="V835" s="180"/>
      <c r="W835" s="179"/>
      <c r="X835" s="179"/>
      <c r="Y835" s="179"/>
    </row>
    <row r="836" spans="1:25" s="19" customFormat="1" x14ac:dyDescent="0.2">
      <c r="A836" s="207">
        <v>39990</v>
      </c>
      <c r="B836" s="193" t="s">
        <v>1598</v>
      </c>
      <c r="C836" s="193" t="s">
        <v>201</v>
      </c>
      <c r="D836" s="193" t="s">
        <v>134</v>
      </c>
      <c r="E836" s="193" t="s">
        <v>144</v>
      </c>
      <c r="F836" s="194">
        <v>36161</v>
      </c>
      <c r="G836" s="195">
        <v>1999</v>
      </c>
      <c r="H836" s="180" t="s">
        <v>36</v>
      </c>
      <c r="I836" s="180" t="str">
        <f>LEFT($H836,2)</f>
        <v>MA</v>
      </c>
      <c r="J836" s="180" t="str">
        <f>RIGHT($H836,2)</f>
        <v>MA</v>
      </c>
      <c r="K836" s="180" t="str">
        <f>IF($L836=$M836,L836,CONCATENATE($L836,", ",IF(ISBLANK(N836),"",CONCATENATE(N836,", ")),$M836))</f>
        <v>Northeast</v>
      </c>
      <c r="L836" s="180" t="str">
        <f>INDEX('State '!$A$1:$C$62,MATCH($I836,'State '!$B:$B,0),3)</f>
        <v>Northeast</v>
      </c>
      <c r="M836" s="180" t="str">
        <f>INDEX('State '!$A$1:$C$62,MATCH($J836,'State '!$B:$B,0),3)</f>
        <v>Northeast</v>
      </c>
      <c r="N836" s="180"/>
      <c r="O836" s="187">
        <v>4.7</v>
      </c>
      <c r="P836" s="187">
        <v>2</v>
      </c>
      <c r="Q836" s="187">
        <v>32</v>
      </c>
      <c r="R836" s="186">
        <v>14</v>
      </c>
      <c r="S836" s="180" t="s">
        <v>135</v>
      </c>
      <c r="T836" s="180" t="s">
        <v>390</v>
      </c>
      <c r="U836" s="180" t="s">
        <v>1599</v>
      </c>
      <c r="V836" s="180"/>
      <c r="W836" s="179"/>
      <c r="X836" s="179"/>
      <c r="Y836" s="179"/>
    </row>
    <row r="837" spans="1:25" s="19" customFormat="1" x14ac:dyDescent="0.2">
      <c r="A837" s="207">
        <v>39990</v>
      </c>
      <c r="B837" s="193" t="s">
        <v>1582</v>
      </c>
      <c r="C837" s="193" t="s">
        <v>375</v>
      </c>
      <c r="D837" s="193" t="s">
        <v>141</v>
      </c>
      <c r="E837" s="193" t="s">
        <v>144</v>
      </c>
      <c r="F837" s="194">
        <v>36404</v>
      </c>
      <c r="G837" s="195">
        <v>1999</v>
      </c>
      <c r="H837" s="180" t="s">
        <v>1348</v>
      </c>
      <c r="I837" s="180" t="str">
        <f>LEFT($H837,2)</f>
        <v>IL</v>
      </c>
      <c r="J837" s="180" t="str">
        <f>RIGHT($H837,2)</f>
        <v>WI</v>
      </c>
      <c r="K837" s="180" t="str">
        <f>IF($L837=$M837,L837,CONCATENATE($L837,", ",IF(ISBLANK(N837),"",CONCATENATE(N837,", ")),$M837))</f>
        <v>Midwest</v>
      </c>
      <c r="L837" s="180" t="str">
        <f>INDEX('State '!$A$1:$C$62,MATCH($I837,'State '!$B:$B,0),3)</f>
        <v>Midwest</v>
      </c>
      <c r="M837" s="180" t="str">
        <f>INDEX('State '!$A$1:$C$62,MATCH($J837,'State '!$B:$B,0),3)</f>
        <v>Midwest</v>
      </c>
      <c r="N837" s="180"/>
      <c r="O837" s="187"/>
      <c r="P837" s="187">
        <v>12.4</v>
      </c>
      <c r="Q837" s="187">
        <v>40</v>
      </c>
      <c r="R837" s="186">
        <v>10</v>
      </c>
      <c r="S837" s="180" t="s">
        <v>135</v>
      </c>
      <c r="T837" s="180" t="s">
        <v>390</v>
      </c>
      <c r="U837" s="180" t="s">
        <v>1583</v>
      </c>
      <c r="V837" s="180"/>
      <c r="W837" s="179"/>
      <c r="X837" s="179"/>
      <c r="Y837" s="179"/>
    </row>
    <row r="838" spans="1:25" s="19" customFormat="1" x14ac:dyDescent="0.2">
      <c r="A838" s="207">
        <v>39990</v>
      </c>
      <c r="B838" s="193" t="s">
        <v>1574</v>
      </c>
      <c r="C838" s="193" t="s">
        <v>1791</v>
      </c>
      <c r="D838" s="193" t="s">
        <v>141</v>
      </c>
      <c r="E838" s="193" t="s">
        <v>144</v>
      </c>
      <c r="F838" s="194">
        <v>36465</v>
      </c>
      <c r="G838" s="195">
        <v>1999</v>
      </c>
      <c r="H838" s="180" t="s">
        <v>1348</v>
      </c>
      <c r="I838" s="180" t="str">
        <f>LEFT($H838,2)</f>
        <v>IL</v>
      </c>
      <c r="J838" s="180" t="str">
        <f>RIGHT($H838,2)</f>
        <v>WI</v>
      </c>
      <c r="K838" s="180" t="str">
        <f>IF($L838=$M838,L838,CONCATENATE($L838,", ",IF(ISBLANK(N838),"",CONCATENATE(N838,", ")),$M838))</f>
        <v>Midwest</v>
      </c>
      <c r="L838" s="180" t="str">
        <f>INDEX('State '!$A$1:$C$62,MATCH($I838,'State '!$B:$B,0),3)</f>
        <v>Midwest</v>
      </c>
      <c r="M838" s="180" t="str">
        <f>INDEX('State '!$A$1:$C$62,MATCH($J838,'State '!$B:$B,0),3)</f>
        <v>Midwest</v>
      </c>
      <c r="N838" s="180"/>
      <c r="O838" s="187">
        <v>11.6</v>
      </c>
      <c r="P838" s="187">
        <v>11.7</v>
      </c>
      <c r="Q838" s="187">
        <v>190</v>
      </c>
      <c r="R838" s="186">
        <v>30</v>
      </c>
      <c r="S838" s="180" t="s">
        <v>135</v>
      </c>
      <c r="T838" s="180" t="s">
        <v>390</v>
      </c>
      <c r="U838" s="180" t="s">
        <v>1575</v>
      </c>
      <c r="V838" s="180"/>
      <c r="W838" s="179"/>
      <c r="X838" s="179"/>
      <c r="Y838" s="179"/>
    </row>
    <row r="839" spans="1:25" s="19" customFormat="1" x14ac:dyDescent="0.2">
      <c r="A839" s="180">
        <v>39990</v>
      </c>
      <c r="B839" s="181" t="s">
        <v>1562</v>
      </c>
      <c r="C839" s="181" t="s">
        <v>1941</v>
      </c>
      <c r="D839" s="181" t="s">
        <v>137</v>
      </c>
      <c r="E839" s="193" t="s">
        <v>144</v>
      </c>
      <c r="F839" s="194">
        <v>36465</v>
      </c>
      <c r="G839" s="195">
        <v>1999</v>
      </c>
      <c r="H839" s="180" t="s">
        <v>16</v>
      </c>
      <c r="I839" s="180" t="str">
        <f>LEFT($H839,2)</f>
        <v>NC</v>
      </c>
      <c r="J839" s="180" t="str">
        <f>RIGHT($H839,2)</f>
        <v>NC</v>
      </c>
      <c r="K839" s="180" t="str">
        <f>IF($L839=$M839,L839,CONCATENATE($L839,", ",IF(ISBLANK(N839),"",CONCATENATE(N839,", ")),$M839))</f>
        <v>Southeast</v>
      </c>
      <c r="L839" s="180" t="str">
        <f>INDEX('State '!$A$1:$C$62,MATCH($I839,'State '!$B:$B,0),3)</f>
        <v>Southeast</v>
      </c>
      <c r="M839" s="180" t="str">
        <f>INDEX('State '!$A$1:$C$62,MATCH($J839,'State '!$B:$B,0),3)</f>
        <v>Southeast</v>
      </c>
      <c r="N839" s="180"/>
      <c r="O839" s="187">
        <v>98.3</v>
      </c>
      <c r="P839" s="187">
        <v>67</v>
      </c>
      <c r="Q839" s="186">
        <v>263</v>
      </c>
      <c r="R839" s="186">
        <v>24</v>
      </c>
      <c r="S839" s="180" t="s">
        <v>139</v>
      </c>
      <c r="T839" s="180" t="s">
        <v>188</v>
      </c>
      <c r="U839" s="180" t="s">
        <v>391</v>
      </c>
      <c r="V839" s="180"/>
      <c r="W839" s="179"/>
      <c r="X839" s="179"/>
      <c r="Y839" s="179"/>
    </row>
    <row r="840" spans="1:25" s="19" customFormat="1" x14ac:dyDescent="0.2">
      <c r="A840" s="180">
        <v>39990</v>
      </c>
      <c r="B840" s="193" t="s">
        <v>1910</v>
      </c>
      <c r="C840" s="193" t="s">
        <v>2023</v>
      </c>
      <c r="D840" s="193" t="s">
        <v>141</v>
      </c>
      <c r="E840" s="193" t="s">
        <v>144</v>
      </c>
      <c r="F840" s="194">
        <v>36465</v>
      </c>
      <c r="G840" s="195">
        <v>1999</v>
      </c>
      <c r="H840" s="180" t="s">
        <v>1576</v>
      </c>
      <c r="I840" s="180" t="str">
        <f>LEFT($H840,2)</f>
        <v>LA</v>
      </c>
      <c r="J840" s="180" t="str">
        <f>RIGHT($H840,2)</f>
        <v>KY</v>
      </c>
      <c r="K840" s="180" t="str">
        <f>IF($L840=$M840,L840,CONCATENATE($L840,", ",IF(ISBLANK(N840),"",CONCATENATE(N840,", ")),$M840))</f>
        <v>South Central, Midwest</v>
      </c>
      <c r="L840" s="180" t="str">
        <f>INDEX('State '!$A$1:$C$62,MATCH($I840,'State '!$B:$B,0),3)</f>
        <v>South Central</v>
      </c>
      <c r="M840" s="180" t="str">
        <f>INDEX('State '!$A$1:$C$62,MATCH($J840,'State '!$B:$B,0),3)</f>
        <v>Midwest</v>
      </c>
      <c r="N840" s="180"/>
      <c r="O840" s="187">
        <v>37.68</v>
      </c>
      <c r="P840" s="187"/>
      <c r="Q840" s="187">
        <v>307</v>
      </c>
      <c r="R840" s="186" t="s">
        <v>399</v>
      </c>
      <c r="S840" s="180" t="s">
        <v>135</v>
      </c>
      <c r="T840" s="180" t="s">
        <v>390</v>
      </c>
      <c r="U840" s="180" t="s">
        <v>1577</v>
      </c>
      <c r="V840" s="180"/>
      <c r="W840" s="179"/>
      <c r="X840" s="179"/>
      <c r="Y840" s="179"/>
    </row>
    <row r="841" spans="1:25" s="19" customFormat="1" x14ac:dyDescent="0.2">
      <c r="A841" s="180">
        <v>39990</v>
      </c>
      <c r="B841" s="193" t="s">
        <v>1587</v>
      </c>
      <c r="C841" s="193" t="s">
        <v>263</v>
      </c>
      <c r="D841" s="193" t="s">
        <v>134</v>
      </c>
      <c r="E841" s="193" t="s">
        <v>144</v>
      </c>
      <c r="F841" s="194">
        <v>36465</v>
      </c>
      <c r="G841" s="195">
        <v>1999</v>
      </c>
      <c r="H841" s="180" t="s">
        <v>1588</v>
      </c>
      <c r="I841" s="180" t="str">
        <f>LEFT($H841,2)</f>
        <v>PA</v>
      </c>
      <c r="J841" s="180" t="str">
        <f>RIGHT($H841,2)</f>
        <v>VA</v>
      </c>
      <c r="K841" s="180" t="str">
        <f>IF($L841=$M841,L841,CONCATENATE($L841,", ",IF(ISBLANK(N841),"",CONCATENATE(N841,", ")),$M841))</f>
        <v>Northeast</v>
      </c>
      <c r="L841" s="180" t="str">
        <f>INDEX('State '!$A$1:$C$62,MATCH($I841,'State '!$B:$B,0),3)</f>
        <v>Northeast</v>
      </c>
      <c r="M841" s="180" t="str">
        <f>INDEX('State '!$A$1:$C$62,MATCH($J841,'State '!$B:$B,0),3)</f>
        <v>Northeast</v>
      </c>
      <c r="N841" s="180"/>
      <c r="O841" s="187">
        <v>20</v>
      </c>
      <c r="P841" s="187">
        <v>379</v>
      </c>
      <c r="Q841" s="187">
        <v>108</v>
      </c>
      <c r="R841" s="186"/>
      <c r="S841" s="180" t="s">
        <v>135</v>
      </c>
      <c r="T841" s="180" t="s">
        <v>390</v>
      </c>
      <c r="U841" s="180" t="s">
        <v>1589</v>
      </c>
      <c r="V841" s="180"/>
      <c r="W841" s="179"/>
      <c r="X841" s="179"/>
      <c r="Y841" s="179"/>
    </row>
    <row r="842" spans="1:25" s="19" customFormat="1" x14ac:dyDescent="0.2">
      <c r="A842" s="180">
        <v>39990</v>
      </c>
      <c r="B842" s="193" t="s">
        <v>1607</v>
      </c>
      <c r="C842" s="193" t="s">
        <v>232</v>
      </c>
      <c r="D842" s="193" t="s">
        <v>141</v>
      </c>
      <c r="E842" s="193" t="s">
        <v>144</v>
      </c>
      <c r="F842" s="194">
        <v>36509</v>
      </c>
      <c r="G842" s="195">
        <v>1999</v>
      </c>
      <c r="H842" s="180" t="s">
        <v>10</v>
      </c>
      <c r="I842" s="180" t="str">
        <f>LEFT($H842,2)</f>
        <v>NY</v>
      </c>
      <c r="J842" s="180" t="str">
        <f>RIGHT($H842,2)</f>
        <v>NY</v>
      </c>
      <c r="K842" s="180" t="str">
        <f>IF($L842=$M842,L842,CONCATENATE($L842,", ",IF(ISBLANK(N842),"",CONCATENATE(N842,", ")),$M842))</f>
        <v>Northeast</v>
      </c>
      <c r="L842" s="180" t="str">
        <f>INDEX('State '!$A$1:$C$62,MATCH($I842,'State '!$B:$B,0),3)</f>
        <v>Northeast</v>
      </c>
      <c r="M842" s="180" t="str">
        <f>INDEX('State '!$A$1:$C$62,MATCH($J842,'State '!$B:$B,0),3)</f>
        <v>Northeast</v>
      </c>
      <c r="N842" s="180"/>
      <c r="O842" s="187">
        <v>2.2000000000000002</v>
      </c>
      <c r="P842" s="187">
        <v>2</v>
      </c>
      <c r="Q842" s="187">
        <v>100</v>
      </c>
      <c r="R842" s="186">
        <v>12</v>
      </c>
      <c r="S842" s="180" t="s">
        <v>135</v>
      </c>
      <c r="T842" s="180" t="s">
        <v>390</v>
      </c>
      <c r="U842" s="180" t="s">
        <v>391</v>
      </c>
      <c r="V842" s="180"/>
      <c r="W842" s="179"/>
      <c r="X842" s="179"/>
      <c r="Y842" s="179"/>
    </row>
    <row r="843" spans="1:25" s="19" customFormat="1" x14ac:dyDescent="0.2">
      <c r="A843" s="180">
        <v>39990</v>
      </c>
      <c r="B843" s="193" t="s">
        <v>2220</v>
      </c>
      <c r="C843" s="193" t="s">
        <v>1784</v>
      </c>
      <c r="D843" s="193" t="s">
        <v>141</v>
      </c>
      <c r="E843" s="193" t="s">
        <v>144</v>
      </c>
      <c r="F843" s="194">
        <v>36312</v>
      </c>
      <c r="G843" s="195">
        <v>1999</v>
      </c>
      <c r="H843" s="180" t="s">
        <v>1328</v>
      </c>
      <c r="I843" s="180" t="str">
        <f>LEFT($H843,2)</f>
        <v>AZ</v>
      </c>
      <c r="J843" s="180" t="str">
        <f>RIGHT($H843,2)</f>
        <v>MX</v>
      </c>
      <c r="K843" s="180" t="str">
        <f>IF($L843=$M843,L843,CONCATENATE($L843,", ",IF(ISBLANK(N843),"",CONCATENATE(N843,", ")),$M843))</f>
        <v>Mountain, Mexico</v>
      </c>
      <c r="L843" s="180" t="str">
        <f>INDEX('State '!$A$1:$C$62,MATCH($I843,'State '!$B:$B,0),3)</f>
        <v>Mountain</v>
      </c>
      <c r="M843" s="180" t="str">
        <f>INDEX('State '!$A$1:$C$62,MATCH($J843,'State '!$B:$B,0),3)</f>
        <v>Mexico</v>
      </c>
      <c r="N843" s="180"/>
      <c r="O843" s="187">
        <v>0.8</v>
      </c>
      <c r="P843" s="187">
        <v>1</v>
      </c>
      <c r="Q843" s="187">
        <v>78</v>
      </c>
      <c r="R843" s="186">
        <v>16</v>
      </c>
      <c r="S843" s="180" t="s">
        <v>135</v>
      </c>
      <c r="T843" s="180" t="s">
        <v>390</v>
      </c>
      <c r="U843" s="180" t="s">
        <v>1597</v>
      </c>
      <c r="V843" s="180"/>
      <c r="W843" s="179"/>
      <c r="X843" s="179"/>
      <c r="Y843" s="179"/>
    </row>
    <row r="844" spans="1:25" s="19" customFormat="1" x14ac:dyDescent="0.2">
      <c r="A844" s="180">
        <v>39990</v>
      </c>
      <c r="B844" s="193" t="s">
        <v>1566</v>
      </c>
      <c r="C844" s="193" t="s">
        <v>374</v>
      </c>
      <c r="D844" s="193" t="s">
        <v>141</v>
      </c>
      <c r="E844" s="193" t="s">
        <v>144</v>
      </c>
      <c r="F844" s="194">
        <v>36475</v>
      </c>
      <c r="G844" s="195">
        <v>1999</v>
      </c>
      <c r="H844" s="180" t="s">
        <v>875</v>
      </c>
      <c r="I844" s="180" t="str">
        <f>LEFT($H844,2)</f>
        <v>QU</v>
      </c>
      <c r="J844" s="180" t="str">
        <f>RIGHT($H844,2)</f>
        <v>VT</v>
      </c>
      <c r="K844" s="180" t="str">
        <f>IF($L844=$M844,L844,CONCATENATE($L844,", ",IF(ISBLANK(N844),"",CONCATENATE(N844,", ")),$M844))</f>
        <v>Canada, Northeast</v>
      </c>
      <c r="L844" s="180" t="str">
        <f>INDEX('State '!$A$1:$C$62,MATCH($I844,'State '!$B:$B,0),3)</f>
        <v>Canada</v>
      </c>
      <c r="M844" s="180" t="str">
        <f>INDEX('State '!$A$1:$C$62,MATCH($J844,'State '!$B:$B,0),3)</f>
        <v>Northeast</v>
      </c>
      <c r="N844" s="180"/>
      <c r="O844" s="187">
        <v>3</v>
      </c>
      <c r="P844" s="187">
        <v>190</v>
      </c>
      <c r="Q844" s="187">
        <v>9.1999999999999993</v>
      </c>
      <c r="R844" s="186" t="s">
        <v>948</v>
      </c>
      <c r="S844" s="180" t="s">
        <v>135</v>
      </c>
      <c r="T844" s="180" t="s">
        <v>390</v>
      </c>
      <c r="U844" s="180" t="s">
        <v>1567</v>
      </c>
      <c r="V844" s="180"/>
      <c r="W844" s="179"/>
      <c r="X844" s="179"/>
      <c r="Y844" s="179"/>
    </row>
    <row r="845" spans="1:25" s="19" customFormat="1" x14ac:dyDescent="0.2">
      <c r="A845" s="180">
        <v>39990</v>
      </c>
      <c r="B845" s="193" t="s">
        <v>1580</v>
      </c>
      <c r="C845" s="193" t="s">
        <v>301</v>
      </c>
      <c r="D845" s="193" t="s">
        <v>137</v>
      </c>
      <c r="E845" s="193" t="s">
        <v>144</v>
      </c>
      <c r="F845" s="194">
        <v>36465</v>
      </c>
      <c r="G845" s="195">
        <v>1999</v>
      </c>
      <c r="H845" s="180" t="s">
        <v>1451</v>
      </c>
      <c r="I845" s="180" t="str">
        <f>LEFT($H845,2)</f>
        <v>NB</v>
      </c>
      <c r="J845" s="180" t="str">
        <f>RIGHT($H845,2)</f>
        <v>ME</v>
      </c>
      <c r="K845" s="180" t="str">
        <f>IF($L845=$M845,L845,CONCATENATE($L845,", ",IF(ISBLANK(N845),"",CONCATENATE(N845,", ")),$M845))</f>
        <v>Canada, Northeast</v>
      </c>
      <c r="L845" s="180" t="str">
        <f>INDEX('State '!$A$1:$C$62,MATCH($I845,'State '!$B:$B,0),3)</f>
        <v>Canada</v>
      </c>
      <c r="M845" s="180" t="str">
        <f>INDEX('State '!$A$1:$C$62,MATCH($J845,'State '!$B:$B,0),3)</f>
        <v>Northeast</v>
      </c>
      <c r="N845" s="180"/>
      <c r="O845" s="187">
        <v>611</v>
      </c>
      <c r="P845" s="187">
        <v>347</v>
      </c>
      <c r="Q845" s="187">
        <v>400</v>
      </c>
      <c r="R845" s="186" t="s">
        <v>445</v>
      </c>
      <c r="S845" s="180" t="s">
        <v>135</v>
      </c>
      <c r="T845" s="180" t="s">
        <v>390</v>
      </c>
      <c r="U845" s="180" t="s">
        <v>1581</v>
      </c>
      <c r="V845" s="180"/>
      <c r="W845" s="179"/>
      <c r="X845" s="179"/>
      <c r="Y845" s="179"/>
    </row>
    <row r="846" spans="1:25" s="19" customFormat="1" x14ac:dyDescent="0.2">
      <c r="A846" s="180">
        <v>39990</v>
      </c>
      <c r="B846" s="193" t="s">
        <v>1578</v>
      </c>
      <c r="C846" s="193" t="s">
        <v>301</v>
      </c>
      <c r="D846" s="193" t="s">
        <v>134</v>
      </c>
      <c r="E846" s="193" t="s">
        <v>144</v>
      </c>
      <c r="F846" s="194">
        <v>36465</v>
      </c>
      <c r="G846" s="195">
        <v>1999</v>
      </c>
      <c r="H846" s="180" t="s">
        <v>4</v>
      </c>
      <c r="I846" s="180" t="str">
        <f>LEFT($H846,2)</f>
        <v>ME</v>
      </c>
      <c r="J846" s="180" t="str">
        <f>RIGHT($H846,2)</f>
        <v>ME</v>
      </c>
      <c r="K846" s="180" t="str">
        <f>IF($L846=$M846,L846,CONCATENATE($L846,", ",IF(ISBLANK(N846),"",CONCATENATE(N846,", ")),$M846))</f>
        <v>Northeast</v>
      </c>
      <c r="L846" s="180" t="str">
        <f>INDEX('State '!$A$1:$C$62,MATCH($I846,'State '!$B:$B,0),3)</f>
        <v>Northeast</v>
      </c>
      <c r="M846" s="180" t="str">
        <f>INDEX('State '!$A$1:$C$62,MATCH($J846,'State '!$B:$B,0),3)</f>
        <v>Northeast</v>
      </c>
      <c r="N846" s="180"/>
      <c r="O846" s="187">
        <v>5.6</v>
      </c>
      <c r="P846" s="187">
        <v>1.1000000000000001</v>
      </c>
      <c r="Q846" s="187">
        <v>105</v>
      </c>
      <c r="R846" s="186">
        <v>12</v>
      </c>
      <c r="S846" s="180" t="s">
        <v>135</v>
      </c>
      <c r="T846" s="180" t="s">
        <v>390</v>
      </c>
      <c r="U846" s="180" t="s">
        <v>1579</v>
      </c>
      <c r="V846" s="180"/>
      <c r="W846" s="179"/>
      <c r="X846" s="179"/>
      <c r="Y846" s="179"/>
    </row>
    <row r="847" spans="1:25" s="19" customFormat="1" x14ac:dyDescent="0.2">
      <c r="A847" s="180">
        <v>39990</v>
      </c>
      <c r="B847" s="193" t="s">
        <v>1563</v>
      </c>
      <c r="C847" s="193" t="s">
        <v>373</v>
      </c>
      <c r="D847" s="193" t="s">
        <v>137</v>
      </c>
      <c r="E847" s="193" t="s">
        <v>144</v>
      </c>
      <c r="F847" s="194">
        <v>36461</v>
      </c>
      <c r="G847" s="195">
        <v>1999</v>
      </c>
      <c r="H847" s="180" t="s">
        <v>1564</v>
      </c>
      <c r="I847" s="180" t="str">
        <f>LEFT($H847,2)</f>
        <v>SK</v>
      </c>
      <c r="J847" s="180" t="str">
        <f>RIGHT($H847,2)</f>
        <v>MT</v>
      </c>
      <c r="K847" s="180" t="str">
        <f>IF($L847=$M847,L847,CONCATENATE($L847,", ",IF(ISBLANK(N847),"",CONCATENATE(N847,", ")),$M847))</f>
        <v>Canada, Mountain</v>
      </c>
      <c r="L847" s="180" t="str">
        <f>INDEX('State '!$A$1:$C$62,MATCH($I847,'State '!$B:$B,0),3)</f>
        <v>Canada</v>
      </c>
      <c r="M847" s="180" t="str">
        <f>INDEX('State '!$A$1:$C$62,MATCH($J847,'State '!$B:$B,0),3)</f>
        <v>Mountain</v>
      </c>
      <c r="N847" s="180"/>
      <c r="O847" s="187">
        <v>0.5</v>
      </c>
      <c r="P847" s="187">
        <v>4</v>
      </c>
      <c r="Q847" s="187">
        <v>10</v>
      </c>
      <c r="R847" s="186">
        <v>8</v>
      </c>
      <c r="S847" s="180" t="s">
        <v>135</v>
      </c>
      <c r="T847" s="180" t="s">
        <v>390</v>
      </c>
      <c r="U847" s="180" t="s">
        <v>1565</v>
      </c>
      <c r="V847" s="180"/>
      <c r="W847" s="179"/>
      <c r="X847" s="179"/>
      <c r="Y847" s="179"/>
    </row>
    <row r="848" spans="1:25" s="19" customFormat="1" x14ac:dyDescent="0.2">
      <c r="A848" s="180">
        <v>39990</v>
      </c>
      <c r="B848" s="193" t="s">
        <v>1560</v>
      </c>
      <c r="C848" s="193" t="s">
        <v>202</v>
      </c>
      <c r="D848" s="193" t="s">
        <v>141</v>
      </c>
      <c r="E848" s="193" t="s">
        <v>144</v>
      </c>
      <c r="F848" s="194">
        <v>36404</v>
      </c>
      <c r="G848" s="195">
        <v>1999</v>
      </c>
      <c r="H848" s="180" t="s">
        <v>7</v>
      </c>
      <c r="I848" s="180" t="str">
        <f>LEFT($H848,2)</f>
        <v>PA</v>
      </c>
      <c r="J848" s="180" t="str">
        <f>RIGHT($H848,2)</f>
        <v>PA</v>
      </c>
      <c r="K848" s="180" t="str">
        <f>IF($L848=$M848,L848,CONCATENATE($L848,", ",IF(ISBLANK(N848),"",CONCATENATE(N848,", ")),$M848))</f>
        <v>Northeast</v>
      </c>
      <c r="L848" s="180" t="str">
        <f>INDEX('State '!$A$1:$C$62,MATCH($I848,'State '!$B:$B,0),3)</f>
        <v>Northeast</v>
      </c>
      <c r="M848" s="180" t="str">
        <f>INDEX('State '!$A$1:$C$62,MATCH($J848,'State '!$B:$B,0),3)</f>
        <v>Northeast</v>
      </c>
      <c r="N848" s="180"/>
      <c r="O848" s="187">
        <v>0.11</v>
      </c>
      <c r="P848" s="187"/>
      <c r="Q848" s="187">
        <v>59</v>
      </c>
      <c r="R848" s="186"/>
      <c r="S848" s="180" t="s">
        <v>135</v>
      </c>
      <c r="T848" s="180" t="s">
        <v>390</v>
      </c>
      <c r="U848" s="180" t="s">
        <v>1561</v>
      </c>
      <c r="V848" s="180"/>
      <c r="W848" s="179"/>
      <c r="X848" s="179"/>
      <c r="Y848" s="179"/>
    </row>
    <row r="849" spans="1:25" s="19" customFormat="1" x14ac:dyDescent="0.2">
      <c r="A849" s="180">
        <v>39990</v>
      </c>
      <c r="B849" s="181" t="s">
        <v>1605</v>
      </c>
      <c r="C849" s="181" t="s">
        <v>262</v>
      </c>
      <c r="D849" s="181" t="s">
        <v>141</v>
      </c>
      <c r="E849" s="193" t="s">
        <v>144</v>
      </c>
      <c r="F849" s="194">
        <v>36465</v>
      </c>
      <c r="G849" s="195">
        <v>1999</v>
      </c>
      <c r="H849" s="180" t="s">
        <v>30</v>
      </c>
      <c r="I849" s="180" t="str">
        <f>LEFT($H849,2)</f>
        <v>MN</v>
      </c>
      <c r="J849" s="180" t="str">
        <f>RIGHT($H849,2)</f>
        <v>MN</v>
      </c>
      <c r="K849" s="180" t="str">
        <f>IF($L849=$M849,L849,CONCATENATE($L849,", ",IF(ISBLANK(N849),"",CONCATENATE(N849,", ")),$M849))</f>
        <v>Midwest</v>
      </c>
      <c r="L849" s="180" t="str">
        <f>INDEX('State '!$A$1:$C$62,MATCH($I849,'State '!$B:$B,0),3)</f>
        <v>Midwest</v>
      </c>
      <c r="M849" s="180" t="str">
        <f>INDEX('State '!$A$1:$C$62,MATCH($J849,'State '!$B:$B,0),3)</f>
        <v>Midwest</v>
      </c>
      <c r="N849" s="180"/>
      <c r="O849" s="187">
        <v>0.05</v>
      </c>
      <c r="P849" s="187">
        <v>6</v>
      </c>
      <c r="Q849" s="186">
        <v>50</v>
      </c>
      <c r="R849" s="186"/>
      <c r="S849" s="180" t="s">
        <v>135</v>
      </c>
      <c r="T849" s="180" t="s">
        <v>390</v>
      </c>
      <c r="U849" s="180" t="s">
        <v>1606</v>
      </c>
      <c r="V849" s="180"/>
      <c r="W849" s="179"/>
      <c r="X849" s="179"/>
      <c r="Y849" s="179"/>
    </row>
    <row r="850" spans="1:25" s="19" customFormat="1" x14ac:dyDescent="0.2">
      <c r="A850" s="180">
        <v>39990</v>
      </c>
      <c r="B850" s="193" t="s">
        <v>1559</v>
      </c>
      <c r="C850" s="193" t="s">
        <v>262</v>
      </c>
      <c r="D850" s="193" t="s">
        <v>141</v>
      </c>
      <c r="E850" s="193" t="s">
        <v>144</v>
      </c>
      <c r="F850" s="194">
        <v>36465</v>
      </c>
      <c r="G850" s="195">
        <v>1999</v>
      </c>
      <c r="H850" s="180" t="s">
        <v>30</v>
      </c>
      <c r="I850" s="180" t="str">
        <f>LEFT($H850,2)</f>
        <v>MN</v>
      </c>
      <c r="J850" s="180" t="str">
        <f>RIGHT($H850,2)</f>
        <v>MN</v>
      </c>
      <c r="K850" s="180" t="str">
        <f>IF($L850=$M850,L850,CONCATENATE($L850,", ",IF(ISBLANK(N850),"",CONCATENATE(N850,", ")),$M850))</f>
        <v>Midwest</v>
      </c>
      <c r="L850" s="180" t="str">
        <f>INDEX('State '!$A$1:$C$62,MATCH($I850,'State '!$B:$B,0),3)</f>
        <v>Midwest</v>
      </c>
      <c r="M850" s="180" t="str">
        <f>INDEX('State '!$A$1:$C$62,MATCH($J850,'State '!$B:$B,0),3)</f>
        <v>Midwest</v>
      </c>
      <c r="N850" s="180"/>
      <c r="O850" s="187">
        <v>1</v>
      </c>
      <c r="P850" s="187"/>
      <c r="Q850" s="187">
        <v>31</v>
      </c>
      <c r="R850" s="186"/>
      <c r="S850" s="180" t="s">
        <v>135</v>
      </c>
      <c r="T850" s="180" t="s">
        <v>390</v>
      </c>
      <c r="U850" s="180" t="s">
        <v>1404</v>
      </c>
      <c r="V850" s="180"/>
      <c r="W850" s="179"/>
      <c r="X850" s="179"/>
      <c r="Y850" s="179"/>
    </row>
    <row r="851" spans="1:25" s="19" customFormat="1" x14ac:dyDescent="0.2">
      <c r="A851" s="180">
        <v>39990</v>
      </c>
      <c r="B851" s="193" t="s">
        <v>1600</v>
      </c>
      <c r="C851" s="193" t="s">
        <v>258</v>
      </c>
      <c r="D851" s="193" t="s">
        <v>141</v>
      </c>
      <c r="E851" s="193" t="s">
        <v>144</v>
      </c>
      <c r="F851" s="194">
        <v>36465</v>
      </c>
      <c r="G851" s="186">
        <v>1999</v>
      </c>
      <c r="H851" s="180" t="s">
        <v>410</v>
      </c>
      <c r="I851" s="180" t="str">
        <f>LEFT($H851,2)</f>
        <v>OR</v>
      </c>
      <c r="J851" s="180" t="str">
        <f>RIGHT($H851,2)</f>
        <v>WA</v>
      </c>
      <c r="K851" s="180" t="str">
        <f>IF($L851=$M851,L851,CONCATENATE($L851,", ",IF(ISBLANK(N851),"",CONCATENATE(N851,", ")),$M851))</f>
        <v>Pacific</v>
      </c>
      <c r="L851" s="180" t="str">
        <f>INDEX('State '!$A$1:$C$62,MATCH($I851,'State '!$B:$B,0),3)</f>
        <v>Pacific</v>
      </c>
      <c r="M851" s="180" t="str">
        <f>INDEX('State '!$A$1:$C$62,MATCH($J851,'State '!$B:$B,0),3)</f>
        <v>Pacific</v>
      </c>
      <c r="N851" s="180"/>
      <c r="O851" s="187">
        <v>17</v>
      </c>
      <c r="P851" s="187"/>
      <c r="Q851" s="187">
        <v>51</v>
      </c>
      <c r="R851" s="186" t="s">
        <v>1227</v>
      </c>
      <c r="S851" s="180" t="s">
        <v>135</v>
      </c>
      <c r="T851" s="180" t="s">
        <v>390</v>
      </c>
      <c r="U851" s="180" t="s">
        <v>1601</v>
      </c>
      <c r="V851" s="180"/>
      <c r="W851" s="179"/>
      <c r="X851" s="179"/>
      <c r="Y851" s="179"/>
    </row>
    <row r="852" spans="1:25" s="19" customFormat="1" x14ac:dyDescent="0.2">
      <c r="A852" s="180">
        <v>39990</v>
      </c>
      <c r="B852" s="181" t="s">
        <v>1590</v>
      </c>
      <c r="C852" s="181" t="s">
        <v>377</v>
      </c>
      <c r="D852" s="181" t="s">
        <v>137</v>
      </c>
      <c r="E852" s="193" t="s">
        <v>144</v>
      </c>
      <c r="F852" s="194">
        <v>36206</v>
      </c>
      <c r="G852" s="186">
        <v>1999</v>
      </c>
      <c r="H852" s="180" t="s">
        <v>1591</v>
      </c>
      <c r="I852" s="180" t="str">
        <f>LEFT($H852,2)</f>
        <v>QU</v>
      </c>
      <c r="J852" s="180" t="str">
        <f>RIGHT($H852,2)</f>
        <v>ME</v>
      </c>
      <c r="K852" s="180" t="str">
        <f>IF($L852=$M852,L852,CONCATENATE($L852,", ",IF(ISBLANK(N852),"",CONCATENATE(N852,", ")),$M852))</f>
        <v>Canada, Northeast</v>
      </c>
      <c r="L852" s="180" t="str">
        <f>INDEX('State '!$A$1:$C$62,MATCH($I852,'State '!$B:$B,0),3)</f>
        <v>Canada</v>
      </c>
      <c r="M852" s="180" t="str">
        <f>INDEX('State '!$A$1:$C$62,MATCH($J852,'State '!$B:$B,0),3)</f>
        <v>Northeast</v>
      </c>
      <c r="N852" s="180"/>
      <c r="O852" s="187">
        <v>302.89999999999998</v>
      </c>
      <c r="P852" s="187">
        <v>271</v>
      </c>
      <c r="Q852" s="186">
        <v>178</v>
      </c>
      <c r="R852" s="186">
        <v>24</v>
      </c>
      <c r="S852" s="180" t="s">
        <v>135</v>
      </c>
      <c r="T852" s="180" t="s">
        <v>390</v>
      </c>
      <c r="U852" s="180" t="s">
        <v>1592</v>
      </c>
      <c r="V852" s="180"/>
      <c r="W852" s="179"/>
      <c r="X852" s="179"/>
      <c r="Y852" s="179"/>
    </row>
    <row r="853" spans="1:25" s="19" customFormat="1" x14ac:dyDescent="0.2">
      <c r="A853" s="180">
        <v>39990</v>
      </c>
      <c r="B853" s="193" t="s">
        <v>1584</v>
      </c>
      <c r="C853" s="193" t="s">
        <v>376</v>
      </c>
      <c r="D853" s="193" t="s">
        <v>137</v>
      </c>
      <c r="E853" s="193" t="s">
        <v>144</v>
      </c>
      <c r="F853" s="194">
        <v>36153</v>
      </c>
      <c r="G853" s="186">
        <v>1999</v>
      </c>
      <c r="H853" s="180" t="s">
        <v>1585</v>
      </c>
      <c r="I853" s="180" t="str">
        <f>LEFT($H853,2)</f>
        <v>ME</v>
      </c>
      <c r="J853" s="180" t="str">
        <f>RIGHT($H853,2)</f>
        <v>MA</v>
      </c>
      <c r="K853" s="180" t="str">
        <f>IF($L853=$M853,L853,CONCATENATE($L853,", ",IF(ISBLANK(N853),"",CONCATENATE(N853,", ")),$M853))</f>
        <v>Northeast</v>
      </c>
      <c r="L853" s="180" t="str">
        <f>INDEX('State '!$A$1:$C$62,MATCH($I853,'State '!$B:$B,0),3)</f>
        <v>Northeast</v>
      </c>
      <c r="M853" s="180" t="str">
        <f>INDEX('State '!$A$1:$C$62,MATCH($J853,'State '!$B:$B,0),3)</f>
        <v>Northeast</v>
      </c>
      <c r="N853" s="180"/>
      <c r="O853" s="187">
        <v>175</v>
      </c>
      <c r="P853" s="187">
        <v>100</v>
      </c>
      <c r="Q853" s="187">
        <v>631.79999999999995</v>
      </c>
      <c r="R853" s="186">
        <v>30</v>
      </c>
      <c r="S853" s="180" t="s">
        <v>135</v>
      </c>
      <c r="T853" s="180" t="s">
        <v>390</v>
      </c>
      <c r="U853" s="180" t="s">
        <v>1586</v>
      </c>
      <c r="V853" s="180"/>
      <c r="W853" s="179"/>
      <c r="X853" s="179"/>
      <c r="Y853" s="179"/>
    </row>
    <row r="854" spans="1:25" s="19" customFormat="1" x14ac:dyDescent="0.2">
      <c r="A854" s="180">
        <v>39990</v>
      </c>
      <c r="B854" s="193" t="s">
        <v>1595</v>
      </c>
      <c r="C854" s="193" t="s">
        <v>338</v>
      </c>
      <c r="D854" s="193" t="s">
        <v>134</v>
      </c>
      <c r="E854" s="193" t="s">
        <v>144</v>
      </c>
      <c r="F854" s="194">
        <v>36465</v>
      </c>
      <c r="G854" s="186">
        <v>1999</v>
      </c>
      <c r="H854" s="180" t="s">
        <v>2</v>
      </c>
      <c r="I854" s="180" t="str">
        <f>LEFT($H854,2)</f>
        <v>OR</v>
      </c>
      <c r="J854" s="180" t="str">
        <f>RIGHT($H854,2)</f>
        <v>OR</v>
      </c>
      <c r="K854" s="180" t="str">
        <f>IF($L854=$M854,L854,CONCATENATE($L854,", ",IF(ISBLANK(N854),"",CONCATENATE(N854,", ")),$M854))</f>
        <v>Pacific</v>
      </c>
      <c r="L854" s="180" t="str">
        <f>INDEX('State '!$A$1:$C$62,MATCH($I854,'State '!$B:$B,0),3)</f>
        <v>Pacific</v>
      </c>
      <c r="M854" s="180" t="str">
        <f>INDEX('State '!$A$1:$C$62,MATCH($J854,'State '!$B:$B,0),3)</f>
        <v>Pacific</v>
      </c>
      <c r="N854" s="180"/>
      <c r="O854" s="187">
        <v>35</v>
      </c>
      <c r="P854" s="187">
        <v>29</v>
      </c>
      <c r="Q854" s="187">
        <v>190</v>
      </c>
      <c r="R854" s="186">
        <v>24</v>
      </c>
      <c r="S854" s="180" t="s">
        <v>139</v>
      </c>
      <c r="T854" s="180" t="s">
        <v>188</v>
      </c>
      <c r="U854" s="180" t="s">
        <v>391</v>
      </c>
      <c r="V854" s="180"/>
      <c r="W854" s="179"/>
      <c r="X854" s="179"/>
      <c r="Y854" s="179"/>
    </row>
    <row r="855" spans="1:25" s="19" customFormat="1" x14ac:dyDescent="0.2">
      <c r="A855" s="180">
        <v>39990</v>
      </c>
      <c r="B855" s="193" t="s">
        <v>1551</v>
      </c>
      <c r="C855" s="193" t="s">
        <v>207</v>
      </c>
      <c r="D855" s="193" t="s">
        <v>134</v>
      </c>
      <c r="E855" s="193" t="s">
        <v>144</v>
      </c>
      <c r="F855" s="194">
        <v>36495</v>
      </c>
      <c r="G855" s="186">
        <v>1999</v>
      </c>
      <c r="H855" s="180" t="s">
        <v>14</v>
      </c>
      <c r="I855" s="180" t="str">
        <f>LEFT($H855,2)</f>
        <v>MS</v>
      </c>
      <c r="J855" s="180" t="str">
        <f>RIGHT($H855,2)</f>
        <v>MS</v>
      </c>
      <c r="K855" s="180" t="str">
        <f>IF($L855=$M855,L855,CONCATENATE($L855,", ",IF(ISBLANK(N855),"",CONCATENATE(N855,", ")),$M855))</f>
        <v>South Central</v>
      </c>
      <c r="L855" s="180" t="str">
        <f>INDEX('State '!$A$1:$C$62,MATCH($I855,'State '!$B:$B,0),3)</f>
        <v>South Central</v>
      </c>
      <c r="M855" s="180" t="str">
        <f>INDEX('State '!$A$1:$C$62,MATCH($J855,'State '!$B:$B,0),3)</f>
        <v>South Central</v>
      </c>
      <c r="N855" s="180"/>
      <c r="O855" s="187">
        <v>0.23</v>
      </c>
      <c r="P855" s="187">
        <v>3</v>
      </c>
      <c r="Q855" s="187">
        <v>216</v>
      </c>
      <c r="R855" s="186"/>
      <c r="S855" s="180" t="s">
        <v>135</v>
      </c>
      <c r="T855" s="180" t="s">
        <v>390</v>
      </c>
      <c r="U855" s="180" t="s">
        <v>1552</v>
      </c>
      <c r="V855" s="180"/>
      <c r="W855" s="179"/>
      <c r="X855" s="179"/>
      <c r="Y855" s="179"/>
    </row>
    <row r="856" spans="1:25" s="19" customFormat="1" x14ac:dyDescent="0.2">
      <c r="A856" s="180">
        <v>39990</v>
      </c>
      <c r="B856" s="193" t="s">
        <v>1553</v>
      </c>
      <c r="C856" s="193" t="s">
        <v>207</v>
      </c>
      <c r="D856" s="193" t="s">
        <v>141</v>
      </c>
      <c r="E856" s="193" t="s">
        <v>144</v>
      </c>
      <c r="F856" s="194">
        <v>36418</v>
      </c>
      <c r="G856" s="186">
        <v>1999</v>
      </c>
      <c r="H856" s="180" t="s">
        <v>419</v>
      </c>
      <c r="I856" s="180" t="str">
        <f>LEFT($H856,2)</f>
        <v>TX</v>
      </c>
      <c r="J856" s="180" t="str">
        <f>RIGHT($H856,2)</f>
        <v>MX</v>
      </c>
      <c r="K856" s="180" t="str">
        <f>IF($L856=$M856,L856,CONCATENATE($L856,", ",IF(ISBLANK(N856),"",CONCATENATE(N856,", ")),$M856))</f>
        <v>South Central, Mexico</v>
      </c>
      <c r="L856" s="180" t="str">
        <f>INDEX('State '!$A$1:$C$62,MATCH($I856,'State '!$B:$B,0),3)</f>
        <v>South Central</v>
      </c>
      <c r="M856" s="180" t="str">
        <f>INDEX('State '!$A$1:$C$62,MATCH($J856,'State '!$B:$B,0),3)</f>
        <v>Mexico</v>
      </c>
      <c r="N856" s="180"/>
      <c r="O856" s="187">
        <v>15</v>
      </c>
      <c r="P856" s="187">
        <v>9.5</v>
      </c>
      <c r="Q856" s="187">
        <v>215</v>
      </c>
      <c r="R856" s="186">
        <v>24</v>
      </c>
      <c r="S856" s="180" t="s">
        <v>135</v>
      </c>
      <c r="T856" s="180" t="s">
        <v>390</v>
      </c>
      <c r="U856" s="180" t="s">
        <v>1554</v>
      </c>
      <c r="V856" s="180"/>
      <c r="W856" s="179"/>
      <c r="X856" s="179"/>
      <c r="Y856" s="179"/>
    </row>
    <row r="857" spans="1:25" s="19" customFormat="1" x14ac:dyDescent="0.2">
      <c r="A857" s="180">
        <v>39990</v>
      </c>
      <c r="B857" s="193" t="s">
        <v>1557</v>
      </c>
      <c r="C857" s="193" t="s">
        <v>200</v>
      </c>
      <c r="D857" s="193" t="s">
        <v>141</v>
      </c>
      <c r="E857" s="193" t="s">
        <v>144</v>
      </c>
      <c r="F857" s="194">
        <v>36465</v>
      </c>
      <c r="G857" s="186">
        <v>1999</v>
      </c>
      <c r="H857" s="180" t="s">
        <v>7</v>
      </c>
      <c r="I857" s="180" t="str">
        <f>LEFT($H857,2)</f>
        <v>PA</v>
      </c>
      <c r="J857" s="180" t="str">
        <f>RIGHT($H857,2)</f>
        <v>PA</v>
      </c>
      <c r="K857" s="180" t="str">
        <f>IF($L857=$M857,L857,CONCATENATE($L857,", ",IF(ISBLANK(N857),"",CONCATENATE(N857,", ")),$M857))</f>
        <v>Northeast</v>
      </c>
      <c r="L857" s="180" t="str">
        <f>INDEX('State '!$A$1:$C$62,MATCH($I857,'State '!$B:$B,0),3)</f>
        <v>Northeast</v>
      </c>
      <c r="M857" s="180" t="str">
        <f>INDEX('State '!$A$1:$C$62,MATCH($J857,'State '!$B:$B,0),3)</f>
        <v>Northeast</v>
      </c>
      <c r="N857" s="180"/>
      <c r="O857" s="187">
        <v>10.9</v>
      </c>
      <c r="P857" s="187">
        <v>8.06</v>
      </c>
      <c r="Q857" s="187">
        <v>49</v>
      </c>
      <c r="R857" s="186">
        <v>36</v>
      </c>
      <c r="S857" s="180" t="s">
        <v>135</v>
      </c>
      <c r="T857" s="180" t="s">
        <v>390</v>
      </c>
      <c r="U857" s="180" t="s">
        <v>1558</v>
      </c>
      <c r="V857" s="180"/>
      <c r="W857" s="179"/>
      <c r="X857" s="179"/>
      <c r="Y857" s="179"/>
    </row>
    <row r="858" spans="1:25" s="19" customFormat="1" x14ac:dyDescent="0.2">
      <c r="A858" s="180">
        <v>39990</v>
      </c>
      <c r="B858" s="193" t="s">
        <v>1602</v>
      </c>
      <c r="C858" s="193" t="s">
        <v>1941</v>
      </c>
      <c r="D858" s="193" t="s">
        <v>134</v>
      </c>
      <c r="E858" s="193" t="s">
        <v>144</v>
      </c>
      <c r="F858" s="194">
        <v>36281</v>
      </c>
      <c r="G858" s="186">
        <v>1999</v>
      </c>
      <c r="H858" s="180" t="s">
        <v>16</v>
      </c>
      <c r="I858" s="180" t="str">
        <f>LEFT($H858,2)</f>
        <v>NC</v>
      </c>
      <c r="J858" s="180" t="str">
        <f>RIGHT($H858,2)</f>
        <v>NC</v>
      </c>
      <c r="K858" s="180" t="str">
        <f>IF($L858=$M858,L858,CONCATENATE($L858,", ",IF(ISBLANK(N858),"",CONCATENATE(N858,", ")),$M858))</f>
        <v>Southeast</v>
      </c>
      <c r="L858" s="180" t="str">
        <f>INDEX('State '!$A$1:$C$62,MATCH($I858,'State '!$B:$B,0),3)</f>
        <v>Southeast</v>
      </c>
      <c r="M858" s="180" t="str">
        <f>INDEX('State '!$A$1:$C$62,MATCH($J858,'State '!$B:$B,0),3)</f>
        <v>Southeast</v>
      </c>
      <c r="N858" s="180"/>
      <c r="O858" s="187">
        <v>0.71</v>
      </c>
      <c r="P858" s="187">
        <v>1</v>
      </c>
      <c r="Q858" s="187">
        <v>400</v>
      </c>
      <c r="R858" s="186" t="s">
        <v>1603</v>
      </c>
      <c r="S858" s="180" t="s">
        <v>135</v>
      </c>
      <c r="T858" s="180" t="s">
        <v>390</v>
      </c>
      <c r="U858" s="180" t="s">
        <v>1604</v>
      </c>
      <c r="V858" s="180"/>
      <c r="W858" s="179"/>
      <c r="X858" s="179"/>
      <c r="Y858" s="179"/>
    </row>
    <row r="859" spans="1:25" s="19" customFormat="1" x14ac:dyDescent="0.2">
      <c r="A859" s="180">
        <v>39990</v>
      </c>
      <c r="B859" s="193" t="s">
        <v>1568</v>
      </c>
      <c r="C859" s="193" t="s">
        <v>308</v>
      </c>
      <c r="D859" s="193" t="s">
        <v>141</v>
      </c>
      <c r="E859" s="193" t="s">
        <v>144</v>
      </c>
      <c r="F859" s="194">
        <v>36206</v>
      </c>
      <c r="G859" s="186">
        <v>1999</v>
      </c>
      <c r="H859" s="180" t="s">
        <v>25</v>
      </c>
      <c r="I859" s="180" t="str">
        <f>LEFT($H859,2)</f>
        <v>CO</v>
      </c>
      <c r="J859" s="180" t="str">
        <f>RIGHT($H859,2)</f>
        <v>CO</v>
      </c>
      <c r="K859" s="180" t="str">
        <f>IF($L859=$M859,L859,CONCATENATE($L859,", ",IF(ISBLANK(N859),"",CONCATENATE(N859,", ")),$M859))</f>
        <v>Mountain</v>
      </c>
      <c r="L859" s="180" t="str">
        <f>INDEX('State '!$A$1:$C$62,MATCH($I859,'State '!$B:$B,0),3)</f>
        <v>Mountain</v>
      </c>
      <c r="M859" s="180" t="str">
        <f>INDEX('State '!$A$1:$C$62,MATCH($J859,'State '!$B:$B,0),3)</f>
        <v>Mountain</v>
      </c>
      <c r="N859" s="180"/>
      <c r="O859" s="187">
        <v>4.25</v>
      </c>
      <c r="P859" s="187">
        <v>5.3</v>
      </c>
      <c r="Q859" s="187">
        <v>156.69999999999999</v>
      </c>
      <c r="R859" s="186">
        <v>22</v>
      </c>
      <c r="S859" s="180" t="s">
        <v>135</v>
      </c>
      <c r="T859" s="180" t="s">
        <v>390</v>
      </c>
      <c r="U859" s="180" t="s">
        <v>1569</v>
      </c>
      <c r="V859" s="180"/>
      <c r="W859" s="179"/>
      <c r="X859" s="179"/>
      <c r="Y859" s="179"/>
    </row>
    <row r="860" spans="1:25" s="19" customFormat="1" x14ac:dyDescent="0.2">
      <c r="A860" s="180">
        <v>39990</v>
      </c>
      <c r="B860" s="193" t="s">
        <v>1570</v>
      </c>
      <c r="C860" s="193" t="s">
        <v>308</v>
      </c>
      <c r="D860" s="193" t="s">
        <v>141</v>
      </c>
      <c r="E860" s="193" t="s">
        <v>144</v>
      </c>
      <c r="F860" s="194">
        <v>36206</v>
      </c>
      <c r="G860" s="186">
        <v>1999</v>
      </c>
      <c r="H860" s="180" t="s">
        <v>25</v>
      </c>
      <c r="I860" s="180" t="str">
        <f>LEFT($H860,2)</f>
        <v>CO</v>
      </c>
      <c r="J860" s="180" t="str">
        <f>RIGHT($H860,2)</f>
        <v>CO</v>
      </c>
      <c r="K860" s="180" t="str">
        <f>IF($L860=$M860,L860,CONCATENATE($L860,", ",IF(ISBLANK(N860),"",CONCATENATE(N860,", ")),$M860))</f>
        <v>Mountain</v>
      </c>
      <c r="L860" s="180" t="str">
        <f>INDEX('State '!$A$1:$C$62,MATCH($I860,'State '!$B:$B,0),3)</f>
        <v>Mountain</v>
      </c>
      <c r="M860" s="180" t="str">
        <f>INDEX('State '!$A$1:$C$62,MATCH($J860,'State '!$B:$B,0),3)</f>
        <v>Mountain</v>
      </c>
      <c r="N860" s="180"/>
      <c r="O860" s="187">
        <v>240</v>
      </c>
      <c r="P860" s="187">
        <v>266</v>
      </c>
      <c r="Q860" s="187">
        <v>300</v>
      </c>
      <c r="R860" s="186">
        <v>22</v>
      </c>
      <c r="S860" s="180" t="s">
        <v>135</v>
      </c>
      <c r="T860" s="180" t="s">
        <v>390</v>
      </c>
      <c r="U860" s="180" t="s">
        <v>1571</v>
      </c>
      <c r="V860" s="180"/>
      <c r="W860" s="179"/>
      <c r="X860" s="179"/>
      <c r="Y860" s="179"/>
    </row>
    <row r="861" spans="1:25" s="19" customFormat="1" x14ac:dyDescent="0.2">
      <c r="A861" s="180">
        <v>39990</v>
      </c>
      <c r="B861" s="193" t="s">
        <v>1555</v>
      </c>
      <c r="C861" s="193" t="s">
        <v>271</v>
      </c>
      <c r="D861" s="193" t="s">
        <v>141</v>
      </c>
      <c r="E861" s="193" t="s">
        <v>144</v>
      </c>
      <c r="F861" s="194">
        <v>36465</v>
      </c>
      <c r="G861" s="186">
        <v>1999</v>
      </c>
      <c r="H861" s="180" t="s">
        <v>2553</v>
      </c>
      <c r="I861" s="180" t="str">
        <f>LEFT($H861,2)</f>
        <v>MB</v>
      </c>
      <c r="J861" s="180" t="str">
        <f>RIGHT($H861,2)</f>
        <v>WI</v>
      </c>
      <c r="K861" s="180" t="str">
        <f>IF($L861=$M861,L861,CONCATENATE($L861,", ",IF(ISBLANK(N861),"",CONCATENATE(N861,", ")),$M861))</f>
        <v>Canada, Midwest</v>
      </c>
      <c r="L861" s="180" t="str">
        <f>INDEX('State '!$A$1:$C$62,MATCH($I861,'State '!$B:$B,0),3)</f>
        <v>Canada</v>
      </c>
      <c r="M861" s="180" t="str">
        <f>INDEX('State '!$A$1:$C$62,MATCH($J861,'State '!$B:$B,0),3)</f>
        <v>Midwest</v>
      </c>
      <c r="N861" s="180"/>
      <c r="O861" s="187">
        <v>21.4</v>
      </c>
      <c r="P861" s="187">
        <v>45</v>
      </c>
      <c r="Q861" s="187">
        <v>28</v>
      </c>
      <c r="R861" s="186">
        <v>24</v>
      </c>
      <c r="S861" s="180" t="s">
        <v>135</v>
      </c>
      <c r="T861" s="180" t="s">
        <v>390</v>
      </c>
      <c r="U861" s="180" t="s">
        <v>1556</v>
      </c>
      <c r="V861" s="180"/>
      <c r="W861" s="179"/>
      <c r="X861" s="179"/>
      <c r="Y861" s="179"/>
    </row>
    <row r="862" spans="1:25" s="19" customFormat="1" x14ac:dyDescent="0.2">
      <c r="A862" s="180">
        <v>39990</v>
      </c>
      <c r="B862" s="193" t="s">
        <v>1593</v>
      </c>
      <c r="C862" s="193" t="s">
        <v>274</v>
      </c>
      <c r="D862" s="193" t="s">
        <v>141</v>
      </c>
      <c r="E862" s="193" t="s">
        <v>144</v>
      </c>
      <c r="F862" s="194">
        <v>36511</v>
      </c>
      <c r="G862" s="186">
        <v>1999</v>
      </c>
      <c r="H862" s="180" t="s">
        <v>29</v>
      </c>
      <c r="I862" s="180" t="str">
        <f>LEFT($H862,2)</f>
        <v>WY</v>
      </c>
      <c r="J862" s="180" t="str">
        <f>RIGHT($H862,2)</f>
        <v>WY</v>
      </c>
      <c r="K862" s="180" t="str">
        <f>IF($L862=$M862,L862,CONCATENATE($L862,", ",IF(ISBLANK(N862),"",CONCATENATE(N862,", ")),$M862))</f>
        <v>Mountain</v>
      </c>
      <c r="L862" s="180" t="str">
        <f>INDEX('State '!$A$1:$C$62,MATCH($I862,'State '!$B:$B,0),3)</f>
        <v>Mountain</v>
      </c>
      <c r="M862" s="180" t="str">
        <f>INDEX('State '!$A$1:$C$62,MATCH($J862,'State '!$B:$B,0),3)</f>
        <v>Mountain</v>
      </c>
      <c r="N862" s="180"/>
      <c r="O862" s="187">
        <v>0.21</v>
      </c>
      <c r="P862" s="187"/>
      <c r="Q862" s="187">
        <v>7.5</v>
      </c>
      <c r="R862" s="186"/>
      <c r="S862" s="180" t="s">
        <v>135</v>
      </c>
      <c r="T862" s="180" t="s">
        <v>390</v>
      </c>
      <c r="U862" s="180" t="s">
        <v>1594</v>
      </c>
      <c r="V862" s="180"/>
      <c r="W862" s="179"/>
      <c r="X862" s="179"/>
      <c r="Y862" s="179"/>
    </row>
    <row r="863" spans="1:25" s="19" customFormat="1" x14ac:dyDescent="0.2">
      <c r="A863" s="180">
        <v>39990</v>
      </c>
      <c r="B863" s="193" t="s">
        <v>1929</v>
      </c>
      <c r="C863" s="193" t="s">
        <v>274</v>
      </c>
      <c r="D863" s="193" t="s">
        <v>141</v>
      </c>
      <c r="E863" s="193" t="s">
        <v>144</v>
      </c>
      <c r="F863" s="194">
        <v>36474</v>
      </c>
      <c r="G863" s="186">
        <v>1999</v>
      </c>
      <c r="H863" s="180" t="s">
        <v>1532</v>
      </c>
      <c r="I863" s="180" t="str">
        <f>LEFT($H863,2)</f>
        <v>SK</v>
      </c>
      <c r="J863" s="180" t="str">
        <f>RIGHT($H863,2)</f>
        <v>ND</v>
      </c>
      <c r="K863" s="180" t="str">
        <f>IF($L863=$M863,L863,CONCATENATE($L863,", ",IF(ISBLANK(N863),"",CONCATENATE(N863,", ")),$M863))</f>
        <v>Canada, Mountain</v>
      </c>
      <c r="L863" s="180" t="str">
        <f>INDEX('State '!$A$1:$C$62,MATCH($I863,'State '!$B:$B,0),3)</f>
        <v>Canada</v>
      </c>
      <c r="M863" s="180" t="str">
        <f>INDEX('State '!$A$1:$C$62,MATCH($J863,'State '!$B:$B,0),3)</f>
        <v>Mountain</v>
      </c>
      <c r="N863" s="180"/>
      <c r="O863" s="187"/>
      <c r="P863" s="187"/>
      <c r="Q863" s="187">
        <v>18</v>
      </c>
      <c r="R863" s="186"/>
      <c r="S863" s="180" t="s">
        <v>135</v>
      </c>
      <c r="T863" s="180" t="s">
        <v>390</v>
      </c>
      <c r="U863" s="180" t="s">
        <v>1596</v>
      </c>
      <c r="V863" s="180"/>
      <c r="W863" s="179"/>
      <c r="X863" s="179"/>
      <c r="Y863" s="179"/>
    </row>
    <row r="864" spans="1:25" s="19" customFormat="1" x14ac:dyDescent="0.2">
      <c r="A864" s="180">
        <v>39990</v>
      </c>
      <c r="B864" s="193" t="s">
        <v>1572</v>
      </c>
      <c r="C864" s="193" t="s">
        <v>249</v>
      </c>
      <c r="D864" s="193" t="s">
        <v>141</v>
      </c>
      <c r="E864" s="193" t="s">
        <v>144</v>
      </c>
      <c r="F864" s="194">
        <v>36489</v>
      </c>
      <c r="G864" s="186">
        <v>1999</v>
      </c>
      <c r="H864" s="180" t="s">
        <v>713</v>
      </c>
      <c r="I864" s="180" t="str">
        <f>LEFT($H864,2)</f>
        <v>WY</v>
      </c>
      <c r="J864" s="180" t="str">
        <f>RIGHT($H864,2)</f>
        <v>CO</v>
      </c>
      <c r="K864" s="180" t="str">
        <f>IF($L864=$M864,L864,CONCATENATE($L864,", ",IF(ISBLANK(N864),"",CONCATENATE(N864,", ")),$M864))</f>
        <v>Mountain</v>
      </c>
      <c r="L864" s="180" t="str">
        <f>INDEX('State '!$A$1:$C$62,MATCH($I864,'State '!$B:$B,0),3)</f>
        <v>Mountain</v>
      </c>
      <c r="M864" s="180" t="str">
        <f>INDEX('State '!$A$1:$C$62,MATCH($J864,'State '!$B:$B,0),3)</f>
        <v>Mountain</v>
      </c>
      <c r="N864" s="180"/>
      <c r="O864" s="187">
        <v>78</v>
      </c>
      <c r="P864" s="187">
        <v>149</v>
      </c>
      <c r="Q864" s="187">
        <v>275</v>
      </c>
      <c r="R864" s="186">
        <v>24</v>
      </c>
      <c r="S864" s="180" t="s">
        <v>135</v>
      </c>
      <c r="T864" s="180" t="s">
        <v>390</v>
      </c>
      <c r="U864" s="180" t="s">
        <v>1573</v>
      </c>
      <c r="V864" s="180"/>
      <c r="W864" s="179"/>
      <c r="X864" s="179"/>
      <c r="Y864" s="179"/>
    </row>
    <row r="865" spans="1:25" s="19" customFormat="1" x14ac:dyDescent="0.2">
      <c r="A865" s="207">
        <v>39990</v>
      </c>
      <c r="B865" s="193" t="s">
        <v>1626</v>
      </c>
      <c r="C865" s="193" t="s">
        <v>379</v>
      </c>
      <c r="D865" s="193" t="s">
        <v>141</v>
      </c>
      <c r="E865" s="193" t="s">
        <v>144</v>
      </c>
      <c r="F865" s="194">
        <v>35977</v>
      </c>
      <c r="G865" s="195">
        <v>1998</v>
      </c>
      <c r="H865" s="180" t="s">
        <v>0</v>
      </c>
      <c r="I865" s="180" t="str">
        <f>LEFT($H865,2)</f>
        <v>LA</v>
      </c>
      <c r="J865" s="180" t="str">
        <f>RIGHT($H865,2)</f>
        <v>LA</v>
      </c>
      <c r="K865" s="180" t="str">
        <f>IF($L865=$M865,L865,CONCATENATE($L865,", ",IF(ISBLANK(N865),"",CONCATENATE(N865,", ")),$M865))</f>
        <v>South Central</v>
      </c>
      <c r="L865" s="180" t="str">
        <f>INDEX('State '!$A$1:$C$62,MATCH($I865,'State '!$B:$B,0),3)</f>
        <v>South Central</v>
      </c>
      <c r="M865" s="180" t="str">
        <f>INDEX('State '!$A$1:$C$62,MATCH($J865,'State '!$B:$B,0),3)</f>
        <v>South Central</v>
      </c>
      <c r="N865" s="180"/>
      <c r="O865" s="187">
        <v>12</v>
      </c>
      <c r="P865" s="187">
        <v>25</v>
      </c>
      <c r="Q865" s="187">
        <v>100</v>
      </c>
      <c r="R865" s="186">
        <v>22</v>
      </c>
      <c r="S865" s="180" t="s">
        <v>135</v>
      </c>
      <c r="T865" s="180" t="s">
        <v>390</v>
      </c>
      <c r="U865" s="180" t="s">
        <v>391</v>
      </c>
      <c r="V865" s="180"/>
      <c r="W865" s="179"/>
      <c r="X865" s="179"/>
      <c r="Y865" s="179"/>
    </row>
    <row r="866" spans="1:25" s="19" customFormat="1" x14ac:dyDescent="0.2">
      <c r="A866" s="180">
        <v>39990</v>
      </c>
      <c r="B866" s="193" t="s">
        <v>1637</v>
      </c>
      <c r="C866" s="193" t="s">
        <v>2023</v>
      </c>
      <c r="D866" s="193" t="s">
        <v>134</v>
      </c>
      <c r="E866" s="193" t="s">
        <v>144</v>
      </c>
      <c r="F866" s="194">
        <v>36158</v>
      </c>
      <c r="G866" s="195">
        <v>1998</v>
      </c>
      <c r="H866" s="180" t="s">
        <v>0</v>
      </c>
      <c r="I866" s="180" t="str">
        <f>LEFT($H866,2)</f>
        <v>LA</v>
      </c>
      <c r="J866" s="180" t="str">
        <f>RIGHT($H866,2)</f>
        <v>LA</v>
      </c>
      <c r="K866" s="180" t="str">
        <f>IF($L866=$M866,L866,CONCATENATE($L866,", ",IF(ISBLANK(N866),"",CONCATENATE(N866,", ")),$M866))</f>
        <v>South Central</v>
      </c>
      <c r="L866" s="180" t="str">
        <f>INDEX('State '!$A$1:$C$62,MATCH($I866,'State '!$B:$B,0),3)</f>
        <v>South Central</v>
      </c>
      <c r="M866" s="180" t="str">
        <f>INDEX('State '!$A$1:$C$62,MATCH($J866,'State '!$B:$B,0),3)</f>
        <v>South Central</v>
      </c>
      <c r="N866" s="180"/>
      <c r="O866" s="187"/>
      <c r="P866" s="187">
        <v>9</v>
      </c>
      <c r="Q866" s="187">
        <v>98</v>
      </c>
      <c r="R866" s="186">
        <v>16</v>
      </c>
      <c r="S866" s="180" t="s">
        <v>135</v>
      </c>
      <c r="T866" s="180" t="s">
        <v>390</v>
      </c>
      <c r="U866" s="180" t="s">
        <v>1638</v>
      </c>
      <c r="V866" s="180"/>
      <c r="W866" s="179"/>
      <c r="X866" s="179"/>
      <c r="Y866" s="179"/>
    </row>
    <row r="867" spans="1:25" s="19" customFormat="1" x14ac:dyDescent="0.2">
      <c r="A867" s="180">
        <v>39990</v>
      </c>
      <c r="B867" s="193" t="s">
        <v>1636</v>
      </c>
      <c r="C867" s="193" t="s">
        <v>263</v>
      </c>
      <c r="D867" s="193" t="s">
        <v>134</v>
      </c>
      <c r="E867" s="193" t="s">
        <v>144</v>
      </c>
      <c r="F867" s="194">
        <v>36100</v>
      </c>
      <c r="G867" s="195">
        <v>1998</v>
      </c>
      <c r="H867" s="180" t="s">
        <v>1588</v>
      </c>
      <c r="I867" s="180" t="str">
        <f>LEFT($H867,2)</f>
        <v>PA</v>
      </c>
      <c r="J867" s="180" t="str">
        <f>RIGHT($H867,2)</f>
        <v>VA</v>
      </c>
      <c r="K867" s="180" t="str">
        <f>IF($L867=$M867,L867,CONCATENATE($L867,", ",IF(ISBLANK(N867),"",CONCATENATE(N867,", ")),$M867))</f>
        <v>Northeast</v>
      </c>
      <c r="L867" s="180" t="str">
        <f>INDEX('State '!$A$1:$C$62,MATCH($I867,'State '!$B:$B,0),3)</f>
        <v>Northeast</v>
      </c>
      <c r="M867" s="180" t="str">
        <f>INDEX('State '!$A$1:$C$62,MATCH($J867,'State '!$B:$B,0),3)</f>
        <v>Northeast</v>
      </c>
      <c r="N867" s="180"/>
      <c r="O867" s="187">
        <v>21</v>
      </c>
      <c r="P867" s="187">
        <v>379</v>
      </c>
      <c r="Q867" s="187">
        <v>151</v>
      </c>
      <c r="R867" s="186"/>
      <c r="S867" s="180" t="s">
        <v>135</v>
      </c>
      <c r="T867" s="180" t="s">
        <v>390</v>
      </c>
      <c r="U867" s="180" t="s">
        <v>1589</v>
      </c>
      <c r="V867" s="180"/>
      <c r="W867" s="179"/>
      <c r="X867" s="179"/>
      <c r="Y867" s="179"/>
    </row>
    <row r="868" spans="1:25" s="19" customFormat="1" x14ac:dyDescent="0.2">
      <c r="A868" s="180">
        <v>39990</v>
      </c>
      <c r="B868" s="193" t="s">
        <v>1655</v>
      </c>
      <c r="C868" s="193" t="s">
        <v>263</v>
      </c>
      <c r="D868" s="193" t="s">
        <v>134</v>
      </c>
      <c r="E868" s="193" t="s">
        <v>144</v>
      </c>
      <c r="F868" s="194">
        <v>36100</v>
      </c>
      <c r="G868" s="195">
        <v>1998</v>
      </c>
      <c r="H868" s="180" t="s">
        <v>52</v>
      </c>
      <c r="I868" s="180" t="str">
        <f>LEFT($H868,2)</f>
        <v>TN</v>
      </c>
      <c r="J868" s="180" t="str">
        <f>RIGHT($H868,2)</f>
        <v>TN</v>
      </c>
      <c r="K868" s="180" t="str">
        <f>IF($L868=$M868,L868,CONCATENATE($L868,", ",IF(ISBLANK(N868),"",CONCATENATE(N868,", ")),$M868))</f>
        <v>Midwest</v>
      </c>
      <c r="L868" s="180" t="str">
        <f>INDEX('State '!$A$1:$C$62,MATCH($I868,'State '!$B:$B,0),3)</f>
        <v>Midwest</v>
      </c>
      <c r="M868" s="180" t="str">
        <f>INDEX('State '!$A$1:$C$62,MATCH($J868,'State '!$B:$B,0),3)</f>
        <v>Midwest</v>
      </c>
      <c r="N868" s="180"/>
      <c r="O868" s="187">
        <v>0.89</v>
      </c>
      <c r="P868" s="187">
        <v>2.2999999999999998</v>
      </c>
      <c r="Q868" s="187">
        <v>240</v>
      </c>
      <c r="R868" s="186">
        <v>12</v>
      </c>
      <c r="S868" s="180" t="s">
        <v>135</v>
      </c>
      <c r="T868" s="180" t="s">
        <v>390</v>
      </c>
      <c r="U868" s="180" t="s">
        <v>1656</v>
      </c>
      <c r="V868" s="180"/>
      <c r="W868" s="179"/>
      <c r="X868" s="179"/>
      <c r="Y868" s="179"/>
    </row>
    <row r="869" spans="1:25" s="19" customFormat="1" x14ac:dyDescent="0.2">
      <c r="A869" s="180">
        <v>39990</v>
      </c>
      <c r="B869" s="193" t="s">
        <v>1641</v>
      </c>
      <c r="C869" s="193" t="s">
        <v>260</v>
      </c>
      <c r="D869" s="193" t="s">
        <v>134</v>
      </c>
      <c r="E869" s="193" t="s">
        <v>144</v>
      </c>
      <c r="F869" s="194">
        <v>35977</v>
      </c>
      <c r="G869" s="195">
        <v>1998</v>
      </c>
      <c r="H869" s="180" t="s">
        <v>25</v>
      </c>
      <c r="I869" s="180" t="str">
        <f>LEFT($H869,2)</f>
        <v>CO</v>
      </c>
      <c r="J869" s="180" t="str">
        <f>RIGHT($H869,2)</f>
        <v>CO</v>
      </c>
      <c r="K869" s="180" t="str">
        <f>IF($L869=$M869,L869,CONCATENATE($L869,", ",IF(ISBLANK(N869),"",CONCATENATE(N869,", ")),$M869))</f>
        <v>Mountain</v>
      </c>
      <c r="L869" s="180" t="str">
        <f>INDEX('State '!$A$1:$C$62,MATCH($I869,'State '!$B:$B,0),3)</f>
        <v>Mountain</v>
      </c>
      <c r="M869" s="180" t="str">
        <f>INDEX('State '!$A$1:$C$62,MATCH($J869,'State '!$B:$B,0),3)</f>
        <v>Mountain</v>
      </c>
      <c r="N869" s="180"/>
      <c r="O869" s="187">
        <v>20.7</v>
      </c>
      <c r="P869" s="187">
        <v>115</v>
      </c>
      <c r="Q869" s="187">
        <v>100</v>
      </c>
      <c r="R869" s="186">
        <v>16</v>
      </c>
      <c r="S869" s="180" t="s">
        <v>135</v>
      </c>
      <c r="T869" s="180" t="s">
        <v>390</v>
      </c>
      <c r="U869" s="180" t="s">
        <v>1642</v>
      </c>
      <c r="V869" s="180"/>
      <c r="W869" s="179"/>
      <c r="X869" s="179"/>
      <c r="Y869" s="179"/>
    </row>
    <row r="870" spans="1:25" s="19" customFormat="1" x14ac:dyDescent="0.2">
      <c r="A870" s="180">
        <v>39990</v>
      </c>
      <c r="B870" s="193" t="s">
        <v>1649</v>
      </c>
      <c r="C870" s="193" t="s">
        <v>225</v>
      </c>
      <c r="D870" s="193" t="s">
        <v>134</v>
      </c>
      <c r="E870" s="193" t="s">
        <v>144</v>
      </c>
      <c r="F870" s="194">
        <v>35855</v>
      </c>
      <c r="G870" s="195">
        <v>1998</v>
      </c>
      <c r="H870" s="180" t="s">
        <v>7</v>
      </c>
      <c r="I870" s="180" t="str">
        <f>LEFT($H870,2)</f>
        <v>PA</v>
      </c>
      <c r="J870" s="180" t="str">
        <f>RIGHT($H870,2)</f>
        <v>PA</v>
      </c>
      <c r="K870" s="180" t="str">
        <f>IF($L870=$M870,L870,CONCATENATE($L870,", ",IF(ISBLANK(N870),"",CONCATENATE(N870,", ")),$M870))</f>
        <v>Northeast</v>
      </c>
      <c r="L870" s="180" t="str">
        <f>INDEX('State '!$A$1:$C$62,MATCH($I870,'State '!$B:$B,0),3)</f>
        <v>Northeast</v>
      </c>
      <c r="M870" s="180" t="str">
        <f>INDEX('State '!$A$1:$C$62,MATCH($J870,'State '!$B:$B,0),3)</f>
        <v>Northeast</v>
      </c>
      <c r="N870" s="180"/>
      <c r="O870" s="187">
        <v>1</v>
      </c>
      <c r="P870" s="187"/>
      <c r="Q870" s="187">
        <v>30</v>
      </c>
      <c r="R870" s="186" t="s">
        <v>694</v>
      </c>
      <c r="S870" s="180" t="s">
        <v>135</v>
      </c>
      <c r="T870" s="180" t="s">
        <v>390</v>
      </c>
      <c r="U870" s="180" t="s">
        <v>1650</v>
      </c>
      <c r="V870" s="180"/>
      <c r="W870" s="179"/>
      <c r="X870" s="179"/>
      <c r="Y870" s="179"/>
    </row>
    <row r="871" spans="1:25" s="19" customFormat="1" x14ac:dyDescent="0.2">
      <c r="A871" s="180">
        <v>39990</v>
      </c>
      <c r="B871" s="193" t="s">
        <v>1643</v>
      </c>
      <c r="C871" s="193" t="s">
        <v>382</v>
      </c>
      <c r="D871" s="193" t="s">
        <v>137</v>
      </c>
      <c r="E871" s="193" t="s">
        <v>144</v>
      </c>
      <c r="F871" s="194">
        <v>35977</v>
      </c>
      <c r="G871" s="195">
        <v>1998</v>
      </c>
      <c r="H871" s="180" t="s">
        <v>1644</v>
      </c>
      <c r="I871" s="180" t="str">
        <f>LEFT($H871,2)</f>
        <v>GM</v>
      </c>
      <c r="J871" s="180" t="str">
        <f>RIGHT($H871,2)</f>
        <v>MS</v>
      </c>
      <c r="K871" s="180" t="str">
        <f>IF($L871=$M871,L871,CONCATENATE($L871,", ",IF(ISBLANK(N871),"",CONCATENATE(N871,", ")),$M871))</f>
        <v>Gulf of Mexico, South Central</v>
      </c>
      <c r="L871" s="180" t="str">
        <f>INDEX('State '!$A$1:$C$62,MATCH($I871,'State '!$B:$B,0),3)</f>
        <v>Gulf of Mexico</v>
      </c>
      <c r="M871" s="180" t="str">
        <f>INDEX('State '!$A$1:$C$62,MATCH($J871,'State '!$B:$B,0),3)</f>
        <v>South Central</v>
      </c>
      <c r="N871" s="180"/>
      <c r="O871" s="187">
        <v>386</v>
      </c>
      <c r="P871" s="187">
        <v>213</v>
      </c>
      <c r="Q871" s="187">
        <v>1000</v>
      </c>
      <c r="R871" s="186" t="s">
        <v>1645</v>
      </c>
      <c r="S871" s="180" t="s">
        <v>135</v>
      </c>
      <c r="T871" s="180" t="s">
        <v>390</v>
      </c>
      <c r="U871" s="180" t="s">
        <v>1646</v>
      </c>
      <c r="V871" s="180"/>
      <c r="W871" s="179"/>
      <c r="X871" s="179"/>
      <c r="Y871" s="179"/>
    </row>
    <row r="872" spans="1:25" s="19" customFormat="1" x14ac:dyDescent="0.2">
      <c r="A872" s="180">
        <v>39990</v>
      </c>
      <c r="B872" s="193" t="s">
        <v>1670</v>
      </c>
      <c r="C872" s="193" t="s">
        <v>219</v>
      </c>
      <c r="D872" s="193" t="s">
        <v>141</v>
      </c>
      <c r="E872" s="193" t="s">
        <v>144</v>
      </c>
      <c r="F872" s="194">
        <v>36124</v>
      </c>
      <c r="G872" s="195">
        <v>1998</v>
      </c>
      <c r="H872" s="180" t="s">
        <v>464</v>
      </c>
      <c r="I872" s="180" t="str">
        <f>LEFT($H872,2)</f>
        <v>DE</v>
      </c>
      <c r="J872" s="180" t="str">
        <f>RIGHT($H872,2)</f>
        <v>MD</v>
      </c>
      <c r="K872" s="180" t="str">
        <f>IF($L872=$M872,L872,CONCATENATE($L872,", ",IF(ISBLANK(N872),"",CONCATENATE(N872,", ")),$M872))</f>
        <v>Northeast</v>
      </c>
      <c r="L872" s="180" t="str">
        <f>INDEX('State '!$A$1:$C$62,MATCH($I872,'State '!$B:$B,0),3)</f>
        <v>Northeast</v>
      </c>
      <c r="M872" s="180" t="str">
        <f>INDEX('State '!$A$1:$C$62,MATCH($J872,'State '!$B:$B,0),3)</f>
        <v>Northeast</v>
      </c>
      <c r="N872" s="180"/>
      <c r="O872" s="187">
        <v>0.84</v>
      </c>
      <c r="P872" s="187">
        <v>1.2</v>
      </c>
      <c r="Q872" s="187">
        <v>2.5</v>
      </c>
      <c r="R872" s="186">
        <v>16</v>
      </c>
      <c r="S872" s="180" t="s">
        <v>135</v>
      </c>
      <c r="T872" s="180" t="s">
        <v>390</v>
      </c>
      <c r="U872" s="180" t="s">
        <v>1671</v>
      </c>
      <c r="V872" s="180"/>
      <c r="W872" s="179"/>
      <c r="X872" s="179"/>
      <c r="Y872" s="179"/>
    </row>
    <row r="873" spans="1:25" s="19" customFormat="1" x14ac:dyDescent="0.2">
      <c r="A873" s="180">
        <v>39990</v>
      </c>
      <c r="B873" s="193" t="s">
        <v>1661</v>
      </c>
      <c r="C873" s="193" t="s">
        <v>233</v>
      </c>
      <c r="D873" s="193" t="s">
        <v>137</v>
      </c>
      <c r="E873" s="193" t="s">
        <v>144</v>
      </c>
      <c r="F873" s="194">
        <v>35977</v>
      </c>
      <c r="G873" s="195">
        <v>1998</v>
      </c>
      <c r="H873" s="180" t="s">
        <v>19</v>
      </c>
      <c r="I873" s="180" t="str">
        <f>LEFT($H873,2)</f>
        <v>VA</v>
      </c>
      <c r="J873" s="180" t="str">
        <f>RIGHT($H873,2)</f>
        <v>VA</v>
      </c>
      <c r="K873" s="180" t="str">
        <f>IF($L873=$M873,L873,CONCATENATE($L873,", ",IF(ISBLANK(N873),"",CONCATENATE(N873,", ")),$M873))</f>
        <v>Northeast</v>
      </c>
      <c r="L873" s="180" t="str">
        <f>INDEX('State '!$A$1:$C$62,MATCH($I873,'State '!$B:$B,0),3)</f>
        <v>Northeast</v>
      </c>
      <c r="M873" s="180" t="str">
        <f>INDEX('State '!$A$1:$C$62,MATCH($J873,'State '!$B:$B,0),3)</f>
        <v>Northeast</v>
      </c>
      <c r="N873" s="180"/>
      <c r="O873" s="187">
        <v>14</v>
      </c>
      <c r="P873" s="187">
        <v>60</v>
      </c>
      <c r="Q873" s="187">
        <v>10</v>
      </c>
      <c r="R873" s="186">
        <v>20</v>
      </c>
      <c r="S873" s="180" t="s">
        <v>135</v>
      </c>
      <c r="T873" s="180" t="s">
        <v>390</v>
      </c>
      <c r="U873" s="180" t="s">
        <v>1662</v>
      </c>
      <c r="V873" s="180"/>
      <c r="W873" s="179"/>
      <c r="X873" s="179"/>
      <c r="Y873" s="179"/>
    </row>
    <row r="874" spans="1:25" s="19" customFormat="1" x14ac:dyDescent="0.2">
      <c r="A874" s="180">
        <v>39990</v>
      </c>
      <c r="B874" s="181" t="s">
        <v>1677</v>
      </c>
      <c r="C874" s="181" t="s">
        <v>237</v>
      </c>
      <c r="D874" s="181" t="s">
        <v>134</v>
      </c>
      <c r="E874" s="193" t="s">
        <v>144</v>
      </c>
      <c r="F874" s="194">
        <v>36130</v>
      </c>
      <c r="G874" s="195">
        <v>1998</v>
      </c>
      <c r="H874" s="180" t="s">
        <v>17</v>
      </c>
      <c r="I874" s="180" t="str">
        <f>LEFT($H874,2)</f>
        <v>AL</v>
      </c>
      <c r="J874" s="180" t="str">
        <f>RIGHT($H874,2)</f>
        <v>AL</v>
      </c>
      <c r="K874" s="180" t="str">
        <f>IF($L874=$M874,L874,CONCATENATE($L874,", ",IF(ISBLANK(N874),"",CONCATENATE(N874,", ")),$M874))</f>
        <v>South Central</v>
      </c>
      <c r="L874" s="180" t="str">
        <f>INDEX('State '!$A$1:$C$62,MATCH($I874,'State '!$B:$B,0),3)</f>
        <v>South Central</v>
      </c>
      <c r="M874" s="180" t="str">
        <f>INDEX('State '!$A$1:$C$62,MATCH($J874,'State '!$B:$B,0),3)</f>
        <v>South Central</v>
      </c>
      <c r="N874" s="180"/>
      <c r="O874" s="187">
        <v>0.77</v>
      </c>
      <c r="P874" s="187">
        <v>1</v>
      </c>
      <c r="Q874" s="186">
        <v>62</v>
      </c>
      <c r="R874" s="186">
        <v>12</v>
      </c>
      <c r="S874" s="180" t="s">
        <v>135</v>
      </c>
      <c r="T874" s="180" t="s">
        <v>390</v>
      </c>
      <c r="U874" s="180" t="s">
        <v>1678</v>
      </c>
      <c r="V874" s="180"/>
      <c r="W874" s="179"/>
      <c r="X874" s="179"/>
      <c r="Y874" s="179"/>
    </row>
    <row r="875" spans="1:25" s="19" customFormat="1" x14ac:dyDescent="0.2">
      <c r="A875" s="180">
        <v>39990</v>
      </c>
      <c r="B875" s="193" t="s">
        <v>1634</v>
      </c>
      <c r="C875" s="193" t="s">
        <v>380</v>
      </c>
      <c r="D875" s="193" t="s">
        <v>141</v>
      </c>
      <c r="E875" s="193" t="s">
        <v>144</v>
      </c>
      <c r="F875" s="194">
        <v>36114</v>
      </c>
      <c r="G875" s="195">
        <v>1998</v>
      </c>
      <c r="H875" s="180" t="s">
        <v>25</v>
      </c>
      <c r="I875" s="180" t="str">
        <f>LEFT($H875,2)</f>
        <v>CO</v>
      </c>
      <c r="J875" s="180" t="str">
        <f>RIGHT($H875,2)</f>
        <v>CO</v>
      </c>
      <c r="K875" s="180" t="str">
        <f>IF($L875=$M875,L875,CONCATENATE($L875,", ",IF(ISBLANK(N875),"",CONCATENATE(N875,", ")),$M875))</f>
        <v>Mountain</v>
      </c>
      <c r="L875" s="180" t="str">
        <f>INDEX('State '!$A$1:$C$62,MATCH($I875,'State '!$B:$B,0),3)</f>
        <v>Mountain</v>
      </c>
      <c r="M875" s="180" t="str">
        <f>INDEX('State '!$A$1:$C$62,MATCH($J875,'State '!$B:$B,0),3)</f>
        <v>Mountain</v>
      </c>
      <c r="N875" s="180"/>
      <c r="O875" s="187">
        <v>25.1</v>
      </c>
      <c r="P875" s="187">
        <v>53</v>
      </c>
      <c r="Q875" s="187">
        <v>269</v>
      </c>
      <c r="R875" s="186">
        <v>24</v>
      </c>
      <c r="S875" s="180" t="s">
        <v>135</v>
      </c>
      <c r="T875" s="180" t="s">
        <v>390</v>
      </c>
      <c r="U875" s="180" t="s">
        <v>1635</v>
      </c>
      <c r="V875" s="180"/>
      <c r="W875" s="179"/>
      <c r="X875" s="179"/>
      <c r="Y875" s="179"/>
    </row>
    <row r="876" spans="1:25" s="19" customFormat="1" x14ac:dyDescent="0.2">
      <c r="A876" s="180">
        <v>39990</v>
      </c>
      <c r="B876" s="193" t="s">
        <v>1672</v>
      </c>
      <c r="C876" s="193" t="s">
        <v>371</v>
      </c>
      <c r="D876" s="193" t="s">
        <v>141</v>
      </c>
      <c r="E876" s="193" t="s">
        <v>144</v>
      </c>
      <c r="F876" s="194">
        <v>36100</v>
      </c>
      <c r="G876" s="195">
        <v>1998</v>
      </c>
      <c r="H876" s="180" t="s">
        <v>41</v>
      </c>
      <c r="I876" s="180" t="str">
        <f>LEFT($H876,2)</f>
        <v>MI</v>
      </c>
      <c r="J876" s="180" t="str">
        <f>RIGHT($H876,2)</f>
        <v>MI</v>
      </c>
      <c r="K876" s="180" t="str">
        <f>IF($L876=$M876,L876,CONCATENATE($L876,", ",IF(ISBLANK(N876),"",CONCATENATE(N876,", ")),$M876))</f>
        <v>Midwest</v>
      </c>
      <c r="L876" s="180" t="str">
        <f>INDEX('State '!$A$1:$C$62,MATCH($I876,'State '!$B:$B,0),3)</f>
        <v>Midwest</v>
      </c>
      <c r="M876" s="180" t="str">
        <f>INDEX('State '!$A$1:$C$62,MATCH($J876,'State '!$B:$B,0),3)</f>
        <v>Midwest</v>
      </c>
      <c r="N876" s="180"/>
      <c r="O876" s="187">
        <v>33.4</v>
      </c>
      <c r="P876" s="187">
        <v>24.5</v>
      </c>
      <c r="Q876" s="187"/>
      <c r="R876" s="186">
        <v>36</v>
      </c>
      <c r="S876" s="180" t="s">
        <v>135</v>
      </c>
      <c r="T876" s="180" t="s">
        <v>390</v>
      </c>
      <c r="U876" s="180" t="s">
        <v>1673</v>
      </c>
      <c r="V876" s="180"/>
      <c r="W876" s="179"/>
      <c r="X876" s="179"/>
      <c r="Y876" s="179"/>
    </row>
    <row r="877" spans="1:25" s="19" customFormat="1" x14ac:dyDescent="0.2">
      <c r="A877" s="180">
        <v>39990</v>
      </c>
      <c r="B877" s="193" t="s">
        <v>1667</v>
      </c>
      <c r="C877" s="193" t="s">
        <v>371</v>
      </c>
      <c r="D877" s="193" t="s">
        <v>141</v>
      </c>
      <c r="E877" s="193" t="s">
        <v>144</v>
      </c>
      <c r="F877" s="194">
        <v>36100</v>
      </c>
      <c r="G877" s="195">
        <v>1998</v>
      </c>
      <c r="H877" s="180" t="s">
        <v>1668</v>
      </c>
      <c r="I877" s="180" t="str">
        <f>LEFT($H877,2)</f>
        <v>MB</v>
      </c>
      <c r="J877" s="180" t="str">
        <f>RIGHT($H877,2)</f>
        <v>MI</v>
      </c>
      <c r="K877" s="180" t="str">
        <f>IF($L877=$M877,L877,CONCATENATE($L877,", ",IF(ISBLANK(N877),"",CONCATENATE(N877,", ")),$M877))</f>
        <v>Canada, Midwest</v>
      </c>
      <c r="L877" s="180" t="str">
        <f>INDEX('State '!$A$1:$C$62,MATCH($I877,'State '!$B:$B,0),3)</f>
        <v>Canada</v>
      </c>
      <c r="M877" s="180" t="str">
        <f>INDEX('State '!$A$1:$C$62,MATCH($J877,'State '!$B:$B,0),3)</f>
        <v>Midwest</v>
      </c>
      <c r="N877" s="180"/>
      <c r="O877" s="187">
        <v>122.8</v>
      </c>
      <c r="P877" s="187">
        <v>72</v>
      </c>
      <c r="Q877" s="187">
        <v>126</v>
      </c>
      <c r="R877" s="186">
        <v>36</v>
      </c>
      <c r="S877" s="180" t="s">
        <v>135</v>
      </c>
      <c r="T877" s="180" t="s">
        <v>390</v>
      </c>
      <c r="U877" s="180" t="s">
        <v>1669</v>
      </c>
      <c r="V877" s="180"/>
      <c r="W877" s="179"/>
      <c r="X877" s="179"/>
      <c r="Y877" s="179"/>
    </row>
    <row r="878" spans="1:25" s="19" customFormat="1" x14ac:dyDescent="0.2">
      <c r="A878" s="180">
        <v>39990</v>
      </c>
      <c r="B878" s="193" t="s">
        <v>1665</v>
      </c>
      <c r="C878" s="193" t="s">
        <v>241</v>
      </c>
      <c r="D878" s="193" t="s">
        <v>141</v>
      </c>
      <c r="E878" s="193" t="s">
        <v>144</v>
      </c>
      <c r="F878" s="194">
        <v>36124</v>
      </c>
      <c r="G878" s="195">
        <v>1998</v>
      </c>
      <c r="H878" s="180" t="s">
        <v>532</v>
      </c>
      <c r="I878" s="180" t="str">
        <f>LEFT($H878,2)</f>
        <v>AL</v>
      </c>
      <c r="J878" s="180" t="str">
        <f>RIGHT($H878,2)</f>
        <v>FL</v>
      </c>
      <c r="K878" s="180" t="str">
        <f>IF($L878=$M878,L878,CONCATENATE($L878,", ",IF(ISBLANK(N878),"",CONCATENATE(N878,", ")),$M878))</f>
        <v>South Central, Southeast</v>
      </c>
      <c r="L878" s="180" t="str">
        <f>INDEX('State '!$A$1:$C$62,MATCH($I878,'State '!$B:$B,0),3)</f>
        <v>South Central</v>
      </c>
      <c r="M878" s="180" t="str">
        <f>INDEX('State '!$A$1:$C$62,MATCH($J878,'State '!$B:$B,0),3)</f>
        <v>Southeast</v>
      </c>
      <c r="N878" s="180"/>
      <c r="O878" s="187">
        <v>0.6</v>
      </c>
      <c r="P878" s="187">
        <v>5</v>
      </c>
      <c r="Q878" s="187">
        <v>25</v>
      </c>
      <c r="R878" s="186">
        <v>10</v>
      </c>
      <c r="S878" s="180" t="s">
        <v>135</v>
      </c>
      <c r="T878" s="180" t="s">
        <v>390</v>
      </c>
      <c r="U878" s="180" t="s">
        <v>1666</v>
      </c>
      <c r="V878" s="180"/>
      <c r="W878" s="179"/>
      <c r="X878" s="179"/>
      <c r="Y878" s="179"/>
    </row>
    <row r="879" spans="1:25" s="19" customFormat="1" x14ac:dyDescent="0.2">
      <c r="A879" s="180">
        <v>39990</v>
      </c>
      <c r="B879" s="181" t="s">
        <v>1691</v>
      </c>
      <c r="C879" s="193" t="s">
        <v>207</v>
      </c>
      <c r="D879" s="181" t="s">
        <v>141</v>
      </c>
      <c r="E879" s="193" t="s">
        <v>144</v>
      </c>
      <c r="F879" s="194">
        <v>36100</v>
      </c>
      <c r="G879" s="195">
        <v>1998</v>
      </c>
      <c r="H879" s="180" t="s">
        <v>52</v>
      </c>
      <c r="I879" s="180" t="str">
        <f>LEFT($H879,2)</f>
        <v>TN</v>
      </c>
      <c r="J879" s="180" t="str">
        <f>RIGHT($H879,2)</f>
        <v>TN</v>
      </c>
      <c r="K879" s="180" t="str">
        <f>IF($L879=$M879,L879,CONCATENATE($L879,", ",IF(ISBLANK(N879),"",CONCATENATE(N879,", ")),$M879))</f>
        <v>Midwest</v>
      </c>
      <c r="L879" s="180" t="str">
        <f>INDEX('State '!$A$1:$C$62,MATCH($I879,'State '!$B:$B,0),3)</f>
        <v>Midwest</v>
      </c>
      <c r="M879" s="180" t="str">
        <f>INDEX('State '!$A$1:$C$62,MATCH($J879,'State '!$B:$B,0),3)</f>
        <v>Midwest</v>
      </c>
      <c r="N879" s="180"/>
      <c r="O879" s="187">
        <v>6</v>
      </c>
      <c r="P879" s="187">
        <v>10</v>
      </c>
      <c r="Q879" s="186">
        <v>10</v>
      </c>
      <c r="R879" s="186">
        <v>8</v>
      </c>
      <c r="S879" s="180" t="s">
        <v>139</v>
      </c>
      <c r="T879" s="180" t="s">
        <v>188</v>
      </c>
      <c r="U879" s="180" t="s">
        <v>391</v>
      </c>
      <c r="V879" s="180"/>
      <c r="W879" s="179"/>
      <c r="X879" s="179"/>
      <c r="Y879" s="179"/>
    </row>
    <row r="880" spans="1:25" s="19" customFormat="1" x14ac:dyDescent="0.2">
      <c r="A880" s="180">
        <v>39990</v>
      </c>
      <c r="B880" s="193" t="s">
        <v>1663</v>
      </c>
      <c r="C880" s="193" t="s">
        <v>206</v>
      </c>
      <c r="D880" s="193" t="s">
        <v>141</v>
      </c>
      <c r="E880" s="193" t="s">
        <v>144</v>
      </c>
      <c r="F880" s="194">
        <v>36100</v>
      </c>
      <c r="G880" s="195">
        <v>1998</v>
      </c>
      <c r="H880" s="180" t="s">
        <v>857</v>
      </c>
      <c r="I880" s="180" t="str">
        <f>LEFT($H880,2)</f>
        <v>ON</v>
      </c>
      <c r="J880" s="180" t="str">
        <f>RIGHT($H880,2)</f>
        <v>NY</v>
      </c>
      <c r="K880" s="180" t="str">
        <f>IF($L880=$M880,L880,CONCATENATE($L880,", ",IF(ISBLANK(N880),"",CONCATENATE(N880,", ")),$M880))</f>
        <v>Canada, Northeast</v>
      </c>
      <c r="L880" s="180" t="str">
        <f>INDEX('State '!$A$1:$C$62,MATCH($I880,'State '!$B:$B,0),3)</f>
        <v>Canada</v>
      </c>
      <c r="M880" s="180" t="str">
        <f>INDEX('State '!$A$1:$C$62,MATCH($J880,'State '!$B:$B,0),3)</f>
        <v>Northeast</v>
      </c>
      <c r="N880" s="180"/>
      <c r="O880" s="187">
        <v>22</v>
      </c>
      <c r="P880" s="187"/>
      <c r="Q880" s="187">
        <v>35</v>
      </c>
      <c r="R880" s="186"/>
      <c r="S880" s="180" t="s">
        <v>135</v>
      </c>
      <c r="T880" s="180" t="s">
        <v>390</v>
      </c>
      <c r="U880" s="180" t="s">
        <v>1664</v>
      </c>
      <c r="V880" s="180"/>
      <c r="W880" s="179"/>
      <c r="X880" s="179"/>
      <c r="Y880" s="179"/>
    </row>
    <row r="881" spans="1:25" s="19" customFormat="1" x14ac:dyDescent="0.2">
      <c r="A881" s="180">
        <v>39990</v>
      </c>
      <c r="B881" s="193" t="s">
        <v>1657</v>
      </c>
      <c r="C881" s="193" t="s">
        <v>383</v>
      </c>
      <c r="D881" s="193" t="s">
        <v>141</v>
      </c>
      <c r="E881" s="193" t="s">
        <v>144</v>
      </c>
      <c r="F881" s="194">
        <v>36100</v>
      </c>
      <c r="G881" s="195">
        <v>1998</v>
      </c>
      <c r="H881" s="180" t="s">
        <v>0</v>
      </c>
      <c r="I881" s="180" t="str">
        <f>LEFT($H881,2)</f>
        <v>LA</v>
      </c>
      <c r="J881" s="180" t="str">
        <f>RIGHT($H881,2)</f>
        <v>LA</v>
      </c>
      <c r="K881" s="180" t="str">
        <f>IF($L881=$M881,L881,CONCATENATE($L881,", ",IF(ISBLANK(N881),"",CONCATENATE(N881,", ")),$M881))</f>
        <v>South Central</v>
      </c>
      <c r="L881" s="180" t="str">
        <f>INDEX('State '!$A$1:$C$62,MATCH($I881,'State '!$B:$B,0),3)</f>
        <v>South Central</v>
      </c>
      <c r="M881" s="180" t="str">
        <f>INDEX('State '!$A$1:$C$62,MATCH($J881,'State '!$B:$B,0),3)</f>
        <v>South Central</v>
      </c>
      <c r="N881" s="180"/>
      <c r="O881" s="187">
        <v>32</v>
      </c>
      <c r="P881" s="187">
        <v>90</v>
      </c>
      <c r="Q881" s="187">
        <v>170</v>
      </c>
      <c r="R881" s="186">
        <v>20</v>
      </c>
      <c r="S881" s="180" t="s">
        <v>135</v>
      </c>
      <c r="T881" s="180" t="s">
        <v>390</v>
      </c>
      <c r="U881" s="180" t="s">
        <v>1658</v>
      </c>
      <c r="V881" s="180"/>
      <c r="W881" s="179"/>
      <c r="X881" s="179"/>
      <c r="Y881" s="179"/>
    </row>
    <row r="882" spans="1:25" s="19" customFormat="1" x14ac:dyDescent="0.2">
      <c r="A882" s="180">
        <v>39990</v>
      </c>
      <c r="B882" s="193" t="s">
        <v>1659</v>
      </c>
      <c r="C882" s="193" t="s">
        <v>280</v>
      </c>
      <c r="D882" s="193" t="s">
        <v>141</v>
      </c>
      <c r="E882" s="193" t="s">
        <v>144</v>
      </c>
      <c r="F882" s="194">
        <v>36100</v>
      </c>
      <c r="G882" s="195">
        <v>1998</v>
      </c>
      <c r="H882" s="180" t="s">
        <v>29</v>
      </c>
      <c r="I882" s="180" t="str">
        <f>LEFT($H882,2)</f>
        <v>WY</v>
      </c>
      <c r="J882" s="180" t="str">
        <f>RIGHT($H882,2)</f>
        <v>WY</v>
      </c>
      <c r="K882" s="180" t="str">
        <f>IF($L882=$M882,L882,CONCATENATE($L882,", ",IF(ISBLANK(N882),"",CONCATENATE(N882,", ")),$M882))</f>
        <v>Mountain</v>
      </c>
      <c r="L882" s="180" t="str">
        <f>INDEX('State '!$A$1:$C$62,MATCH($I882,'State '!$B:$B,0),3)</f>
        <v>Mountain</v>
      </c>
      <c r="M882" s="180" t="str">
        <f>INDEX('State '!$A$1:$C$62,MATCH($J882,'State '!$B:$B,0),3)</f>
        <v>Mountain</v>
      </c>
      <c r="N882" s="180"/>
      <c r="O882" s="187">
        <v>5.7</v>
      </c>
      <c r="P882" s="187"/>
      <c r="Q882" s="187">
        <v>40</v>
      </c>
      <c r="R882" s="186"/>
      <c r="S882" s="180" t="s">
        <v>135</v>
      </c>
      <c r="T882" s="180" t="s">
        <v>390</v>
      </c>
      <c r="U882" s="180" t="s">
        <v>1660</v>
      </c>
      <c r="V882" s="180"/>
      <c r="W882" s="179"/>
      <c r="X882" s="179"/>
      <c r="Y882" s="179"/>
    </row>
    <row r="883" spans="1:25" s="19" customFormat="1" x14ac:dyDescent="0.2">
      <c r="A883" s="180">
        <v>39990</v>
      </c>
      <c r="B883" s="193" t="s">
        <v>1908</v>
      </c>
      <c r="C883" s="193" t="s">
        <v>202</v>
      </c>
      <c r="D883" s="193" t="s">
        <v>141</v>
      </c>
      <c r="E883" s="193" t="s">
        <v>144</v>
      </c>
      <c r="F883" s="194">
        <v>36100</v>
      </c>
      <c r="G883" s="195">
        <v>1998</v>
      </c>
      <c r="H883" s="180" t="s">
        <v>1381</v>
      </c>
      <c r="I883" s="180" t="str">
        <f>LEFT($H883,2)</f>
        <v>NY</v>
      </c>
      <c r="J883" s="180" t="str">
        <f>RIGHT($H883,2)</f>
        <v>PA</v>
      </c>
      <c r="K883" s="180" t="str">
        <f>IF($L883=$M883,L883,CONCATENATE($L883,", ",IF(ISBLANK(N883),"",CONCATENATE(N883,", ")),$M883))</f>
        <v>Northeast</v>
      </c>
      <c r="L883" s="180" t="str">
        <f>INDEX('State '!$A$1:$C$62,MATCH($I883,'State '!$B:$B,0),3)</f>
        <v>Northeast</v>
      </c>
      <c r="M883" s="180" t="str">
        <f>INDEX('State '!$A$1:$C$62,MATCH($J883,'State '!$B:$B,0),3)</f>
        <v>Northeast</v>
      </c>
      <c r="N883" s="180"/>
      <c r="O883" s="187">
        <v>5.0999999999999996</v>
      </c>
      <c r="P883" s="187"/>
      <c r="Q883" s="187">
        <v>22</v>
      </c>
      <c r="R883" s="186"/>
      <c r="S883" s="180" t="s">
        <v>135</v>
      </c>
      <c r="T883" s="180" t="s">
        <v>390</v>
      </c>
      <c r="U883" s="180" t="s">
        <v>1685</v>
      </c>
      <c r="V883" s="180"/>
      <c r="W883" s="179"/>
      <c r="X883" s="179"/>
      <c r="Y883" s="179"/>
    </row>
    <row r="884" spans="1:25" s="19" customFormat="1" x14ac:dyDescent="0.2">
      <c r="A884" s="180">
        <v>39990</v>
      </c>
      <c r="B884" s="193" t="s">
        <v>1616</v>
      </c>
      <c r="C884" s="193" t="s">
        <v>2137</v>
      </c>
      <c r="D884" s="193" t="s">
        <v>141</v>
      </c>
      <c r="E884" s="193" t="s">
        <v>144</v>
      </c>
      <c r="F884" s="194">
        <v>36100</v>
      </c>
      <c r="G884" s="195">
        <v>1998</v>
      </c>
      <c r="H884" s="180" t="s">
        <v>735</v>
      </c>
      <c r="I884" s="180" t="str">
        <f>LEFT($H884,2)</f>
        <v>IA</v>
      </c>
      <c r="J884" s="180" t="str">
        <f>RIGHT($H884,2)</f>
        <v>IL</v>
      </c>
      <c r="K884" s="180" t="str">
        <f>IF($L884=$M884,L884,CONCATENATE($L884,", ",IF(ISBLANK(N884),"",CONCATENATE(N884,", ")),$M884))</f>
        <v>Midwest</v>
      </c>
      <c r="L884" s="180" t="str">
        <f>INDEX('State '!$A$1:$C$62,MATCH($I884,'State '!$B:$B,0),3)</f>
        <v>Midwest</v>
      </c>
      <c r="M884" s="180" t="str">
        <f>INDEX('State '!$A$1:$C$62,MATCH($J884,'State '!$B:$B,0),3)</f>
        <v>Midwest</v>
      </c>
      <c r="N884" s="180"/>
      <c r="O884" s="187">
        <v>15</v>
      </c>
      <c r="P884" s="187"/>
      <c r="Q884" s="187">
        <v>110</v>
      </c>
      <c r="R884" s="186">
        <v>36</v>
      </c>
      <c r="S884" s="180" t="s">
        <v>135</v>
      </c>
      <c r="T884" s="180" t="s">
        <v>390</v>
      </c>
      <c r="U884" s="180" t="s">
        <v>1617</v>
      </c>
      <c r="V884" s="180"/>
      <c r="W884" s="179"/>
      <c r="X884" s="179"/>
      <c r="Y884" s="179"/>
    </row>
    <row r="885" spans="1:25" s="19" customFormat="1" x14ac:dyDescent="0.2">
      <c r="A885" s="180">
        <v>39990</v>
      </c>
      <c r="B885" s="193" t="s">
        <v>1623</v>
      </c>
      <c r="C885" s="193" t="s">
        <v>2137</v>
      </c>
      <c r="D885" s="193" t="s">
        <v>141</v>
      </c>
      <c r="E885" s="193" t="s">
        <v>144</v>
      </c>
      <c r="F885" s="194">
        <v>36100</v>
      </c>
      <c r="G885" s="195">
        <v>1998</v>
      </c>
      <c r="H885" s="180" t="s">
        <v>1624</v>
      </c>
      <c r="I885" s="180" t="str">
        <f>LEFT($H885,2)</f>
        <v>OK</v>
      </c>
      <c r="J885" s="180" t="str">
        <f>RIGHT($H885,2)</f>
        <v>NE</v>
      </c>
      <c r="K885" s="180" t="str">
        <f>IF($L885=$M885,L885,CONCATENATE($L885,", ",IF(ISBLANK(N885),"",CONCATENATE(N885,", ")),$M885))</f>
        <v>South Central, Mountain</v>
      </c>
      <c r="L885" s="180" t="str">
        <f>INDEX('State '!$A$1:$C$62,MATCH($I885,'State '!$B:$B,0),3)</f>
        <v>South Central</v>
      </c>
      <c r="M885" s="180" t="str">
        <f>INDEX('State '!$A$1:$C$62,MATCH($J885,'State '!$B:$B,0),3)</f>
        <v>Mountain</v>
      </c>
      <c r="N885" s="180"/>
      <c r="O885" s="187">
        <v>32.799999999999997</v>
      </c>
      <c r="P885" s="187">
        <v>14</v>
      </c>
      <c r="Q885" s="187">
        <v>-25</v>
      </c>
      <c r="R885" s="186" t="s">
        <v>413</v>
      </c>
      <c r="S885" s="180" t="s">
        <v>135</v>
      </c>
      <c r="T885" s="180" t="s">
        <v>390</v>
      </c>
      <c r="U885" s="180" t="s">
        <v>1625</v>
      </c>
      <c r="V885" s="180"/>
      <c r="W885" s="179"/>
      <c r="X885" s="179"/>
      <c r="Y885" s="179"/>
    </row>
    <row r="886" spans="1:25" s="19" customFormat="1" x14ac:dyDescent="0.2">
      <c r="A886" s="180">
        <v>39990</v>
      </c>
      <c r="B886" s="193" t="s">
        <v>1647</v>
      </c>
      <c r="C886" s="193" t="s">
        <v>262</v>
      </c>
      <c r="D886" s="193" t="s">
        <v>141</v>
      </c>
      <c r="E886" s="193" t="s">
        <v>144</v>
      </c>
      <c r="F886" s="194">
        <v>36114</v>
      </c>
      <c r="G886" s="195">
        <v>1998</v>
      </c>
      <c r="H886" s="180" t="s">
        <v>30</v>
      </c>
      <c r="I886" s="180" t="str">
        <f>LEFT($H886,2)</f>
        <v>MN</v>
      </c>
      <c r="J886" s="180" t="str">
        <f>RIGHT($H886,2)</f>
        <v>MN</v>
      </c>
      <c r="K886" s="180" t="str">
        <f>IF($L886=$M886,L886,CONCATENATE($L886,", ",IF(ISBLANK(N886),"",CONCATENATE(N886,", ")),$M886))</f>
        <v>Midwest</v>
      </c>
      <c r="L886" s="180" t="str">
        <f>INDEX('State '!$A$1:$C$62,MATCH($I886,'State '!$B:$B,0),3)</f>
        <v>Midwest</v>
      </c>
      <c r="M886" s="180" t="str">
        <f>INDEX('State '!$A$1:$C$62,MATCH($J886,'State '!$B:$B,0),3)</f>
        <v>Midwest</v>
      </c>
      <c r="N886" s="180"/>
      <c r="O886" s="187">
        <v>20</v>
      </c>
      <c r="P886" s="187">
        <v>5</v>
      </c>
      <c r="Q886" s="187">
        <v>32</v>
      </c>
      <c r="R886" s="186"/>
      <c r="S886" s="180" t="s">
        <v>135</v>
      </c>
      <c r="T886" s="180" t="s">
        <v>390</v>
      </c>
      <c r="U886" s="180" t="s">
        <v>1648</v>
      </c>
      <c r="V886" s="180"/>
      <c r="W886" s="179"/>
      <c r="X886" s="179"/>
      <c r="Y886" s="179"/>
    </row>
    <row r="887" spans="1:25" s="19" customFormat="1" x14ac:dyDescent="0.2">
      <c r="A887" s="180">
        <v>39990</v>
      </c>
      <c r="B887" s="193" t="s">
        <v>1629</v>
      </c>
      <c r="C887" s="193" t="s">
        <v>229</v>
      </c>
      <c r="D887" s="193" t="s">
        <v>141</v>
      </c>
      <c r="E887" s="193" t="s">
        <v>144</v>
      </c>
      <c r="F887" s="194">
        <v>36151</v>
      </c>
      <c r="G887" s="186">
        <v>1998</v>
      </c>
      <c r="H887" s="180" t="s">
        <v>42</v>
      </c>
      <c r="I887" s="180" t="str">
        <f>LEFT($H887,2)</f>
        <v>IA</v>
      </c>
      <c r="J887" s="180" t="str">
        <f>RIGHT($H887,2)</f>
        <v>IA</v>
      </c>
      <c r="K887" s="180" t="str">
        <f>IF($L887=$M887,L887,CONCATENATE($L887,", ",IF(ISBLANK(N887),"",CONCATENATE(N887,", ")),$M887))</f>
        <v>Midwest</v>
      </c>
      <c r="L887" s="180" t="str">
        <f>INDEX('State '!$A$1:$C$62,MATCH($I887,'State '!$B:$B,0),3)</f>
        <v>Midwest</v>
      </c>
      <c r="M887" s="180" t="str">
        <f>INDEX('State '!$A$1:$C$62,MATCH($J887,'State '!$B:$B,0),3)</f>
        <v>Midwest</v>
      </c>
      <c r="N887" s="180"/>
      <c r="O887" s="187"/>
      <c r="P887" s="187">
        <v>142</v>
      </c>
      <c r="Q887" s="187">
        <v>260</v>
      </c>
      <c r="R887" s="186"/>
      <c r="S887" s="180" t="s">
        <v>135</v>
      </c>
      <c r="T887" s="180" t="s">
        <v>390</v>
      </c>
      <c r="U887" s="180" t="s">
        <v>1630</v>
      </c>
      <c r="V887" s="180"/>
      <c r="W887" s="179"/>
      <c r="X887" s="179"/>
      <c r="Y887" s="179"/>
    </row>
    <row r="888" spans="1:25" s="19" customFormat="1" x14ac:dyDescent="0.2">
      <c r="A888" s="180">
        <v>39990</v>
      </c>
      <c r="B888" s="181" t="s">
        <v>1653</v>
      </c>
      <c r="C888" s="181" t="s">
        <v>229</v>
      </c>
      <c r="D888" s="181" t="s">
        <v>141</v>
      </c>
      <c r="E888" s="193" t="s">
        <v>144</v>
      </c>
      <c r="F888" s="194">
        <v>36151</v>
      </c>
      <c r="G888" s="186">
        <v>1998</v>
      </c>
      <c r="H888" s="180" t="s">
        <v>735</v>
      </c>
      <c r="I888" s="180" t="str">
        <f>LEFT($H888,2)</f>
        <v>IA</v>
      </c>
      <c r="J888" s="180" t="str">
        <f>RIGHT($H888,2)</f>
        <v>IL</v>
      </c>
      <c r="K888" s="180" t="str">
        <f>IF($L888=$M888,L888,CONCATENATE($L888,", ",IF(ISBLANK(N888),"",CONCATENATE(N888,", ")),$M888))</f>
        <v>Midwest</v>
      </c>
      <c r="L888" s="180" t="str">
        <f>INDEX('State '!$A$1:$C$62,MATCH($I888,'State '!$B:$B,0),3)</f>
        <v>Midwest</v>
      </c>
      <c r="M888" s="180" t="str">
        <f>INDEX('State '!$A$1:$C$62,MATCH($J888,'State '!$B:$B,0),3)</f>
        <v>Midwest</v>
      </c>
      <c r="N888" s="180"/>
      <c r="O888" s="187"/>
      <c r="P888" s="187">
        <v>200</v>
      </c>
      <c r="Q888" s="186">
        <v>650</v>
      </c>
      <c r="R888" s="186">
        <v>30</v>
      </c>
      <c r="S888" s="180" t="s">
        <v>135</v>
      </c>
      <c r="T888" s="180" t="s">
        <v>390</v>
      </c>
      <c r="U888" s="180" t="s">
        <v>1654</v>
      </c>
      <c r="V888" s="180"/>
      <c r="W888" s="179"/>
      <c r="X888" s="179"/>
      <c r="Y888" s="179"/>
    </row>
    <row r="889" spans="1:25" s="19" customFormat="1" x14ac:dyDescent="0.2">
      <c r="A889" s="180">
        <v>39990</v>
      </c>
      <c r="B889" s="193" t="s">
        <v>1679</v>
      </c>
      <c r="C889" s="193" t="s">
        <v>229</v>
      </c>
      <c r="D889" s="193" t="s">
        <v>141</v>
      </c>
      <c r="E889" s="193" t="s">
        <v>144</v>
      </c>
      <c r="F889" s="194">
        <v>36151</v>
      </c>
      <c r="G889" s="186">
        <v>1998</v>
      </c>
      <c r="H889" s="180" t="s">
        <v>1680</v>
      </c>
      <c r="I889" s="180" t="str">
        <f>LEFT($H889,2)</f>
        <v>SK</v>
      </c>
      <c r="J889" s="180" t="str">
        <f>RIGHT($H889,2)</f>
        <v>IA</v>
      </c>
      <c r="K889" s="180" t="str">
        <f>IF($L889=$M889,L889,CONCATENATE($L889,", ",IF(ISBLANK(N889),"",CONCATENATE(N889,", ")),$M889))</f>
        <v>Canada, Mountain, Midwest</v>
      </c>
      <c r="L889" s="180" t="str">
        <f>INDEX('State '!$A$1:$C$62,MATCH($I889,'State '!$B:$B,0),3)</f>
        <v>Canada</v>
      </c>
      <c r="M889" s="180" t="str">
        <f>INDEX('State '!$A$1:$C$62,MATCH($J889,'State '!$B:$B,0),3)</f>
        <v>Midwest</v>
      </c>
      <c r="N889" s="180" t="s">
        <v>2548</v>
      </c>
      <c r="O889" s="187">
        <v>870</v>
      </c>
      <c r="P889" s="187">
        <v>243</v>
      </c>
      <c r="Q889" s="187">
        <v>700</v>
      </c>
      <c r="R889" s="186" t="s">
        <v>479</v>
      </c>
      <c r="S889" s="180" t="s">
        <v>135</v>
      </c>
      <c r="T889" s="180" t="s">
        <v>390</v>
      </c>
      <c r="U889" s="180" t="s">
        <v>1681</v>
      </c>
      <c r="V889" s="180"/>
      <c r="W889" s="179"/>
      <c r="X889" s="179"/>
      <c r="Y889" s="179"/>
    </row>
    <row r="890" spans="1:25" s="19" customFormat="1" x14ac:dyDescent="0.2">
      <c r="A890" s="180">
        <v>39990</v>
      </c>
      <c r="B890" s="193" t="s">
        <v>1674</v>
      </c>
      <c r="C890" s="193" t="s">
        <v>2298</v>
      </c>
      <c r="D890" s="193" t="s">
        <v>141</v>
      </c>
      <c r="E890" s="193" t="s">
        <v>144</v>
      </c>
      <c r="F890" s="194">
        <v>36100</v>
      </c>
      <c r="G890" s="186">
        <v>1998</v>
      </c>
      <c r="H890" s="180" t="s">
        <v>1675</v>
      </c>
      <c r="I890" s="180" t="str">
        <f>LEFT($H890,2)</f>
        <v>BC</v>
      </c>
      <c r="J890" s="180" t="str">
        <f>RIGHT($H890,2)</f>
        <v>CA</v>
      </c>
      <c r="K890" s="180" t="str">
        <f>IF($L890=$M890,L890,CONCATENATE($L890,", ",IF(ISBLANK(N890),"",CONCATENATE(N890,", ")),$M890))</f>
        <v>Canada, Pacific</v>
      </c>
      <c r="L890" s="180" t="str">
        <f>INDEX('State '!$A$1:$C$62,MATCH($I890,'State '!$B:$B,0),3)</f>
        <v>Canada</v>
      </c>
      <c r="M890" s="180" t="str">
        <f>INDEX('State '!$A$1:$C$62,MATCH($J890,'State '!$B:$B,0),3)</f>
        <v>Pacific</v>
      </c>
      <c r="N890" s="180"/>
      <c r="O890" s="187">
        <v>6</v>
      </c>
      <c r="P890" s="187"/>
      <c r="Q890" s="187">
        <v>74</v>
      </c>
      <c r="R890" s="186">
        <v>36</v>
      </c>
      <c r="S890" s="180" t="s">
        <v>135</v>
      </c>
      <c r="T890" s="180" t="s">
        <v>390</v>
      </c>
      <c r="U890" s="180" t="s">
        <v>1676</v>
      </c>
      <c r="V890" s="180"/>
      <c r="W890" s="179"/>
      <c r="X890" s="179"/>
      <c r="Y890" s="179"/>
    </row>
    <row r="891" spans="1:25" s="19" customFormat="1" x14ac:dyDescent="0.2">
      <c r="A891" s="180">
        <v>39990</v>
      </c>
      <c r="B891" s="193" t="s">
        <v>1640</v>
      </c>
      <c r="C891" s="193" t="s">
        <v>381</v>
      </c>
      <c r="D891" s="193" t="s">
        <v>134</v>
      </c>
      <c r="E891" s="193" t="s">
        <v>144</v>
      </c>
      <c r="F891" s="194">
        <v>36100</v>
      </c>
      <c r="G891" s="186">
        <v>1998</v>
      </c>
      <c r="H891" s="180" t="s">
        <v>13</v>
      </c>
      <c r="I891" s="180" t="str">
        <f>LEFT($H891,2)</f>
        <v>CA</v>
      </c>
      <c r="J891" s="180" t="str">
        <f>RIGHT($H891,2)</f>
        <v>CA</v>
      </c>
      <c r="K891" s="180" t="str">
        <f>IF($L891=$M891,L891,CONCATENATE($L891,", ",IF(ISBLANK(N891),"",CONCATENATE(N891,", ")),$M891))</f>
        <v>Pacific</v>
      </c>
      <c r="L891" s="180" t="str">
        <f>INDEX('State '!$A$1:$C$62,MATCH($I891,'State '!$B:$B,0),3)</f>
        <v>Pacific</v>
      </c>
      <c r="M891" s="180" t="str">
        <f>INDEX('State '!$A$1:$C$62,MATCH($J891,'State '!$B:$B,0),3)</f>
        <v>Pacific</v>
      </c>
      <c r="N891" s="180"/>
      <c r="O891" s="187">
        <v>2</v>
      </c>
      <c r="P891" s="187"/>
      <c r="Q891" s="187">
        <v>20</v>
      </c>
      <c r="R891" s="186"/>
      <c r="S891" s="180" t="s">
        <v>139</v>
      </c>
      <c r="T891" s="180" t="s">
        <v>188</v>
      </c>
      <c r="U891" s="180" t="s">
        <v>391</v>
      </c>
      <c r="V891" s="180"/>
      <c r="W891" s="179"/>
      <c r="X891" s="179"/>
      <c r="Y891" s="179"/>
    </row>
    <row r="892" spans="1:25" s="19" customFormat="1" x14ac:dyDescent="0.2">
      <c r="A892" s="180">
        <v>39990</v>
      </c>
      <c r="B892" s="193" t="s">
        <v>1631</v>
      </c>
      <c r="C892" s="193" t="s">
        <v>265</v>
      </c>
      <c r="D892" s="193" t="s">
        <v>134</v>
      </c>
      <c r="E892" s="193" t="s">
        <v>144</v>
      </c>
      <c r="F892" s="194">
        <v>36039</v>
      </c>
      <c r="G892" s="186">
        <v>1998</v>
      </c>
      <c r="H892" s="180" t="s">
        <v>1632</v>
      </c>
      <c r="I892" s="180" t="str">
        <f>LEFT($H892,2)</f>
        <v>WY</v>
      </c>
      <c r="J892" s="180" t="str">
        <f>RIGHT($H892,2)</f>
        <v>UT</v>
      </c>
      <c r="K892" s="180" t="str">
        <f>IF($L892=$M892,L892,CONCATENATE($L892,", ",IF(ISBLANK(N892),"",CONCATENATE(N892,", ")),$M892))</f>
        <v>Mountain</v>
      </c>
      <c r="L892" s="180" t="str">
        <f>INDEX('State '!$A$1:$C$62,MATCH($I892,'State '!$B:$B,0),3)</f>
        <v>Mountain</v>
      </c>
      <c r="M892" s="180" t="str">
        <f>INDEX('State '!$A$1:$C$62,MATCH($J892,'State '!$B:$B,0),3)</f>
        <v>Mountain</v>
      </c>
      <c r="N892" s="180"/>
      <c r="O892" s="187">
        <v>17.8</v>
      </c>
      <c r="P892" s="187">
        <v>41</v>
      </c>
      <c r="Q892" s="187">
        <v>84.7</v>
      </c>
      <c r="R892" s="186">
        <v>20</v>
      </c>
      <c r="S892" s="180" t="s">
        <v>135</v>
      </c>
      <c r="T892" s="180" t="s">
        <v>390</v>
      </c>
      <c r="U892" s="180" t="s">
        <v>1633</v>
      </c>
      <c r="V892" s="180"/>
      <c r="W892" s="179"/>
      <c r="X892" s="179"/>
      <c r="Y892" s="179"/>
    </row>
    <row r="893" spans="1:25" s="19" customFormat="1" x14ac:dyDescent="0.2">
      <c r="A893" s="180">
        <v>39990</v>
      </c>
      <c r="B893" s="193" t="s">
        <v>1651</v>
      </c>
      <c r="C893" s="193" t="s">
        <v>265</v>
      </c>
      <c r="D893" s="193" t="s">
        <v>141</v>
      </c>
      <c r="E893" s="193" t="s">
        <v>144</v>
      </c>
      <c r="F893" s="194">
        <v>36069</v>
      </c>
      <c r="G893" s="186">
        <v>1998</v>
      </c>
      <c r="H893" s="180" t="s">
        <v>21</v>
      </c>
      <c r="I893" s="180" t="str">
        <f>LEFT($H893,2)</f>
        <v>UT</v>
      </c>
      <c r="J893" s="180" t="str">
        <f>RIGHT($H893,2)</f>
        <v>UT</v>
      </c>
      <c r="K893" s="180" t="str">
        <f>IF($L893=$M893,L893,CONCATENATE($L893,", ",IF(ISBLANK(N893),"",CONCATENATE(N893,", ")),$M893))</f>
        <v>Mountain</v>
      </c>
      <c r="L893" s="180" t="str">
        <f>INDEX('State '!$A$1:$C$62,MATCH($I893,'State '!$B:$B,0),3)</f>
        <v>Mountain</v>
      </c>
      <c r="M893" s="180" t="str">
        <f>INDEX('State '!$A$1:$C$62,MATCH($J893,'State '!$B:$B,0),3)</f>
        <v>Mountain</v>
      </c>
      <c r="N893" s="180"/>
      <c r="O893" s="187">
        <v>8.2200000000000006</v>
      </c>
      <c r="P893" s="187"/>
      <c r="Q893" s="187">
        <v>55</v>
      </c>
      <c r="R893" s="186">
        <v>20</v>
      </c>
      <c r="S893" s="180" t="s">
        <v>135</v>
      </c>
      <c r="T893" s="180" t="s">
        <v>390</v>
      </c>
      <c r="U893" s="180" t="s">
        <v>1652</v>
      </c>
      <c r="V893" s="180"/>
      <c r="W893" s="179"/>
      <c r="X893" s="179"/>
      <c r="Y893" s="179"/>
    </row>
    <row r="894" spans="1:25" s="19" customFormat="1" x14ac:dyDescent="0.2">
      <c r="A894" s="180">
        <v>39990</v>
      </c>
      <c r="B894" s="193" t="s">
        <v>1698</v>
      </c>
      <c r="C894" s="193" t="s">
        <v>354</v>
      </c>
      <c r="D894" s="193" t="s">
        <v>137</v>
      </c>
      <c r="E894" s="193" t="s">
        <v>144</v>
      </c>
      <c r="F894" s="194">
        <v>36100</v>
      </c>
      <c r="G894" s="186">
        <v>1998</v>
      </c>
      <c r="H894" s="180" t="s">
        <v>1496</v>
      </c>
      <c r="I894" s="180" t="str">
        <f>LEFT($H894,2)</f>
        <v>CA</v>
      </c>
      <c r="J894" s="180" t="str">
        <f>RIGHT($H894,2)</f>
        <v>MX</v>
      </c>
      <c r="K894" s="180" t="str">
        <f>IF($L894=$M894,L894,CONCATENATE($L894,", ",IF(ISBLANK(N894),"",CONCATENATE(N894,", ")),$M894))</f>
        <v>Pacific, Mexico</v>
      </c>
      <c r="L894" s="180" t="str">
        <f>INDEX('State '!$A$1:$C$62,MATCH($I894,'State '!$B:$B,0),3)</f>
        <v>Pacific</v>
      </c>
      <c r="M894" s="180" t="str">
        <f>INDEX('State '!$A$1:$C$62,MATCH($J894,'State '!$B:$B,0),3)</f>
        <v>Mexico</v>
      </c>
      <c r="N894" s="180"/>
      <c r="O894" s="187">
        <v>8.5</v>
      </c>
      <c r="P894" s="187">
        <v>30</v>
      </c>
      <c r="Q894" s="187">
        <v>25</v>
      </c>
      <c r="R894" s="186">
        <v>16</v>
      </c>
      <c r="S894" s="180" t="s">
        <v>135</v>
      </c>
      <c r="T894" s="180" t="s">
        <v>188</v>
      </c>
      <c r="U894" s="180" t="s">
        <v>391</v>
      </c>
      <c r="V894" s="180"/>
      <c r="W894" s="179"/>
      <c r="X894" s="179"/>
      <c r="Y894" s="179"/>
    </row>
    <row r="895" spans="1:25" s="19" customFormat="1" x14ac:dyDescent="0.2">
      <c r="A895" s="180">
        <v>39990</v>
      </c>
      <c r="B895" s="193" t="s">
        <v>1696</v>
      </c>
      <c r="C895" s="193" t="s">
        <v>216</v>
      </c>
      <c r="D895" s="193" t="s">
        <v>134</v>
      </c>
      <c r="E895" s="193" t="s">
        <v>144</v>
      </c>
      <c r="F895" s="194">
        <v>36100</v>
      </c>
      <c r="G895" s="186">
        <v>1998</v>
      </c>
      <c r="H895" s="180" t="s">
        <v>17</v>
      </c>
      <c r="I895" s="180" t="str">
        <f>LEFT($H895,2)</f>
        <v>AL</v>
      </c>
      <c r="J895" s="180" t="str">
        <f>RIGHT($H895,2)</f>
        <v>AL</v>
      </c>
      <c r="K895" s="180" t="str">
        <f>IF($L895=$M895,L895,CONCATENATE($L895,", ",IF(ISBLANK(N895),"",CONCATENATE(N895,", ")),$M895))</f>
        <v>South Central</v>
      </c>
      <c r="L895" s="180" t="str">
        <f>INDEX('State '!$A$1:$C$62,MATCH($I895,'State '!$B:$B,0),3)</f>
        <v>South Central</v>
      </c>
      <c r="M895" s="180" t="str">
        <f>INDEX('State '!$A$1:$C$62,MATCH($J895,'State '!$B:$B,0),3)</f>
        <v>South Central</v>
      </c>
      <c r="N895" s="180"/>
      <c r="O895" s="187">
        <v>4.2</v>
      </c>
      <c r="P895" s="187">
        <v>3.3</v>
      </c>
      <c r="Q895" s="187">
        <v>34.9</v>
      </c>
      <c r="R895" s="186">
        <v>30</v>
      </c>
      <c r="S895" s="180" t="s">
        <v>135</v>
      </c>
      <c r="T895" s="180" t="s">
        <v>390</v>
      </c>
      <c r="U895" s="180" t="s">
        <v>1697</v>
      </c>
      <c r="V895" s="180"/>
      <c r="W895" s="179"/>
      <c r="X895" s="179"/>
      <c r="Y895" s="179"/>
    </row>
    <row r="896" spans="1:25" s="19" customFormat="1" x14ac:dyDescent="0.2">
      <c r="A896" s="180">
        <v>39990</v>
      </c>
      <c r="B896" s="193" t="s">
        <v>1692</v>
      </c>
      <c r="C896" s="193" t="s">
        <v>216</v>
      </c>
      <c r="D896" s="193" t="s">
        <v>141</v>
      </c>
      <c r="E896" s="193" t="s">
        <v>144</v>
      </c>
      <c r="F896" s="194">
        <v>36100</v>
      </c>
      <c r="G896" s="186">
        <v>1998</v>
      </c>
      <c r="H896" s="180" t="s">
        <v>1693</v>
      </c>
      <c r="I896" s="180" t="str">
        <f>LEFT($H896,2)</f>
        <v>AL</v>
      </c>
      <c r="J896" s="180" t="str">
        <f>RIGHT($H896,2)</f>
        <v>GA</v>
      </c>
      <c r="K896" s="180" t="str">
        <f>IF($L896=$M896,L896,CONCATENATE($L896,", ",IF(ISBLANK(N896),"",CONCATENATE(N896,", ")),$M896))</f>
        <v>South Central, Midwest, Southeast</v>
      </c>
      <c r="L896" s="180" t="str">
        <f>INDEX('State '!$A$1:$C$62,MATCH($I896,'State '!$B:$B,0),3)</f>
        <v>South Central</v>
      </c>
      <c r="M896" s="180" t="str">
        <f>INDEX('State '!$A$1:$C$62,MATCH($J896,'State '!$B:$B,0),3)</f>
        <v>Southeast</v>
      </c>
      <c r="N896" s="180" t="s">
        <v>9</v>
      </c>
      <c r="O896" s="187">
        <v>52.2</v>
      </c>
      <c r="P896" s="187">
        <v>10</v>
      </c>
      <c r="Q896" s="187">
        <v>65</v>
      </c>
      <c r="R896" s="186" t="s">
        <v>1694</v>
      </c>
      <c r="S896" s="180" t="s">
        <v>135</v>
      </c>
      <c r="T896" s="180" t="s">
        <v>390</v>
      </c>
      <c r="U896" s="180" t="s">
        <v>1695</v>
      </c>
      <c r="V896" s="180"/>
      <c r="W896" s="179"/>
      <c r="X896" s="179"/>
      <c r="Y896" s="179"/>
    </row>
    <row r="897" spans="1:25" s="19" customFormat="1" x14ac:dyDescent="0.2">
      <c r="A897" s="180">
        <v>39990</v>
      </c>
      <c r="B897" s="193" t="s">
        <v>1690</v>
      </c>
      <c r="C897" s="193" t="s">
        <v>207</v>
      </c>
      <c r="D897" s="193" t="s">
        <v>137</v>
      </c>
      <c r="E897" s="193" t="s">
        <v>144</v>
      </c>
      <c r="F897" s="194">
        <v>35900</v>
      </c>
      <c r="G897" s="186">
        <v>1998</v>
      </c>
      <c r="H897" s="180" t="s">
        <v>52</v>
      </c>
      <c r="I897" s="180" t="str">
        <f>LEFT($H897,2)</f>
        <v>TN</v>
      </c>
      <c r="J897" s="180" t="str">
        <f>RIGHT($H897,2)</f>
        <v>TN</v>
      </c>
      <c r="K897" s="180" t="str">
        <f>IF($L897=$M897,L897,CONCATENATE($L897,", ",IF(ISBLANK(N897),"",CONCATENATE(N897,", ")),$M897))</f>
        <v>Midwest</v>
      </c>
      <c r="L897" s="180" t="str">
        <f>INDEX('State '!$A$1:$C$62,MATCH($I897,'State '!$B:$B,0),3)</f>
        <v>Midwest</v>
      </c>
      <c r="M897" s="180" t="str">
        <f>INDEX('State '!$A$1:$C$62,MATCH($J897,'State '!$B:$B,0),3)</f>
        <v>Midwest</v>
      </c>
      <c r="N897" s="180"/>
      <c r="O897" s="187">
        <v>10</v>
      </c>
      <c r="P897" s="187">
        <v>28</v>
      </c>
      <c r="Q897" s="187">
        <v>10</v>
      </c>
      <c r="R897" s="186">
        <v>8</v>
      </c>
      <c r="S897" s="180" t="s">
        <v>139</v>
      </c>
      <c r="T897" s="180" t="s">
        <v>188</v>
      </c>
      <c r="U897" s="180" t="s">
        <v>391</v>
      </c>
      <c r="V897" s="180"/>
      <c r="W897" s="179"/>
      <c r="X897" s="179"/>
      <c r="Y897" s="179"/>
    </row>
    <row r="898" spans="1:25" s="19" customFormat="1" x14ac:dyDescent="0.2">
      <c r="A898" s="180">
        <v>39990</v>
      </c>
      <c r="B898" s="181" t="s">
        <v>1688</v>
      </c>
      <c r="C898" s="181" t="s">
        <v>207</v>
      </c>
      <c r="D898" s="181" t="s">
        <v>141</v>
      </c>
      <c r="E898" s="193" t="s">
        <v>144</v>
      </c>
      <c r="F898" s="194">
        <v>36119</v>
      </c>
      <c r="G898" s="186">
        <v>1998</v>
      </c>
      <c r="H898" s="180" t="s">
        <v>36</v>
      </c>
      <c r="I898" s="180" t="str">
        <f>LEFT($H898,2)</f>
        <v>MA</v>
      </c>
      <c r="J898" s="180" t="str">
        <f>RIGHT($H898,2)</f>
        <v>MA</v>
      </c>
      <c r="K898" s="180" t="str">
        <f>IF($L898=$M898,L898,CONCATENATE($L898,", ",IF(ISBLANK(N898),"",CONCATENATE(N898,", ")),$M898))</f>
        <v>Northeast</v>
      </c>
      <c r="L898" s="180" t="str">
        <f>INDEX('State '!$A$1:$C$62,MATCH($I898,'State '!$B:$B,0),3)</f>
        <v>Northeast</v>
      </c>
      <c r="M898" s="180" t="str">
        <f>INDEX('State '!$A$1:$C$62,MATCH($J898,'State '!$B:$B,0),3)</f>
        <v>Northeast</v>
      </c>
      <c r="N898" s="180"/>
      <c r="O898" s="187">
        <v>33.44</v>
      </c>
      <c r="P898" s="187">
        <v>7.54</v>
      </c>
      <c r="Q898" s="186">
        <v>55</v>
      </c>
      <c r="R898" s="186">
        <v>20</v>
      </c>
      <c r="S898" s="180" t="s">
        <v>135</v>
      </c>
      <c r="T898" s="180" t="s">
        <v>390</v>
      </c>
      <c r="U898" s="180" t="s">
        <v>1689</v>
      </c>
      <c r="V898" s="180"/>
      <c r="W898" s="179"/>
      <c r="X898" s="179"/>
      <c r="Y898" s="179"/>
    </row>
    <row r="899" spans="1:25" s="19" customFormat="1" x14ac:dyDescent="0.2">
      <c r="A899" s="180">
        <v>39990</v>
      </c>
      <c r="B899" s="193" t="s">
        <v>1682</v>
      </c>
      <c r="C899" s="193" t="s">
        <v>207</v>
      </c>
      <c r="D899" s="193" t="s">
        <v>141</v>
      </c>
      <c r="E899" s="193" t="s">
        <v>144</v>
      </c>
      <c r="F899" s="194">
        <v>35977</v>
      </c>
      <c r="G899" s="186">
        <v>1998</v>
      </c>
      <c r="H899" s="180" t="s">
        <v>1137</v>
      </c>
      <c r="I899" s="180" t="str">
        <f>LEFT($H899,2)</f>
        <v>GM</v>
      </c>
      <c r="J899" s="180" t="str">
        <f>RIGHT($H899,2)</f>
        <v>LA</v>
      </c>
      <c r="K899" s="180" t="str">
        <f>IF($L899=$M899,L899,CONCATENATE($L899,", ",IF(ISBLANK(N899),"",CONCATENATE(N899,", ")),$M899))</f>
        <v>Gulf of Mexico, South Central</v>
      </c>
      <c r="L899" s="180" t="str">
        <f>INDEX('State '!$A$1:$C$62,MATCH($I899,'State '!$B:$B,0),3)</f>
        <v>Gulf of Mexico</v>
      </c>
      <c r="M899" s="180" t="str">
        <f>INDEX('State '!$A$1:$C$62,MATCH($J899,'State '!$B:$B,0),3)</f>
        <v>South Central</v>
      </c>
      <c r="N899" s="180"/>
      <c r="O899" s="187">
        <v>0.12</v>
      </c>
      <c r="P899" s="187"/>
      <c r="Q899" s="187">
        <v>400</v>
      </c>
      <c r="R899" s="186" t="s">
        <v>1683</v>
      </c>
      <c r="S899" s="180" t="s">
        <v>135</v>
      </c>
      <c r="T899" s="180" t="s">
        <v>390</v>
      </c>
      <c r="U899" s="180" t="s">
        <v>1684</v>
      </c>
      <c r="V899" s="180"/>
      <c r="W899" s="179"/>
      <c r="X899" s="179"/>
      <c r="Y899" s="179"/>
    </row>
    <row r="900" spans="1:25" s="19" customFormat="1" x14ac:dyDescent="0.2">
      <c r="A900" s="180">
        <v>39990</v>
      </c>
      <c r="B900" s="193" t="s">
        <v>1686</v>
      </c>
      <c r="C900" s="193" t="s">
        <v>200</v>
      </c>
      <c r="D900" s="193" t="s">
        <v>141</v>
      </c>
      <c r="E900" s="193" t="s">
        <v>144</v>
      </c>
      <c r="F900" s="194">
        <v>36159</v>
      </c>
      <c r="G900" s="186">
        <v>1998</v>
      </c>
      <c r="H900" s="180" t="s">
        <v>829</v>
      </c>
      <c r="I900" s="180" t="str">
        <f>LEFT($H900,2)</f>
        <v>IN</v>
      </c>
      <c r="J900" s="180" t="str">
        <f>RIGHT($H900,2)</f>
        <v>OH</v>
      </c>
      <c r="K900" s="180" t="str">
        <f>IF($L900=$M900,L900,CONCATENATE($L900,", ",IF(ISBLANK(N900),"",CONCATENATE(N900,", ")),$M900))</f>
        <v>Midwest, Northeast</v>
      </c>
      <c r="L900" s="180" t="str">
        <f>INDEX('State '!$A$1:$C$62,MATCH($I900,'State '!$B:$B,0),3)</f>
        <v>Midwest</v>
      </c>
      <c r="M900" s="180" t="str">
        <f>INDEX('State '!$A$1:$C$62,MATCH($J900,'State '!$B:$B,0),3)</f>
        <v>Northeast</v>
      </c>
      <c r="N900" s="180"/>
      <c r="O900" s="187">
        <v>31.3</v>
      </c>
      <c r="P900" s="187">
        <v>114</v>
      </c>
      <c r="Q900" s="187">
        <v>305</v>
      </c>
      <c r="R900" s="186">
        <v>36</v>
      </c>
      <c r="S900" s="180" t="s">
        <v>135</v>
      </c>
      <c r="T900" s="180" t="s">
        <v>390</v>
      </c>
      <c r="U900" s="180" t="s">
        <v>1687</v>
      </c>
      <c r="V900" s="180"/>
      <c r="W900" s="179"/>
      <c r="X900" s="179"/>
      <c r="Y900" s="179"/>
    </row>
    <row r="901" spans="1:25" s="19" customFormat="1" x14ac:dyDescent="0.2">
      <c r="A901" s="180">
        <v>39990</v>
      </c>
      <c r="B901" s="193" t="s">
        <v>1916</v>
      </c>
      <c r="C901" s="193" t="s">
        <v>2007</v>
      </c>
      <c r="D901" s="193" t="s">
        <v>141</v>
      </c>
      <c r="E901" s="193" t="s">
        <v>144</v>
      </c>
      <c r="F901" s="194">
        <v>36100</v>
      </c>
      <c r="G901" s="186">
        <v>1998</v>
      </c>
      <c r="H901" s="180" t="s">
        <v>0</v>
      </c>
      <c r="I901" s="180" t="str">
        <f>LEFT($H901,2)</f>
        <v>LA</v>
      </c>
      <c r="J901" s="180" t="str">
        <f>RIGHT($H901,2)</f>
        <v>LA</v>
      </c>
      <c r="K901" s="180" t="str">
        <f>IF($L901=$M901,L901,CONCATENATE($L901,", ",IF(ISBLANK(N901),"",CONCATENATE(N901,", ")),$M901))</f>
        <v>South Central</v>
      </c>
      <c r="L901" s="180" t="str">
        <f>INDEX('State '!$A$1:$C$62,MATCH($I901,'State '!$B:$B,0),3)</f>
        <v>South Central</v>
      </c>
      <c r="M901" s="180" t="str">
        <f>INDEX('State '!$A$1:$C$62,MATCH($J901,'State '!$B:$B,0),3)</f>
        <v>South Central</v>
      </c>
      <c r="N901" s="180"/>
      <c r="O901" s="187">
        <v>5.98</v>
      </c>
      <c r="P901" s="187"/>
      <c r="Q901" s="187">
        <v>115</v>
      </c>
      <c r="R901" s="186">
        <v>20</v>
      </c>
      <c r="S901" s="180" t="s">
        <v>135</v>
      </c>
      <c r="T901" s="180" t="s">
        <v>390</v>
      </c>
      <c r="U901" s="180" t="s">
        <v>1639</v>
      </c>
      <c r="V901" s="180"/>
      <c r="W901" s="179"/>
      <c r="X901" s="179"/>
      <c r="Y901" s="179"/>
    </row>
    <row r="902" spans="1:25" s="19" customFormat="1" x14ac:dyDescent="0.2">
      <c r="A902" s="180">
        <v>39990</v>
      </c>
      <c r="B902" s="193" t="s">
        <v>1612</v>
      </c>
      <c r="C902" s="193" t="s">
        <v>1941</v>
      </c>
      <c r="D902" s="193" t="s">
        <v>141</v>
      </c>
      <c r="E902" s="193" t="s">
        <v>144</v>
      </c>
      <c r="F902" s="194">
        <v>36130</v>
      </c>
      <c r="G902" s="186">
        <v>1998</v>
      </c>
      <c r="H902" s="180" t="s">
        <v>53</v>
      </c>
      <c r="I902" s="180" t="str">
        <f>LEFT($H902,2)</f>
        <v>SC</v>
      </c>
      <c r="J902" s="180" t="str">
        <f>RIGHT($H902,2)</f>
        <v>SC</v>
      </c>
      <c r="K902" s="180" t="str">
        <f>IF($L902=$M902,L902,CONCATENATE($L902,", ",IF(ISBLANK(N902),"",CONCATENATE(N902,", ")),$M902))</f>
        <v>Southeast</v>
      </c>
      <c r="L902" s="180" t="str">
        <f>INDEX('State '!$A$1:$C$62,MATCH($I902,'State '!$B:$B,0),3)</f>
        <v>Southeast</v>
      </c>
      <c r="M902" s="180" t="str">
        <f>INDEX('State '!$A$1:$C$62,MATCH($J902,'State '!$B:$B,0),3)</f>
        <v>Southeast</v>
      </c>
      <c r="N902" s="180"/>
      <c r="O902" s="187"/>
      <c r="P902" s="187">
        <v>2</v>
      </c>
      <c r="Q902" s="187">
        <v>4</v>
      </c>
      <c r="R902" s="186">
        <v>4</v>
      </c>
      <c r="S902" s="180" t="s">
        <v>135</v>
      </c>
      <c r="T902" s="180" t="s">
        <v>390</v>
      </c>
      <c r="U902" s="180" t="s">
        <v>1613</v>
      </c>
      <c r="V902" s="180"/>
      <c r="W902" s="179"/>
      <c r="X902" s="179"/>
      <c r="Y902" s="179"/>
    </row>
    <row r="903" spans="1:25" s="19" customFormat="1" x14ac:dyDescent="0.2">
      <c r="A903" s="180">
        <v>39990</v>
      </c>
      <c r="B903" s="193" t="s">
        <v>1609</v>
      </c>
      <c r="C903" s="193" t="s">
        <v>1941</v>
      </c>
      <c r="D903" s="193" t="s">
        <v>141</v>
      </c>
      <c r="E903" s="193" t="s">
        <v>144</v>
      </c>
      <c r="F903" s="194">
        <v>36100</v>
      </c>
      <c r="G903" s="186">
        <v>1998</v>
      </c>
      <c r="H903" s="180" t="s">
        <v>389</v>
      </c>
      <c r="I903" s="180" t="str">
        <f>LEFT($H903,2)</f>
        <v>AL</v>
      </c>
      <c r="J903" s="180" t="str">
        <f>RIGHT($H903,2)</f>
        <v>GA</v>
      </c>
      <c r="K903" s="180" t="str">
        <f>IF($L903=$M903,L903,CONCATENATE($L903,", ",IF(ISBLANK(N903),"",CONCATENATE(N903,", ")),$M903))</f>
        <v>South Central, Southeast</v>
      </c>
      <c r="L903" s="180" t="str">
        <f>INDEX('State '!$A$1:$C$62,MATCH($I903,'State '!$B:$B,0),3)</f>
        <v>South Central</v>
      </c>
      <c r="M903" s="180" t="str">
        <f>INDEX('State '!$A$1:$C$62,MATCH($J903,'State '!$B:$B,0),3)</f>
        <v>Southeast</v>
      </c>
      <c r="N903" s="180"/>
      <c r="O903" s="187">
        <v>68</v>
      </c>
      <c r="P903" s="187">
        <v>16</v>
      </c>
      <c r="Q903" s="187">
        <v>87</v>
      </c>
      <c r="R903" s="186" t="s">
        <v>1610</v>
      </c>
      <c r="S903" s="180" t="s">
        <v>135</v>
      </c>
      <c r="T903" s="180" t="s">
        <v>390</v>
      </c>
      <c r="U903" s="180" t="s">
        <v>1611</v>
      </c>
      <c r="V903" s="180"/>
      <c r="W903" s="179"/>
      <c r="X903" s="179"/>
      <c r="Y903" s="179"/>
    </row>
    <row r="904" spans="1:25" s="19" customFormat="1" x14ac:dyDescent="0.2">
      <c r="A904" s="180">
        <v>39990</v>
      </c>
      <c r="B904" s="193" t="s">
        <v>1923</v>
      </c>
      <c r="C904" s="193" t="s">
        <v>1941</v>
      </c>
      <c r="D904" s="193" t="s">
        <v>141</v>
      </c>
      <c r="E904" s="193" t="s">
        <v>144</v>
      </c>
      <c r="F904" s="194">
        <v>36008</v>
      </c>
      <c r="G904" s="186">
        <v>1998</v>
      </c>
      <c r="H904" s="180" t="s">
        <v>1627</v>
      </c>
      <c r="I904" s="180" t="str">
        <f>LEFT($H904,2)</f>
        <v>GM</v>
      </c>
      <c r="J904" s="180" t="str">
        <f>RIGHT($H904,2)</f>
        <v>AL</v>
      </c>
      <c r="K904" s="180" t="str">
        <f>IF($L904=$M904,L904,CONCATENATE($L904,", ",IF(ISBLANK(N904),"",CONCATENATE(N904,", ")),$M904))</f>
        <v>Gulf of Mexico, South Central</v>
      </c>
      <c r="L904" s="180" t="str">
        <f>INDEX('State '!$A$1:$C$62,MATCH($I904,'State '!$B:$B,0),3)</f>
        <v>Gulf of Mexico</v>
      </c>
      <c r="M904" s="180" t="str">
        <f>INDEX('State '!$A$1:$C$62,MATCH($J904,'State '!$B:$B,0),3)</f>
        <v>South Central</v>
      </c>
      <c r="N904" s="180"/>
      <c r="O904" s="187">
        <v>120.2</v>
      </c>
      <c r="P904" s="187">
        <v>76</v>
      </c>
      <c r="Q904" s="187">
        <v>350</v>
      </c>
      <c r="R904" s="186">
        <v>24</v>
      </c>
      <c r="S904" s="180" t="s">
        <v>135</v>
      </c>
      <c r="T904" s="180" t="s">
        <v>390</v>
      </c>
      <c r="U904" s="180" t="s">
        <v>1628</v>
      </c>
      <c r="V904" s="180"/>
      <c r="W904" s="179"/>
      <c r="X904" s="179"/>
      <c r="Y904" s="179"/>
    </row>
    <row r="905" spans="1:25" s="19" customFormat="1" x14ac:dyDescent="0.2">
      <c r="A905" s="180">
        <v>39990</v>
      </c>
      <c r="B905" s="193" t="s">
        <v>1618</v>
      </c>
      <c r="C905" s="193" t="s">
        <v>291</v>
      </c>
      <c r="D905" s="193" t="s">
        <v>141</v>
      </c>
      <c r="E905" s="193" t="s">
        <v>144</v>
      </c>
      <c r="F905" s="194">
        <v>35886</v>
      </c>
      <c r="G905" s="186">
        <v>1998</v>
      </c>
      <c r="H905" s="180" t="s">
        <v>1137</v>
      </c>
      <c r="I905" s="180" t="str">
        <f>LEFT($H905,2)</f>
        <v>GM</v>
      </c>
      <c r="J905" s="180" t="str">
        <f>RIGHT($H905,2)</f>
        <v>LA</v>
      </c>
      <c r="K905" s="180" t="str">
        <f>IF($L905=$M905,L905,CONCATENATE($L905,", ",IF(ISBLANK(N905),"",CONCATENATE(N905,", ")),$M905))</f>
        <v>Gulf of Mexico, South Central</v>
      </c>
      <c r="L905" s="180" t="str">
        <f>INDEX('State '!$A$1:$C$62,MATCH($I905,'State '!$B:$B,0),3)</f>
        <v>Gulf of Mexico</v>
      </c>
      <c r="M905" s="180" t="str">
        <f>INDEX('State '!$A$1:$C$62,MATCH($J905,'State '!$B:$B,0),3)</f>
        <v>South Central</v>
      </c>
      <c r="N905" s="180"/>
      <c r="O905" s="187">
        <v>52.2</v>
      </c>
      <c r="P905" s="187"/>
      <c r="Q905" s="187">
        <v>500</v>
      </c>
      <c r="R905" s="186"/>
      <c r="S905" s="180" t="s">
        <v>135</v>
      </c>
      <c r="T905" s="180" t="s">
        <v>390</v>
      </c>
      <c r="U905" s="180" t="s">
        <v>1619</v>
      </c>
      <c r="V905" s="180"/>
      <c r="W905" s="179"/>
      <c r="X905" s="179"/>
      <c r="Y905" s="179"/>
    </row>
    <row r="906" spans="1:25" s="19" customFormat="1" x14ac:dyDescent="0.2">
      <c r="A906" s="180">
        <v>39990</v>
      </c>
      <c r="B906" s="193" t="s">
        <v>1926</v>
      </c>
      <c r="C906" s="193" t="s">
        <v>268</v>
      </c>
      <c r="D906" s="193" t="s">
        <v>141</v>
      </c>
      <c r="E906" s="193" t="s">
        <v>144</v>
      </c>
      <c r="F906" s="194">
        <v>35886</v>
      </c>
      <c r="G906" s="186">
        <v>1998</v>
      </c>
      <c r="H906" s="180" t="s">
        <v>43</v>
      </c>
      <c r="I906" s="180" t="str">
        <f>LEFT($H906,2)</f>
        <v>NM</v>
      </c>
      <c r="J906" s="180" t="str">
        <f>RIGHT($H906,2)</f>
        <v>NM</v>
      </c>
      <c r="K906" s="180" t="str">
        <f>IF($L906=$M906,L906,CONCATENATE($L906,", ",IF(ISBLANK(N906),"",CONCATENATE(N906,", ")),$M906))</f>
        <v>Mountain</v>
      </c>
      <c r="L906" s="180" t="str">
        <f>INDEX('State '!$A$1:$C$62,MATCH($I906,'State '!$B:$B,0),3)</f>
        <v>Mountain</v>
      </c>
      <c r="M906" s="180" t="str">
        <f>INDEX('State '!$A$1:$C$62,MATCH($J906,'State '!$B:$B,0),3)</f>
        <v>Mountain</v>
      </c>
      <c r="N906" s="180"/>
      <c r="O906" s="187">
        <v>5</v>
      </c>
      <c r="P906" s="187"/>
      <c r="Q906" s="187">
        <v>200</v>
      </c>
      <c r="R906" s="186">
        <v>28</v>
      </c>
      <c r="S906" s="180" t="s">
        <v>135</v>
      </c>
      <c r="T906" s="180" t="s">
        <v>390</v>
      </c>
      <c r="U906" s="180" t="s">
        <v>1622</v>
      </c>
      <c r="V906" s="180"/>
      <c r="W906" s="179"/>
      <c r="X906" s="179"/>
      <c r="Y906" s="179"/>
    </row>
    <row r="907" spans="1:25" s="19" customFormat="1" x14ac:dyDescent="0.2">
      <c r="A907" s="180">
        <v>39990</v>
      </c>
      <c r="B907" s="193" t="s">
        <v>1620</v>
      </c>
      <c r="C907" s="193" t="s">
        <v>378</v>
      </c>
      <c r="D907" s="193" t="s">
        <v>134</v>
      </c>
      <c r="E907" s="193" t="s">
        <v>144</v>
      </c>
      <c r="F907" s="194">
        <v>36153</v>
      </c>
      <c r="G907" s="186">
        <v>1998</v>
      </c>
      <c r="H907" s="180" t="s">
        <v>1174</v>
      </c>
      <c r="I907" s="180" t="str">
        <f>LEFT($H907,2)</f>
        <v>TN</v>
      </c>
      <c r="J907" s="180" t="str">
        <f>RIGHT($H907,2)</f>
        <v>AL</v>
      </c>
      <c r="K907" s="180" t="str">
        <f>IF($L907=$M907,L907,CONCATENATE($L907,", ",IF(ISBLANK(N907),"",CONCATENATE(N907,", ")),$M907))</f>
        <v>Midwest, South Central</v>
      </c>
      <c r="L907" s="180" t="str">
        <f>INDEX('State '!$A$1:$C$62,MATCH($I907,'State '!$B:$B,0),3)</f>
        <v>Midwest</v>
      </c>
      <c r="M907" s="180" t="str">
        <f>INDEX('State '!$A$1:$C$62,MATCH($J907,'State '!$B:$B,0),3)</f>
        <v>South Central</v>
      </c>
      <c r="N907" s="180"/>
      <c r="O907" s="187">
        <v>4</v>
      </c>
      <c r="P907" s="187">
        <v>15</v>
      </c>
      <c r="Q907" s="187">
        <v>20.6</v>
      </c>
      <c r="R907" s="186">
        <v>10</v>
      </c>
      <c r="S907" s="180" t="s">
        <v>135</v>
      </c>
      <c r="T907" s="180" t="s">
        <v>390</v>
      </c>
      <c r="U907" s="180" t="s">
        <v>1621</v>
      </c>
      <c r="V907" s="180"/>
      <c r="W907" s="179"/>
      <c r="X907" s="179"/>
      <c r="Y907" s="179"/>
    </row>
    <row r="908" spans="1:25" s="19" customFormat="1" x14ac:dyDescent="0.2">
      <c r="A908" s="180">
        <v>39990</v>
      </c>
      <c r="B908" s="193" t="s">
        <v>1614</v>
      </c>
      <c r="C908" s="193" t="s">
        <v>249</v>
      </c>
      <c r="D908" s="193" t="s">
        <v>141</v>
      </c>
      <c r="E908" s="193" t="s">
        <v>144</v>
      </c>
      <c r="F908" s="194">
        <v>36080</v>
      </c>
      <c r="G908" s="186">
        <v>1998</v>
      </c>
      <c r="H908" s="180" t="s">
        <v>29</v>
      </c>
      <c r="I908" s="180" t="str">
        <f>LEFT($H908,2)</f>
        <v>WY</v>
      </c>
      <c r="J908" s="180" t="str">
        <f>RIGHT($H908,2)</f>
        <v>WY</v>
      </c>
      <c r="K908" s="180" t="str">
        <f>IF($L908=$M908,L908,CONCATENATE($L908,", ",IF(ISBLANK(N908),"",CONCATENATE(N908,", ")),$M908))</f>
        <v>Mountain</v>
      </c>
      <c r="L908" s="180" t="str">
        <f>INDEX('State '!$A$1:$C$62,MATCH($I908,'State '!$B:$B,0),3)</f>
        <v>Mountain</v>
      </c>
      <c r="M908" s="180" t="str">
        <f>INDEX('State '!$A$1:$C$62,MATCH($J908,'State '!$B:$B,0),3)</f>
        <v>Mountain</v>
      </c>
      <c r="N908" s="180"/>
      <c r="O908" s="187">
        <v>14.9</v>
      </c>
      <c r="P908" s="187"/>
      <c r="Q908" s="187">
        <v>52</v>
      </c>
      <c r="R908" s="186"/>
      <c r="S908" s="180" t="s">
        <v>135</v>
      </c>
      <c r="T908" s="180" t="s">
        <v>390</v>
      </c>
      <c r="U908" s="180" t="s">
        <v>1615</v>
      </c>
      <c r="V908" s="180"/>
      <c r="W908" s="179"/>
      <c r="X908" s="179"/>
      <c r="Y908" s="179"/>
    </row>
    <row r="909" spans="1:25" s="19" customFormat="1" x14ac:dyDescent="0.2">
      <c r="A909" s="180">
        <v>39990</v>
      </c>
      <c r="B909" s="193" t="s">
        <v>1608</v>
      </c>
      <c r="C909" s="193" t="s">
        <v>366</v>
      </c>
      <c r="D909" s="193" t="s">
        <v>142</v>
      </c>
      <c r="E909" s="193" t="s">
        <v>144</v>
      </c>
      <c r="F909" s="194">
        <v>36100</v>
      </c>
      <c r="G909" s="186">
        <v>1998</v>
      </c>
      <c r="H909" s="180" t="s">
        <v>39</v>
      </c>
      <c r="I909" s="180" t="str">
        <f>LEFT($H909,2)</f>
        <v>MO</v>
      </c>
      <c r="J909" s="180" t="str">
        <f>RIGHT($H909,2)</f>
        <v>MO</v>
      </c>
      <c r="K909" s="180" t="str">
        <f>IF($L909=$M909,L909,CONCATENATE($L909,", ",IF(ISBLANK(N909),"",CONCATENATE(N909,", ")),$M909))</f>
        <v>Midwest</v>
      </c>
      <c r="L909" s="180" t="str">
        <f>INDEX('State '!$A$1:$C$62,MATCH($I909,'State '!$B:$B,0),3)</f>
        <v>Midwest</v>
      </c>
      <c r="M909" s="180" t="str">
        <f>INDEX('State '!$A$1:$C$62,MATCH($J909,'State '!$B:$B,0),3)</f>
        <v>Midwest</v>
      </c>
      <c r="N909" s="180"/>
      <c r="O909" s="187">
        <v>21</v>
      </c>
      <c r="P909" s="187">
        <v>200</v>
      </c>
      <c r="Q909" s="187">
        <v>28</v>
      </c>
      <c r="R909" s="186">
        <v>8</v>
      </c>
      <c r="S909" s="180" t="s">
        <v>139</v>
      </c>
      <c r="T909" s="180" t="s">
        <v>188</v>
      </c>
      <c r="U909" s="180" t="s">
        <v>391</v>
      </c>
      <c r="V909" s="180"/>
      <c r="W909" s="179"/>
      <c r="X909" s="179"/>
      <c r="Y909" s="179"/>
    </row>
    <row r="910" spans="1:25" s="19" customFormat="1" x14ac:dyDescent="0.2">
      <c r="A910" s="207">
        <v>39990</v>
      </c>
      <c r="B910" s="193" t="s">
        <v>1722</v>
      </c>
      <c r="C910" s="193" t="s">
        <v>201</v>
      </c>
      <c r="D910" s="193" t="s">
        <v>134</v>
      </c>
      <c r="E910" s="193" t="s">
        <v>144</v>
      </c>
      <c r="F910" s="194">
        <v>35718</v>
      </c>
      <c r="G910" s="195">
        <v>1997</v>
      </c>
      <c r="H910" s="180" t="s">
        <v>35</v>
      </c>
      <c r="I910" s="180" t="str">
        <f>LEFT($H910,2)</f>
        <v>CT</v>
      </c>
      <c r="J910" s="180" t="str">
        <f>RIGHT($H910,2)</f>
        <v>CT</v>
      </c>
      <c r="K910" s="180" t="str">
        <f>IF($L910=$M910,L910,CONCATENATE($L910,", ",IF(ISBLANK(N910),"",CONCATENATE(N910,", ")),$M910))</f>
        <v>Northeast</v>
      </c>
      <c r="L910" s="180" t="str">
        <f>INDEX('State '!$A$1:$C$62,MATCH($I910,'State '!$B:$B,0),3)</f>
        <v>Northeast</v>
      </c>
      <c r="M910" s="180" t="str">
        <f>INDEX('State '!$A$1:$C$62,MATCH($J910,'State '!$B:$B,0),3)</f>
        <v>Northeast</v>
      </c>
      <c r="N910" s="180"/>
      <c r="O910" s="187">
        <v>15.1</v>
      </c>
      <c r="P910" s="187">
        <v>8.4</v>
      </c>
      <c r="Q910" s="187">
        <v>82</v>
      </c>
      <c r="R910" s="186">
        <v>20</v>
      </c>
      <c r="S910" s="180" t="s">
        <v>135</v>
      </c>
      <c r="T910" s="180" t="s">
        <v>390</v>
      </c>
      <c r="U910" s="180" t="s">
        <v>391</v>
      </c>
      <c r="V910" s="180"/>
      <c r="W910" s="179"/>
      <c r="X910" s="179"/>
      <c r="Y910" s="179"/>
    </row>
    <row r="911" spans="1:25" s="19" customFormat="1" x14ac:dyDescent="0.2">
      <c r="A911" s="207">
        <v>39990</v>
      </c>
      <c r="B911" s="193" t="s">
        <v>1747</v>
      </c>
      <c r="C911" s="193" t="s">
        <v>1791</v>
      </c>
      <c r="D911" s="193" t="s">
        <v>141</v>
      </c>
      <c r="E911" s="193" t="s">
        <v>144</v>
      </c>
      <c r="F911" s="194">
        <v>35779</v>
      </c>
      <c r="G911" s="195">
        <v>1997</v>
      </c>
      <c r="H911" s="180" t="s">
        <v>1748</v>
      </c>
      <c r="I911" s="180" t="str">
        <f>LEFT($H911,2)</f>
        <v>IL</v>
      </c>
      <c r="J911" s="180" t="str">
        <f>RIGHT($H911,2)</f>
        <v>MI</v>
      </c>
      <c r="K911" s="180" t="str">
        <f>IF($L911=$M911,L911,CONCATENATE($L911,", ",IF(ISBLANK(N911),"",CONCATENATE(N911,", ")),$M911))</f>
        <v>Midwest</v>
      </c>
      <c r="L911" s="180" t="str">
        <f>INDEX('State '!$A$1:$C$62,MATCH($I911,'State '!$B:$B,0),3)</f>
        <v>Midwest</v>
      </c>
      <c r="M911" s="180" t="str">
        <f>INDEX('State '!$A$1:$C$62,MATCH($J911,'State '!$B:$B,0),3)</f>
        <v>Midwest</v>
      </c>
      <c r="N911" s="180"/>
      <c r="O911" s="187">
        <v>19.100000000000001</v>
      </c>
      <c r="P911" s="187">
        <v>12</v>
      </c>
      <c r="Q911" s="187">
        <v>135</v>
      </c>
      <c r="R911" s="186" t="s">
        <v>1749</v>
      </c>
      <c r="S911" s="180" t="s">
        <v>135</v>
      </c>
      <c r="T911" s="180" t="s">
        <v>390</v>
      </c>
      <c r="U911" s="180" t="s">
        <v>1750</v>
      </c>
      <c r="V911" s="180"/>
      <c r="W911" s="179"/>
      <c r="X911" s="179"/>
      <c r="Y911" s="179"/>
    </row>
    <row r="912" spans="1:25" s="19" customFormat="1" x14ac:dyDescent="0.2">
      <c r="A912" s="207">
        <v>39990</v>
      </c>
      <c r="B912" s="181" t="s">
        <v>1756</v>
      </c>
      <c r="C912" s="181" t="s">
        <v>263</v>
      </c>
      <c r="D912" s="181" t="s">
        <v>141</v>
      </c>
      <c r="E912" s="193" t="s">
        <v>144</v>
      </c>
      <c r="F912" s="194">
        <v>35612</v>
      </c>
      <c r="G912" s="195">
        <v>1997</v>
      </c>
      <c r="H912" s="180" t="s">
        <v>19</v>
      </c>
      <c r="I912" s="180" t="str">
        <f>LEFT($H912,2)</f>
        <v>VA</v>
      </c>
      <c r="J912" s="180" t="str">
        <f>RIGHT($H912,2)</f>
        <v>VA</v>
      </c>
      <c r="K912" s="180" t="str">
        <f>IF($L912=$M912,L912,CONCATENATE($L912,", ",IF(ISBLANK(N912),"",CONCATENATE(N912,", ")),$M912))</f>
        <v>Northeast</v>
      </c>
      <c r="L912" s="180" t="str">
        <f>INDEX('State '!$A$1:$C$62,MATCH($I912,'State '!$B:$B,0),3)</f>
        <v>Northeast</v>
      </c>
      <c r="M912" s="180" t="str">
        <f>INDEX('State '!$A$1:$C$62,MATCH($J912,'State '!$B:$B,0),3)</f>
        <v>Northeast</v>
      </c>
      <c r="N912" s="180"/>
      <c r="O912" s="187">
        <v>0.39</v>
      </c>
      <c r="P912" s="187"/>
      <c r="Q912" s="186">
        <v>18</v>
      </c>
      <c r="R912" s="186">
        <v>16</v>
      </c>
      <c r="S912" s="180" t="s">
        <v>135</v>
      </c>
      <c r="T912" s="180" t="s">
        <v>390</v>
      </c>
      <c r="U912" s="180" t="s">
        <v>391</v>
      </c>
      <c r="V912" s="180"/>
      <c r="W912" s="179"/>
      <c r="X912" s="179"/>
      <c r="Y912" s="179"/>
    </row>
    <row r="913" spans="1:25" s="19" customFormat="1" x14ac:dyDescent="0.2">
      <c r="A913" s="207">
        <v>39990</v>
      </c>
      <c r="B913" s="193" t="s">
        <v>1740</v>
      </c>
      <c r="C913" s="193" t="s">
        <v>263</v>
      </c>
      <c r="D913" s="193" t="s">
        <v>134</v>
      </c>
      <c r="E913" s="193" t="s">
        <v>144</v>
      </c>
      <c r="F913" s="194">
        <v>35735</v>
      </c>
      <c r="G913" s="195">
        <v>1997</v>
      </c>
      <c r="H913" s="180" t="s">
        <v>1741</v>
      </c>
      <c r="I913" s="180" t="str">
        <f>LEFT($H913,2)</f>
        <v>PA</v>
      </c>
      <c r="J913" s="180" t="str">
        <f>RIGHT($H913,2)</f>
        <v>VA</v>
      </c>
      <c r="K913" s="180" t="str">
        <f>IF($L913=$M913,L913,CONCATENATE($L913,", ",IF(ISBLANK(N913),"",CONCATENATE(N913,", ")),$M913))</f>
        <v>Northeast</v>
      </c>
      <c r="L913" s="180" t="str">
        <f>INDEX('State '!$A$1:$C$62,MATCH($I913,'State '!$B:$B,0),3)</f>
        <v>Northeast</v>
      </c>
      <c r="M913" s="180" t="str">
        <f>INDEX('State '!$A$1:$C$62,MATCH($J913,'State '!$B:$B,0),3)</f>
        <v>Northeast</v>
      </c>
      <c r="N913" s="180"/>
      <c r="O913" s="187">
        <v>22</v>
      </c>
      <c r="P913" s="187">
        <v>379</v>
      </c>
      <c r="Q913" s="187">
        <v>242</v>
      </c>
      <c r="R913" s="186"/>
      <c r="S913" s="180" t="s">
        <v>135</v>
      </c>
      <c r="T913" s="180" t="s">
        <v>390</v>
      </c>
      <c r="U913" s="180" t="s">
        <v>1589</v>
      </c>
      <c r="V913" s="180"/>
      <c r="W913" s="179"/>
      <c r="X913" s="179"/>
      <c r="Y913" s="179"/>
    </row>
    <row r="914" spans="1:25" s="19" customFormat="1" x14ac:dyDescent="0.2">
      <c r="A914" s="207">
        <v>39990</v>
      </c>
      <c r="B914" s="193" t="s">
        <v>1726</v>
      </c>
      <c r="C914" s="193" t="s">
        <v>260</v>
      </c>
      <c r="D914" s="193" t="s">
        <v>141</v>
      </c>
      <c r="E914" s="193" t="s">
        <v>144</v>
      </c>
      <c r="F914" s="194">
        <v>35643</v>
      </c>
      <c r="G914" s="195">
        <v>1997</v>
      </c>
      <c r="H914" s="180" t="s">
        <v>29</v>
      </c>
      <c r="I914" s="180" t="str">
        <f>LEFT($H914,2)</f>
        <v>WY</v>
      </c>
      <c r="J914" s="180" t="str">
        <f>RIGHT($H914,2)</f>
        <v>WY</v>
      </c>
      <c r="K914" s="180" t="str">
        <f>IF($L914=$M914,L914,CONCATENATE($L914,", ",IF(ISBLANK(N914),"",CONCATENATE(N914,", ")),$M914))</f>
        <v>Mountain</v>
      </c>
      <c r="L914" s="180" t="str">
        <f>INDEX('State '!$A$1:$C$62,MATCH($I914,'State '!$B:$B,0),3)</f>
        <v>Mountain</v>
      </c>
      <c r="M914" s="180" t="str">
        <f>INDEX('State '!$A$1:$C$62,MATCH($J914,'State '!$B:$B,0),3)</f>
        <v>Mountain</v>
      </c>
      <c r="N914" s="180"/>
      <c r="O914" s="187">
        <v>10.8</v>
      </c>
      <c r="P914" s="187"/>
      <c r="Q914" s="187">
        <v>40</v>
      </c>
      <c r="R914" s="186">
        <v>36</v>
      </c>
      <c r="S914" s="180" t="s">
        <v>135</v>
      </c>
      <c r="T914" s="180" t="s">
        <v>390</v>
      </c>
      <c r="U914" s="180" t="s">
        <v>1727</v>
      </c>
      <c r="V914" s="180"/>
      <c r="W914" s="179"/>
      <c r="X914" s="179"/>
      <c r="Y914" s="179"/>
    </row>
    <row r="915" spans="1:25" s="19" customFormat="1" x14ac:dyDescent="0.2">
      <c r="A915" s="207">
        <v>39990</v>
      </c>
      <c r="B915" s="193" t="s">
        <v>1766</v>
      </c>
      <c r="C915" s="193" t="s">
        <v>225</v>
      </c>
      <c r="D915" s="193" t="s">
        <v>141</v>
      </c>
      <c r="E915" s="193" t="s">
        <v>144</v>
      </c>
      <c r="F915" s="194">
        <v>35735</v>
      </c>
      <c r="G915" s="195">
        <v>1997</v>
      </c>
      <c r="H915" s="180" t="s">
        <v>1767</v>
      </c>
      <c r="I915" s="180" t="str">
        <f>LEFT($H915,2)</f>
        <v>PA</v>
      </c>
      <c r="J915" s="180" t="str">
        <f>RIGHT($H915,2)</f>
        <v>VA</v>
      </c>
      <c r="K915" s="180" t="str">
        <f>IF($L915=$M915,L915,CONCATENATE($L915,", ",IF(ISBLANK(N915),"",CONCATENATE(N915,", ")),$M915))</f>
        <v>Northeast</v>
      </c>
      <c r="L915" s="180" t="str">
        <f>INDEX('State '!$A$1:$C$62,MATCH($I915,'State '!$B:$B,0),3)</f>
        <v>Northeast</v>
      </c>
      <c r="M915" s="180" t="str">
        <f>INDEX('State '!$A$1:$C$62,MATCH($J915,'State '!$B:$B,0),3)</f>
        <v>Northeast</v>
      </c>
      <c r="N915" s="180"/>
      <c r="O915" s="187">
        <v>15.2</v>
      </c>
      <c r="P915" s="187"/>
      <c r="Q915" s="187">
        <v>19.5</v>
      </c>
      <c r="R915" s="186">
        <v>30</v>
      </c>
      <c r="S915" s="180" t="s">
        <v>135</v>
      </c>
      <c r="T915" s="180" t="s">
        <v>390</v>
      </c>
      <c r="U915" s="180" t="s">
        <v>1650</v>
      </c>
      <c r="V915" s="180"/>
      <c r="W915" s="179"/>
      <c r="X915" s="179"/>
      <c r="Y915" s="179"/>
    </row>
    <row r="916" spans="1:25" s="19" customFormat="1" x14ac:dyDescent="0.2">
      <c r="A916" s="207">
        <v>39990</v>
      </c>
      <c r="B916" s="193" t="s">
        <v>1771</v>
      </c>
      <c r="C916" s="193" t="s">
        <v>341</v>
      </c>
      <c r="D916" s="193" t="s">
        <v>141</v>
      </c>
      <c r="E916" s="193" t="s">
        <v>144</v>
      </c>
      <c r="F916" s="194">
        <v>35735</v>
      </c>
      <c r="G916" s="195">
        <v>1997</v>
      </c>
      <c r="H916" s="180" t="s">
        <v>53</v>
      </c>
      <c r="I916" s="180" t="str">
        <f>LEFT($H916,2)</f>
        <v>SC</v>
      </c>
      <c r="J916" s="180" t="str">
        <f>RIGHT($H916,2)</f>
        <v>SC</v>
      </c>
      <c r="K916" s="180" t="str">
        <f>IF($L916=$M916,L916,CONCATENATE($L916,", ",IF(ISBLANK(N916),"",CONCATENATE(N916,", ")),$M916))</f>
        <v>Southeast</v>
      </c>
      <c r="L916" s="180" t="str">
        <f>INDEX('State '!$A$1:$C$62,MATCH($I916,'State '!$B:$B,0),3)</f>
        <v>Southeast</v>
      </c>
      <c r="M916" s="180" t="str">
        <f>INDEX('State '!$A$1:$C$62,MATCH($J916,'State '!$B:$B,0),3)</f>
        <v>Southeast</v>
      </c>
      <c r="N916" s="180"/>
      <c r="O916" s="187">
        <v>10</v>
      </c>
      <c r="P916" s="187"/>
      <c r="Q916" s="187">
        <v>200</v>
      </c>
      <c r="R916" s="186"/>
      <c r="S916" s="180" t="s">
        <v>139</v>
      </c>
      <c r="T916" s="180" t="s">
        <v>188</v>
      </c>
      <c r="U916" s="180" t="s">
        <v>391</v>
      </c>
      <c r="V916" s="180"/>
      <c r="W916" s="179"/>
      <c r="X916" s="179"/>
      <c r="Y916" s="179"/>
    </row>
    <row r="917" spans="1:25" s="19" customFormat="1" x14ac:dyDescent="0.2">
      <c r="A917" s="207">
        <v>39990</v>
      </c>
      <c r="B917" s="193" t="s">
        <v>1757</v>
      </c>
      <c r="C917" s="193" t="s">
        <v>331</v>
      </c>
      <c r="D917" s="193" t="s">
        <v>137</v>
      </c>
      <c r="E917" s="193" t="s">
        <v>144</v>
      </c>
      <c r="F917" s="194">
        <v>35735</v>
      </c>
      <c r="G917" s="195">
        <v>1997</v>
      </c>
      <c r="H917" s="180" t="s">
        <v>1137</v>
      </c>
      <c r="I917" s="180" t="str">
        <f>LEFT($H917,2)</f>
        <v>GM</v>
      </c>
      <c r="J917" s="180" t="str">
        <f>RIGHT($H917,2)</f>
        <v>LA</v>
      </c>
      <c r="K917" s="180" t="str">
        <f>IF($L917=$M917,L917,CONCATENATE($L917,", ",IF(ISBLANK(N917),"",CONCATENATE(N917,", ")),$M917))</f>
        <v>Gulf of Mexico, South Central</v>
      </c>
      <c r="L917" s="180" t="str">
        <f>INDEX('State '!$A$1:$C$62,MATCH($I917,'State '!$B:$B,0),3)</f>
        <v>Gulf of Mexico</v>
      </c>
      <c r="M917" s="180" t="str">
        <f>INDEX('State '!$A$1:$C$62,MATCH($J917,'State '!$B:$B,0),3)</f>
        <v>South Central</v>
      </c>
      <c r="N917" s="180"/>
      <c r="O917" s="187">
        <v>176.97</v>
      </c>
      <c r="P917" s="187">
        <v>147</v>
      </c>
      <c r="Q917" s="187">
        <v>600</v>
      </c>
      <c r="R917" s="186" t="s">
        <v>1758</v>
      </c>
      <c r="S917" s="180" t="s">
        <v>135</v>
      </c>
      <c r="T917" s="180" t="s">
        <v>390</v>
      </c>
      <c r="U917" s="180" t="s">
        <v>1759</v>
      </c>
      <c r="V917" s="180"/>
      <c r="W917" s="179"/>
      <c r="X917" s="179"/>
      <c r="Y917" s="179"/>
    </row>
    <row r="918" spans="1:25" s="19" customFormat="1" x14ac:dyDescent="0.2">
      <c r="A918" s="207">
        <v>39990</v>
      </c>
      <c r="B918" s="193" t="s">
        <v>1699</v>
      </c>
      <c r="C918" s="193" t="s">
        <v>219</v>
      </c>
      <c r="D918" s="193" t="s">
        <v>141</v>
      </c>
      <c r="E918" s="193" t="s">
        <v>144</v>
      </c>
      <c r="F918" s="194">
        <v>35504</v>
      </c>
      <c r="G918" s="195">
        <v>1997</v>
      </c>
      <c r="H918" s="180" t="s">
        <v>464</v>
      </c>
      <c r="I918" s="180" t="str">
        <f>LEFT($H918,2)</f>
        <v>DE</v>
      </c>
      <c r="J918" s="180" t="str">
        <f>RIGHT($H918,2)</f>
        <v>MD</v>
      </c>
      <c r="K918" s="180" t="str">
        <f>IF($L918=$M918,L918,CONCATENATE($L918,", ",IF(ISBLANK(N918),"",CONCATENATE(N918,", ")),$M918))</f>
        <v>Northeast</v>
      </c>
      <c r="L918" s="180" t="str">
        <f>INDEX('State '!$A$1:$C$62,MATCH($I918,'State '!$B:$B,0),3)</f>
        <v>Northeast</v>
      </c>
      <c r="M918" s="180" t="str">
        <f>INDEX('State '!$A$1:$C$62,MATCH($J918,'State '!$B:$B,0),3)</f>
        <v>Northeast</v>
      </c>
      <c r="N918" s="180"/>
      <c r="O918" s="187">
        <v>6.8</v>
      </c>
      <c r="P918" s="187">
        <v>29</v>
      </c>
      <c r="Q918" s="187">
        <v>5</v>
      </c>
      <c r="R918" s="186">
        <v>8</v>
      </c>
      <c r="S918" s="180" t="s">
        <v>135</v>
      </c>
      <c r="T918" s="180" t="s">
        <v>390</v>
      </c>
      <c r="U918" s="180" t="s">
        <v>1700</v>
      </c>
      <c r="V918" s="180"/>
      <c r="W918" s="179"/>
      <c r="X918" s="179"/>
      <c r="Y918" s="179"/>
    </row>
    <row r="919" spans="1:25" s="19" customFormat="1" x14ac:dyDescent="0.2">
      <c r="A919" s="207">
        <v>39990</v>
      </c>
      <c r="B919" s="193" t="s">
        <v>1730</v>
      </c>
      <c r="C919" s="193" t="s">
        <v>1784</v>
      </c>
      <c r="D919" s="193" t="s">
        <v>141</v>
      </c>
      <c r="E919" s="193" t="s">
        <v>144</v>
      </c>
      <c r="F919" s="194">
        <v>35519</v>
      </c>
      <c r="G919" s="195">
        <v>1997</v>
      </c>
      <c r="H919" s="180" t="s">
        <v>40</v>
      </c>
      <c r="I919" s="180" t="str">
        <f>LEFT($H919,2)</f>
        <v>AZ</v>
      </c>
      <c r="J919" s="180" t="str">
        <f>RIGHT($H919,2)</f>
        <v>AZ</v>
      </c>
      <c r="K919" s="180" t="str">
        <f>IF($L919=$M919,L919,CONCATENATE($L919,", ",IF(ISBLANK(N919),"",CONCATENATE(N919,", ")),$M919))</f>
        <v>Mountain</v>
      </c>
      <c r="L919" s="180" t="str">
        <f>INDEX('State '!$A$1:$C$62,MATCH($I919,'State '!$B:$B,0),3)</f>
        <v>Mountain</v>
      </c>
      <c r="M919" s="180" t="str">
        <f>INDEX('State '!$A$1:$C$62,MATCH($J919,'State '!$B:$B,0),3)</f>
        <v>Mountain</v>
      </c>
      <c r="N919" s="180"/>
      <c r="O919" s="187">
        <v>19.600000000000001</v>
      </c>
      <c r="P919" s="187"/>
      <c r="Q919" s="187">
        <v>180</v>
      </c>
      <c r="R919" s="186">
        <v>30</v>
      </c>
      <c r="S919" s="180" t="s">
        <v>135</v>
      </c>
      <c r="T919" s="180" t="s">
        <v>390</v>
      </c>
      <c r="U919" s="180" t="s">
        <v>1731</v>
      </c>
      <c r="V919" s="180"/>
      <c r="W919" s="179"/>
      <c r="X919" s="179"/>
      <c r="Y919" s="179"/>
    </row>
    <row r="920" spans="1:25" s="19" customFormat="1" x14ac:dyDescent="0.2">
      <c r="A920" s="207">
        <v>39990</v>
      </c>
      <c r="B920" s="193" t="s">
        <v>1734</v>
      </c>
      <c r="C920" s="193" t="s">
        <v>1784</v>
      </c>
      <c r="D920" s="193" t="s">
        <v>134</v>
      </c>
      <c r="E920" s="193" t="s">
        <v>144</v>
      </c>
      <c r="F920" s="194">
        <v>35784</v>
      </c>
      <c r="G920" s="195">
        <v>1997</v>
      </c>
      <c r="H920" s="180" t="s">
        <v>419</v>
      </c>
      <c r="I920" s="180" t="str">
        <f>LEFT($H920,2)</f>
        <v>TX</v>
      </c>
      <c r="J920" s="180" t="str">
        <f>RIGHT($H920,2)</f>
        <v>MX</v>
      </c>
      <c r="K920" s="180" t="str">
        <f>IF($L920=$M920,L920,CONCATENATE($L920,", ",IF(ISBLANK(N920),"",CONCATENATE(N920,", ")),$M920))</f>
        <v>South Central, Mexico</v>
      </c>
      <c r="L920" s="180" t="str">
        <f>INDEX('State '!$A$1:$C$62,MATCH($I920,'State '!$B:$B,0),3)</f>
        <v>South Central</v>
      </c>
      <c r="M920" s="180" t="str">
        <f>INDEX('State '!$A$1:$C$62,MATCH($J920,'State '!$B:$B,0),3)</f>
        <v>Mexico</v>
      </c>
      <c r="N920" s="180"/>
      <c r="O920" s="187">
        <v>35</v>
      </c>
      <c r="P920" s="187">
        <v>45</v>
      </c>
      <c r="Q920" s="187">
        <v>212</v>
      </c>
      <c r="R920" s="186">
        <v>24</v>
      </c>
      <c r="S920" s="180" t="s">
        <v>135</v>
      </c>
      <c r="T920" s="180" t="s">
        <v>390</v>
      </c>
      <c r="U920" s="180" t="s">
        <v>1735</v>
      </c>
      <c r="V920" s="180"/>
      <c r="W920" s="179"/>
      <c r="X920" s="179"/>
      <c r="Y920" s="179"/>
    </row>
    <row r="921" spans="1:25" s="19" customFormat="1" ht="25.5" x14ac:dyDescent="0.2">
      <c r="A921" s="207">
        <v>39990</v>
      </c>
      <c r="B921" s="193" t="s">
        <v>1711</v>
      </c>
      <c r="C921" s="193" t="s">
        <v>233</v>
      </c>
      <c r="D921" s="193" t="s">
        <v>141</v>
      </c>
      <c r="E921" s="193" t="s">
        <v>144</v>
      </c>
      <c r="F921" s="194">
        <v>35735</v>
      </c>
      <c r="G921" s="195">
        <v>1997</v>
      </c>
      <c r="H921" s="180" t="s">
        <v>1712</v>
      </c>
      <c r="I921" s="180" t="str">
        <f>LEFT($H921,2)</f>
        <v>TN</v>
      </c>
      <c r="J921" s="180" t="str">
        <f>RIGHT($H921,2)</f>
        <v>VA</v>
      </c>
      <c r="K921" s="180" t="str">
        <f>IF($L921=$M921,L921,CONCATENATE($L921,", ",IF(ISBLANK(N921),"",CONCATENATE(N921,", ")),$M921))</f>
        <v>Midwest, Northeast</v>
      </c>
      <c r="L921" s="180" t="str">
        <f>INDEX('State '!$A$1:$C$62,MATCH($I921,'State '!$B:$B,0),3)</f>
        <v>Midwest</v>
      </c>
      <c r="M921" s="180" t="str">
        <f>INDEX('State '!$A$1:$C$62,MATCH($J921,'State '!$B:$B,0),3)</f>
        <v>Northeast</v>
      </c>
      <c r="N921" s="180"/>
      <c r="O921" s="187">
        <v>5.17</v>
      </c>
      <c r="P921" s="187">
        <v>6</v>
      </c>
      <c r="Q921" s="187">
        <v>24</v>
      </c>
      <c r="R921" s="186" t="s">
        <v>1713</v>
      </c>
      <c r="S921" s="180" t="s">
        <v>135</v>
      </c>
      <c r="T921" s="180" t="s">
        <v>390</v>
      </c>
      <c r="U921" s="180" t="s">
        <v>1714</v>
      </c>
      <c r="V921" s="180"/>
      <c r="W921" s="179"/>
      <c r="X921" s="179"/>
      <c r="Y921" s="179"/>
    </row>
    <row r="922" spans="1:25" s="19" customFormat="1" x14ac:dyDescent="0.2">
      <c r="A922" s="180">
        <v>39990</v>
      </c>
      <c r="B922" s="193" t="s">
        <v>1736</v>
      </c>
      <c r="C922" s="193" t="s">
        <v>241</v>
      </c>
      <c r="D922" s="193" t="s">
        <v>137</v>
      </c>
      <c r="E922" s="193" t="s">
        <v>144</v>
      </c>
      <c r="F922" s="194">
        <v>35751</v>
      </c>
      <c r="G922" s="195">
        <v>1997</v>
      </c>
      <c r="H922" s="180" t="s">
        <v>0</v>
      </c>
      <c r="I922" s="180" t="str">
        <f>LEFT($H922,2)</f>
        <v>LA</v>
      </c>
      <c r="J922" s="180" t="str">
        <f>RIGHT($H922,2)</f>
        <v>LA</v>
      </c>
      <c r="K922" s="180" t="str">
        <f>IF($L922=$M922,L922,CONCATENATE($L922,", ",IF(ISBLANK(N922),"",CONCATENATE(N922,", ")),$M922))</f>
        <v>South Central</v>
      </c>
      <c r="L922" s="180" t="str">
        <f>INDEX('State '!$A$1:$C$62,MATCH($I922,'State '!$B:$B,0),3)</f>
        <v>South Central</v>
      </c>
      <c r="M922" s="180" t="str">
        <f>INDEX('State '!$A$1:$C$62,MATCH($J922,'State '!$B:$B,0),3)</f>
        <v>South Central</v>
      </c>
      <c r="N922" s="180"/>
      <c r="O922" s="187">
        <v>20.5</v>
      </c>
      <c r="P922" s="187">
        <v>16</v>
      </c>
      <c r="Q922" s="187">
        <v>735</v>
      </c>
      <c r="R922" s="186">
        <v>30</v>
      </c>
      <c r="S922" s="180" t="s">
        <v>135</v>
      </c>
      <c r="T922" s="180" t="s">
        <v>390</v>
      </c>
      <c r="U922" s="180" t="s">
        <v>1737</v>
      </c>
      <c r="V922" s="180"/>
      <c r="W922" s="179"/>
      <c r="X922" s="179"/>
      <c r="Y922" s="179"/>
    </row>
    <row r="923" spans="1:25" s="19" customFormat="1" x14ac:dyDescent="0.2">
      <c r="A923" s="207">
        <v>39990</v>
      </c>
      <c r="B923" s="193" t="s">
        <v>1760</v>
      </c>
      <c r="C923" s="193" t="s">
        <v>280</v>
      </c>
      <c r="D923" s="193" t="s">
        <v>134</v>
      </c>
      <c r="E923" s="193" t="s">
        <v>144</v>
      </c>
      <c r="F923" s="194">
        <v>35779</v>
      </c>
      <c r="G923" s="195">
        <v>1997</v>
      </c>
      <c r="H923" s="180" t="s">
        <v>29</v>
      </c>
      <c r="I923" s="180" t="str">
        <f>LEFT($H923,2)</f>
        <v>WY</v>
      </c>
      <c r="J923" s="180" t="str">
        <f>RIGHT($H923,2)</f>
        <v>WY</v>
      </c>
      <c r="K923" s="180" t="str">
        <f>IF($L923=$M923,L923,CONCATENATE($L923,", ",IF(ISBLANK(N923),"",CONCATENATE(N923,", ")),$M923))</f>
        <v>Mountain</v>
      </c>
      <c r="L923" s="180" t="str">
        <f>INDEX('State '!$A$1:$C$62,MATCH($I923,'State '!$B:$B,0),3)</f>
        <v>Mountain</v>
      </c>
      <c r="M923" s="180" t="str">
        <f>INDEX('State '!$A$1:$C$62,MATCH($J923,'State '!$B:$B,0),3)</f>
        <v>Mountain</v>
      </c>
      <c r="N923" s="180"/>
      <c r="O923" s="187">
        <v>2.6</v>
      </c>
      <c r="P923" s="187">
        <v>71</v>
      </c>
      <c r="Q923" s="187">
        <v>45</v>
      </c>
      <c r="R923" s="186"/>
      <c r="S923" s="180" t="s">
        <v>135</v>
      </c>
      <c r="T923" s="180" t="s">
        <v>390</v>
      </c>
      <c r="U923" s="180" t="s">
        <v>1761</v>
      </c>
      <c r="V923" s="180"/>
      <c r="W923" s="179"/>
      <c r="X923" s="179"/>
      <c r="Y923" s="179"/>
    </row>
    <row r="924" spans="1:25" s="19" customFormat="1" x14ac:dyDescent="0.2">
      <c r="A924" s="207">
        <v>39990</v>
      </c>
      <c r="B924" s="193" t="s">
        <v>1716</v>
      </c>
      <c r="C924" s="193" t="s">
        <v>384</v>
      </c>
      <c r="D924" s="193" t="s">
        <v>141</v>
      </c>
      <c r="E924" s="193" t="s">
        <v>144</v>
      </c>
      <c r="F924" s="194">
        <v>35735</v>
      </c>
      <c r="G924" s="195">
        <v>1997</v>
      </c>
      <c r="H924" s="180" t="s">
        <v>1532</v>
      </c>
      <c r="I924" s="180" t="str">
        <f>LEFT($H924,2)</f>
        <v>SK</v>
      </c>
      <c r="J924" s="180" t="str">
        <f>RIGHT($H924,2)</f>
        <v>ND</v>
      </c>
      <c r="K924" s="180" t="str">
        <f>IF($L924=$M924,L924,CONCATENATE($L924,", ",IF(ISBLANK(N924),"",CONCATENATE(N924,", ")),$M924))</f>
        <v>Canada, Mountain</v>
      </c>
      <c r="L924" s="180" t="str">
        <f>INDEX('State '!$A$1:$C$62,MATCH($I924,'State '!$B:$B,0),3)</f>
        <v>Canada</v>
      </c>
      <c r="M924" s="180" t="str">
        <f>INDEX('State '!$A$1:$C$62,MATCH($J924,'State '!$B:$B,0),3)</f>
        <v>Mountain</v>
      </c>
      <c r="N924" s="180"/>
      <c r="O924" s="187">
        <v>1.3</v>
      </c>
      <c r="P924" s="187">
        <v>1.2</v>
      </c>
      <c r="Q924" s="187">
        <v>3.3</v>
      </c>
      <c r="R924" s="186">
        <v>8</v>
      </c>
      <c r="S924" s="180" t="s">
        <v>135</v>
      </c>
      <c r="T924" s="180" t="s">
        <v>390</v>
      </c>
      <c r="U924" s="180" t="s">
        <v>1717</v>
      </c>
      <c r="V924" s="180"/>
      <c r="W924" s="179"/>
      <c r="X924" s="179"/>
      <c r="Y924" s="179"/>
    </row>
    <row r="925" spans="1:25" s="19" customFormat="1" x14ac:dyDescent="0.2">
      <c r="A925" s="207">
        <v>39990</v>
      </c>
      <c r="B925" s="193" t="s">
        <v>1706</v>
      </c>
      <c r="C925" s="193" t="s">
        <v>204</v>
      </c>
      <c r="D925" s="193" t="s">
        <v>142</v>
      </c>
      <c r="E925" s="193" t="s">
        <v>144</v>
      </c>
      <c r="F925" s="194">
        <v>35643</v>
      </c>
      <c r="G925" s="195">
        <v>1997</v>
      </c>
      <c r="H925" s="180" t="s">
        <v>1707</v>
      </c>
      <c r="I925" s="180" t="str">
        <f>LEFT($H925,2)</f>
        <v>WY</v>
      </c>
      <c r="J925" s="180" t="str">
        <f>RIGHT($H925,2)</f>
        <v>MO</v>
      </c>
      <c r="K925" s="180" t="str">
        <f>IF($L925=$M925,L925,CONCATENATE($L925,", ",IF(ISBLANK(N925),"",CONCATENATE(N925,", ")),$M925))</f>
        <v>Mountain, South Central, Midwest</v>
      </c>
      <c r="L925" s="180" t="str">
        <f>INDEX('State '!$A$1:$C$62,MATCH($I925,'State '!$B:$B,0),3)</f>
        <v>Mountain</v>
      </c>
      <c r="M925" s="180" t="str">
        <f>INDEX('State '!$A$1:$C$62,MATCH($J925,'State '!$B:$B,0),3)</f>
        <v>Midwest</v>
      </c>
      <c r="N925" s="180" t="s">
        <v>2550</v>
      </c>
      <c r="O925" s="187">
        <v>159</v>
      </c>
      <c r="P925" s="187">
        <v>850</v>
      </c>
      <c r="Q925" s="187">
        <v>255</v>
      </c>
      <c r="R925" s="186" t="s">
        <v>1708</v>
      </c>
      <c r="S925" s="180" t="s">
        <v>135</v>
      </c>
      <c r="T925" s="180" t="s">
        <v>390</v>
      </c>
      <c r="U925" s="180" t="s">
        <v>1709</v>
      </c>
      <c r="V925" s="180"/>
      <c r="W925" s="179"/>
      <c r="X925" s="179"/>
      <c r="Y925" s="179"/>
    </row>
    <row r="926" spans="1:25" s="19" customFormat="1" x14ac:dyDescent="0.2">
      <c r="A926" s="207">
        <v>39990</v>
      </c>
      <c r="B926" s="193" t="s">
        <v>1762</v>
      </c>
      <c r="C926" s="193" t="s">
        <v>353</v>
      </c>
      <c r="D926" s="193" t="s">
        <v>141</v>
      </c>
      <c r="E926" s="193" t="s">
        <v>144</v>
      </c>
      <c r="F926" s="194">
        <v>35735</v>
      </c>
      <c r="G926" s="195">
        <v>1997</v>
      </c>
      <c r="H926" s="180" t="s">
        <v>17</v>
      </c>
      <c r="I926" s="180" t="str">
        <f>LEFT($H926,2)</f>
        <v>AL</v>
      </c>
      <c r="J926" s="180" t="str">
        <f>RIGHT($H926,2)</f>
        <v>AL</v>
      </c>
      <c r="K926" s="180" t="str">
        <f>IF($L926=$M926,L926,CONCATENATE($L926,", ",IF(ISBLANK(N926),"",CONCATENATE(N926,", ")),$M926))</f>
        <v>South Central</v>
      </c>
      <c r="L926" s="180" t="str">
        <f>INDEX('State '!$A$1:$C$62,MATCH($I926,'State '!$B:$B,0),3)</f>
        <v>South Central</v>
      </c>
      <c r="M926" s="180" t="str">
        <f>INDEX('State '!$A$1:$C$62,MATCH($J926,'State '!$B:$B,0),3)</f>
        <v>South Central</v>
      </c>
      <c r="N926" s="180"/>
      <c r="O926" s="187">
        <v>1.8</v>
      </c>
      <c r="P926" s="187"/>
      <c r="Q926" s="187">
        <v>8.3000000000000007</v>
      </c>
      <c r="R926" s="186"/>
      <c r="S926" s="180" t="s">
        <v>135</v>
      </c>
      <c r="T926" s="180" t="s">
        <v>390</v>
      </c>
      <c r="U926" s="180" t="s">
        <v>1763</v>
      </c>
      <c r="V926" s="180"/>
      <c r="W926" s="179"/>
      <c r="X926" s="179"/>
      <c r="Y926" s="179"/>
    </row>
    <row r="927" spans="1:25" s="19" customFormat="1" x14ac:dyDescent="0.2">
      <c r="A927" s="207">
        <v>39990</v>
      </c>
      <c r="B927" s="193" t="s">
        <v>1764</v>
      </c>
      <c r="C927" s="193" t="s">
        <v>386</v>
      </c>
      <c r="D927" s="193" t="s">
        <v>137</v>
      </c>
      <c r="E927" s="193" t="s">
        <v>144</v>
      </c>
      <c r="F927" s="194">
        <v>35735</v>
      </c>
      <c r="G927" s="195">
        <v>1997</v>
      </c>
      <c r="H927" s="180" t="s">
        <v>1137</v>
      </c>
      <c r="I927" s="180" t="str">
        <f>LEFT($H927,2)</f>
        <v>GM</v>
      </c>
      <c r="J927" s="180" t="str">
        <f>RIGHT($H927,2)</f>
        <v>LA</v>
      </c>
      <c r="K927" s="180" t="str">
        <f>IF($L927=$M927,L927,CONCATENATE($L927,", ",IF(ISBLANK(N927),"",CONCATENATE(N927,", ")),$M927))</f>
        <v>Gulf of Mexico, South Central</v>
      </c>
      <c r="L927" s="180" t="str">
        <f>INDEX('State '!$A$1:$C$62,MATCH($I927,'State '!$B:$B,0),3)</f>
        <v>Gulf of Mexico</v>
      </c>
      <c r="M927" s="180" t="str">
        <f>INDEX('State '!$A$1:$C$62,MATCH($J927,'State '!$B:$B,0),3)</f>
        <v>South Central</v>
      </c>
      <c r="N927" s="180"/>
      <c r="O927" s="187">
        <v>121</v>
      </c>
      <c r="P927" s="187">
        <v>87</v>
      </c>
      <c r="Q927" s="187">
        <v>600</v>
      </c>
      <c r="R927" s="186">
        <v>30</v>
      </c>
      <c r="S927" s="180" t="s">
        <v>135</v>
      </c>
      <c r="T927" s="180" t="s">
        <v>390</v>
      </c>
      <c r="U927" s="180" t="s">
        <v>1765</v>
      </c>
      <c r="V927" s="180"/>
      <c r="W927" s="179"/>
      <c r="X927" s="179"/>
      <c r="Y927" s="179"/>
    </row>
    <row r="928" spans="1:25" s="19" customFormat="1" x14ac:dyDescent="0.2">
      <c r="A928" s="207">
        <v>39990</v>
      </c>
      <c r="B928" s="193" t="s">
        <v>1728</v>
      </c>
      <c r="C928" s="193" t="s">
        <v>202</v>
      </c>
      <c r="D928" s="193" t="s">
        <v>137</v>
      </c>
      <c r="E928" s="193" t="s">
        <v>144</v>
      </c>
      <c r="F928" s="194">
        <v>35735</v>
      </c>
      <c r="G928" s="195">
        <v>1997</v>
      </c>
      <c r="H928" s="180" t="s">
        <v>1381</v>
      </c>
      <c r="I928" s="180" t="str">
        <f>LEFT($H928,2)</f>
        <v>NY</v>
      </c>
      <c r="J928" s="180" t="str">
        <f>RIGHT($H928,2)</f>
        <v>PA</v>
      </c>
      <c r="K928" s="180" t="str">
        <f>IF($L928=$M928,L928,CONCATENATE($L928,", ",IF(ISBLANK(N928),"",CONCATENATE(N928,", ")),$M928))</f>
        <v>Northeast</v>
      </c>
      <c r="L928" s="180" t="str">
        <f>INDEX('State '!$A$1:$C$62,MATCH($I928,'State '!$B:$B,0),3)</f>
        <v>Northeast</v>
      </c>
      <c r="M928" s="180" t="str">
        <f>INDEX('State '!$A$1:$C$62,MATCH($J928,'State '!$B:$B,0),3)</f>
        <v>Northeast</v>
      </c>
      <c r="N928" s="180"/>
      <c r="O928" s="187">
        <v>5.5</v>
      </c>
      <c r="P928" s="187">
        <v>139</v>
      </c>
      <c r="Q928" s="187">
        <v>25</v>
      </c>
      <c r="R928" s="186"/>
      <c r="S928" s="180" t="s">
        <v>135</v>
      </c>
      <c r="T928" s="180" t="s">
        <v>390</v>
      </c>
      <c r="U928" s="180" t="s">
        <v>1729</v>
      </c>
      <c r="V928" s="180"/>
      <c r="W928" s="179"/>
      <c r="X928" s="179"/>
      <c r="Y928" s="179"/>
    </row>
    <row r="929" spans="1:261" s="19" customFormat="1" x14ac:dyDescent="0.2">
      <c r="A929" s="207">
        <v>39990</v>
      </c>
      <c r="B929" s="193" t="s">
        <v>1738</v>
      </c>
      <c r="C929" s="193" t="s">
        <v>262</v>
      </c>
      <c r="D929" s="193" t="s">
        <v>141</v>
      </c>
      <c r="E929" s="193" t="s">
        <v>144</v>
      </c>
      <c r="F929" s="194">
        <v>35735</v>
      </c>
      <c r="G929" s="195">
        <v>1997</v>
      </c>
      <c r="H929" s="180" t="s">
        <v>1739</v>
      </c>
      <c r="I929" s="180" t="str">
        <f>LEFT($H929,2)</f>
        <v>KS</v>
      </c>
      <c r="J929" s="180" t="str">
        <f>RIGHT($H929,2)</f>
        <v>WI</v>
      </c>
      <c r="K929" s="180" t="str">
        <f>IF($L929=$M929,L929,CONCATENATE($L929,", ",IF(ISBLANK(N929),"",CONCATENATE(N929,", ")),$M929))</f>
        <v>South Central, Mountain, Midwest</v>
      </c>
      <c r="L929" s="180" t="str">
        <f>INDEX('State '!$A$1:$C$62,MATCH($I929,'State '!$B:$B,0),3)</f>
        <v>South Central</v>
      </c>
      <c r="M929" s="180" t="str">
        <f>INDEX('State '!$A$1:$C$62,MATCH($J929,'State '!$B:$B,0),3)</f>
        <v>Midwest</v>
      </c>
      <c r="N929" s="180" t="s">
        <v>2548</v>
      </c>
      <c r="O929" s="187">
        <v>102</v>
      </c>
      <c r="P929" s="187">
        <v>39</v>
      </c>
      <c r="Q929" s="187">
        <v>244</v>
      </c>
      <c r="R929" s="186"/>
      <c r="S929" s="180" t="s">
        <v>135</v>
      </c>
      <c r="T929" s="180" t="s">
        <v>390</v>
      </c>
      <c r="U929" s="180" t="s">
        <v>1648</v>
      </c>
      <c r="V929" s="180"/>
      <c r="W929" s="179"/>
      <c r="X929" s="179"/>
      <c r="Y929" s="179"/>
    </row>
    <row r="930" spans="1:261" s="19" customFormat="1" x14ac:dyDescent="0.2">
      <c r="A930" s="207">
        <v>39990</v>
      </c>
      <c r="B930" s="193" t="s">
        <v>1773</v>
      </c>
      <c r="C930" s="193" t="s">
        <v>230</v>
      </c>
      <c r="D930" s="193" t="s">
        <v>141</v>
      </c>
      <c r="E930" s="193" t="s">
        <v>144</v>
      </c>
      <c r="F930" s="194">
        <v>35779</v>
      </c>
      <c r="G930" s="186">
        <v>1997</v>
      </c>
      <c r="H930" s="180" t="s">
        <v>845</v>
      </c>
      <c r="I930" s="180" t="str">
        <f>LEFT($H930,2)</f>
        <v>NV</v>
      </c>
      <c r="J930" s="180" t="str">
        <f>RIGHT($H930,2)</f>
        <v>CA</v>
      </c>
      <c r="K930" s="180" t="str">
        <f>IF($L930=$M930,L930,CONCATENATE($L930,", ",IF(ISBLANK(N930),"",CONCATENATE(N930,", ")),$M930))</f>
        <v>Mountain, Pacific</v>
      </c>
      <c r="L930" s="180" t="str">
        <f>INDEX('State '!$A$1:$C$62,MATCH($I930,'State '!$B:$B,0),3)</f>
        <v>Mountain</v>
      </c>
      <c r="M930" s="180" t="str">
        <f>INDEX('State '!$A$1:$C$62,MATCH($J930,'State '!$B:$B,0),3)</f>
        <v>Pacific</v>
      </c>
      <c r="N930" s="180"/>
      <c r="O930" s="187">
        <v>10.5</v>
      </c>
      <c r="P930" s="187">
        <v>23</v>
      </c>
      <c r="Q930" s="187">
        <v>12.78</v>
      </c>
      <c r="R930" s="186" t="s">
        <v>1211</v>
      </c>
      <c r="S930" s="180" t="s">
        <v>135</v>
      </c>
      <c r="T930" s="180" t="s">
        <v>390</v>
      </c>
      <c r="U930" s="180" t="s">
        <v>1774</v>
      </c>
      <c r="V930" s="180"/>
      <c r="W930" s="179"/>
      <c r="X930" s="179"/>
      <c r="Y930" s="218"/>
    </row>
    <row r="931" spans="1:261" s="19" customFormat="1" x14ac:dyDescent="0.2">
      <c r="A931" s="207">
        <v>39990</v>
      </c>
      <c r="B931" s="193" t="s">
        <v>1768</v>
      </c>
      <c r="C931" s="193" t="s">
        <v>354</v>
      </c>
      <c r="D931" s="193" t="s">
        <v>141</v>
      </c>
      <c r="E931" s="193" t="s">
        <v>144</v>
      </c>
      <c r="F931" s="194">
        <v>35612</v>
      </c>
      <c r="G931" s="186">
        <v>1997</v>
      </c>
      <c r="H931" s="180" t="s">
        <v>1496</v>
      </c>
      <c r="I931" s="180" t="str">
        <f>LEFT($H931,2)</f>
        <v>CA</v>
      </c>
      <c r="J931" s="180" t="str">
        <f>RIGHT($H931,2)</f>
        <v>MX</v>
      </c>
      <c r="K931" s="180" t="str">
        <f>IF($L931=$M931,L931,CONCATENATE($L931,", ",IF(ISBLANK(N931),"",CONCATENATE(N931,", ")),$M931))</f>
        <v>Pacific, Mexico</v>
      </c>
      <c r="L931" s="180" t="str">
        <f>INDEX('State '!$A$1:$C$62,MATCH($I931,'State '!$B:$B,0),3)</f>
        <v>Pacific</v>
      </c>
      <c r="M931" s="180" t="str">
        <f>INDEX('State '!$A$1:$C$62,MATCH($J931,'State '!$B:$B,0),3)</f>
        <v>Mexico</v>
      </c>
      <c r="N931" s="180"/>
      <c r="O931" s="187">
        <v>0.25</v>
      </c>
      <c r="P931" s="187">
        <v>1</v>
      </c>
      <c r="Q931" s="187">
        <v>25</v>
      </c>
      <c r="R931" s="186">
        <v>16</v>
      </c>
      <c r="S931" s="180" t="s">
        <v>135</v>
      </c>
      <c r="T931" s="180" t="s">
        <v>390</v>
      </c>
      <c r="U931" s="180" t="s">
        <v>391</v>
      </c>
      <c r="V931" s="180"/>
      <c r="W931" s="179"/>
      <c r="X931" s="179"/>
      <c r="Y931" s="179"/>
    </row>
    <row r="932" spans="1:261" s="19" customFormat="1" x14ac:dyDescent="0.2">
      <c r="A932" s="207">
        <v>39990</v>
      </c>
      <c r="B932" s="193" t="s">
        <v>1751</v>
      </c>
      <c r="C932" s="193" t="s">
        <v>216</v>
      </c>
      <c r="D932" s="193" t="s">
        <v>141</v>
      </c>
      <c r="E932" s="193" t="s">
        <v>144</v>
      </c>
      <c r="F932" s="194">
        <v>35735</v>
      </c>
      <c r="G932" s="186">
        <v>1997</v>
      </c>
      <c r="H932" s="180" t="s">
        <v>1752</v>
      </c>
      <c r="I932" s="180" t="str">
        <f>LEFT($H932,2)</f>
        <v>GA</v>
      </c>
      <c r="J932" s="180" t="str">
        <f>RIGHT($H932,2)</f>
        <v>SC</v>
      </c>
      <c r="K932" s="180" t="str">
        <f>IF($L932=$M932,L932,CONCATENATE($L932,", ",IF(ISBLANK(N932),"",CONCATENATE(N932,", ")),$M932))</f>
        <v>Southeast</v>
      </c>
      <c r="L932" s="180" t="str">
        <f>INDEX('State '!$A$1:$C$62,MATCH($I932,'State '!$B:$B,0),3)</f>
        <v>Southeast</v>
      </c>
      <c r="M932" s="180" t="str">
        <f>INDEX('State '!$A$1:$C$62,MATCH($J932,'State '!$B:$B,0),3)</f>
        <v>Southeast</v>
      </c>
      <c r="N932" s="180"/>
      <c r="O932" s="187">
        <v>36</v>
      </c>
      <c r="P932" s="187">
        <v>27</v>
      </c>
      <c r="Q932" s="187">
        <v>45.88</v>
      </c>
      <c r="R932" s="186" t="s">
        <v>1753</v>
      </c>
      <c r="S932" s="180" t="s">
        <v>135</v>
      </c>
      <c r="T932" s="180" t="s">
        <v>390</v>
      </c>
      <c r="U932" s="180" t="s">
        <v>1754</v>
      </c>
      <c r="V932" s="180"/>
      <c r="W932" s="179"/>
      <c r="X932" s="179"/>
      <c r="Y932" s="179"/>
    </row>
    <row r="933" spans="1:261" s="19" customFormat="1" x14ac:dyDescent="0.2">
      <c r="A933" s="207">
        <v>39990</v>
      </c>
      <c r="B933" s="193" t="s">
        <v>1755</v>
      </c>
      <c r="C933" s="193" t="s">
        <v>385</v>
      </c>
      <c r="D933" s="193" t="s">
        <v>141</v>
      </c>
      <c r="E933" s="193" t="s">
        <v>144</v>
      </c>
      <c r="F933" s="194">
        <v>35733</v>
      </c>
      <c r="G933" s="186">
        <v>1997</v>
      </c>
      <c r="H933" s="180" t="s">
        <v>6</v>
      </c>
      <c r="I933" s="180" t="str">
        <f>LEFT($H933,2)</f>
        <v>TX</v>
      </c>
      <c r="J933" s="180" t="str">
        <f>RIGHT($H933,2)</f>
        <v>TX</v>
      </c>
      <c r="K933" s="180" t="str">
        <f>IF($L933=$M933,L933,CONCATENATE($L933,", ",IF(ISBLANK(N933),"",CONCATENATE(N933,", ")),$M933))</f>
        <v>South Central</v>
      </c>
      <c r="L933" s="180" t="str">
        <f>INDEX('State '!$A$1:$C$62,MATCH($I933,'State '!$B:$B,0),3)</f>
        <v>South Central</v>
      </c>
      <c r="M933" s="180" t="str">
        <f>INDEX('State '!$A$1:$C$62,MATCH($J933,'State '!$B:$B,0),3)</f>
        <v>South Central</v>
      </c>
      <c r="N933" s="180"/>
      <c r="O933" s="187"/>
      <c r="P933" s="187">
        <v>53</v>
      </c>
      <c r="Q933" s="187">
        <v>90</v>
      </c>
      <c r="R933" s="186" t="s">
        <v>1463</v>
      </c>
      <c r="S933" s="180" t="s">
        <v>139</v>
      </c>
      <c r="T933" s="180" t="s">
        <v>188</v>
      </c>
      <c r="U933" s="180" t="s">
        <v>391</v>
      </c>
      <c r="V933" s="180"/>
      <c r="W933" s="179"/>
      <c r="X933" s="179"/>
      <c r="Y933" s="179"/>
    </row>
    <row r="934" spans="1:261" s="19" customFormat="1" x14ac:dyDescent="0.2">
      <c r="A934" s="207">
        <v>39990</v>
      </c>
      <c r="B934" s="193" t="s">
        <v>1919</v>
      </c>
      <c r="C934" s="193" t="s">
        <v>293</v>
      </c>
      <c r="D934" s="193" t="s">
        <v>141</v>
      </c>
      <c r="E934" s="193" t="s">
        <v>144</v>
      </c>
      <c r="F934" s="194">
        <v>35735</v>
      </c>
      <c r="G934" s="186">
        <v>1997</v>
      </c>
      <c r="H934" s="180" t="s">
        <v>857</v>
      </c>
      <c r="I934" s="180" t="str">
        <f>LEFT($H934,2)</f>
        <v>ON</v>
      </c>
      <c r="J934" s="180" t="str">
        <f>RIGHT($H934,2)</f>
        <v>NY</v>
      </c>
      <c r="K934" s="180" t="str">
        <f>IF($L934=$M934,L934,CONCATENATE($L934,", ",IF(ISBLANK(N934),"",CONCATENATE(N934,", ")),$M934))</f>
        <v>Canada, Northeast</v>
      </c>
      <c r="L934" s="180" t="str">
        <f>INDEX('State '!$A$1:$C$62,MATCH($I934,'State '!$B:$B,0),3)</f>
        <v>Canada</v>
      </c>
      <c r="M934" s="180" t="str">
        <f>INDEX('State '!$A$1:$C$62,MATCH($J934,'State '!$B:$B,0),3)</f>
        <v>Northeast</v>
      </c>
      <c r="N934" s="180"/>
      <c r="O934" s="187"/>
      <c r="P934" s="187"/>
      <c r="Q934" s="187">
        <v>48</v>
      </c>
      <c r="R934" s="186">
        <v>20</v>
      </c>
      <c r="S934" s="180" t="s">
        <v>135</v>
      </c>
      <c r="T934" s="180" t="s">
        <v>842</v>
      </c>
      <c r="U934" s="180" t="s">
        <v>391</v>
      </c>
      <c r="V934" s="180"/>
      <c r="W934" s="179"/>
      <c r="X934" s="179"/>
      <c r="Y934" s="218"/>
    </row>
    <row r="935" spans="1:261" s="19" customFormat="1" x14ac:dyDescent="0.2">
      <c r="A935" s="207">
        <v>39990</v>
      </c>
      <c r="B935" s="181" t="s">
        <v>1920</v>
      </c>
      <c r="C935" s="181" t="s">
        <v>293</v>
      </c>
      <c r="D935" s="181" t="s">
        <v>141</v>
      </c>
      <c r="E935" s="193" t="s">
        <v>144</v>
      </c>
      <c r="F935" s="194">
        <v>35735</v>
      </c>
      <c r="G935" s="186">
        <v>1997</v>
      </c>
      <c r="H935" s="180" t="s">
        <v>1715</v>
      </c>
      <c r="I935" s="180" t="str">
        <f>LEFT($H935,2)</f>
        <v>QU</v>
      </c>
      <c r="J935" s="180" t="str">
        <f>RIGHT($H935,2)</f>
        <v>NY</v>
      </c>
      <c r="K935" s="180" t="str">
        <f>IF($L935=$M935,L935,CONCATENATE($L935,", ",IF(ISBLANK(N935),"",CONCATENATE(N935,", ")),$M935))</f>
        <v>Canada, Northeast</v>
      </c>
      <c r="L935" s="180" t="str">
        <f>INDEX('State '!$A$1:$C$62,MATCH($I935,'State '!$B:$B,0),3)</f>
        <v>Canada</v>
      </c>
      <c r="M935" s="180" t="str">
        <f>INDEX('State '!$A$1:$C$62,MATCH($J935,'State '!$B:$B,0),3)</f>
        <v>Northeast</v>
      </c>
      <c r="N935" s="180"/>
      <c r="O935" s="187"/>
      <c r="P935" s="187"/>
      <c r="Q935" s="186">
        <v>24.9</v>
      </c>
      <c r="R935" s="186">
        <v>24</v>
      </c>
      <c r="S935" s="180" t="s">
        <v>135</v>
      </c>
      <c r="T935" s="180" t="s">
        <v>842</v>
      </c>
      <c r="U935" s="180" t="s">
        <v>391</v>
      </c>
      <c r="V935" s="180"/>
      <c r="W935" s="179"/>
      <c r="X935" s="179"/>
      <c r="Y935" s="218"/>
    </row>
    <row r="936" spans="1:261" s="19" customFormat="1" x14ac:dyDescent="0.2">
      <c r="A936" s="207">
        <v>39990</v>
      </c>
      <c r="B936" s="193" t="s">
        <v>1921</v>
      </c>
      <c r="C936" s="193" t="s">
        <v>293</v>
      </c>
      <c r="D936" s="193" t="s">
        <v>141</v>
      </c>
      <c r="E936" s="193" t="s">
        <v>144</v>
      </c>
      <c r="F936" s="194">
        <v>35735</v>
      </c>
      <c r="G936" s="186">
        <v>1997</v>
      </c>
      <c r="H936" s="180" t="s">
        <v>1715</v>
      </c>
      <c r="I936" s="180" t="str">
        <f>LEFT($H936,2)</f>
        <v>QU</v>
      </c>
      <c r="J936" s="180" t="str">
        <f>RIGHT($H936,2)</f>
        <v>NY</v>
      </c>
      <c r="K936" s="180" t="str">
        <f>IF($L936=$M936,L936,CONCATENATE($L936,", ",IF(ISBLANK(N936),"",CONCATENATE(N936,", ")),$M936))</f>
        <v>Canada, Northeast</v>
      </c>
      <c r="L936" s="180" t="str">
        <f>INDEX('State '!$A$1:$C$62,MATCH($I936,'State '!$B:$B,0),3)</f>
        <v>Canada</v>
      </c>
      <c r="M936" s="180" t="str">
        <f>INDEX('State '!$A$1:$C$62,MATCH($J936,'State '!$B:$B,0),3)</f>
        <v>Northeast</v>
      </c>
      <c r="N936" s="180"/>
      <c r="O936" s="187"/>
      <c r="P936" s="187"/>
      <c r="Q936" s="187">
        <v>39.1</v>
      </c>
      <c r="R936" s="186">
        <v>24</v>
      </c>
      <c r="S936" s="180" t="s">
        <v>135</v>
      </c>
      <c r="T936" s="180" t="s">
        <v>842</v>
      </c>
      <c r="U936" s="180" t="s">
        <v>391</v>
      </c>
      <c r="V936" s="180"/>
      <c r="W936" s="179"/>
      <c r="X936" s="179"/>
      <c r="Y936" s="179"/>
    </row>
    <row r="937" spans="1:261" s="19" customFormat="1" x14ac:dyDescent="0.2">
      <c r="A937" s="207">
        <v>39990</v>
      </c>
      <c r="B937" s="193" t="s">
        <v>1922</v>
      </c>
      <c r="C937" s="193" t="s">
        <v>293</v>
      </c>
      <c r="D937" s="193" t="s">
        <v>141</v>
      </c>
      <c r="E937" s="193" t="s">
        <v>144</v>
      </c>
      <c r="F937" s="194">
        <v>35735</v>
      </c>
      <c r="G937" s="186">
        <v>1997</v>
      </c>
      <c r="H937" s="180" t="s">
        <v>1710</v>
      </c>
      <c r="I937" s="180" t="str">
        <f>LEFT($H937,2)</f>
        <v>SK</v>
      </c>
      <c r="J937" s="180" t="str">
        <f>RIGHT($H937,2)</f>
        <v>MN</v>
      </c>
      <c r="K937" s="180" t="str">
        <f>IF($L937=$M937,L937,CONCATENATE($L937,", ",IF(ISBLANK(N937),"",CONCATENATE(N937,", ")),$M937))</f>
        <v>Canada, Midwest</v>
      </c>
      <c r="L937" s="180" t="str">
        <f>INDEX('State '!$A$1:$C$62,MATCH($I937,'State '!$B:$B,0),3)</f>
        <v>Canada</v>
      </c>
      <c r="M937" s="180" t="str">
        <f>INDEX('State '!$A$1:$C$62,MATCH($J937,'State '!$B:$B,0),3)</f>
        <v>Midwest</v>
      </c>
      <c r="N937" s="180"/>
      <c r="O937" s="187"/>
      <c r="P937" s="187"/>
      <c r="Q937" s="187">
        <v>56.4</v>
      </c>
      <c r="R937" s="186"/>
      <c r="S937" s="180" t="s">
        <v>135</v>
      </c>
      <c r="T937" s="180" t="s">
        <v>842</v>
      </c>
      <c r="U937" s="180" t="s">
        <v>391</v>
      </c>
      <c r="V937" s="180"/>
      <c r="W937" s="179"/>
      <c r="X937" s="179"/>
      <c r="Y937" s="179"/>
    </row>
    <row r="938" spans="1:261" s="19" customFormat="1" x14ac:dyDescent="0.2">
      <c r="A938" s="207">
        <v>39990</v>
      </c>
      <c r="B938" s="193" t="s">
        <v>1718</v>
      </c>
      <c r="C938" s="193" t="s">
        <v>200</v>
      </c>
      <c r="D938" s="193" t="s">
        <v>141</v>
      </c>
      <c r="E938" s="193" t="s">
        <v>144</v>
      </c>
      <c r="F938" s="194">
        <v>35735</v>
      </c>
      <c r="G938" s="186">
        <v>1997</v>
      </c>
      <c r="H938" s="180" t="s">
        <v>7</v>
      </c>
      <c r="I938" s="180" t="str">
        <f>LEFT($H938,2)</f>
        <v>PA</v>
      </c>
      <c r="J938" s="180" t="str">
        <f>RIGHT($H938,2)</f>
        <v>PA</v>
      </c>
      <c r="K938" s="180" t="str">
        <f>IF($L938=$M938,L938,CONCATENATE($L938,", ",IF(ISBLANK(N938),"",CONCATENATE(N938,", ")),$M938))</f>
        <v>Northeast</v>
      </c>
      <c r="L938" s="180" t="str">
        <f>INDEX('State '!$A$1:$C$62,MATCH($I938,'State '!$B:$B,0),3)</f>
        <v>Northeast</v>
      </c>
      <c r="M938" s="180" t="str">
        <f>INDEX('State '!$A$1:$C$62,MATCH($J938,'State '!$B:$B,0),3)</f>
        <v>Northeast</v>
      </c>
      <c r="N938" s="180"/>
      <c r="O938" s="187">
        <v>63.1</v>
      </c>
      <c r="P938" s="187">
        <v>26</v>
      </c>
      <c r="Q938" s="187">
        <v>142</v>
      </c>
      <c r="R938" s="186" t="s">
        <v>413</v>
      </c>
      <c r="S938" s="180" t="s">
        <v>135</v>
      </c>
      <c r="T938" s="180" t="s">
        <v>390</v>
      </c>
      <c r="U938" s="180" t="s">
        <v>1719</v>
      </c>
      <c r="V938" s="180"/>
      <c r="W938" s="179"/>
      <c r="X938" s="179"/>
      <c r="Y938" s="179"/>
    </row>
    <row r="939" spans="1:261" s="19" customFormat="1" x14ac:dyDescent="0.2">
      <c r="A939" s="207">
        <v>39990</v>
      </c>
      <c r="B939" s="193" t="s">
        <v>1720</v>
      </c>
      <c r="C939" s="193" t="s">
        <v>200</v>
      </c>
      <c r="D939" s="193" t="s">
        <v>141</v>
      </c>
      <c r="E939" s="193" t="s">
        <v>144</v>
      </c>
      <c r="F939" s="194">
        <v>35779</v>
      </c>
      <c r="G939" s="186">
        <v>1997</v>
      </c>
      <c r="H939" s="180" t="s">
        <v>7</v>
      </c>
      <c r="I939" s="180" t="str">
        <f>LEFT($H939,2)</f>
        <v>PA</v>
      </c>
      <c r="J939" s="180" t="str">
        <f>RIGHT($H939,2)</f>
        <v>PA</v>
      </c>
      <c r="K939" s="180" t="str">
        <f>IF($L939=$M939,L939,CONCATENATE($L939,", ",IF(ISBLANK(N939),"",CONCATENATE(N939,", ")),$M939))</f>
        <v>Northeast</v>
      </c>
      <c r="L939" s="180" t="str">
        <f>INDEX('State '!$A$1:$C$62,MATCH($I939,'State '!$B:$B,0),3)</f>
        <v>Northeast</v>
      </c>
      <c r="M939" s="180" t="str">
        <f>INDEX('State '!$A$1:$C$62,MATCH($J939,'State '!$B:$B,0),3)</f>
        <v>Northeast</v>
      </c>
      <c r="N939" s="180"/>
      <c r="O939" s="187">
        <v>12.8</v>
      </c>
      <c r="P939" s="187">
        <v>23</v>
      </c>
      <c r="Q939" s="187">
        <v>128</v>
      </c>
      <c r="R939" s="186">
        <v>20</v>
      </c>
      <c r="S939" s="180" t="s">
        <v>135</v>
      </c>
      <c r="T939" s="180" t="s">
        <v>390</v>
      </c>
      <c r="U939" s="180" t="s">
        <v>1721</v>
      </c>
      <c r="V939" s="180"/>
      <c r="W939" s="179"/>
      <c r="X939" s="179"/>
      <c r="Y939" s="179"/>
    </row>
    <row r="940" spans="1:261" s="19" customFormat="1" x14ac:dyDescent="0.2">
      <c r="A940" s="207">
        <v>39990</v>
      </c>
      <c r="B940" s="193" t="s">
        <v>1732</v>
      </c>
      <c r="C940" s="193" t="s">
        <v>200</v>
      </c>
      <c r="D940" s="193" t="s">
        <v>141</v>
      </c>
      <c r="E940" s="193" t="s">
        <v>144</v>
      </c>
      <c r="F940" s="194">
        <v>35718</v>
      </c>
      <c r="G940" s="186">
        <v>1997</v>
      </c>
      <c r="H940" s="180" t="s">
        <v>7</v>
      </c>
      <c r="I940" s="180" t="str">
        <f>LEFT($H940,2)</f>
        <v>PA</v>
      </c>
      <c r="J940" s="180" t="str">
        <f>RIGHT($H940,2)</f>
        <v>PA</v>
      </c>
      <c r="K940" s="180" t="str">
        <f>IF($L940=$M940,L940,CONCATENATE($L940,", ",IF(ISBLANK(N940),"",CONCATENATE(N940,", ")),$M940))</f>
        <v>Northeast</v>
      </c>
      <c r="L940" s="180" t="str">
        <f>INDEX('State '!$A$1:$C$62,MATCH($I940,'State '!$B:$B,0),3)</f>
        <v>Northeast</v>
      </c>
      <c r="M940" s="180" t="str">
        <f>INDEX('State '!$A$1:$C$62,MATCH($J940,'State '!$B:$B,0),3)</f>
        <v>Northeast</v>
      </c>
      <c r="N940" s="180"/>
      <c r="O940" s="187"/>
      <c r="P940" s="187">
        <v>10</v>
      </c>
      <c r="Q940" s="187">
        <v>20</v>
      </c>
      <c r="R940" s="186">
        <v>36</v>
      </c>
      <c r="S940" s="180" t="s">
        <v>135</v>
      </c>
      <c r="T940" s="180" t="s">
        <v>390</v>
      </c>
      <c r="U940" s="180" t="s">
        <v>1733</v>
      </c>
      <c r="V940" s="180"/>
      <c r="W940" s="179"/>
      <c r="X940" s="179"/>
      <c r="Y940" s="179"/>
    </row>
    <row r="941" spans="1:261" s="19" customFormat="1" x14ac:dyDescent="0.2">
      <c r="A941" s="207">
        <v>39990</v>
      </c>
      <c r="B941" s="181" t="s">
        <v>1724</v>
      </c>
      <c r="C941" s="181" t="s">
        <v>357</v>
      </c>
      <c r="D941" s="181" t="s">
        <v>141</v>
      </c>
      <c r="E941" s="182" t="s">
        <v>144</v>
      </c>
      <c r="F941" s="183">
        <v>35674</v>
      </c>
      <c r="G941" s="190">
        <v>1997</v>
      </c>
      <c r="H941" s="180" t="s">
        <v>1397</v>
      </c>
      <c r="I941" s="180" t="str">
        <f>LEFT($H941,2)</f>
        <v>CO</v>
      </c>
      <c r="J941" s="180" t="str">
        <f>RIGHT($H941,2)</f>
        <v>NE</v>
      </c>
      <c r="K941" s="180" t="str">
        <f>IF($L941=$M941,L941,CONCATENATE($L941,", ",IF(ISBLANK(N941),"",CONCATENATE(N941,", ")),$M941))</f>
        <v>Mountain</v>
      </c>
      <c r="L941" s="180" t="str">
        <f>INDEX('State '!$A$1:$C$62,MATCH($I941,'State '!$B:$B,0),3)</f>
        <v>Mountain</v>
      </c>
      <c r="M941" s="180" t="str">
        <f>INDEX('State '!$A$1:$C$62,MATCH($J941,'State '!$B:$B,0),3)</f>
        <v>Mountain</v>
      </c>
      <c r="N941" s="180" t="s">
        <v>2550</v>
      </c>
      <c r="O941" s="186">
        <v>10.94</v>
      </c>
      <c r="P941" s="186">
        <v>445</v>
      </c>
      <c r="Q941" s="186">
        <v>105</v>
      </c>
      <c r="R941" s="187">
        <v>36</v>
      </c>
      <c r="S941" s="188" t="s">
        <v>135</v>
      </c>
      <c r="T941" s="185" t="s">
        <v>390</v>
      </c>
      <c r="U941" s="189" t="s">
        <v>1725</v>
      </c>
      <c r="V941" s="180"/>
      <c r="W941" s="179"/>
      <c r="X941" s="179"/>
      <c r="Y941" s="179"/>
    </row>
    <row r="942" spans="1:261" s="19" customFormat="1" x14ac:dyDescent="0.2">
      <c r="A942" s="207">
        <v>39990</v>
      </c>
      <c r="B942" s="181" t="s">
        <v>1780</v>
      </c>
      <c r="C942" s="181" t="s">
        <v>1941</v>
      </c>
      <c r="D942" s="181" t="s">
        <v>141</v>
      </c>
      <c r="E942" s="182" t="s">
        <v>144</v>
      </c>
      <c r="F942" s="183">
        <v>35765</v>
      </c>
      <c r="G942" s="190">
        <v>1997</v>
      </c>
      <c r="H942" s="180" t="s">
        <v>16</v>
      </c>
      <c r="I942" s="180" t="str">
        <f>LEFT($H942,2)</f>
        <v>NC</v>
      </c>
      <c r="J942" s="180" t="str">
        <f>RIGHT($H942,2)</f>
        <v>NC</v>
      </c>
      <c r="K942" s="180" t="str">
        <f>IF($L942=$M942,L942,CONCATENATE($L942,", ",IF(ISBLANK(N942),"",CONCATENATE(N942,", ")),$M942))</f>
        <v>Southeast</v>
      </c>
      <c r="L942" s="180" t="str">
        <f>INDEX('State '!$A$1:$C$62,MATCH($I942,'State '!$B:$B,0),3)</f>
        <v>Southeast</v>
      </c>
      <c r="M942" s="180" t="str">
        <f>INDEX('State '!$A$1:$C$62,MATCH($J942,'State '!$B:$B,0),3)</f>
        <v>Southeast</v>
      </c>
      <c r="N942" s="180"/>
      <c r="O942" s="186">
        <v>13.2</v>
      </c>
      <c r="P942" s="186">
        <v>18</v>
      </c>
      <c r="Q942" s="186">
        <v>38</v>
      </c>
      <c r="R942" s="187" t="s">
        <v>948</v>
      </c>
      <c r="S942" s="188" t="s">
        <v>135</v>
      </c>
      <c r="T942" s="185" t="s">
        <v>390</v>
      </c>
      <c r="U942" s="189" t="s">
        <v>1781</v>
      </c>
      <c r="V942" s="180"/>
      <c r="W942" s="179"/>
      <c r="X942" s="179"/>
      <c r="Y942" s="179"/>
    </row>
    <row r="943" spans="1:261" s="18" customFormat="1" x14ac:dyDescent="0.2">
      <c r="A943" s="207">
        <v>39990</v>
      </c>
      <c r="B943" s="193" t="s">
        <v>1745</v>
      </c>
      <c r="C943" s="193" t="s">
        <v>1941</v>
      </c>
      <c r="D943" s="193" t="s">
        <v>141</v>
      </c>
      <c r="E943" s="193" t="s">
        <v>144</v>
      </c>
      <c r="F943" s="194">
        <v>36100</v>
      </c>
      <c r="G943" s="186">
        <v>1997</v>
      </c>
      <c r="H943" s="180" t="s">
        <v>7</v>
      </c>
      <c r="I943" s="180" t="str">
        <f>LEFT($H943,2)</f>
        <v>PA</v>
      </c>
      <c r="J943" s="180" t="str">
        <f>RIGHT($H943,2)</f>
        <v>PA</v>
      </c>
      <c r="K943" s="180" t="str">
        <f>IF($L943=$M943,L943,CONCATENATE($L943,", ",IF(ISBLANK(N943),"",CONCATENATE(N943,", ")),$M943))</f>
        <v>Northeast</v>
      </c>
      <c r="L943" s="180" t="str">
        <f>INDEX('State '!$A$1:$C$62,MATCH($I943,'State '!$B:$B,0),3)</f>
        <v>Northeast</v>
      </c>
      <c r="M943" s="180" t="str">
        <f>INDEX('State '!$A$1:$C$62,MATCH($J943,'State '!$B:$B,0),3)</f>
        <v>Northeast</v>
      </c>
      <c r="N943" s="180"/>
      <c r="O943" s="187">
        <v>9.8000000000000007</v>
      </c>
      <c r="P943" s="187">
        <v>4.88</v>
      </c>
      <c r="Q943" s="187">
        <v>35</v>
      </c>
      <c r="R943" s="186">
        <v>36</v>
      </c>
      <c r="S943" s="180" t="s">
        <v>135</v>
      </c>
      <c r="T943" s="180" t="s">
        <v>390</v>
      </c>
      <c r="U943" s="180" t="s">
        <v>1746</v>
      </c>
      <c r="V943" s="180"/>
      <c r="W943" s="179"/>
      <c r="X943" s="179"/>
      <c r="Y943" s="17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c r="DM943" s="19"/>
      <c r="DN943" s="19"/>
      <c r="DO943" s="19"/>
      <c r="DP943" s="19"/>
      <c r="DQ943" s="19"/>
      <c r="DR943" s="19"/>
      <c r="DS943" s="19"/>
      <c r="DT943" s="19"/>
      <c r="DU943" s="19"/>
      <c r="DV943" s="19"/>
      <c r="DW943" s="19"/>
      <c r="DX943" s="19"/>
      <c r="DY943" s="19"/>
      <c r="DZ943" s="19"/>
      <c r="EA943" s="19"/>
      <c r="EB943" s="19"/>
      <c r="EC943" s="19"/>
      <c r="ED943" s="19"/>
      <c r="EE943" s="19"/>
      <c r="EF943" s="19"/>
      <c r="EG943" s="19"/>
      <c r="EH943" s="19"/>
      <c r="EI943" s="19"/>
      <c r="EJ943" s="19"/>
      <c r="EK943" s="19"/>
      <c r="EL943" s="19"/>
      <c r="EM943" s="19"/>
      <c r="EN943" s="19"/>
      <c r="EO943" s="19"/>
      <c r="EP943" s="19"/>
      <c r="EQ943" s="19"/>
      <c r="ER943" s="19"/>
      <c r="ES943" s="19"/>
      <c r="ET943" s="19"/>
      <c r="EU943" s="19"/>
      <c r="EV943" s="19"/>
      <c r="EW943" s="19"/>
      <c r="EX943" s="19"/>
      <c r="EY943" s="19"/>
      <c r="EZ943" s="19"/>
      <c r="FA943" s="19"/>
      <c r="FB943" s="19"/>
      <c r="FC943" s="19"/>
      <c r="FD943" s="19"/>
      <c r="FE943" s="19"/>
      <c r="FF943" s="19"/>
      <c r="FG943" s="19"/>
      <c r="FH943" s="19"/>
      <c r="FI943" s="19"/>
      <c r="FJ943" s="19"/>
      <c r="FK943" s="19"/>
      <c r="FL943" s="19"/>
      <c r="FM943" s="19"/>
      <c r="FN943" s="19"/>
      <c r="FO943" s="19"/>
      <c r="FP943" s="19"/>
      <c r="FQ943" s="19"/>
      <c r="FR943" s="19"/>
      <c r="FS943" s="19"/>
      <c r="FT943" s="19"/>
      <c r="FU943" s="19"/>
      <c r="FV943" s="19"/>
      <c r="FW943" s="19"/>
      <c r="FX943" s="19"/>
      <c r="FY943" s="19"/>
      <c r="FZ943" s="19"/>
      <c r="GA943" s="19"/>
      <c r="GB943" s="19"/>
      <c r="GC943" s="19"/>
      <c r="GD943" s="19"/>
      <c r="GE943" s="19"/>
      <c r="GF943" s="19"/>
      <c r="GG943" s="19"/>
      <c r="GH943" s="19"/>
      <c r="GI943" s="19"/>
      <c r="GJ943" s="19"/>
      <c r="GK943" s="19"/>
      <c r="GL943" s="19"/>
      <c r="GM943" s="19"/>
      <c r="GN943" s="19"/>
      <c r="GO943" s="19"/>
      <c r="GP943" s="19"/>
      <c r="GQ943" s="19"/>
      <c r="GR943" s="19"/>
      <c r="GS943" s="19"/>
      <c r="GT943" s="19"/>
      <c r="GU943" s="19"/>
      <c r="GV943" s="19"/>
      <c r="GW943" s="19"/>
      <c r="GX943" s="19"/>
      <c r="GY943" s="19"/>
      <c r="GZ943" s="19"/>
      <c r="HA943" s="19"/>
      <c r="HB943" s="19"/>
      <c r="HC943" s="19"/>
      <c r="HD943" s="19"/>
      <c r="HE943" s="19"/>
      <c r="HF943" s="19"/>
      <c r="HG943" s="19"/>
      <c r="HH943" s="19"/>
      <c r="HI943" s="19"/>
      <c r="HJ943" s="19"/>
      <c r="HK943" s="19"/>
      <c r="HL943" s="19"/>
      <c r="HM943" s="19"/>
      <c r="HN943" s="19"/>
      <c r="HO943" s="19"/>
      <c r="HP943" s="19"/>
      <c r="HQ943" s="19"/>
      <c r="HR943" s="19"/>
      <c r="HS943" s="19"/>
      <c r="HT943" s="19"/>
      <c r="HU943" s="19"/>
      <c r="HV943" s="19"/>
      <c r="HW943" s="19"/>
      <c r="HX943" s="19"/>
      <c r="HY943" s="19"/>
      <c r="HZ943" s="19"/>
      <c r="IA943" s="19"/>
      <c r="IB943" s="19"/>
      <c r="IC943" s="19"/>
      <c r="ID943" s="19"/>
      <c r="IE943" s="19"/>
      <c r="IF943" s="19"/>
      <c r="IG943" s="19"/>
      <c r="IH943" s="19"/>
      <c r="II943" s="19"/>
      <c r="IJ943" s="19"/>
      <c r="IK943" s="19"/>
      <c r="IL943" s="19"/>
      <c r="IM943" s="19"/>
      <c r="IN943" s="19"/>
      <c r="IO943" s="19"/>
      <c r="IP943" s="19"/>
      <c r="IQ943" s="19"/>
      <c r="IR943" s="19"/>
      <c r="IS943" s="19"/>
      <c r="IT943" s="19"/>
      <c r="IU943" s="19"/>
      <c r="IV943" s="19"/>
      <c r="IW943" s="19"/>
      <c r="IX943" s="19"/>
      <c r="IY943" s="19"/>
      <c r="IZ943" s="19"/>
      <c r="JA943" s="19"/>
    </row>
    <row r="944" spans="1:261" x14ac:dyDescent="0.2">
      <c r="A944" s="207">
        <v>39990</v>
      </c>
      <c r="B944" s="193" t="s">
        <v>1742</v>
      </c>
      <c r="C944" s="193" t="s">
        <v>1941</v>
      </c>
      <c r="D944" s="193" t="s">
        <v>141</v>
      </c>
      <c r="E944" s="193" t="s">
        <v>144</v>
      </c>
      <c r="F944" s="194">
        <v>35735</v>
      </c>
      <c r="G944" s="186">
        <v>1997</v>
      </c>
      <c r="H944" s="180" t="s">
        <v>1743</v>
      </c>
      <c r="I944" s="180" t="str">
        <f>LEFT($H944,2)</f>
        <v>MS</v>
      </c>
      <c r="J944" s="180" t="str">
        <f>RIGHT($H944,2)</f>
        <v>SC</v>
      </c>
      <c r="K944" s="180" t="str">
        <f>IF($L944=$M944,L944,CONCATENATE($L944,", ",IF(ISBLANK(N944),"",CONCATENATE(N944,", ")),$M944))</f>
        <v>South Central, Southeast</v>
      </c>
      <c r="L944" s="180" t="str">
        <f>INDEX('State '!$A$1:$C$62,MATCH($I944,'State '!$B:$B,0),3)</f>
        <v>South Central</v>
      </c>
      <c r="M944" s="180" t="str">
        <f>INDEX('State '!$A$1:$C$62,MATCH($J944,'State '!$B:$B,0),3)</f>
        <v>Southeast</v>
      </c>
      <c r="N944" s="180"/>
      <c r="O944" s="187">
        <v>85</v>
      </c>
      <c r="P944" s="187"/>
      <c r="Q944" s="187">
        <v>145</v>
      </c>
      <c r="R944" s="186">
        <v>42</v>
      </c>
      <c r="S944" s="180" t="s">
        <v>135</v>
      </c>
      <c r="T944" s="180" t="s">
        <v>390</v>
      </c>
      <c r="U944" s="180" t="s">
        <v>1744</v>
      </c>
      <c r="V944" s="180"/>
      <c r="W944" s="179"/>
      <c r="X944" s="179"/>
      <c r="Y944" s="179"/>
      <c r="Z944" s="94"/>
      <c r="AA944" s="94"/>
      <c r="AB944" s="94"/>
    </row>
    <row r="945" spans="1:263" x14ac:dyDescent="0.2">
      <c r="A945" s="207">
        <v>39990</v>
      </c>
      <c r="B945" s="181" t="s">
        <v>1772</v>
      </c>
      <c r="C945" s="181" t="s">
        <v>388</v>
      </c>
      <c r="D945" s="181" t="s">
        <v>137</v>
      </c>
      <c r="E945" s="193" t="s">
        <v>144</v>
      </c>
      <c r="F945" s="194">
        <v>35521</v>
      </c>
      <c r="G945" s="186">
        <v>1997</v>
      </c>
      <c r="H945" s="180" t="s">
        <v>37</v>
      </c>
      <c r="I945" s="180" t="str">
        <f>LEFT($H945,2)</f>
        <v>OK</v>
      </c>
      <c r="J945" s="180" t="str">
        <f>RIGHT($H945,2)</f>
        <v>OK</v>
      </c>
      <c r="K945" s="180" t="str">
        <f>IF($L945=$M945,L945,CONCATENATE($L945,", ",IF(ISBLANK(N945),"",CONCATENATE(N945,", ")),$M945))</f>
        <v>South Central</v>
      </c>
      <c r="L945" s="180" t="str">
        <f>INDEX('State '!$A$1:$C$62,MATCH($I945,'State '!$B:$B,0),3)</f>
        <v>South Central</v>
      </c>
      <c r="M945" s="180" t="str">
        <f>INDEX('State '!$A$1:$C$62,MATCH($J945,'State '!$B:$B,0),3)</f>
        <v>South Central</v>
      </c>
      <c r="N945" s="180"/>
      <c r="O945" s="187">
        <v>75</v>
      </c>
      <c r="P945" s="187">
        <v>130</v>
      </c>
      <c r="Q945" s="186">
        <v>255</v>
      </c>
      <c r="R945" s="186">
        <v>24</v>
      </c>
      <c r="S945" s="180" t="s">
        <v>139</v>
      </c>
      <c r="T945" s="180" t="s">
        <v>188</v>
      </c>
      <c r="U945" s="180" t="s">
        <v>391</v>
      </c>
      <c r="V945" s="180"/>
      <c r="W945" s="179"/>
      <c r="X945" s="179"/>
      <c r="Y945" s="218"/>
      <c r="Z945" s="94"/>
      <c r="AA945" s="94"/>
      <c r="AB945" s="94"/>
    </row>
    <row r="946" spans="1:263" x14ac:dyDescent="0.2">
      <c r="A946" s="207">
        <v>39990</v>
      </c>
      <c r="B946" s="193" t="s">
        <v>1778</v>
      </c>
      <c r="C946" s="193" t="s">
        <v>268</v>
      </c>
      <c r="D946" s="193" t="s">
        <v>141</v>
      </c>
      <c r="E946" s="193" t="s">
        <v>144</v>
      </c>
      <c r="F946" s="194">
        <v>35765</v>
      </c>
      <c r="G946" s="186">
        <v>1997</v>
      </c>
      <c r="H946" s="180" t="s">
        <v>43</v>
      </c>
      <c r="I946" s="180" t="str">
        <f>LEFT($H946,2)</f>
        <v>NM</v>
      </c>
      <c r="J946" s="180" t="str">
        <f>RIGHT($H946,2)</f>
        <v>NM</v>
      </c>
      <c r="K946" s="180" t="str">
        <f>IF($L946=$M946,L946,CONCATENATE($L946,", ",IF(ISBLANK(N946),"",CONCATENATE(N946,", ")),$M946))</f>
        <v>Mountain</v>
      </c>
      <c r="L946" s="180" t="str">
        <f>INDEX('State '!$A$1:$C$62,MATCH($I946,'State '!$B:$B,0),3)</f>
        <v>Mountain</v>
      </c>
      <c r="M946" s="180" t="str">
        <f>INDEX('State '!$A$1:$C$62,MATCH($J946,'State '!$B:$B,0),3)</f>
        <v>Mountain</v>
      </c>
      <c r="N946" s="180"/>
      <c r="O946" s="187">
        <v>0.03</v>
      </c>
      <c r="P946" s="187"/>
      <c r="Q946" s="187">
        <v>26</v>
      </c>
      <c r="R946" s="186"/>
      <c r="S946" s="180" t="s">
        <v>135</v>
      </c>
      <c r="T946" s="180" t="s">
        <v>390</v>
      </c>
      <c r="U946" s="180" t="s">
        <v>1779</v>
      </c>
      <c r="V946" s="180"/>
      <c r="W946" s="179"/>
      <c r="X946" s="179"/>
      <c r="Y946" s="218"/>
      <c r="Z946" s="94"/>
      <c r="AA946" s="94"/>
      <c r="AB946" s="94"/>
    </row>
    <row r="947" spans="1:263" x14ac:dyDescent="0.2">
      <c r="A947" s="207">
        <v>39990</v>
      </c>
      <c r="B947" s="193" t="s">
        <v>1769</v>
      </c>
      <c r="C947" s="193" t="s">
        <v>387</v>
      </c>
      <c r="D947" s="193" t="s">
        <v>137</v>
      </c>
      <c r="E947" s="193" t="s">
        <v>144</v>
      </c>
      <c r="F947" s="194">
        <v>35735</v>
      </c>
      <c r="G947" s="186">
        <v>1997</v>
      </c>
      <c r="H947" s="180" t="s">
        <v>47</v>
      </c>
      <c r="I947" s="180" t="str">
        <f>LEFT($H947,2)</f>
        <v>GM</v>
      </c>
      <c r="J947" s="180" t="str">
        <f>RIGHT($H947,2)</f>
        <v>GM</v>
      </c>
      <c r="K947" s="180" t="str">
        <f>IF($L947=$M947,L947,CONCATENATE($L947,", ",IF(ISBLANK(N947),"",CONCATENATE(N947,", ")),$M947))</f>
        <v>Gulf of Mexico</v>
      </c>
      <c r="L947" s="180" t="str">
        <f>INDEX('State '!$A$1:$C$62,MATCH($I947,'State '!$B:$B,0),3)</f>
        <v>Gulf of Mexico</v>
      </c>
      <c r="M947" s="180" t="str">
        <f>INDEX('State '!$A$1:$C$62,MATCH($J947,'State '!$B:$B,0),3)</f>
        <v>Gulf of Mexico</v>
      </c>
      <c r="N947" s="180"/>
      <c r="O947" s="187">
        <v>39.1</v>
      </c>
      <c r="P947" s="187">
        <v>52</v>
      </c>
      <c r="Q947" s="187">
        <v>328</v>
      </c>
      <c r="R947" s="186">
        <v>24</v>
      </c>
      <c r="S947" s="180" t="s">
        <v>135</v>
      </c>
      <c r="T947" s="180" t="s">
        <v>390</v>
      </c>
      <c r="U947" s="180" t="s">
        <v>1770</v>
      </c>
      <c r="V947" s="180"/>
      <c r="W947" s="179"/>
      <c r="X947" s="179"/>
      <c r="Y947" s="179"/>
      <c r="Z947" s="94"/>
      <c r="AA947" s="94"/>
      <c r="AB947" s="94"/>
    </row>
    <row r="948" spans="1:263" x14ac:dyDescent="0.2">
      <c r="A948" s="207">
        <v>39990</v>
      </c>
      <c r="B948" s="193" t="s">
        <v>1775</v>
      </c>
      <c r="C948" s="193" t="s">
        <v>271</v>
      </c>
      <c r="D948" s="193" t="s">
        <v>141</v>
      </c>
      <c r="E948" s="193" t="s">
        <v>144</v>
      </c>
      <c r="F948" s="194">
        <v>35735</v>
      </c>
      <c r="G948" s="186">
        <v>1997</v>
      </c>
      <c r="H948" s="180" t="s">
        <v>1776</v>
      </c>
      <c r="I948" s="180" t="str">
        <f>LEFT($H948,2)</f>
        <v>MB</v>
      </c>
      <c r="J948" s="180" t="str">
        <f>RIGHT($H948,2)</f>
        <v>WI</v>
      </c>
      <c r="K948" s="180" t="str">
        <f>IF($L948=$M948,L948,CONCATENATE($L948,", ",IF(ISBLANK(N948),"",CONCATENATE(N948,", ")),$M948))</f>
        <v>Canada, Midwest</v>
      </c>
      <c r="L948" s="180" t="str">
        <f>INDEX('State '!$A$1:$C$62,MATCH($I948,'State '!$B:$B,0),3)</f>
        <v>Canada</v>
      </c>
      <c r="M948" s="180" t="str">
        <f>INDEX('State '!$A$1:$C$62,MATCH($J948,'State '!$B:$B,0),3)</f>
        <v>Midwest</v>
      </c>
      <c r="N948" s="180"/>
      <c r="O948" s="187">
        <v>27.9</v>
      </c>
      <c r="P948" s="187">
        <v>150</v>
      </c>
      <c r="Q948" s="187">
        <v>59.68</v>
      </c>
      <c r="R948" s="186">
        <v>24</v>
      </c>
      <c r="S948" s="180" t="s">
        <v>135</v>
      </c>
      <c r="T948" s="180" t="s">
        <v>390</v>
      </c>
      <c r="U948" s="180" t="s">
        <v>1777</v>
      </c>
      <c r="V948" s="180"/>
      <c r="W948" s="179"/>
      <c r="X948" s="179"/>
      <c r="Y948" s="179"/>
      <c r="Z948" s="94"/>
      <c r="AA948" s="94"/>
      <c r="AB948" s="94"/>
    </row>
    <row r="949" spans="1:263" x14ac:dyDescent="0.2">
      <c r="A949" s="180">
        <v>39990</v>
      </c>
      <c r="B949" s="193" t="s">
        <v>1930</v>
      </c>
      <c r="C949" s="193" t="s">
        <v>249</v>
      </c>
      <c r="D949" s="193" t="s">
        <v>141</v>
      </c>
      <c r="E949" s="193" t="s">
        <v>144</v>
      </c>
      <c r="F949" s="194">
        <v>35643</v>
      </c>
      <c r="G949" s="186">
        <v>1997</v>
      </c>
      <c r="H949" s="180" t="s">
        <v>713</v>
      </c>
      <c r="I949" s="180" t="str">
        <f>LEFT($H949,2)</f>
        <v>WY</v>
      </c>
      <c r="J949" s="180" t="str">
        <f>RIGHT($H949,2)</f>
        <v>CO</v>
      </c>
      <c r="K949" s="180" t="str">
        <f>IF($L949=$M949,L949,CONCATENATE($L949,", ",IF(ISBLANK(N949),"",CONCATENATE(N949,", ")),$M949))</f>
        <v>Mountain</v>
      </c>
      <c r="L949" s="180" t="str">
        <f>INDEX('State '!$A$1:$C$62,MATCH($I949,'State '!$B:$B,0),3)</f>
        <v>Mountain</v>
      </c>
      <c r="M949" s="180" t="str">
        <f>INDEX('State '!$A$1:$C$62,MATCH($J949,'State '!$B:$B,0),3)</f>
        <v>Mountain</v>
      </c>
      <c r="N949" s="180"/>
      <c r="O949" s="187">
        <v>39.9</v>
      </c>
      <c r="P949" s="187"/>
      <c r="Q949" s="187">
        <v>192</v>
      </c>
      <c r="R949" s="186">
        <v>36</v>
      </c>
      <c r="S949" s="180" t="s">
        <v>135</v>
      </c>
      <c r="T949" s="180" t="s">
        <v>390</v>
      </c>
      <c r="U949" s="180" t="s">
        <v>1723</v>
      </c>
      <c r="V949" s="180"/>
      <c r="W949" s="179"/>
      <c r="X949" s="179"/>
      <c r="Y949" s="179"/>
      <c r="Z949" s="94"/>
      <c r="AA949" s="94"/>
      <c r="AB949" s="94"/>
    </row>
    <row r="950" spans="1:263" s="19" customFormat="1" ht="25.5" x14ac:dyDescent="0.2">
      <c r="A950" s="180">
        <v>39990</v>
      </c>
      <c r="B950" s="193" t="s">
        <v>1701</v>
      </c>
      <c r="C950" s="193" t="s">
        <v>366</v>
      </c>
      <c r="D950" s="193" t="s">
        <v>141</v>
      </c>
      <c r="E950" s="193" t="s">
        <v>144</v>
      </c>
      <c r="F950" s="194">
        <v>35735</v>
      </c>
      <c r="G950" s="186">
        <v>1997</v>
      </c>
      <c r="H950" s="180" t="s">
        <v>1202</v>
      </c>
      <c r="I950" s="180" t="str">
        <f>LEFT($H950,2)</f>
        <v>KS</v>
      </c>
      <c r="J950" s="180" t="str">
        <f>RIGHT($H950,2)</f>
        <v>MO</v>
      </c>
      <c r="K950" s="180" t="str">
        <f>IF($L950=$M950,L950,CONCATENATE($L950,", ",IF(ISBLANK(N950),"",CONCATENATE(N950,", ")),$M950))</f>
        <v>South Central, Midwest</v>
      </c>
      <c r="L950" s="180" t="str">
        <f>INDEX('State '!$A$1:$C$62,MATCH($I950,'State '!$B:$B,0),3)</f>
        <v>South Central</v>
      </c>
      <c r="M950" s="180" t="str">
        <f>INDEX('State '!$A$1:$C$62,MATCH($J950,'State '!$B:$B,0),3)</f>
        <v>Midwest</v>
      </c>
      <c r="N950" s="180"/>
      <c r="O950" s="187">
        <v>6.1</v>
      </c>
      <c r="P950" s="187">
        <v>12.5</v>
      </c>
      <c r="Q950" s="187">
        <v>21.3</v>
      </c>
      <c r="R950" s="186">
        <v>20</v>
      </c>
      <c r="S950" s="180" t="s">
        <v>135</v>
      </c>
      <c r="T950" s="180" t="s">
        <v>390</v>
      </c>
      <c r="U950" s="180" t="s">
        <v>1702</v>
      </c>
      <c r="V950" s="180"/>
      <c r="W950" s="179"/>
      <c r="X950" s="179"/>
      <c r="Y950" s="179"/>
      <c r="AC950" s="94"/>
      <c r="AD950" s="94"/>
      <c r="AE950" s="94"/>
      <c r="AF950" s="94"/>
      <c r="AG950" s="94"/>
      <c r="AH950" s="94"/>
      <c r="AI950" s="94"/>
      <c r="AJ950" s="94"/>
      <c r="AK950" s="94"/>
      <c r="AL950" s="94"/>
      <c r="AM950" s="94"/>
      <c r="AN950" s="94"/>
      <c r="AO950" s="94"/>
      <c r="AP950" s="94"/>
      <c r="AQ950" s="94"/>
      <c r="AR950" s="94"/>
      <c r="AS950" s="94"/>
      <c r="AT950" s="94"/>
      <c r="AU950" s="94"/>
      <c r="AV950" s="94"/>
      <c r="AW950" s="94"/>
      <c r="AX950" s="94"/>
      <c r="AY950" s="94"/>
      <c r="AZ950" s="94"/>
      <c r="BA950" s="94"/>
      <c r="BB950" s="94"/>
      <c r="BC950" s="94"/>
      <c r="BD950" s="94"/>
      <c r="BE950" s="94"/>
      <c r="BF950" s="94"/>
      <c r="BG950" s="94"/>
      <c r="BH950" s="94"/>
      <c r="BI950" s="94"/>
      <c r="BJ950" s="94"/>
      <c r="BK950" s="94"/>
      <c r="BL950" s="94"/>
      <c r="BM950" s="94"/>
      <c r="BN950" s="94"/>
      <c r="BO950" s="94"/>
      <c r="BP950" s="94"/>
      <c r="BQ950" s="94"/>
      <c r="BR950" s="94"/>
      <c r="BS950" s="94"/>
      <c r="BT950" s="94"/>
      <c r="BU950" s="94"/>
      <c r="BV950" s="94"/>
      <c r="BW950" s="94"/>
      <c r="BX950" s="94"/>
      <c r="BY950" s="94"/>
      <c r="BZ950" s="94"/>
      <c r="CA950" s="94"/>
      <c r="CB950" s="94"/>
      <c r="CC950" s="94"/>
      <c r="CD950" s="94"/>
      <c r="CE950" s="94"/>
      <c r="CF950" s="94"/>
      <c r="CG950" s="94"/>
      <c r="CH950" s="94"/>
      <c r="CI950" s="94"/>
      <c r="CJ950" s="94"/>
      <c r="CK950" s="94"/>
      <c r="CL950" s="94"/>
      <c r="CM950" s="94"/>
      <c r="CN950" s="94"/>
      <c r="CO950" s="94"/>
      <c r="CP950" s="94"/>
      <c r="CQ950" s="94"/>
      <c r="CR950" s="94"/>
      <c r="CS950" s="94"/>
      <c r="CT950" s="94"/>
      <c r="CU950" s="94"/>
      <c r="CV950" s="94"/>
      <c r="CW950" s="94"/>
      <c r="CX950" s="94"/>
      <c r="CY950" s="94"/>
      <c r="CZ950" s="94"/>
      <c r="DA950" s="94"/>
      <c r="DB950" s="94"/>
      <c r="DC950" s="94"/>
      <c r="DD950" s="94"/>
      <c r="DE950" s="94"/>
      <c r="DF950" s="94"/>
      <c r="DG950" s="94"/>
      <c r="DH950" s="94"/>
      <c r="DI950" s="94"/>
      <c r="DJ950" s="94"/>
      <c r="DK950" s="94"/>
      <c r="DL950" s="94"/>
      <c r="DM950" s="94"/>
      <c r="DN950" s="94"/>
      <c r="DO950" s="94"/>
      <c r="DP950" s="94"/>
      <c r="DQ950" s="94"/>
      <c r="DR950" s="94"/>
      <c r="DS950" s="94"/>
      <c r="DT950" s="94"/>
      <c r="DU950" s="94"/>
      <c r="DV950" s="94"/>
      <c r="DW950" s="94"/>
      <c r="DX950" s="94"/>
      <c r="DY950" s="94"/>
      <c r="DZ950" s="94"/>
      <c r="EA950" s="94"/>
      <c r="EB950" s="94"/>
      <c r="EC950" s="94"/>
      <c r="ED950" s="94"/>
      <c r="EE950" s="94"/>
      <c r="EF950" s="94"/>
      <c r="EG950" s="94"/>
      <c r="EH950" s="94"/>
      <c r="EI950" s="94"/>
      <c r="EJ950" s="94"/>
      <c r="EK950" s="94"/>
      <c r="EL950" s="94"/>
      <c r="EM950" s="94"/>
      <c r="EN950" s="94"/>
      <c r="EO950" s="94"/>
      <c r="EP950" s="94"/>
      <c r="EQ950" s="94"/>
      <c r="ER950" s="94"/>
      <c r="ES950" s="94"/>
      <c r="ET950" s="94"/>
      <c r="EU950" s="94"/>
      <c r="EV950" s="94"/>
      <c r="EW950" s="94"/>
      <c r="EX950" s="94"/>
      <c r="EY950" s="94"/>
      <c r="EZ950" s="94"/>
      <c r="FA950" s="94"/>
      <c r="FB950" s="94"/>
      <c r="FC950" s="94"/>
      <c r="FD950" s="94"/>
      <c r="FE950" s="94"/>
      <c r="FF950" s="94"/>
      <c r="FG950" s="94"/>
      <c r="FH950" s="94"/>
      <c r="FI950" s="94"/>
      <c r="FJ950" s="94"/>
      <c r="FK950" s="94"/>
      <c r="FL950" s="94"/>
      <c r="FM950" s="94"/>
      <c r="FN950" s="94"/>
      <c r="FO950" s="94"/>
      <c r="FP950" s="94"/>
      <c r="FQ950" s="94"/>
      <c r="FR950" s="94"/>
      <c r="FS950" s="94"/>
      <c r="FT950" s="94"/>
      <c r="FU950" s="94"/>
      <c r="FV950" s="94"/>
      <c r="FW950" s="94"/>
      <c r="FX950" s="94"/>
      <c r="FY950" s="94"/>
      <c r="FZ950" s="94"/>
      <c r="GA950" s="94"/>
      <c r="GB950" s="94"/>
      <c r="GC950" s="94"/>
      <c r="GD950" s="94"/>
      <c r="GE950" s="94"/>
      <c r="GF950" s="94"/>
      <c r="GG950" s="94"/>
      <c r="GH950" s="94"/>
      <c r="GI950" s="94"/>
      <c r="GJ950" s="94"/>
      <c r="GK950" s="94"/>
      <c r="GL950" s="94"/>
      <c r="GM950" s="94"/>
      <c r="GN950" s="94"/>
      <c r="GO950" s="94"/>
      <c r="GP950" s="94"/>
      <c r="GQ950" s="94"/>
      <c r="GR950" s="94"/>
      <c r="GS950" s="94"/>
      <c r="GT950" s="94"/>
      <c r="GU950" s="94"/>
      <c r="GV950" s="94"/>
      <c r="GW950" s="94"/>
      <c r="GX950" s="94"/>
      <c r="GY950" s="94"/>
      <c r="GZ950" s="94"/>
      <c r="HA950" s="94"/>
      <c r="HB950" s="94"/>
      <c r="HC950" s="94"/>
      <c r="HD950" s="94"/>
      <c r="HE950" s="94"/>
      <c r="HF950" s="94"/>
      <c r="HG950" s="94"/>
      <c r="HH950" s="94"/>
      <c r="HI950" s="94"/>
      <c r="HJ950" s="94"/>
      <c r="HK950" s="94"/>
      <c r="HL950" s="94"/>
      <c r="HM950" s="94"/>
      <c r="HN950" s="94"/>
      <c r="HO950" s="94"/>
      <c r="HP950" s="94"/>
      <c r="HQ950" s="94"/>
      <c r="HR950" s="94"/>
      <c r="HS950" s="94"/>
      <c r="HT950" s="94"/>
      <c r="HU950" s="94"/>
      <c r="HV950" s="94"/>
      <c r="HW950" s="94"/>
      <c r="HX950" s="94"/>
      <c r="HY950" s="94"/>
      <c r="HZ950" s="94"/>
      <c r="IA950" s="94"/>
      <c r="IB950" s="94"/>
      <c r="IC950" s="94"/>
      <c r="ID950" s="94"/>
      <c r="IE950" s="94"/>
      <c r="IF950" s="94"/>
      <c r="IG950" s="94"/>
      <c r="IH950" s="94"/>
      <c r="II950" s="94"/>
      <c r="IJ950" s="94"/>
      <c r="IK950" s="94"/>
      <c r="IL950" s="94"/>
      <c r="IM950" s="94"/>
      <c r="IN950" s="94"/>
      <c r="IO950" s="94"/>
      <c r="IP950" s="94"/>
      <c r="IQ950" s="94"/>
      <c r="IR950" s="94"/>
      <c r="IS950" s="94"/>
      <c r="IT950" s="94"/>
      <c r="IU950" s="94"/>
      <c r="IV950" s="94"/>
      <c r="IW950" s="94"/>
      <c r="IX950" s="94"/>
      <c r="IY950" s="94"/>
      <c r="IZ950" s="94"/>
      <c r="JA950" s="94"/>
      <c r="JB950" s="94"/>
      <c r="JC950" s="94"/>
    </row>
    <row r="951" spans="1:263" x14ac:dyDescent="0.2">
      <c r="A951" s="180">
        <v>39990</v>
      </c>
      <c r="B951" s="193" t="s">
        <v>1703</v>
      </c>
      <c r="C951" s="193" t="s">
        <v>366</v>
      </c>
      <c r="D951" s="193" t="s">
        <v>141</v>
      </c>
      <c r="E951" s="193" t="s">
        <v>144</v>
      </c>
      <c r="F951" s="194">
        <v>35779</v>
      </c>
      <c r="G951" s="186">
        <v>1997</v>
      </c>
      <c r="H951" s="180" t="s">
        <v>1704</v>
      </c>
      <c r="I951" s="180" t="str">
        <f>LEFT($H951,2)</f>
        <v>WY</v>
      </c>
      <c r="J951" s="180" t="str">
        <f>RIGHT($H951,2)</f>
        <v>KS</v>
      </c>
      <c r="K951" s="180" t="str">
        <f>IF($L951=$M951,L951,CONCATENATE($L951,", ",IF(ISBLANK(N951),"",CONCATENATE(N951,", ")),$M951))</f>
        <v>Mountain, South Central</v>
      </c>
      <c r="L951" s="180" t="str">
        <f>INDEX('State '!$A$1:$C$62,MATCH($I951,'State '!$B:$B,0),3)</f>
        <v>Mountain</v>
      </c>
      <c r="M951" s="180" t="str">
        <f>INDEX('State '!$A$1:$C$62,MATCH($J951,'State '!$B:$B,0),3)</f>
        <v>South Central</v>
      </c>
      <c r="N951" s="180"/>
      <c r="O951" s="187">
        <v>9.1999999999999993</v>
      </c>
      <c r="P951" s="187"/>
      <c r="Q951" s="187">
        <v>30</v>
      </c>
      <c r="R951" s="186">
        <v>20</v>
      </c>
      <c r="S951" s="180" t="s">
        <v>135</v>
      </c>
      <c r="T951" s="180" t="s">
        <v>390</v>
      </c>
      <c r="U951" s="180" t="s">
        <v>1705</v>
      </c>
      <c r="V951" s="180"/>
      <c r="W951" s="179"/>
      <c r="X951" s="179"/>
      <c r="Y951" s="179"/>
      <c r="Z951" s="94"/>
      <c r="AA951" s="94"/>
      <c r="AB951" s="94"/>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c r="DM951" s="19"/>
      <c r="DN951" s="19"/>
      <c r="DO951" s="19"/>
      <c r="DP951" s="19"/>
      <c r="DQ951" s="19"/>
      <c r="DR951" s="19"/>
      <c r="DS951" s="19"/>
      <c r="DT951" s="19"/>
      <c r="DU951" s="19"/>
      <c r="DV951" s="19"/>
      <c r="DW951" s="19"/>
      <c r="DX951" s="19"/>
      <c r="DY951" s="19"/>
      <c r="DZ951" s="19"/>
      <c r="EA951" s="19"/>
      <c r="EB951" s="19"/>
      <c r="EC951" s="19"/>
      <c r="ED951" s="19"/>
      <c r="EE951" s="19"/>
      <c r="EF951" s="19"/>
      <c r="EG951" s="19"/>
      <c r="EH951" s="19"/>
      <c r="EI951" s="19"/>
      <c r="EJ951" s="19"/>
      <c r="EK951" s="19"/>
      <c r="EL951" s="19"/>
      <c r="EM951" s="19"/>
      <c r="EN951" s="19"/>
      <c r="EO951" s="19"/>
      <c r="EP951" s="19"/>
      <c r="EQ951" s="19"/>
      <c r="ER951" s="19"/>
      <c r="ES951" s="19"/>
      <c r="ET951" s="19"/>
      <c r="EU951" s="19"/>
      <c r="EV951" s="19"/>
      <c r="EW951" s="19"/>
      <c r="EX951" s="19"/>
      <c r="EY951" s="19"/>
      <c r="EZ951" s="19"/>
      <c r="FA951" s="19"/>
      <c r="FB951" s="19"/>
      <c r="FC951" s="19"/>
      <c r="FD951" s="19"/>
      <c r="FE951" s="19"/>
      <c r="FF951" s="19"/>
      <c r="FG951" s="19"/>
      <c r="FH951" s="19"/>
      <c r="FI951" s="19"/>
      <c r="FJ951" s="19"/>
      <c r="FK951" s="19"/>
      <c r="FL951" s="19"/>
      <c r="FM951" s="19"/>
      <c r="FN951" s="19"/>
      <c r="FO951" s="19"/>
      <c r="FP951" s="19"/>
      <c r="FQ951" s="19"/>
      <c r="FR951" s="19"/>
      <c r="FS951" s="19"/>
      <c r="FT951" s="19"/>
      <c r="FU951" s="19"/>
      <c r="FV951" s="19"/>
      <c r="FW951" s="19"/>
      <c r="FX951" s="19"/>
      <c r="FY951" s="19"/>
      <c r="FZ951" s="19"/>
      <c r="GA951" s="19"/>
      <c r="GB951" s="19"/>
      <c r="GC951" s="19"/>
      <c r="GD951" s="19"/>
      <c r="GE951" s="19"/>
      <c r="GF951" s="19"/>
      <c r="GG951" s="19"/>
      <c r="GH951" s="19"/>
      <c r="GI951" s="19"/>
      <c r="GJ951" s="19"/>
      <c r="GK951" s="19"/>
      <c r="GL951" s="19"/>
      <c r="GM951" s="19"/>
      <c r="GN951" s="19"/>
      <c r="GO951" s="19"/>
      <c r="GP951" s="19"/>
      <c r="GQ951" s="19"/>
      <c r="GR951" s="19"/>
      <c r="GS951" s="19"/>
      <c r="GT951" s="19"/>
      <c r="GU951" s="19"/>
      <c r="GV951" s="19"/>
      <c r="GW951" s="19"/>
      <c r="GX951" s="19"/>
      <c r="GY951" s="19"/>
      <c r="GZ951" s="19"/>
      <c r="HA951" s="19"/>
      <c r="HB951" s="19"/>
      <c r="HC951" s="19"/>
      <c r="HD951" s="19"/>
      <c r="HE951" s="19"/>
      <c r="HF951" s="19"/>
      <c r="HG951" s="19"/>
      <c r="HH951" s="19"/>
      <c r="HI951" s="19"/>
      <c r="HJ951" s="19"/>
      <c r="HK951" s="19"/>
      <c r="HL951" s="19"/>
      <c r="HM951" s="19"/>
      <c r="HN951" s="19"/>
      <c r="HO951" s="19"/>
      <c r="HP951" s="19"/>
      <c r="HQ951" s="19"/>
      <c r="HR951" s="19"/>
      <c r="HS951" s="19"/>
      <c r="HT951" s="19"/>
      <c r="HU951" s="19"/>
      <c r="HV951" s="19"/>
      <c r="HW951" s="19"/>
      <c r="HX951" s="19"/>
      <c r="HY951" s="19"/>
      <c r="HZ951" s="19"/>
      <c r="IA951" s="19"/>
      <c r="IB951" s="19"/>
      <c r="IC951" s="19"/>
      <c r="ID951" s="19"/>
      <c r="IE951" s="19"/>
      <c r="IF951" s="19"/>
      <c r="IG951" s="19"/>
      <c r="IH951" s="19"/>
      <c r="II951" s="19"/>
      <c r="IJ951" s="19"/>
      <c r="IK951" s="19"/>
      <c r="IL951" s="19"/>
      <c r="IM951" s="19"/>
      <c r="IN951" s="19"/>
      <c r="IO951" s="19"/>
      <c r="IP951" s="19"/>
      <c r="IQ951" s="19"/>
      <c r="IR951" s="19"/>
      <c r="IS951" s="19"/>
      <c r="IT951" s="19"/>
      <c r="IU951" s="19"/>
      <c r="IV951" s="19"/>
      <c r="IW951" s="19"/>
      <c r="IX951" s="19"/>
      <c r="IY951" s="19"/>
      <c r="IZ951" s="19"/>
      <c r="JA951" s="19"/>
      <c r="JB951" s="19"/>
      <c r="JC951" s="19"/>
    </row>
    <row r="952" spans="1:263" s="19" customFormat="1" x14ac:dyDescent="0.2">
      <c r="A952" s="207">
        <v>39990</v>
      </c>
      <c r="B952" s="193" t="s">
        <v>1801</v>
      </c>
      <c r="C952" s="193" t="s">
        <v>1791</v>
      </c>
      <c r="D952" s="193" t="s">
        <v>137</v>
      </c>
      <c r="E952" s="193" t="s">
        <v>144</v>
      </c>
      <c r="F952" s="194">
        <v>35370</v>
      </c>
      <c r="G952" s="195">
        <v>1996</v>
      </c>
      <c r="H952" s="180" t="s">
        <v>1508</v>
      </c>
      <c r="I952" s="180" t="str">
        <f>LEFT($H952,2)</f>
        <v>MI</v>
      </c>
      <c r="J952" s="180" t="str">
        <f>RIGHT($H952,2)</f>
        <v>ON</v>
      </c>
      <c r="K952" s="180" t="str">
        <f>IF($L952=$M952,L952,CONCATENATE($L952,", ",IF(ISBLANK(N952),"",CONCATENATE(N952,", ")),$M952))</f>
        <v>Midwest, Canada</v>
      </c>
      <c r="L952" s="180" t="str">
        <f>INDEX('State '!$A$1:$C$62,MATCH($I952,'State '!$B:$B,0),3)</f>
        <v>Midwest</v>
      </c>
      <c r="M952" s="180" t="str">
        <f>INDEX('State '!$A$1:$C$62,MATCH($J952,'State '!$B:$B,0),3)</f>
        <v>Canada</v>
      </c>
      <c r="N952" s="180"/>
      <c r="O952" s="187">
        <v>15.3</v>
      </c>
      <c r="P952" s="187">
        <v>12</v>
      </c>
      <c r="Q952" s="187">
        <v>150</v>
      </c>
      <c r="R952" s="186">
        <v>24</v>
      </c>
      <c r="S952" s="180" t="s">
        <v>135</v>
      </c>
      <c r="T952" s="180" t="s">
        <v>390</v>
      </c>
      <c r="U952" s="180" t="s">
        <v>1802</v>
      </c>
      <c r="V952" s="180"/>
      <c r="W952" s="179"/>
      <c r="X952" s="179"/>
      <c r="Y952" s="179"/>
      <c r="AC952" s="94"/>
      <c r="AD952" s="94"/>
      <c r="AE952" s="94"/>
      <c r="AF952" s="94"/>
      <c r="AG952" s="94"/>
      <c r="AH952" s="94"/>
      <c r="AI952" s="94"/>
      <c r="AJ952" s="94"/>
      <c r="AK952" s="94"/>
      <c r="AL952" s="94"/>
      <c r="AM952" s="94"/>
      <c r="AN952" s="94"/>
      <c r="AO952" s="94"/>
      <c r="AP952" s="94"/>
      <c r="AQ952" s="94"/>
      <c r="AR952" s="94"/>
      <c r="AS952" s="94"/>
      <c r="AT952" s="94"/>
      <c r="AU952" s="94"/>
      <c r="AV952" s="94"/>
      <c r="AW952" s="94"/>
      <c r="AX952" s="94"/>
      <c r="AY952" s="94"/>
      <c r="AZ952" s="94"/>
      <c r="BA952" s="94"/>
      <c r="BB952" s="94"/>
      <c r="BC952" s="94"/>
      <c r="BD952" s="94"/>
      <c r="BE952" s="94"/>
      <c r="BF952" s="94"/>
      <c r="BG952" s="94"/>
      <c r="BH952" s="94"/>
      <c r="BI952" s="94"/>
      <c r="BJ952" s="94"/>
      <c r="BK952" s="94"/>
      <c r="BL952" s="94"/>
      <c r="BM952" s="94"/>
      <c r="BN952" s="94"/>
      <c r="BO952" s="94"/>
      <c r="BP952" s="94"/>
      <c r="BQ952" s="94"/>
      <c r="BR952" s="94"/>
      <c r="BS952" s="94"/>
      <c r="BT952" s="94"/>
      <c r="BU952" s="94"/>
      <c r="BV952" s="94"/>
      <c r="BW952" s="94"/>
      <c r="BX952" s="94"/>
      <c r="BY952" s="94"/>
      <c r="BZ952" s="94"/>
      <c r="CA952" s="94"/>
      <c r="CB952" s="94"/>
      <c r="CC952" s="94"/>
      <c r="CD952" s="94"/>
      <c r="CE952" s="94"/>
      <c r="CF952" s="94"/>
      <c r="CG952" s="94"/>
      <c r="CH952" s="94"/>
      <c r="CI952" s="94"/>
      <c r="CJ952" s="94"/>
      <c r="CK952" s="94"/>
      <c r="CL952" s="94"/>
      <c r="CM952" s="94"/>
      <c r="CN952" s="94"/>
      <c r="CO952" s="94"/>
      <c r="CP952" s="94"/>
      <c r="CQ952" s="94"/>
      <c r="CR952" s="94"/>
      <c r="CS952" s="94"/>
      <c r="CT952" s="94"/>
      <c r="CU952" s="94"/>
      <c r="CV952" s="94"/>
      <c r="CW952" s="94"/>
      <c r="CX952" s="94"/>
      <c r="CY952" s="94"/>
      <c r="CZ952" s="94"/>
      <c r="DA952" s="94"/>
      <c r="DB952" s="94"/>
      <c r="DC952" s="94"/>
      <c r="DD952" s="94"/>
      <c r="DE952" s="94"/>
      <c r="DF952" s="94"/>
      <c r="DG952" s="94"/>
      <c r="DH952" s="94"/>
      <c r="DI952" s="94"/>
      <c r="DJ952" s="94"/>
      <c r="DK952" s="94"/>
      <c r="DL952" s="94"/>
      <c r="DM952" s="94"/>
      <c r="DN952" s="94"/>
      <c r="DO952" s="94"/>
      <c r="DP952" s="94"/>
      <c r="DQ952" s="94"/>
      <c r="DR952" s="94"/>
      <c r="DS952" s="94"/>
      <c r="DT952" s="94"/>
      <c r="DU952" s="94"/>
      <c r="DV952" s="94"/>
      <c r="DW952" s="94"/>
      <c r="DX952" s="94"/>
      <c r="DY952" s="94"/>
      <c r="DZ952" s="94"/>
      <c r="EA952" s="94"/>
      <c r="EB952" s="94"/>
      <c r="EC952" s="94"/>
      <c r="ED952" s="94"/>
      <c r="EE952" s="94"/>
      <c r="EF952" s="94"/>
      <c r="EG952" s="94"/>
      <c r="EH952" s="94"/>
      <c r="EI952" s="94"/>
      <c r="EJ952" s="94"/>
      <c r="EK952" s="94"/>
      <c r="EL952" s="94"/>
      <c r="EM952" s="94"/>
      <c r="EN952" s="94"/>
      <c r="EO952" s="94"/>
      <c r="EP952" s="94"/>
      <c r="EQ952" s="94"/>
      <c r="ER952" s="94"/>
      <c r="ES952" s="94"/>
      <c r="ET952" s="94"/>
      <c r="EU952" s="94"/>
      <c r="EV952" s="94"/>
      <c r="EW952" s="94"/>
      <c r="EX952" s="94"/>
      <c r="EY952" s="94"/>
      <c r="EZ952" s="94"/>
      <c r="FA952" s="94"/>
      <c r="FB952" s="94"/>
      <c r="FC952" s="94"/>
      <c r="FD952" s="94"/>
      <c r="FE952" s="94"/>
      <c r="FF952" s="94"/>
      <c r="FG952" s="94"/>
      <c r="FH952" s="94"/>
      <c r="FI952" s="94"/>
      <c r="FJ952" s="94"/>
      <c r="FK952" s="94"/>
      <c r="FL952" s="94"/>
      <c r="FM952" s="94"/>
      <c r="FN952" s="94"/>
      <c r="FO952" s="94"/>
      <c r="FP952" s="94"/>
      <c r="FQ952" s="94"/>
      <c r="FR952" s="94"/>
      <c r="FS952" s="94"/>
      <c r="FT952" s="94"/>
      <c r="FU952" s="94"/>
      <c r="FV952" s="94"/>
      <c r="FW952" s="94"/>
      <c r="FX952" s="94"/>
      <c r="FY952" s="94"/>
      <c r="FZ952" s="94"/>
      <c r="GA952" s="94"/>
      <c r="GB952" s="94"/>
      <c r="GC952" s="94"/>
      <c r="GD952" s="94"/>
      <c r="GE952" s="94"/>
      <c r="GF952" s="94"/>
      <c r="GG952" s="94"/>
      <c r="GH952" s="94"/>
      <c r="GI952" s="94"/>
      <c r="GJ952" s="94"/>
      <c r="GK952" s="94"/>
      <c r="GL952" s="94"/>
      <c r="GM952" s="94"/>
      <c r="GN952" s="94"/>
      <c r="GO952" s="94"/>
      <c r="GP952" s="94"/>
      <c r="GQ952" s="94"/>
      <c r="GR952" s="94"/>
      <c r="GS952" s="94"/>
      <c r="GT952" s="94"/>
      <c r="GU952" s="94"/>
      <c r="GV952" s="94"/>
      <c r="GW952" s="94"/>
      <c r="GX952" s="94"/>
      <c r="GY952" s="94"/>
      <c r="GZ952" s="94"/>
      <c r="HA952" s="94"/>
      <c r="HB952" s="94"/>
      <c r="HC952" s="94"/>
      <c r="HD952" s="94"/>
      <c r="HE952" s="94"/>
      <c r="HF952" s="94"/>
      <c r="HG952" s="94"/>
      <c r="HH952" s="94"/>
      <c r="HI952" s="94"/>
      <c r="HJ952" s="94"/>
      <c r="HK952" s="94"/>
      <c r="HL952" s="94"/>
      <c r="HM952" s="94"/>
      <c r="HN952" s="94"/>
      <c r="HO952" s="94"/>
      <c r="HP952" s="94"/>
      <c r="HQ952" s="94"/>
      <c r="HR952" s="94"/>
      <c r="HS952" s="94"/>
      <c r="HT952" s="94"/>
      <c r="HU952" s="94"/>
      <c r="HV952" s="94"/>
      <c r="HW952" s="94"/>
      <c r="HX952" s="94"/>
      <c r="HY952" s="94"/>
      <c r="HZ952" s="94"/>
      <c r="IA952" s="94"/>
      <c r="IB952" s="94"/>
      <c r="IC952" s="94"/>
      <c r="ID952" s="94"/>
      <c r="IE952" s="94"/>
      <c r="IF952" s="94"/>
      <c r="IG952" s="94"/>
      <c r="IH952" s="94"/>
      <c r="II952" s="94"/>
      <c r="IJ952" s="94"/>
      <c r="IK952" s="94"/>
      <c r="IL952" s="94"/>
      <c r="IM952" s="94"/>
      <c r="IN952" s="94"/>
      <c r="IO952" s="94"/>
      <c r="IP952" s="94"/>
      <c r="IQ952" s="94"/>
      <c r="IR952" s="94"/>
      <c r="IS952" s="94"/>
      <c r="IT952" s="94"/>
      <c r="IU952" s="94"/>
      <c r="IV952" s="94"/>
      <c r="IW952" s="94"/>
      <c r="IX952" s="94"/>
      <c r="IY952" s="94"/>
      <c r="IZ952" s="94"/>
      <c r="JA952" s="94"/>
      <c r="JB952" s="94"/>
      <c r="JC952" s="94"/>
    </row>
    <row r="953" spans="1:263" x14ac:dyDescent="0.2">
      <c r="A953" s="207">
        <v>39990</v>
      </c>
      <c r="B953" s="193" t="s">
        <v>1803</v>
      </c>
      <c r="C953" s="193" t="s">
        <v>1804</v>
      </c>
      <c r="D953" s="193" t="s">
        <v>137</v>
      </c>
      <c r="E953" s="193" t="s">
        <v>144</v>
      </c>
      <c r="F953" s="194">
        <v>35370</v>
      </c>
      <c r="G953" s="195">
        <v>1996</v>
      </c>
      <c r="H953" s="180" t="s">
        <v>1137</v>
      </c>
      <c r="I953" s="180" t="str">
        <f>LEFT($H953,2)</f>
        <v>GM</v>
      </c>
      <c r="J953" s="180" t="str">
        <f>RIGHT($H953,2)</f>
        <v>LA</v>
      </c>
      <c r="K953" s="180" t="str">
        <f>IF($L953=$M953,L953,CONCATENATE($L953,", ",IF(ISBLANK(N953),"",CONCATENATE(N953,", ")),$M953))</f>
        <v>Gulf of Mexico, South Central</v>
      </c>
      <c r="L953" s="180" t="str">
        <f>INDEX('State '!$A$1:$C$62,MATCH($I953,'State '!$B:$B,0),3)</f>
        <v>Gulf of Mexico</v>
      </c>
      <c r="M953" s="180" t="str">
        <f>INDEX('State '!$A$1:$C$62,MATCH($J953,'State '!$B:$B,0),3)</f>
        <v>South Central</v>
      </c>
      <c r="N953" s="180"/>
      <c r="O953" s="187">
        <v>60</v>
      </c>
      <c r="P953" s="187">
        <v>81</v>
      </c>
      <c r="Q953" s="187">
        <v>300</v>
      </c>
      <c r="R953" s="186">
        <v>30</v>
      </c>
      <c r="S953" s="180" t="s">
        <v>135</v>
      </c>
      <c r="T953" s="180" t="s">
        <v>390</v>
      </c>
      <c r="U953" s="180" t="s">
        <v>391</v>
      </c>
      <c r="V953" s="180"/>
      <c r="W953" s="179"/>
      <c r="X953" s="179"/>
      <c r="Y953" s="218"/>
      <c r="Z953" s="94"/>
      <c r="AA953" s="94"/>
      <c r="AB953" s="94"/>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c r="DM953" s="19"/>
      <c r="DN953" s="19"/>
      <c r="DO953" s="19"/>
      <c r="DP953" s="19"/>
      <c r="DQ953" s="19"/>
      <c r="DR953" s="19"/>
      <c r="DS953" s="19"/>
      <c r="DT953" s="19"/>
      <c r="DU953" s="19"/>
      <c r="DV953" s="19"/>
      <c r="DW953" s="19"/>
      <c r="DX953" s="19"/>
      <c r="DY953" s="19"/>
      <c r="DZ953" s="19"/>
      <c r="EA953" s="19"/>
      <c r="EB953" s="19"/>
      <c r="EC953" s="19"/>
      <c r="ED953" s="19"/>
      <c r="EE953" s="19"/>
      <c r="EF953" s="19"/>
      <c r="EG953" s="19"/>
      <c r="EH953" s="19"/>
      <c r="EI953" s="19"/>
      <c r="EJ953" s="19"/>
      <c r="EK953" s="19"/>
      <c r="EL953" s="19"/>
      <c r="EM953" s="19"/>
      <c r="EN953" s="19"/>
      <c r="EO953" s="19"/>
      <c r="EP953" s="19"/>
      <c r="EQ953" s="19"/>
      <c r="ER953" s="19"/>
      <c r="ES953" s="19"/>
      <c r="ET953" s="19"/>
      <c r="EU953" s="19"/>
      <c r="EV953" s="19"/>
      <c r="EW953" s="19"/>
      <c r="EX953" s="19"/>
      <c r="EY953" s="19"/>
      <c r="EZ953" s="19"/>
      <c r="FA953" s="19"/>
      <c r="FB953" s="19"/>
      <c r="FC953" s="19"/>
      <c r="FD953" s="19"/>
      <c r="FE953" s="19"/>
      <c r="FF953" s="19"/>
      <c r="FG953" s="19"/>
      <c r="FH953" s="19"/>
      <c r="FI953" s="19"/>
      <c r="FJ953" s="19"/>
      <c r="FK953" s="19"/>
      <c r="FL953" s="19"/>
      <c r="FM953" s="19"/>
      <c r="FN953" s="19"/>
      <c r="FO953" s="19"/>
      <c r="FP953" s="19"/>
      <c r="FQ953" s="19"/>
      <c r="FR953" s="19"/>
      <c r="FS953" s="19"/>
      <c r="FT953" s="19"/>
      <c r="FU953" s="19"/>
      <c r="FV953" s="19"/>
      <c r="FW953" s="19"/>
      <c r="FX953" s="19"/>
      <c r="FY953" s="19"/>
      <c r="FZ953" s="19"/>
      <c r="GA953" s="19"/>
      <c r="GB953" s="19"/>
      <c r="GC953" s="19"/>
      <c r="GD953" s="19"/>
      <c r="GE953" s="19"/>
      <c r="GF953" s="19"/>
      <c r="GG953" s="19"/>
      <c r="GH953" s="19"/>
      <c r="GI953" s="19"/>
      <c r="GJ953" s="19"/>
      <c r="GK953" s="19"/>
      <c r="GL953" s="19"/>
      <c r="GM953" s="19"/>
      <c r="GN953" s="19"/>
      <c r="GO953" s="19"/>
      <c r="GP953" s="19"/>
      <c r="GQ953" s="19"/>
      <c r="GR953" s="19"/>
      <c r="GS953" s="19"/>
      <c r="GT953" s="19"/>
      <c r="GU953" s="19"/>
      <c r="GV953" s="19"/>
      <c r="GW953" s="19"/>
      <c r="GX953" s="19"/>
      <c r="GY953" s="19"/>
      <c r="GZ953" s="19"/>
      <c r="HA953" s="19"/>
      <c r="HB953" s="19"/>
      <c r="HC953" s="19"/>
      <c r="HD953" s="19"/>
      <c r="HE953" s="19"/>
      <c r="HF953" s="19"/>
      <c r="HG953" s="19"/>
      <c r="HH953" s="19"/>
      <c r="HI953" s="19"/>
      <c r="HJ953" s="19"/>
      <c r="HK953" s="19"/>
      <c r="HL953" s="19"/>
      <c r="HM953" s="19"/>
      <c r="HN953" s="19"/>
      <c r="HO953" s="19"/>
      <c r="HP953" s="19"/>
      <c r="HQ953" s="19"/>
      <c r="HR953" s="19"/>
      <c r="HS953" s="19"/>
      <c r="HT953" s="19"/>
      <c r="HU953" s="19"/>
      <c r="HV953" s="19"/>
      <c r="HW953" s="19"/>
      <c r="HX953" s="19"/>
      <c r="HY953" s="19"/>
      <c r="HZ953" s="19"/>
      <c r="IA953" s="19"/>
      <c r="IB953" s="19"/>
      <c r="IC953" s="19"/>
      <c r="ID953" s="19"/>
      <c r="IE953" s="19"/>
      <c r="IF953" s="19"/>
      <c r="IG953" s="19"/>
      <c r="IH953" s="19"/>
      <c r="II953" s="19"/>
      <c r="IJ953" s="19"/>
      <c r="IK953" s="19"/>
      <c r="IL953" s="19"/>
      <c r="IM953" s="19"/>
      <c r="IN953" s="19"/>
      <c r="IO953" s="19"/>
      <c r="IP953" s="19"/>
      <c r="IQ953" s="19"/>
      <c r="IR953" s="19"/>
      <c r="IS953" s="19"/>
      <c r="IT953" s="19"/>
      <c r="IU953" s="19"/>
      <c r="IV953" s="19"/>
      <c r="IW953" s="19"/>
      <c r="IX953" s="19"/>
      <c r="IY953" s="19"/>
      <c r="IZ953" s="19"/>
      <c r="JA953" s="19"/>
      <c r="JB953" s="19"/>
      <c r="JC953" s="19"/>
    </row>
    <row r="954" spans="1:263" s="19" customFormat="1" ht="25.5" x14ac:dyDescent="0.2">
      <c r="A954" s="207">
        <v>39990</v>
      </c>
      <c r="B954" s="193" t="s">
        <v>1809</v>
      </c>
      <c r="C954" s="193" t="s">
        <v>263</v>
      </c>
      <c r="D954" s="193" t="s">
        <v>141</v>
      </c>
      <c r="E954" s="193" t="s">
        <v>144</v>
      </c>
      <c r="F954" s="194">
        <v>35370</v>
      </c>
      <c r="G954" s="195">
        <v>1996</v>
      </c>
      <c r="H954" s="180" t="s">
        <v>33</v>
      </c>
      <c r="I954" s="180" t="str">
        <f>LEFT($H954,2)</f>
        <v>WV</v>
      </c>
      <c r="J954" s="180" t="str">
        <f>RIGHT($H954,2)</f>
        <v>WV</v>
      </c>
      <c r="K954" s="180" t="str">
        <f>IF($L954=$M954,L954,CONCATENATE($L954,", ",IF(ISBLANK(N954),"",CONCATENATE(N954,", ")),$M954))</f>
        <v>Northeast</v>
      </c>
      <c r="L954" s="180" t="str">
        <f>INDEX('State '!$A$1:$C$62,MATCH($I954,'State '!$B:$B,0),3)</f>
        <v>Northeast</v>
      </c>
      <c r="M954" s="180" t="str">
        <f>INDEX('State '!$A$1:$C$62,MATCH($J954,'State '!$B:$B,0),3)</f>
        <v>Northeast</v>
      </c>
      <c r="N954" s="180"/>
      <c r="O954" s="187">
        <v>14.86</v>
      </c>
      <c r="P954" s="187">
        <v>17.5</v>
      </c>
      <c r="Q954" s="187">
        <v>28.2</v>
      </c>
      <c r="R954" s="186">
        <v>20</v>
      </c>
      <c r="S954" s="180" t="s">
        <v>135</v>
      </c>
      <c r="T954" s="180" t="s">
        <v>390</v>
      </c>
      <c r="U954" s="180" t="s">
        <v>1810</v>
      </c>
      <c r="V954" s="180"/>
      <c r="W954" s="179"/>
      <c r="X954" s="179"/>
      <c r="Y954" s="179"/>
      <c r="AC954" s="94"/>
      <c r="AD954" s="94"/>
      <c r="AE954" s="94"/>
      <c r="AF954" s="94"/>
      <c r="AG954" s="94"/>
      <c r="AH954" s="94"/>
      <c r="AI954" s="94"/>
      <c r="AJ954" s="94"/>
      <c r="AK954" s="94"/>
      <c r="AL954" s="94"/>
      <c r="AM954" s="94"/>
      <c r="AN954" s="94"/>
      <c r="AO954" s="94"/>
      <c r="AP954" s="94"/>
      <c r="AQ954" s="94"/>
      <c r="AR954" s="94"/>
      <c r="AS954" s="94"/>
      <c r="AT954" s="94"/>
      <c r="AU954" s="94"/>
      <c r="AV954" s="94"/>
      <c r="AW954" s="94"/>
      <c r="AX954" s="94"/>
      <c r="AY954" s="94"/>
      <c r="AZ954" s="94"/>
      <c r="BA954" s="94"/>
      <c r="BB954" s="94"/>
      <c r="BC954" s="94"/>
      <c r="BD954" s="94"/>
      <c r="BE954" s="94"/>
      <c r="BF954" s="94"/>
      <c r="BG954" s="94"/>
      <c r="BH954" s="94"/>
      <c r="BI954" s="94"/>
      <c r="BJ954" s="94"/>
      <c r="BK954" s="94"/>
      <c r="BL954" s="94"/>
      <c r="BM954" s="94"/>
      <c r="BN954" s="94"/>
      <c r="BO954" s="94"/>
      <c r="BP954" s="94"/>
      <c r="BQ954" s="94"/>
      <c r="BR954" s="94"/>
      <c r="BS954" s="94"/>
      <c r="BT954" s="94"/>
      <c r="BU954" s="94"/>
      <c r="BV954" s="94"/>
      <c r="BW954" s="94"/>
      <c r="BX954" s="94"/>
      <c r="BY954" s="94"/>
      <c r="BZ954" s="94"/>
      <c r="CA954" s="94"/>
      <c r="CB954" s="94"/>
      <c r="CC954" s="94"/>
      <c r="CD954" s="94"/>
      <c r="CE954" s="94"/>
      <c r="CF954" s="94"/>
      <c r="CG954" s="94"/>
      <c r="CH954" s="94"/>
      <c r="CI954" s="94"/>
      <c r="CJ954" s="94"/>
      <c r="CK954" s="94"/>
      <c r="CL954" s="94"/>
      <c r="CM954" s="94"/>
      <c r="CN954" s="94"/>
      <c r="CO954" s="94"/>
      <c r="CP954" s="94"/>
      <c r="CQ954" s="94"/>
      <c r="CR954" s="94"/>
      <c r="CS954" s="94"/>
      <c r="CT954" s="94"/>
      <c r="CU954" s="94"/>
      <c r="CV954" s="94"/>
      <c r="CW954" s="94"/>
      <c r="CX954" s="94"/>
      <c r="CY954" s="94"/>
      <c r="CZ954" s="94"/>
      <c r="DA954" s="94"/>
      <c r="DB954" s="94"/>
      <c r="DC954" s="94"/>
      <c r="DD954" s="94"/>
      <c r="DE954" s="94"/>
      <c r="DF954" s="94"/>
      <c r="DG954" s="94"/>
      <c r="DH954" s="94"/>
      <c r="DI954" s="94"/>
      <c r="DJ954" s="94"/>
      <c r="DK954" s="94"/>
      <c r="DL954" s="94"/>
      <c r="DM954" s="94"/>
      <c r="DN954" s="94"/>
      <c r="DO954" s="94"/>
      <c r="DP954" s="94"/>
      <c r="DQ954" s="94"/>
      <c r="DR954" s="94"/>
      <c r="DS954" s="94"/>
      <c r="DT954" s="94"/>
      <c r="DU954" s="94"/>
      <c r="DV954" s="94"/>
      <c r="DW954" s="94"/>
      <c r="DX954" s="94"/>
      <c r="DY954" s="94"/>
      <c r="DZ954" s="94"/>
      <c r="EA954" s="94"/>
      <c r="EB954" s="94"/>
      <c r="EC954" s="94"/>
      <c r="ED954" s="94"/>
      <c r="EE954" s="94"/>
      <c r="EF954" s="94"/>
      <c r="EG954" s="94"/>
      <c r="EH954" s="94"/>
      <c r="EI954" s="94"/>
      <c r="EJ954" s="94"/>
      <c r="EK954" s="94"/>
      <c r="EL954" s="94"/>
      <c r="EM954" s="94"/>
      <c r="EN954" s="94"/>
      <c r="EO954" s="94"/>
      <c r="EP954" s="94"/>
      <c r="EQ954" s="94"/>
      <c r="ER954" s="94"/>
      <c r="ES954" s="94"/>
      <c r="ET954" s="94"/>
      <c r="EU954" s="94"/>
      <c r="EV954" s="94"/>
      <c r="EW954" s="94"/>
      <c r="EX954" s="94"/>
      <c r="EY954" s="94"/>
      <c r="EZ954" s="94"/>
      <c r="FA954" s="94"/>
      <c r="FB954" s="94"/>
      <c r="FC954" s="94"/>
      <c r="FD954" s="94"/>
      <c r="FE954" s="94"/>
      <c r="FF954" s="94"/>
      <c r="FG954" s="94"/>
      <c r="FH954" s="94"/>
      <c r="FI954" s="94"/>
      <c r="FJ954" s="94"/>
      <c r="FK954" s="94"/>
      <c r="FL954" s="94"/>
      <c r="FM954" s="94"/>
      <c r="FN954" s="94"/>
      <c r="FO954" s="94"/>
      <c r="FP954" s="94"/>
      <c r="FQ954" s="94"/>
      <c r="FR954" s="94"/>
      <c r="FS954" s="94"/>
      <c r="FT954" s="94"/>
      <c r="FU954" s="94"/>
      <c r="FV954" s="94"/>
      <c r="FW954" s="94"/>
      <c r="FX954" s="94"/>
      <c r="FY954" s="94"/>
      <c r="FZ954" s="94"/>
      <c r="GA954" s="94"/>
      <c r="GB954" s="94"/>
      <c r="GC954" s="94"/>
      <c r="GD954" s="94"/>
      <c r="GE954" s="94"/>
      <c r="GF954" s="94"/>
      <c r="GG954" s="94"/>
      <c r="GH954" s="94"/>
      <c r="GI954" s="94"/>
      <c r="GJ954" s="94"/>
      <c r="GK954" s="94"/>
      <c r="GL954" s="94"/>
      <c r="GM954" s="94"/>
      <c r="GN954" s="94"/>
      <c r="GO954" s="94"/>
      <c r="GP954" s="94"/>
      <c r="GQ954" s="94"/>
      <c r="GR954" s="94"/>
      <c r="GS954" s="94"/>
      <c r="GT954" s="94"/>
      <c r="GU954" s="94"/>
      <c r="GV954" s="94"/>
      <c r="GW954" s="94"/>
      <c r="GX954" s="94"/>
      <c r="GY954" s="94"/>
      <c r="GZ954" s="94"/>
      <c r="HA954" s="94"/>
      <c r="HB954" s="94"/>
      <c r="HC954" s="94"/>
      <c r="HD954" s="94"/>
      <c r="HE954" s="94"/>
      <c r="HF954" s="94"/>
      <c r="HG954" s="94"/>
      <c r="HH954" s="94"/>
      <c r="HI954" s="94"/>
      <c r="HJ954" s="94"/>
      <c r="HK954" s="94"/>
      <c r="HL954" s="94"/>
      <c r="HM954" s="94"/>
      <c r="HN954" s="94"/>
      <c r="HO954" s="94"/>
      <c r="HP954" s="94"/>
      <c r="HQ954" s="94"/>
      <c r="HR954" s="94"/>
      <c r="HS954" s="94"/>
      <c r="HT954" s="94"/>
      <c r="HU954" s="94"/>
      <c r="HV954" s="94"/>
      <c r="HW954" s="94"/>
      <c r="HX954" s="94"/>
      <c r="HY954" s="94"/>
      <c r="HZ954" s="94"/>
      <c r="IA954" s="94"/>
      <c r="IB954" s="94"/>
      <c r="IC954" s="94"/>
      <c r="ID954" s="94"/>
      <c r="IE954" s="94"/>
      <c r="IF954" s="94"/>
      <c r="IG954" s="94"/>
      <c r="IH954" s="94"/>
      <c r="II954" s="94"/>
      <c r="IJ954" s="94"/>
      <c r="IK954" s="94"/>
      <c r="IL954" s="94"/>
      <c r="IM954" s="94"/>
      <c r="IN954" s="94"/>
      <c r="IO954" s="94"/>
      <c r="IP954" s="94"/>
      <c r="IQ954" s="94"/>
      <c r="IR954" s="94"/>
      <c r="IS954" s="94"/>
      <c r="IT954" s="94"/>
      <c r="IU954" s="94"/>
      <c r="IV954" s="94"/>
      <c r="IW954" s="94"/>
      <c r="IX954" s="94"/>
      <c r="IY954" s="94"/>
      <c r="IZ954" s="94"/>
      <c r="JA954" s="94"/>
      <c r="JB954" s="94"/>
      <c r="JC954" s="94"/>
    </row>
    <row r="955" spans="1:263" s="19" customFormat="1" x14ac:dyDescent="0.2">
      <c r="A955" s="207">
        <v>39990</v>
      </c>
      <c r="B955" s="193" t="s">
        <v>1805</v>
      </c>
      <c r="C955" s="193" t="s">
        <v>260</v>
      </c>
      <c r="D955" s="193" t="s">
        <v>141</v>
      </c>
      <c r="E955" s="193" t="s">
        <v>144</v>
      </c>
      <c r="F955" s="194">
        <v>35338</v>
      </c>
      <c r="G955" s="195">
        <v>1996</v>
      </c>
      <c r="H955" s="180" t="s">
        <v>25</v>
      </c>
      <c r="I955" s="180" t="str">
        <f>LEFT($H955,2)</f>
        <v>CO</v>
      </c>
      <c r="J955" s="180" t="str">
        <f>RIGHT($H955,2)</f>
        <v>CO</v>
      </c>
      <c r="K955" s="180" t="str">
        <f>IF($L955=$M955,L955,CONCATENATE($L955,", ",IF(ISBLANK(N955),"",CONCATENATE(N955,", ")),$M955))</f>
        <v>Mountain</v>
      </c>
      <c r="L955" s="180" t="str">
        <f>INDEX('State '!$A$1:$C$62,MATCH($I955,'State '!$B:$B,0),3)</f>
        <v>Mountain</v>
      </c>
      <c r="M955" s="180" t="str">
        <f>INDEX('State '!$A$1:$C$62,MATCH($J955,'State '!$B:$B,0),3)</f>
        <v>Mountain</v>
      </c>
      <c r="N955" s="180"/>
      <c r="O955" s="187">
        <v>9.3000000000000007</v>
      </c>
      <c r="P955" s="187">
        <v>37</v>
      </c>
      <c r="Q955" s="187">
        <v>37</v>
      </c>
      <c r="R955" s="186"/>
      <c r="S955" s="180" t="s">
        <v>135</v>
      </c>
      <c r="T955" s="180" t="s">
        <v>390</v>
      </c>
      <c r="U955" s="180" t="s">
        <v>1806</v>
      </c>
      <c r="V955" s="180"/>
      <c r="W955" s="199"/>
      <c r="X955" s="185"/>
      <c r="Y955" s="181"/>
      <c r="AC955" s="94"/>
      <c r="AD955" s="94"/>
      <c r="AE955" s="94"/>
      <c r="AF955" s="94"/>
      <c r="AG955" s="94"/>
      <c r="AH955" s="94"/>
      <c r="AI955" s="94"/>
      <c r="AJ955" s="94"/>
      <c r="AK955" s="94"/>
      <c r="AL955" s="94"/>
      <c r="AM955" s="94"/>
      <c r="AN955" s="94"/>
      <c r="AO955" s="94"/>
      <c r="AP955" s="94"/>
      <c r="AQ955" s="94"/>
      <c r="AR955" s="94"/>
      <c r="AS955" s="94"/>
      <c r="AT955" s="94"/>
      <c r="AU955" s="94"/>
      <c r="AV955" s="94"/>
      <c r="AW955" s="94"/>
      <c r="AX955" s="94"/>
      <c r="AY955" s="94"/>
      <c r="AZ955" s="94"/>
      <c r="BA955" s="94"/>
      <c r="BB955" s="94"/>
      <c r="BC955" s="94"/>
      <c r="BD955" s="94"/>
      <c r="BE955" s="94"/>
      <c r="BF955" s="94"/>
      <c r="BG955" s="94"/>
      <c r="BH955" s="94"/>
      <c r="BI955" s="94"/>
      <c r="BJ955" s="94"/>
      <c r="BK955" s="94"/>
      <c r="BL955" s="94"/>
      <c r="BM955" s="94"/>
      <c r="BN955" s="94"/>
      <c r="BO955" s="94"/>
      <c r="BP955" s="94"/>
      <c r="BQ955" s="94"/>
      <c r="BR955" s="94"/>
      <c r="BS955" s="94"/>
      <c r="BT955" s="94"/>
      <c r="BU955" s="94"/>
      <c r="BV955" s="94"/>
      <c r="BW955" s="94"/>
      <c r="BX955" s="94"/>
      <c r="BY955" s="94"/>
      <c r="BZ955" s="94"/>
      <c r="CA955" s="94"/>
      <c r="CB955" s="94"/>
      <c r="CC955" s="94"/>
      <c r="CD955" s="94"/>
      <c r="CE955" s="94"/>
      <c r="CF955" s="94"/>
      <c r="CG955" s="94"/>
      <c r="CH955" s="94"/>
      <c r="CI955" s="94"/>
      <c r="CJ955" s="94"/>
      <c r="CK955" s="94"/>
      <c r="CL955" s="94"/>
      <c r="CM955" s="94"/>
      <c r="CN955" s="94"/>
      <c r="CO955" s="94"/>
      <c r="CP955" s="94"/>
      <c r="CQ955" s="94"/>
      <c r="CR955" s="94"/>
      <c r="CS955" s="94"/>
      <c r="CT955" s="94"/>
      <c r="CU955" s="94"/>
      <c r="CV955" s="94"/>
      <c r="CW955" s="94"/>
      <c r="CX955" s="94"/>
      <c r="CY955" s="94"/>
      <c r="CZ955" s="94"/>
      <c r="DA955" s="94"/>
      <c r="DB955" s="94"/>
      <c r="DC955" s="94"/>
      <c r="DD955" s="94"/>
      <c r="DE955" s="94"/>
      <c r="DF955" s="94"/>
      <c r="DG955" s="94"/>
      <c r="DH955" s="94"/>
      <c r="DI955" s="94"/>
      <c r="DJ955" s="94"/>
      <c r="DK955" s="94"/>
      <c r="DL955" s="94"/>
      <c r="DM955" s="94"/>
      <c r="DN955" s="94"/>
      <c r="DO955" s="94"/>
      <c r="DP955" s="94"/>
      <c r="DQ955" s="94"/>
      <c r="DR955" s="94"/>
      <c r="DS955" s="94"/>
      <c r="DT955" s="94"/>
      <c r="DU955" s="94"/>
      <c r="DV955" s="94"/>
      <c r="DW955" s="94"/>
      <c r="DX955" s="94"/>
      <c r="DY955" s="94"/>
      <c r="DZ955" s="94"/>
      <c r="EA955" s="94"/>
      <c r="EB955" s="94"/>
      <c r="EC955" s="94"/>
      <c r="ED955" s="94"/>
      <c r="EE955" s="94"/>
      <c r="EF955" s="94"/>
      <c r="EG955" s="94"/>
      <c r="EH955" s="94"/>
      <c r="EI955" s="94"/>
      <c r="EJ955" s="94"/>
      <c r="EK955" s="94"/>
      <c r="EL955" s="94"/>
      <c r="EM955" s="94"/>
      <c r="EN955" s="94"/>
      <c r="EO955" s="94"/>
      <c r="EP955" s="94"/>
      <c r="EQ955" s="94"/>
      <c r="ER955" s="94"/>
      <c r="ES955" s="94"/>
      <c r="ET955" s="94"/>
      <c r="EU955" s="94"/>
      <c r="EV955" s="94"/>
      <c r="EW955" s="94"/>
      <c r="EX955" s="94"/>
      <c r="EY955" s="94"/>
      <c r="EZ955" s="94"/>
      <c r="FA955" s="94"/>
      <c r="FB955" s="94"/>
      <c r="FC955" s="94"/>
      <c r="FD955" s="94"/>
      <c r="FE955" s="94"/>
      <c r="FF955" s="94"/>
      <c r="FG955" s="94"/>
      <c r="FH955" s="94"/>
      <c r="FI955" s="94"/>
      <c r="FJ955" s="94"/>
      <c r="FK955" s="94"/>
      <c r="FL955" s="94"/>
      <c r="FM955" s="94"/>
      <c r="FN955" s="94"/>
      <c r="FO955" s="94"/>
      <c r="FP955" s="94"/>
      <c r="FQ955" s="94"/>
      <c r="FR955" s="94"/>
      <c r="FS955" s="94"/>
      <c r="FT955" s="94"/>
      <c r="FU955" s="94"/>
      <c r="FV955" s="94"/>
      <c r="FW955" s="94"/>
      <c r="FX955" s="94"/>
      <c r="FY955" s="94"/>
      <c r="FZ955" s="94"/>
      <c r="GA955" s="94"/>
      <c r="GB955" s="94"/>
      <c r="GC955" s="94"/>
      <c r="GD955" s="94"/>
      <c r="GE955" s="94"/>
      <c r="GF955" s="94"/>
      <c r="GG955" s="94"/>
      <c r="GH955" s="94"/>
      <c r="GI955" s="94"/>
      <c r="GJ955" s="94"/>
      <c r="GK955" s="94"/>
      <c r="GL955" s="94"/>
      <c r="GM955" s="94"/>
      <c r="GN955" s="94"/>
      <c r="GO955" s="94"/>
      <c r="GP955" s="94"/>
      <c r="GQ955" s="94"/>
      <c r="GR955" s="94"/>
      <c r="GS955" s="94"/>
      <c r="GT955" s="94"/>
      <c r="GU955" s="94"/>
      <c r="GV955" s="94"/>
      <c r="GW955" s="94"/>
      <c r="GX955" s="94"/>
      <c r="GY955" s="94"/>
      <c r="GZ955" s="94"/>
      <c r="HA955" s="94"/>
      <c r="HB955" s="94"/>
      <c r="HC955" s="94"/>
      <c r="HD955" s="94"/>
      <c r="HE955" s="94"/>
      <c r="HF955" s="94"/>
      <c r="HG955" s="94"/>
      <c r="HH955" s="94"/>
      <c r="HI955" s="94"/>
      <c r="HJ955" s="94"/>
      <c r="HK955" s="94"/>
      <c r="HL955" s="94"/>
      <c r="HM955" s="94"/>
      <c r="HN955" s="94"/>
      <c r="HO955" s="94"/>
      <c r="HP955" s="94"/>
      <c r="HQ955" s="94"/>
      <c r="HR955" s="94"/>
      <c r="HS955" s="94"/>
      <c r="HT955" s="94"/>
      <c r="HU955" s="94"/>
      <c r="HV955" s="94"/>
      <c r="HW955" s="94"/>
      <c r="HX955" s="94"/>
      <c r="HY955" s="94"/>
      <c r="HZ955" s="94"/>
      <c r="IA955" s="94"/>
      <c r="IB955" s="94"/>
      <c r="IC955" s="94"/>
      <c r="ID955" s="94"/>
      <c r="IE955" s="94"/>
      <c r="IF955" s="94"/>
      <c r="IG955" s="94"/>
      <c r="IH955" s="94"/>
      <c r="II955" s="94"/>
      <c r="IJ955" s="94"/>
      <c r="IK955" s="94"/>
      <c r="IL955" s="94"/>
      <c r="IM955" s="94"/>
      <c r="IN955" s="94"/>
      <c r="IO955" s="94"/>
      <c r="IP955" s="94"/>
      <c r="IQ955" s="94"/>
      <c r="IR955" s="94"/>
      <c r="IS955" s="94"/>
      <c r="IT955" s="94"/>
      <c r="IU955" s="94"/>
      <c r="IV955" s="94"/>
      <c r="IW955" s="94"/>
      <c r="IX955" s="94"/>
      <c r="IY955" s="94"/>
      <c r="IZ955" s="94"/>
      <c r="JA955" s="94"/>
      <c r="JB955" s="94"/>
      <c r="JC955" s="94"/>
    </row>
    <row r="956" spans="1:263" s="19" customFormat="1" x14ac:dyDescent="0.2">
      <c r="A956" s="207">
        <v>39990</v>
      </c>
      <c r="B956" s="193" t="s">
        <v>1807</v>
      </c>
      <c r="C956" s="193" t="s">
        <v>260</v>
      </c>
      <c r="D956" s="193" t="s">
        <v>134</v>
      </c>
      <c r="E956" s="193" t="s">
        <v>144</v>
      </c>
      <c r="F956" s="194">
        <v>35338</v>
      </c>
      <c r="G956" s="195">
        <v>1996</v>
      </c>
      <c r="H956" s="180" t="s">
        <v>6</v>
      </c>
      <c r="I956" s="180" t="str">
        <f>LEFT($H956,2)</f>
        <v>TX</v>
      </c>
      <c r="J956" s="180" t="str">
        <f>RIGHT($H956,2)</f>
        <v>TX</v>
      </c>
      <c r="K956" s="180" t="str">
        <f>IF($L956=$M956,L956,CONCATENATE($L956,", ",IF(ISBLANK(N956),"",CONCATENATE(N956,", ")),$M956))</f>
        <v>South Central</v>
      </c>
      <c r="L956" s="180" t="str">
        <f>INDEX('State '!$A$1:$C$62,MATCH($I956,'State '!$B:$B,0),3)</f>
        <v>South Central</v>
      </c>
      <c r="M956" s="180" t="str">
        <f>INDEX('State '!$A$1:$C$62,MATCH($J956,'State '!$B:$B,0),3)</f>
        <v>South Central</v>
      </c>
      <c r="N956" s="180"/>
      <c r="O956" s="187"/>
      <c r="P956" s="187"/>
      <c r="Q956" s="187">
        <v>100</v>
      </c>
      <c r="R956" s="186"/>
      <c r="S956" s="180" t="s">
        <v>139</v>
      </c>
      <c r="T956" s="180" t="s">
        <v>188</v>
      </c>
      <c r="U956" s="180" t="s">
        <v>391</v>
      </c>
      <c r="V956" s="180"/>
      <c r="W956" s="199"/>
      <c r="X956" s="185"/>
      <c r="Y956" s="182"/>
      <c r="AC956" s="94"/>
      <c r="AD956" s="94"/>
      <c r="AE956" s="94"/>
      <c r="AF956" s="94"/>
      <c r="AG956" s="94"/>
      <c r="AH956" s="94"/>
      <c r="AI956" s="94"/>
      <c r="AJ956" s="94"/>
      <c r="AK956" s="94"/>
      <c r="AL956" s="94"/>
      <c r="AM956" s="94"/>
      <c r="AN956" s="94"/>
      <c r="AO956" s="94"/>
      <c r="AP956" s="94"/>
      <c r="AQ956" s="94"/>
      <c r="AR956" s="94"/>
      <c r="AS956" s="94"/>
      <c r="AT956" s="94"/>
      <c r="AU956" s="94"/>
      <c r="AV956" s="94"/>
      <c r="AW956" s="94"/>
      <c r="AX956" s="94"/>
      <c r="AY956" s="94"/>
      <c r="AZ956" s="94"/>
      <c r="BA956" s="94"/>
      <c r="BB956" s="94"/>
      <c r="BC956" s="94"/>
      <c r="BD956" s="94"/>
      <c r="BE956" s="94"/>
      <c r="BF956" s="94"/>
      <c r="BG956" s="94"/>
      <c r="BH956" s="94"/>
      <c r="BI956" s="94"/>
      <c r="BJ956" s="94"/>
      <c r="BK956" s="94"/>
      <c r="BL956" s="94"/>
      <c r="BM956" s="94"/>
      <c r="BN956" s="94"/>
      <c r="BO956" s="94"/>
      <c r="BP956" s="94"/>
      <c r="BQ956" s="94"/>
      <c r="BR956" s="94"/>
      <c r="BS956" s="94"/>
      <c r="BT956" s="94"/>
      <c r="BU956" s="94"/>
      <c r="BV956" s="94"/>
      <c r="BW956" s="94"/>
      <c r="BX956" s="94"/>
      <c r="BY956" s="94"/>
      <c r="BZ956" s="94"/>
      <c r="CA956" s="94"/>
      <c r="CB956" s="94"/>
      <c r="CC956" s="94"/>
      <c r="CD956" s="94"/>
      <c r="CE956" s="94"/>
      <c r="CF956" s="94"/>
      <c r="CG956" s="94"/>
      <c r="CH956" s="94"/>
      <c r="CI956" s="94"/>
      <c r="CJ956" s="94"/>
      <c r="CK956" s="94"/>
      <c r="CL956" s="94"/>
      <c r="CM956" s="94"/>
      <c r="CN956" s="94"/>
      <c r="CO956" s="94"/>
      <c r="CP956" s="94"/>
      <c r="CQ956" s="94"/>
      <c r="CR956" s="94"/>
      <c r="CS956" s="94"/>
      <c r="CT956" s="94"/>
      <c r="CU956" s="94"/>
      <c r="CV956" s="94"/>
      <c r="CW956" s="94"/>
      <c r="CX956" s="94"/>
      <c r="CY956" s="94"/>
      <c r="CZ956" s="94"/>
      <c r="DA956" s="94"/>
      <c r="DB956" s="94"/>
      <c r="DC956" s="94"/>
      <c r="DD956" s="94"/>
      <c r="DE956" s="94"/>
      <c r="DF956" s="94"/>
      <c r="DG956" s="94"/>
      <c r="DH956" s="94"/>
      <c r="DI956" s="94"/>
      <c r="DJ956" s="94"/>
      <c r="DK956" s="94"/>
      <c r="DL956" s="94"/>
      <c r="DM956" s="94"/>
      <c r="DN956" s="94"/>
      <c r="DO956" s="94"/>
      <c r="DP956" s="94"/>
      <c r="DQ956" s="94"/>
      <c r="DR956" s="94"/>
      <c r="DS956" s="94"/>
      <c r="DT956" s="94"/>
      <c r="DU956" s="94"/>
      <c r="DV956" s="94"/>
      <c r="DW956" s="94"/>
      <c r="DX956" s="94"/>
      <c r="DY956" s="94"/>
      <c r="DZ956" s="94"/>
      <c r="EA956" s="94"/>
      <c r="EB956" s="94"/>
      <c r="EC956" s="94"/>
      <c r="ED956" s="94"/>
      <c r="EE956" s="94"/>
      <c r="EF956" s="94"/>
      <c r="EG956" s="94"/>
      <c r="EH956" s="94"/>
      <c r="EI956" s="94"/>
      <c r="EJ956" s="94"/>
      <c r="EK956" s="94"/>
      <c r="EL956" s="94"/>
      <c r="EM956" s="94"/>
      <c r="EN956" s="94"/>
      <c r="EO956" s="94"/>
      <c r="EP956" s="94"/>
      <c r="EQ956" s="94"/>
      <c r="ER956" s="94"/>
      <c r="ES956" s="94"/>
      <c r="ET956" s="94"/>
      <c r="EU956" s="94"/>
      <c r="EV956" s="94"/>
      <c r="EW956" s="94"/>
      <c r="EX956" s="94"/>
      <c r="EY956" s="94"/>
      <c r="EZ956" s="94"/>
      <c r="FA956" s="94"/>
      <c r="FB956" s="94"/>
      <c r="FC956" s="94"/>
      <c r="FD956" s="94"/>
      <c r="FE956" s="94"/>
      <c r="FF956" s="94"/>
      <c r="FG956" s="94"/>
      <c r="FH956" s="94"/>
      <c r="FI956" s="94"/>
      <c r="FJ956" s="94"/>
      <c r="FK956" s="94"/>
      <c r="FL956" s="94"/>
      <c r="FM956" s="94"/>
      <c r="FN956" s="94"/>
      <c r="FO956" s="94"/>
      <c r="FP956" s="94"/>
      <c r="FQ956" s="94"/>
      <c r="FR956" s="94"/>
      <c r="FS956" s="94"/>
      <c r="FT956" s="94"/>
      <c r="FU956" s="94"/>
      <c r="FV956" s="94"/>
      <c r="FW956" s="94"/>
      <c r="FX956" s="94"/>
      <c r="FY956" s="94"/>
      <c r="FZ956" s="94"/>
      <c r="GA956" s="94"/>
      <c r="GB956" s="94"/>
      <c r="GC956" s="94"/>
      <c r="GD956" s="94"/>
      <c r="GE956" s="94"/>
      <c r="GF956" s="94"/>
      <c r="GG956" s="94"/>
      <c r="GH956" s="94"/>
      <c r="GI956" s="94"/>
      <c r="GJ956" s="94"/>
      <c r="GK956" s="94"/>
      <c r="GL956" s="94"/>
      <c r="GM956" s="94"/>
      <c r="GN956" s="94"/>
      <c r="GO956" s="94"/>
      <c r="GP956" s="94"/>
      <c r="GQ956" s="94"/>
      <c r="GR956" s="94"/>
      <c r="GS956" s="94"/>
      <c r="GT956" s="94"/>
      <c r="GU956" s="94"/>
      <c r="GV956" s="94"/>
      <c r="GW956" s="94"/>
      <c r="GX956" s="94"/>
      <c r="GY956" s="94"/>
      <c r="GZ956" s="94"/>
      <c r="HA956" s="94"/>
      <c r="HB956" s="94"/>
      <c r="HC956" s="94"/>
      <c r="HD956" s="94"/>
      <c r="HE956" s="94"/>
      <c r="HF956" s="94"/>
      <c r="HG956" s="94"/>
      <c r="HH956" s="94"/>
      <c r="HI956" s="94"/>
      <c r="HJ956" s="94"/>
      <c r="HK956" s="94"/>
      <c r="HL956" s="94"/>
      <c r="HM956" s="94"/>
      <c r="HN956" s="94"/>
      <c r="HO956" s="94"/>
      <c r="HP956" s="94"/>
      <c r="HQ956" s="94"/>
      <c r="HR956" s="94"/>
      <c r="HS956" s="94"/>
      <c r="HT956" s="94"/>
      <c r="HU956" s="94"/>
      <c r="HV956" s="94"/>
      <c r="HW956" s="94"/>
      <c r="HX956" s="94"/>
      <c r="HY956" s="94"/>
      <c r="HZ956" s="94"/>
      <c r="IA956" s="94"/>
      <c r="IB956" s="94"/>
      <c r="IC956" s="94"/>
      <c r="ID956" s="94"/>
      <c r="IE956" s="94"/>
      <c r="IF956" s="94"/>
      <c r="IG956" s="94"/>
      <c r="IH956" s="94"/>
      <c r="II956" s="94"/>
      <c r="IJ956" s="94"/>
      <c r="IK956" s="94"/>
      <c r="IL956" s="94"/>
      <c r="IM956" s="94"/>
      <c r="IN956" s="94"/>
      <c r="IO956" s="94"/>
      <c r="IP956" s="94"/>
      <c r="IQ956" s="94"/>
      <c r="IR956" s="94"/>
      <c r="IS956" s="94"/>
      <c r="IT956" s="94"/>
      <c r="IU956" s="94"/>
      <c r="IV956" s="94"/>
      <c r="IW956" s="94"/>
      <c r="IX956" s="94"/>
      <c r="IY956" s="94"/>
      <c r="IZ956" s="94"/>
      <c r="JA956" s="94"/>
      <c r="JB956" s="94"/>
      <c r="JC956" s="94"/>
    </row>
    <row r="957" spans="1:263" s="19" customFormat="1" x14ac:dyDescent="0.2">
      <c r="A957" s="207">
        <v>39990</v>
      </c>
      <c r="B957" s="193" t="s">
        <v>1808</v>
      </c>
      <c r="C957" s="193" t="s">
        <v>260</v>
      </c>
      <c r="D957" s="193" t="s">
        <v>141</v>
      </c>
      <c r="E957" s="193" t="s">
        <v>144</v>
      </c>
      <c r="F957" s="194">
        <v>35414</v>
      </c>
      <c r="G957" s="195">
        <v>1996</v>
      </c>
      <c r="H957" s="180" t="s">
        <v>29</v>
      </c>
      <c r="I957" s="180" t="str">
        <f>LEFT($H957,2)</f>
        <v>WY</v>
      </c>
      <c r="J957" s="180" t="str">
        <f>RIGHT($H957,2)</f>
        <v>WY</v>
      </c>
      <c r="K957" s="180" t="str">
        <f>IF($L957=$M957,L957,CONCATENATE($L957,", ",IF(ISBLANK(N957),"",CONCATENATE(N957,", ")),$M957))</f>
        <v>Mountain</v>
      </c>
      <c r="L957" s="180" t="str">
        <f>INDEX('State '!$A$1:$C$62,MATCH($I957,'State '!$B:$B,0),3)</f>
        <v>Mountain</v>
      </c>
      <c r="M957" s="180" t="str">
        <f>INDEX('State '!$A$1:$C$62,MATCH($J957,'State '!$B:$B,0),3)</f>
        <v>Mountain</v>
      </c>
      <c r="N957" s="180"/>
      <c r="O957" s="187">
        <v>10.8</v>
      </c>
      <c r="P957" s="187"/>
      <c r="Q957" s="187">
        <v>28</v>
      </c>
      <c r="R957" s="186">
        <v>36</v>
      </c>
      <c r="S957" s="180" t="s">
        <v>135</v>
      </c>
      <c r="T957" s="180" t="s">
        <v>390</v>
      </c>
      <c r="U957" s="180" t="s">
        <v>1727</v>
      </c>
      <c r="V957" s="180"/>
      <c r="W957" s="179"/>
      <c r="X957" s="179"/>
      <c r="Y957" s="218"/>
      <c r="AC957" s="94"/>
      <c r="AD957" s="94"/>
      <c r="AE957" s="94"/>
      <c r="AF957" s="94"/>
      <c r="AG957" s="94"/>
      <c r="AH957" s="94"/>
      <c r="AI957" s="94"/>
      <c r="AJ957" s="94"/>
      <c r="AK957" s="94"/>
      <c r="AL957" s="94"/>
      <c r="AM957" s="94"/>
      <c r="AN957" s="94"/>
      <c r="AO957" s="94"/>
      <c r="AP957" s="94"/>
      <c r="AQ957" s="94"/>
      <c r="AR957" s="94"/>
      <c r="AS957" s="94"/>
      <c r="AT957" s="94"/>
      <c r="AU957" s="94"/>
      <c r="AV957" s="94"/>
      <c r="AW957" s="94"/>
      <c r="AX957" s="94"/>
      <c r="AY957" s="94"/>
      <c r="AZ957" s="94"/>
      <c r="BA957" s="94"/>
      <c r="BB957" s="94"/>
      <c r="BC957" s="94"/>
      <c r="BD957" s="94"/>
      <c r="BE957" s="94"/>
      <c r="BF957" s="94"/>
      <c r="BG957" s="94"/>
      <c r="BH957" s="94"/>
      <c r="BI957" s="94"/>
      <c r="BJ957" s="94"/>
      <c r="BK957" s="94"/>
      <c r="BL957" s="94"/>
      <c r="BM957" s="94"/>
      <c r="BN957" s="94"/>
      <c r="BO957" s="94"/>
      <c r="BP957" s="94"/>
      <c r="BQ957" s="94"/>
      <c r="BR957" s="94"/>
      <c r="BS957" s="94"/>
      <c r="BT957" s="94"/>
      <c r="BU957" s="94"/>
      <c r="BV957" s="94"/>
      <c r="BW957" s="94"/>
      <c r="BX957" s="94"/>
      <c r="BY957" s="94"/>
      <c r="BZ957" s="94"/>
      <c r="CA957" s="94"/>
      <c r="CB957" s="94"/>
      <c r="CC957" s="94"/>
      <c r="CD957" s="94"/>
      <c r="CE957" s="94"/>
      <c r="CF957" s="94"/>
      <c r="CG957" s="94"/>
      <c r="CH957" s="94"/>
      <c r="CI957" s="94"/>
      <c r="CJ957" s="94"/>
      <c r="CK957" s="94"/>
      <c r="CL957" s="94"/>
      <c r="CM957" s="94"/>
      <c r="CN957" s="94"/>
      <c r="CO957" s="94"/>
      <c r="CP957" s="94"/>
      <c r="CQ957" s="94"/>
      <c r="CR957" s="94"/>
      <c r="CS957" s="94"/>
      <c r="CT957" s="94"/>
      <c r="CU957" s="94"/>
      <c r="CV957" s="94"/>
      <c r="CW957" s="94"/>
      <c r="CX957" s="94"/>
      <c r="CY957" s="94"/>
      <c r="CZ957" s="94"/>
      <c r="DA957" s="94"/>
      <c r="DB957" s="94"/>
      <c r="DC957" s="94"/>
      <c r="DD957" s="94"/>
      <c r="DE957" s="94"/>
      <c r="DF957" s="94"/>
      <c r="DG957" s="94"/>
      <c r="DH957" s="94"/>
      <c r="DI957" s="94"/>
      <c r="DJ957" s="94"/>
      <c r="DK957" s="94"/>
      <c r="DL957" s="94"/>
      <c r="DM957" s="94"/>
      <c r="DN957" s="94"/>
      <c r="DO957" s="94"/>
      <c r="DP957" s="94"/>
      <c r="DQ957" s="94"/>
      <c r="DR957" s="94"/>
      <c r="DS957" s="94"/>
      <c r="DT957" s="94"/>
      <c r="DU957" s="94"/>
      <c r="DV957" s="94"/>
      <c r="DW957" s="94"/>
      <c r="DX957" s="94"/>
      <c r="DY957" s="94"/>
      <c r="DZ957" s="94"/>
      <c r="EA957" s="94"/>
      <c r="EB957" s="94"/>
      <c r="EC957" s="94"/>
      <c r="ED957" s="94"/>
      <c r="EE957" s="94"/>
      <c r="EF957" s="94"/>
      <c r="EG957" s="94"/>
      <c r="EH957" s="94"/>
      <c r="EI957" s="94"/>
      <c r="EJ957" s="94"/>
      <c r="EK957" s="94"/>
      <c r="EL957" s="94"/>
      <c r="EM957" s="94"/>
      <c r="EN957" s="94"/>
      <c r="EO957" s="94"/>
      <c r="EP957" s="94"/>
      <c r="EQ957" s="94"/>
      <c r="ER957" s="94"/>
      <c r="ES957" s="94"/>
      <c r="ET957" s="94"/>
      <c r="EU957" s="94"/>
      <c r="EV957" s="94"/>
      <c r="EW957" s="94"/>
      <c r="EX957" s="94"/>
      <c r="EY957" s="94"/>
      <c r="EZ957" s="94"/>
      <c r="FA957" s="94"/>
      <c r="FB957" s="94"/>
      <c r="FC957" s="94"/>
      <c r="FD957" s="94"/>
      <c r="FE957" s="94"/>
      <c r="FF957" s="94"/>
      <c r="FG957" s="94"/>
      <c r="FH957" s="94"/>
      <c r="FI957" s="94"/>
      <c r="FJ957" s="94"/>
      <c r="FK957" s="94"/>
      <c r="FL957" s="94"/>
      <c r="FM957" s="94"/>
      <c r="FN957" s="94"/>
      <c r="FO957" s="94"/>
      <c r="FP957" s="94"/>
      <c r="FQ957" s="94"/>
      <c r="FR957" s="94"/>
      <c r="FS957" s="94"/>
      <c r="FT957" s="94"/>
      <c r="FU957" s="94"/>
      <c r="FV957" s="94"/>
      <c r="FW957" s="94"/>
      <c r="FX957" s="94"/>
      <c r="FY957" s="94"/>
      <c r="FZ957" s="94"/>
      <c r="GA957" s="94"/>
      <c r="GB957" s="94"/>
      <c r="GC957" s="94"/>
      <c r="GD957" s="94"/>
      <c r="GE957" s="94"/>
      <c r="GF957" s="94"/>
      <c r="GG957" s="94"/>
      <c r="GH957" s="94"/>
      <c r="GI957" s="94"/>
      <c r="GJ957" s="94"/>
      <c r="GK957" s="94"/>
      <c r="GL957" s="94"/>
      <c r="GM957" s="94"/>
      <c r="GN957" s="94"/>
      <c r="GO957" s="94"/>
      <c r="GP957" s="94"/>
      <c r="GQ957" s="94"/>
      <c r="GR957" s="94"/>
      <c r="GS957" s="94"/>
      <c r="GT957" s="94"/>
      <c r="GU957" s="94"/>
      <c r="GV957" s="94"/>
      <c r="GW957" s="94"/>
      <c r="GX957" s="94"/>
      <c r="GY957" s="94"/>
      <c r="GZ957" s="94"/>
      <c r="HA957" s="94"/>
      <c r="HB957" s="94"/>
      <c r="HC957" s="94"/>
      <c r="HD957" s="94"/>
      <c r="HE957" s="94"/>
      <c r="HF957" s="94"/>
      <c r="HG957" s="94"/>
      <c r="HH957" s="94"/>
      <c r="HI957" s="94"/>
      <c r="HJ957" s="94"/>
      <c r="HK957" s="94"/>
      <c r="HL957" s="94"/>
      <c r="HM957" s="94"/>
      <c r="HN957" s="94"/>
      <c r="HO957" s="94"/>
      <c r="HP957" s="94"/>
      <c r="HQ957" s="94"/>
      <c r="HR957" s="94"/>
      <c r="HS957" s="94"/>
      <c r="HT957" s="94"/>
      <c r="HU957" s="94"/>
      <c r="HV957" s="94"/>
      <c r="HW957" s="94"/>
      <c r="HX957" s="94"/>
      <c r="HY957" s="94"/>
      <c r="HZ957" s="94"/>
      <c r="IA957" s="94"/>
      <c r="IB957" s="94"/>
      <c r="IC957" s="94"/>
      <c r="ID957" s="94"/>
      <c r="IE957" s="94"/>
      <c r="IF957" s="94"/>
      <c r="IG957" s="94"/>
      <c r="IH957" s="94"/>
      <c r="II957" s="94"/>
      <c r="IJ957" s="94"/>
      <c r="IK957" s="94"/>
      <c r="IL957" s="94"/>
      <c r="IM957" s="94"/>
      <c r="IN957" s="94"/>
      <c r="IO957" s="94"/>
      <c r="IP957" s="94"/>
      <c r="IQ957" s="94"/>
      <c r="IR957" s="94"/>
      <c r="IS957" s="94"/>
      <c r="IT957" s="94"/>
      <c r="IU957" s="94"/>
      <c r="IV957" s="94"/>
      <c r="IW957" s="94"/>
      <c r="IX957" s="94"/>
      <c r="IY957" s="94"/>
      <c r="IZ957" s="94"/>
      <c r="JA957" s="94"/>
      <c r="JB957" s="94"/>
      <c r="JC957" s="94"/>
    </row>
    <row r="958" spans="1:263" s="19" customFormat="1" x14ac:dyDescent="0.2">
      <c r="A958" s="207">
        <v>39990</v>
      </c>
      <c r="B958" s="193" t="s">
        <v>1811</v>
      </c>
      <c r="C958" s="193" t="s">
        <v>233</v>
      </c>
      <c r="D958" s="193" t="s">
        <v>141</v>
      </c>
      <c r="E958" s="193" t="s">
        <v>144</v>
      </c>
      <c r="F958" s="194">
        <v>35370</v>
      </c>
      <c r="G958" s="195">
        <v>1996</v>
      </c>
      <c r="H958" s="180" t="s">
        <v>1812</v>
      </c>
      <c r="I958" s="180" t="str">
        <f>LEFT($H958,2)</f>
        <v>VA</v>
      </c>
      <c r="J958" s="180" t="str">
        <f>RIGHT($H958,2)</f>
        <v>TN</v>
      </c>
      <c r="K958" s="180" t="str">
        <f>IF($L958=$M958,L958,CONCATENATE($L958,", ",IF(ISBLANK(N958),"",CONCATENATE(N958,", ")),$M958))</f>
        <v>Northeast, Midwest</v>
      </c>
      <c r="L958" s="180" t="str">
        <f>INDEX('State '!$A$1:$C$62,MATCH($I958,'State '!$B:$B,0),3)</f>
        <v>Northeast</v>
      </c>
      <c r="M958" s="180" t="str">
        <f>INDEX('State '!$A$1:$C$62,MATCH($J958,'State '!$B:$B,0),3)</f>
        <v>Midwest</v>
      </c>
      <c r="N958" s="180"/>
      <c r="O958" s="187">
        <v>3</v>
      </c>
      <c r="P958" s="187">
        <v>6</v>
      </c>
      <c r="Q958" s="187">
        <v>12</v>
      </c>
      <c r="R958" s="186" t="s">
        <v>732</v>
      </c>
      <c r="S958" s="180" t="s">
        <v>135</v>
      </c>
      <c r="T958" s="180" t="s">
        <v>390</v>
      </c>
      <c r="U958" s="180" t="s">
        <v>391</v>
      </c>
      <c r="V958" s="180"/>
      <c r="W958" s="179"/>
      <c r="X958" s="179"/>
      <c r="Y958" s="179"/>
      <c r="AC958" s="94"/>
      <c r="AD958" s="94"/>
      <c r="AE958" s="94"/>
      <c r="AF958" s="94"/>
      <c r="AG958" s="94"/>
      <c r="AH958" s="94"/>
      <c r="AI958" s="94"/>
      <c r="AJ958" s="94"/>
      <c r="AK958" s="94"/>
      <c r="AL958" s="94"/>
      <c r="AM958" s="94"/>
      <c r="AN958" s="94"/>
      <c r="AO958" s="94"/>
      <c r="AP958" s="94"/>
      <c r="AQ958" s="94"/>
      <c r="AR958" s="94"/>
      <c r="AS958" s="94"/>
      <c r="AT958" s="94"/>
      <c r="AU958" s="94"/>
      <c r="AV958" s="94"/>
      <c r="AW958" s="94"/>
      <c r="AX958" s="94"/>
      <c r="AY958" s="94"/>
      <c r="AZ958" s="94"/>
      <c r="BA958" s="94"/>
      <c r="BB958" s="94"/>
      <c r="BC958" s="94"/>
      <c r="BD958" s="94"/>
      <c r="BE958" s="94"/>
      <c r="BF958" s="94"/>
      <c r="BG958" s="94"/>
      <c r="BH958" s="94"/>
      <c r="BI958" s="94"/>
      <c r="BJ958" s="94"/>
      <c r="BK958" s="94"/>
      <c r="BL958" s="94"/>
      <c r="BM958" s="94"/>
      <c r="BN958" s="94"/>
      <c r="BO958" s="94"/>
      <c r="BP958" s="94"/>
      <c r="BQ958" s="94"/>
      <c r="BR958" s="94"/>
      <c r="BS958" s="94"/>
      <c r="BT958" s="94"/>
      <c r="BU958" s="94"/>
      <c r="BV958" s="94"/>
      <c r="BW958" s="94"/>
      <c r="BX958" s="94"/>
      <c r="BY958" s="94"/>
      <c r="BZ958" s="94"/>
      <c r="CA958" s="94"/>
      <c r="CB958" s="94"/>
      <c r="CC958" s="94"/>
      <c r="CD958" s="94"/>
      <c r="CE958" s="94"/>
      <c r="CF958" s="94"/>
      <c r="CG958" s="94"/>
      <c r="CH958" s="94"/>
      <c r="CI958" s="94"/>
      <c r="CJ958" s="94"/>
      <c r="CK958" s="94"/>
      <c r="CL958" s="94"/>
      <c r="CM958" s="94"/>
      <c r="CN958" s="94"/>
      <c r="CO958" s="94"/>
      <c r="CP958" s="94"/>
      <c r="CQ958" s="94"/>
      <c r="CR958" s="94"/>
      <c r="CS958" s="94"/>
      <c r="CT958" s="94"/>
      <c r="CU958" s="94"/>
      <c r="CV958" s="94"/>
      <c r="CW958" s="94"/>
      <c r="CX958" s="94"/>
      <c r="CY958" s="94"/>
      <c r="CZ958" s="94"/>
      <c r="DA958" s="94"/>
      <c r="DB958" s="94"/>
      <c r="DC958" s="94"/>
      <c r="DD958" s="94"/>
      <c r="DE958" s="94"/>
      <c r="DF958" s="94"/>
      <c r="DG958" s="94"/>
      <c r="DH958" s="94"/>
      <c r="DI958" s="94"/>
      <c r="DJ958" s="94"/>
      <c r="DK958" s="94"/>
      <c r="DL958" s="94"/>
      <c r="DM958" s="94"/>
      <c r="DN958" s="94"/>
      <c r="DO958" s="94"/>
      <c r="DP958" s="94"/>
      <c r="DQ958" s="94"/>
      <c r="DR958" s="94"/>
      <c r="DS958" s="94"/>
      <c r="DT958" s="94"/>
      <c r="DU958" s="94"/>
      <c r="DV958" s="94"/>
      <c r="DW958" s="94"/>
      <c r="DX958" s="94"/>
      <c r="DY958" s="94"/>
      <c r="DZ958" s="94"/>
      <c r="EA958" s="94"/>
      <c r="EB958" s="94"/>
      <c r="EC958" s="94"/>
      <c r="ED958" s="94"/>
      <c r="EE958" s="94"/>
      <c r="EF958" s="94"/>
      <c r="EG958" s="94"/>
      <c r="EH958" s="94"/>
      <c r="EI958" s="94"/>
      <c r="EJ958" s="94"/>
      <c r="EK958" s="94"/>
      <c r="EL958" s="94"/>
      <c r="EM958" s="94"/>
      <c r="EN958" s="94"/>
      <c r="EO958" s="94"/>
      <c r="EP958" s="94"/>
      <c r="EQ958" s="94"/>
      <c r="ER958" s="94"/>
      <c r="ES958" s="94"/>
      <c r="ET958" s="94"/>
      <c r="EU958" s="94"/>
      <c r="EV958" s="94"/>
      <c r="EW958" s="94"/>
      <c r="EX958" s="94"/>
      <c r="EY958" s="94"/>
      <c r="EZ958" s="94"/>
      <c r="FA958" s="94"/>
      <c r="FB958" s="94"/>
      <c r="FC958" s="94"/>
      <c r="FD958" s="94"/>
      <c r="FE958" s="94"/>
      <c r="FF958" s="94"/>
      <c r="FG958" s="94"/>
      <c r="FH958" s="94"/>
      <c r="FI958" s="94"/>
      <c r="FJ958" s="94"/>
      <c r="FK958" s="94"/>
      <c r="FL958" s="94"/>
      <c r="FM958" s="94"/>
      <c r="FN958" s="94"/>
      <c r="FO958" s="94"/>
      <c r="FP958" s="94"/>
      <c r="FQ958" s="94"/>
      <c r="FR958" s="94"/>
      <c r="FS958" s="94"/>
      <c r="FT958" s="94"/>
      <c r="FU958" s="94"/>
      <c r="FV958" s="94"/>
      <c r="FW958" s="94"/>
      <c r="FX958" s="94"/>
      <c r="FY958" s="94"/>
      <c r="FZ958" s="94"/>
      <c r="GA958" s="94"/>
      <c r="GB958" s="94"/>
      <c r="GC958" s="94"/>
      <c r="GD958" s="94"/>
      <c r="GE958" s="94"/>
      <c r="GF958" s="94"/>
      <c r="GG958" s="94"/>
      <c r="GH958" s="94"/>
      <c r="GI958" s="94"/>
      <c r="GJ958" s="94"/>
      <c r="GK958" s="94"/>
      <c r="GL958" s="94"/>
      <c r="GM958" s="94"/>
      <c r="GN958" s="94"/>
      <c r="GO958" s="94"/>
      <c r="GP958" s="94"/>
      <c r="GQ958" s="94"/>
      <c r="GR958" s="94"/>
      <c r="GS958" s="94"/>
      <c r="GT958" s="94"/>
      <c r="GU958" s="94"/>
      <c r="GV958" s="94"/>
      <c r="GW958" s="94"/>
      <c r="GX958" s="94"/>
      <c r="GY958" s="94"/>
      <c r="GZ958" s="94"/>
      <c r="HA958" s="94"/>
      <c r="HB958" s="94"/>
      <c r="HC958" s="94"/>
      <c r="HD958" s="94"/>
      <c r="HE958" s="94"/>
      <c r="HF958" s="94"/>
      <c r="HG958" s="94"/>
      <c r="HH958" s="94"/>
      <c r="HI958" s="94"/>
      <c r="HJ958" s="94"/>
      <c r="HK958" s="94"/>
      <c r="HL958" s="94"/>
      <c r="HM958" s="94"/>
      <c r="HN958" s="94"/>
      <c r="HO958" s="94"/>
      <c r="HP958" s="94"/>
      <c r="HQ958" s="94"/>
      <c r="HR958" s="94"/>
      <c r="HS958" s="94"/>
      <c r="HT958" s="94"/>
      <c r="HU958" s="94"/>
      <c r="HV958" s="94"/>
      <c r="HW958" s="94"/>
      <c r="HX958" s="94"/>
      <c r="HY958" s="94"/>
      <c r="HZ958" s="94"/>
      <c r="IA958" s="94"/>
      <c r="IB958" s="94"/>
      <c r="IC958" s="94"/>
      <c r="ID958" s="94"/>
      <c r="IE958" s="94"/>
      <c r="IF958" s="94"/>
      <c r="IG958" s="94"/>
      <c r="IH958" s="94"/>
      <c r="II958" s="94"/>
      <c r="IJ958" s="94"/>
      <c r="IK958" s="94"/>
      <c r="IL958" s="94"/>
      <c r="IM958" s="94"/>
      <c r="IN958" s="94"/>
      <c r="IO958" s="94"/>
      <c r="IP958" s="94"/>
      <c r="IQ958" s="94"/>
      <c r="IR958" s="94"/>
      <c r="IS958" s="94"/>
      <c r="IT958" s="94"/>
      <c r="IU958" s="94"/>
      <c r="IV958" s="94"/>
      <c r="IW958" s="94"/>
      <c r="IX958" s="94"/>
      <c r="IY958" s="94"/>
      <c r="IZ958" s="94"/>
      <c r="JA958" s="94"/>
      <c r="JB958" s="94"/>
      <c r="JC958" s="94"/>
    </row>
    <row r="959" spans="1:263" x14ac:dyDescent="0.2">
      <c r="A959" s="207">
        <v>39990</v>
      </c>
      <c r="B959" s="193" t="s">
        <v>1817</v>
      </c>
      <c r="C959" s="193" t="s">
        <v>371</v>
      </c>
      <c r="D959" s="193" t="s">
        <v>141</v>
      </c>
      <c r="E959" s="193" t="s">
        <v>144</v>
      </c>
      <c r="F959" s="194">
        <v>35370</v>
      </c>
      <c r="G959" s="195">
        <v>1996</v>
      </c>
      <c r="H959" s="180" t="s">
        <v>41</v>
      </c>
      <c r="I959" s="180" t="str">
        <f>LEFT($H959,2)</f>
        <v>MI</v>
      </c>
      <c r="J959" s="180" t="str">
        <f>RIGHT($H959,2)</f>
        <v>MI</v>
      </c>
      <c r="K959" s="180" t="str">
        <f>IF($L959=$M959,L959,CONCATENATE($L959,", ",IF(ISBLANK(N959),"",CONCATENATE(N959,", ")),$M959))</f>
        <v>Midwest</v>
      </c>
      <c r="L959" s="180" t="str">
        <f>INDEX('State '!$A$1:$C$62,MATCH($I959,'State '!$B:$B,0),3)</f>
        <v>Midwest</v>
      </c>
      <c r="M959" s="180" t="str">
        <f>INDEX('State '!$A$1:$C$62,MATCH($J959,'State '!$B:$B,0),3)</f>
        <v>Midwest</v>
      </c>
      <c r="N959" s="180"/>
      <c r="O959" s="187">
        <v>17.399999999999999</v>
      </c>
      <c r="P959" s="187">
        <v>13.8</v>
      </c>
      <c r="Q959" s="187">
        <v>5</v>
      </c>
      <c r="R959" s="186">
        <v>36</v>
      </c>
      <c r="S959" s="180" t="s">
        <v>135</v>
      </c>
      <c r="T959" s="180" t="s">
        <v>390</v>
      </c>
      <c r="U959" s="180" t="s">
        <v>1818</v>
      </c>
      <c r="V959" s="180"/>
      <c r="W959" s="179"/>
      <c r="X959" s="179"/>
      <c r="Y959" s="179"/>
      <c r="Z959" s="94"/>
      <c r="AA959" s="94"/>
      <c r="AB959" s="94"/>
    </row>
    <row r="960" spans="1:263" x14ac:dyDescent="0.2">
      <c r="A960" s="207">
        <v>39990</v>
      </c>
      <c r="B960" s="193" t="s">
        <v>1819</v>
      </c>
      <c r="C960" s="193" t="s">
        <v>371</v>
      </c>
      <c r="D960" s="193" t="s">
        <v>141</v>
      </c>
      <c r="E960" s="193" t="s">
        <v>144</v>
      </c>
      <c r="F960" s="194">
        <v>35377</v>
      </c>
      <c r="G960" s="195">
        <v>1996</v>
      </c>
      <c r="H960" s="180" t="s">
        <v>1508</v>
      </c>
      <c r="I960" s="180" t="str">
        <f>LEFT($H960,2)</f>
        <v>MI</v>
      </c>
      <c r="J960" s="180" t="str">
        <f>RIGHT($H960,2)</f>
        <v>ON</v>
      </c>
      <c r="K960" s="180" t="str">
        <f>IF($L960=$M960,L960,CONCATENATE($L960,", ",IF(ISBLANK(N960),"",CONCATENATE(N960,", ")),$M960))</f>
        <v>Midwest, Canada</v>
      </c>
      <c r="L960" s="180" t="str">
        <f>INDEX('State '!$A$1:$C$62,MATCH($I960,'State '!$B:$B,0),3)</f>
        <v>Midwest</v>
      </c>
      <c r="M960" s="180" t="str">
        <f>INDEX('State '!$A$1:$C$62,MATCH($J960,'State '!$B:$B,0),3)</f>
        <v>Canada</v>
      </c>
      <c r="N960" s="180"/>
      <c r="O960" s="187">
        <v>3.9</v>
      </c>
      <c r="P960" s="187">
        <v>0.2</v>
      </c>
      <c r="Q960" s="187">
        <v>50</v>
      </c>
      <c r="R960" s="186">
        <v>36</v>
      </c>
      <c r="S960" s="180" t="s">
        <v>135</v>
      </c>
      <c r="T960" s="180" t="s">
        <v>390</v>
      </c>
      <c r="U960" s="180" t="s">
        <v>1820</v>
      </c>
      <c r="V960" s="180"/>
      <c r="W960" s="179"/>
      <c r="X960" s="179"/>
      <c r="Y960" s="179"/>
      <c r="Z960" s="94"/>
      <c r="AA960" s="94"/>
      <c r="AB960" s="94"/>
    </row>
    <row r="961" spans="1:263" x14ac:dyDescent="0.2">
      <c r="A961" s="207">
        <v>39990</v>
      </c>
      <c r="B961" s="193" t="s">
        <v>1799</v>
      </c>
      <c r="C961" s="193" t="s">
        <v>1800</v>
      </c>
      <c r="D961" s="193" t="s">
        <v>137</v>
      </c>
      <c r="E961" s="193" t="s">
        <v>144</v>
      </c>
      <c r="F961" s="194">
        <v>35339</v>
      </c>
      <c r="G961" s="195">
        <v>1996</v>
      </c>
      <c r="H961" s="180" t="s">
        <v>6</v>
      </c>
      <c r="I961" s="180" t="str">
        <f>LEFT($H961,2)</f>
        <v>TX</v>
      </c>
      <c r="J961" s="180" t="str">
        <f>RIGHT($H961,2)</f>
        <v>TX</v>
      </c>
      <c r="K961" s="180" t="str">
        <f>IF($L961=$M961,L961,CONCATENATE($L961,", ",IF(ISBLANK(N961),"",CONCATENATE(N961,", ")),$M961))</f>
        <v>South Central</v>
      </c>
      <c r="L961" s="180" t="str">
        <f>INDEX('State '!$A$1:$C$62,MATCH($I961,'State '!$B:$B,0),3)</f>
        <v>South Central</v>
      </c>
      <c r="M961" s="180" t="str">
        <f>INDEX('State '!$A$1:$C$62,MATCH($J961,'State '!$B:$B,0),3)</f>
        <v>South Central</v>
      </c>
      <c r="N961" s="180"/>
      <c r="O961" s="187">
        <v>17</v>
      </c>
      <c r="P961" s="187">
        <v>70</v>
      </c>
      <c r="Q961" s="187">
        <v>274</v>
      </c>
      <c r="R961" s="186">
        <v>24</v>
      </c>
      <c r="S961" s="180" t="s">
        <v>135</v>
      </c>
      <c r="T961" s="180" t="s">
        <v>390</v>
      </c>
      <c r="U961" s="180" t="s">
        <v>1281</v>
      </c>
      <c r="V961" s="180"/>
      <c r="W961" s="179"/>
      <c r="X961" s="179"/>
      <c r="Y961" s="179"/>
      <c r="Z961" s="94"/>
      <c r="AA961" s="94"/>
      <c r="AB961" s="94"/>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c r="DM961" s="19"/>
      <c r="DN961" s="19"/>
      <c r="DO961" s="19"/>
      <c r="DP961" s="19"/>
      <c r="DQ961" s="19"/>
      <c r="DR961" s="19"/>
      <c r="DS961" s="19"/>
      <c r="DT961" s="19"/>
      <c r="DU961" s="19"/>
      <c r="DV961" s="19"/>
      <c r="DW961" s="19"/>
      <c r="DX961" s="19"/>
      <c r="DY961" s="19"/>
      <c r="DZ961" s="19"/>
      <c r="EA961" s="19"/>
      <c r="EB961" s="19"/>
      <c r="EC961" s="19"/>
      <c r="ED961" s="19"/>
      <c r="EE961" s="19"/>
      <c r="EF961" s="19"/>
      <c r="EG961" s="19"/>
      <c r="EH961" s="19"/>
      <c r="EI961" s="19"/>
      <c r="EJ961" s="19"/>
      <c r="EK961" s="19"/>
      <c r="EL961" s="19"/>
      <c r="EM961" s="19"/>
      <c r="EN961" s="19"/>
      <c r="EO961" s="19"/>
      <c r="EP961" s="19"/>
      <c r="EQ961" s="19"/>
      <c r="ER961" s="19"/>
      <c r="ES961" s="19"/>
      <c r="ET961" s="19"/>
      <c r="EU961" s="19"/>
      <c r="EV961" s="19"/>
      <c r="EW961" s="19"/>
      <c r="EX961" s="19"/>
      <c r="EY961" s="19"/>
      <c r="EZ961" s="19"/>
      <c r="FA961" s="19"/>
      <c r="FB961" s="19"/>
      <c r="FC961" s="19"/>
      <c r="FD961" s="19"/>
      <c r="FE961" s="19"/>
      <c r="FF961" s="19"/>
      <c r="FG961" s="19"/>
      <c r="FH961" s="19"/>
      <c r="FI961" s="19"/>
      <c r="FJ961" s="19"/>
      <c r="FK961" s="19"/>
      <c r="FL961" s="19"/>
      <c r="FM961" s="19"/>
      <c r="FN961" s="19"/>
      <c r="FO961" s="19"/>
      <c r="FP961" s="19"/>
      <c r="FQ961" s="19"/>
      <c r="FR961" s="19"/>
      <c r="FS961" s="19"/>
      <c r="FT961" s="19"/>
      <c r="FU961" s="19"/>
      <c r="FV961" s="19"/>
      <c r="FW961" s="19"/>
      <c r="FX961" s="19"/>
      <c r="FY961" s="19"/>
      <c r="FZ961" s="19"/>
      <c r="GA961" s="19"/>
      <c r="GB961" s="19"/>
      <c r="GC961" s="19"/>
      <c r="GD961" s="19"/>
      <c r="GE961" s="19"/>
      <c r="GF961" s="19"/>
      <c r="GG961" s="19"/>
      <c r="GH961" s="19"/>
      <c r="GI961" s="19"/>
      <c r="GJ961" s="19"/>
      <c r="GK961" s="19"/>
      <c r="GL961" s="19"/>
      <c r="GM961" s="19"/>
      <c r="GN961" s="19"/>
      <c r="GO961" s="19"/>
      <c r="GP961" s="19"/>
      <c r="GQ961" s="19"/>
      <c r="GR961" s="19"/>
      <c r="GS961" s="19"/>
      <c r="GT961" s="19"/>
      <c r="GU961" s="19"/>
      <c r="GV961" s="19"/>
      <c r="GW961" s="19"/>
      <c r="GX961" s="19"/>
      <c r="GY961" s="19"/>
      <c r="GZ961" s="19"/>
      <c r="HA961" s="19"/>
      <c r="HB961" s="19"/>
      <c r="HC961" s="19"/>
      <c r="HD961" s="19"/>
      <c r="HE961" s="19"/>
      <c r="HF961" s="19"/>
      <c r="HG961" s="19"/>
      <c r="HH961" s="19"/>
      <c r="HI961" s="19"/>
      <c r="HJ961" s="19"/>
      <c r="HK961" s="19"/>
      <c r="HL961" s="19"/>
      <c r="HM961" s="19"/>
      <c r="HN961" s="19"/>
      <c r="HO961" s="19"/>
      <c r="HP961" s="19"/>
      <c r="HQ961" s="19"/>
      <c r="HR961" s="19"/>
      <c r="HS961" s="19"/>
      <c r="HT961" s="19"/>
      <c r="HU961" s="19"/>
      <c r="HV961" s="19"/>
      <c r="HW961" s="19"/>
      <c r="HX961" s="19"/>
      <c r="HY961" s="19"/>
      <c r="HZ961" s="19"/>
      <c r="IA961" s="19"/>
      <c r="IB961" s="19"/>
      <c r="IC961" s="19"/>
      <c r="ID961" s="19"/>
      <c r="IE961" s="19"/>
      <c r="IF961" s="19"/>
      <c r="IG961" s="19"/>
      <c r="IH961" s="19"/>
      <c r="II961" s="19"/>
      <c r="IJ961" s="19"/>
      <c r="IK961" s="19"/>
      <c r="IL961" s="19"/>
      <c r="IM961" s="19"/>
      <c r="IN961" s="19"/>
      <c r="IO961" s="19"/>
      <c r="IP961" s="19"/>
      <c r="IQ961" s="19"/>
      <c r="IR961" s="19"/>
      <c r="IS961" s="19"/>
      <c r="IT961" s="19"/>
      <c r="IU961" s="19"/>
      <c r="IV961" s="19"/>
      <c r="IW961" s="19"/>
      <c r="IX961" s="19"/>
      <c r="IY961" s="19"/>
      <c r="IZ961" s="19"/>
      <c r="JA961" s="19"/>
      <c r="JB961" s="19"/>
      <c r="JC961" s="19"/>
    </row>
    <row r="962" spans="1:263" s="19" customFormat="1" x14ac:dyDescent="0.2">
      <c r="A962" s="207">
        <v>39990</v>
      </c>
      <c r="B962" s="193" t="s">
        <v>1826</v>
      </c>
      <c r="C962" s="193" t="s">
        <v>262</v>
      </c>
      <c r="D962" s="193" t="s">
        <v>141</v>
      </c>
      <c r="E962" s="193" t="s">
        <v>144</v>
      </c>
      <c r="F962" s="194">
        <v>35370</v>
      </c>
      <c r="G962" s="195">
        <v>1996</v>
      </c>
      <c r="H962" s="180" t="s">
        <v>735</v>
      </c>
      <c r="I962" s="180" t="str">
        <f>LEFT($H962,2)</f>
        <v>IA</v>
      </c>
      <c r="J962" s="180" t="str">
        <f>RIGHT($H962,2)</f>
        <v>IL</v>
      </c>
      <c r="K962" s="180" t="str">
        <f>IF($L962=$M962,L962,CONCATENATE($L962,", ",IF(ISBLANK(N962),"",CONCATENATE(N962,", ")),$M962))</f>
        <v>Midwest</v>
      </c>
      <c r="L962" s="180" t="str">
        <f>INDEX('State '!$A$1:$C$62,MATCH($I962,'State '!$B:$B,0),3)</f>
        <v>Midwest</v>
      </c>
      <c r="M962" s="180" t="str">
        <f>INDEX('State '!$A$1:$C$62,MATCH($J962,'State '!$B:$B,0),3)</f>
        <v>Midwest</v>
      </c>
      <c r="N962" s="180"/>
      <c r="O962" s="187"/>
      <c r="P962" s="187"/>
      <c r="Q962" s="187">
        <v>35.4</v>
      </c>
      <c r="R962" s="186" t="s">
        <v>694</v>
      </c>
      <c r="S962" s="180" t="s">
        <v>135</v>
      </c>
      <c r="T962" s="180" t="s">
        <v>390</v>
      </c>
      <c r="U962" s="180" t="s">
        <v>391</v>
      </c>
      <c r="V962" s="180"/>
      <c r="W962" s="179"/>
      <c r="X962" s="179"/>
      <c r="Y962" s="179"/>
    </row>
    <row r="963" spans="1:263" x14ac:dyDescent="0.2">
      <c r="A963" s="207">
        <v>39990</v>
      </c>
      <c r="B963" s="193" t="s">
        <v>1827</v>
      </c>
      <c r="C963" s="193" t="s">
        <v>262</v>
      </c>
      <c r="D963" s="193" t="s">
        <v>141</v>
      </c>
      <c r="E963" s="193" t="s">
        <v>144</v>
      </c>
      <c r="F963" s="194">
        <v>35370</v>
      </c>
      <c r="G963" s="195">
        <v>1996</v>
      </c>
      <c r="H963" s="180" t="s">
        <v>30</v>
      </c>
      <c r="I963" s="180" t="str">
        <f>LEFT($H963,2)</f>
        <v>MN</v>
      </c>
      <c r="J963" s="180" t="str">
        <f>RIGHT($H963,2)</f>
        <v>MN</v>
      </c>
      <c r="K963" s="180" t="str">
        <f>IF($L963=$M963,L963,CONCATENATE($L963,", ",IF(ISBLANK(N963),"",CONCATENATE(N963,", ")),$M963))</f>
        <v>Midwest</v>
      </c>
      <c r="L963" s="180" t="str">
        <f>INDEX('State '!$A$1:$C$62,MATCH($I963,'State '!$B:$B,0),3)</f>
        <v>Midwest</v>
      </c>
      <c r="M963" s="180" t="str">
        <f>INDEX('State '!$A$1:$C$62,MATCH($J963,'State '!$B:$B,0),3)</f>
        <v>Midwest</v>
      </c>
      <c r="N963" s="180"/>
      <c r="O963" s="187">
        <v>18.5</v>
      </c>
      <c r="P963" s="187">
        <v>30</v>
      </c>
      <c r="Q963" s="187">
        <v>46.4</v>
      </c>
      <c r="R963" s="186" t="s">
        <v>1828</v>
      </c>
      <c r="S963" s="180" t="s">
        <v>135</v>
      </c>
      <c r="T963" s="180" t="s">
        <v>390</v>
      </c>
      <c r="U963" s="180" t="s">
        <v>1829</v>
      </c>
      <c r="V963" s="180"/>
      <c r="W963" s="179"/>
      <c r="X963" s="179"/>
      <c r="Y963" s="179"/>
      <c r="Z963" s="94"/>
      <c r="AA963" s="94"/>
      <c r="AB963" s="94"/>
    </row>
    <row r="964" spans="1:263" s="19" customFormat="1" x14ac:dyDescent="0.2">
      <c r="A964" s="207">
        <v>39990</v>
      </c>
      <c r="B964" s="193" t="s">
        <v>1830</v>
      </c>
      <c r="C964" s="193" t="s">
        <v>230</v>
      </c>
      <c r="D964" s="193" t="s">
        <v>141</v>
      </c>
      <c r="E964" s="193" t="s">
        <v>144</v>
      </c>
      <c r="F964" s="194">
        <v>35321</v>
      </c>
      <c r="G964" s="186">
        <v>1996</v>
      </c>
      <c r="H964" s="180" t="s">
        <v>31</v>
      </c>
      <c r="I964" s="180" t="str">
        <f>LEFT($H964,2)</f>
        <v>NV</v>
      </c>
      <c r="J964" s="180" t="str">
        <f>RIGHT($H964,2)</f>
        <v>NV</v>
      </c>
      <c r="K964" s="180" t="str">
        <f>IF($L964=$M964,L964,CONCATENATE($L964,", ",IF(ISBLANK(N964),"",CONCATENATE(N964,", ")),$M964))</f>
        <v>Mountain</v>
      </c>
      <c r="L964" s="180" t="str">
        <f>INDEX('State '!$A$1:$C$62,MATCH($I964,'State '!$B:$B,0),3)</f>
        <v>Mountain</v>
      </c>
      <c r="M964" s="180" t="str">
        <f>INDEX('State '!$A$1:$C$62,MATCH($J964,'State '!$B:$B,0),3)</f>
        <v>Mountain</v>
      </c>
      <c r="N964" s="180"/>
      <c r="O964" s="187"/>
      <c r="P964" s="187"/>
      <c r="Q964" s="187">
        <v>1.49</v>
      </c>
      <c r="R964" s="186"/>
      <c r="S964" s="180" t="s">
        <v>135</v>
      </c>
      <c r="T964" s="180" t="s">
        <v>390</v>
      </c>
      <c r="U964" s="180" t="s">
        <v>1831</v>
      </c>
      <c r="V964" s="180"/>
      <c r="W964" s="199"/>
      <c r="X964" s="185"/>
      <c r="Y964" s="182"/>
    </row>
    <row r="965" spans="1:263" x14ac:dyDescent="0.2">
      <c r="A965" s="207">
        <v>39990</v>
      </c>
      <c r="B965" s="193" t="s">
        <v>1840</v>
      </c>
      <c r="C965" s="193" t="s">
        <v>200</v>
      </c>
      <c r="D965" s="193" t="s">
        <v>134</v>
      </c>
      <c r="E965" s="193" t="s">
        <v>144</v>
      </c>
      <c r="F965" s="194">
        <v>35370</v>
      </c>
      <c r="G965" s="186">
        <v>1996</v>
      </c>
      <c r="H965" s="180" t="s">
        <v>7</v>
      </c>
      <c r="I965" s="180" t="str">
        <f>LEFT($H965,2)</f>
        <v>PA</v>
      </c>
      <c r="J965" s="180" t="str">
        <f>RIGHT($H965,2)</f>
        <v>PA</v>
      </c>
      <c r="K965" s="180" t="str">
        <f>IF($L965=$M965,L965,CONCATENATE($L965,", ",IF(ISBLANK(N965),"",CONCATENATE(N965,", ")),$M965))</f>
        <v>Northeast</v>
      </c>
      <c r="L965" s="180" t="str">
        <f>INDEX('State '!$A$1:$C$62,MATCH($I965,'State '!$B:$B,0),3)</f>
        <v>Northeast</v>
      </c>
      <c r="M965" s="180" t="str">
        <f>INDEX('State '!$A$1:$C$62,MATCH($J965,'State '!$B:$B,0),3)</f>
        <v>Northeast</v>
      </c>
      <c r="N965" s="180"/>
      <c r="O965" s="187">
        <v>12.8</v>
      </c>
      <c r="P965" s="187">
        <v>24</v>
      </c>
      <c r="Q965" s="187">
        <v>120</v>
      </c>
      <c r="R965" s="186">
        <v>20</v>
      </c>
      <c r="S965" s="180" t="s">
        <v>135</v>
      </c>
      <c r="T965" s="180" t="s">
        <v>390</v>
      </c>
      <c r="U965" s="180" t="s">
        <v>1841</v>
      </c>
      <c r="V965" s="180"/>
      <c r="W965" s="179"/>
      <c r="X965" s="179"/>
      <c r="Y965" s="179"/>
      <c r="Z965" s="94"/>
      <c r="AA965" s="94"/>
      <c r="AB965" s="94"/>
    </row>
    <row r="966" spans="1:263" s="19" customFormat="1" x14ac:dyDescent="0.2">
      <c r="A966" s="207">
        <v>39990</v>
      </c>
      <c r="B966" s="193" t="s">
        <v>1833</v>
      </c>
      <c r="C966" s="193" t="s">
        <v>265</v>
      </c>
      <c r="D966" s="193" t="s">
        <v>141</v>
      </c>
      <c r="E966" s="193" t="s">
        <v>144</v>
      </c>
      <c r="F966" s="194">
        <v>35370</v>
      </c>
      <c r="G966" s="186">
        <v>1996</v>
      </c>
      <c r="H966" s="180" t="s">
        <v>1632</v>
      </c>
      <c r="I966" s="180" t="str">
        <f>LEFT($H966,2)</f>
        <v>WY</v>
      </c>
      <c r="J966" s="180" t="str">
        <f>RIGHT($H966,2)</f>
        <v>UT</v>
      </c>
      <c r="K966" s="180" t="str">
        <f>IF($L966=$M966,L966,CONCATENATE($L966,", ",IF(ISBLANK(N966),"",CONCATENATE(N966,", ")),$M966))</f>
        <v>Mountain</v>
      </c>
      <c r="L966" s="180" t="str">
        <f>INDEX('State '!$A$1:$C$62,MATCH($I966,'State '!$B:$B,0),3)</f>
        <v>Mountain</v>
      </c>
      <c r="M966" s="180" t="str">
        <f>INDEX('State '!$A$1:$C$62,MATCH($J966,'State '!$B:$B,0),3)</f>
        <v>Mountain</v>
      </c>
      <c r="N966" s="180"/>
      <c r="O966" s="187">
        <v>0.18</v>
      </c>
      <c r="P966" s="187"/>
      <c r="Q966" s="187">
        <v>21</v>
      </c>
      <c r="R966" s="186">
        <v>20</v>
      </c>
      <c r="S966" s="180" t="s">
        <v>135</v>
      </c>
      <c r="T966" s="180" t="s">
        <v>390</v>
      </c>
      <c r="U966" s="180" t="s">
        <v>1834</v>
      </c>
      <c r="V966" s="180"/>
      <c r="W966" s="179"/>
      <c r="X966" s="179"/>
      <c r="Y966" s="179"/>
    </row>
    <row r="967" spans="1:263" x14ac:dyDescent="0.2">
      <c r="A967" s="207">
        <v>39990</v>
      </c>
      <c r="B967" s="193" t="s">
        <v>2145</v>
      </c>
      <c r="C967" s="193" t="s">
        <v>1824</v>
      </c>
      <c r="D967" s="193" t="s">
        <v>137</v>
      </c>
      <c r="E967" s="193" t="s">
        <v>144</v>
      </c>
      <c r="F967" s="194">
        <v>35278</v>
      </c>
      <c r="G967" s="186">
        <v>1996</v>
      </c>
      <c r="H967" s="180" t="s">
        <v>1137</v>
      </c>
      <c r="I967" s="180" t="str">
        <f>LEFT($H967,2)</f>
        <v>GM</v>
      </c>
      <c r="J967" s="180" t="str">
        <f>RIGHT($H967,2)</f>
        <v>LA</v>
      </c>
      <c r="K967" s="180" t="str">
        <f>IF($L967=$M967,L967,CONCATENATE($L967,", ",IF(ISBLANK(N967),"",CONCATENATE(N967,", ")),$M967))</f>
        <v>Gulf of Mexico, South Central</v>
      </c>
      <c r="L967" s="180" t="str">
        <f>INDEX('State '!$A$1:$C$62,MATCH($I967,'State '!$B:$B,0),3)</f>
        <v>Gulf of Mexico</v>
      </c>
      <c r="M967" s="180" t="str">
        <f>INDEX('State '!$A$1:$C$62,MATCH($J967,'State '!$B:$B,0),3)</f>
        <v>South Central</v>
      </c>
      <c r="N967" s="180"/>
      <c r="O967" s="187">
        <v>75</v>
      </c>
      <c r="P967" s="187">
        <v>45</v>
      </c>
      <c r="Q967" s="187">
        <v>800</v>
      </c>
      <c r="R967" s="186">
        <v>30</v>
      </c>
      <c r="S967" s="180" t="s">
        <v>135</v>
      </c>
      <c r="T967" s="180" t="s">
        <v>390</v>
      </c>
      <c r="U967" s="180" t="s">
        <v>1825</v>
      </c>
      <c r="V967" s="180"/>
      <c r="W967" s="199"/>
      <c r="X967" s="185"/>
      <c r="Y967" s="181"/>
      <c r="Z967" s="94"/>
      <c r="AA967" s="94"/>
      <c r="AB967" s="94"/>
    </row>
    <row r="968" spans="1:263" x14ac:dyDescent="0.2">
      <c r="A968" s="207">
        <v>39990</v>
      </c>
      <c r="B968" s="193" t="s">
        <v>1835</v>
      </c>
      <c r="C968" s="193" t="s">
        <v>1836</v>
      </c>
      <c r="D968" s="193" t="s">
        <v>141</v>
      </c>
      <c r="E968" s="193" t="s">
        <v>144</v>
      </c>
      <c r="F968" s="194">
        <v>35217</v>
      </c>
      <c r="G968" s="186">
        <v>1996</v>
      </c>
      <c r="H968" s="180" t="s">
        <v>1137</v>
      </c>
      <c r="I968" s="180" t="str">
        <f>LEFT($H968,2)</f>
        <v>GM</v>
      </c>
      <c r="J968" s="180" t="str">
        <f>RIGHT($H968,2)</f>
        <v>LA</v>
      </c>
      <c r="K968" s="180" t="str">
        <f>IF($L968=$M968,L968,CONCATENATE($L968,", ",IF(ISBLANK(N968),"",CONCATENATE(N968,", ")),$M968))</f>
        <v>Gulf of Mexico, South Central</v>
      </c>
      <c r="L968" s="180" t="str">
        <f>INDEX('State '!$A$1:$C$62,MATCH($I968,'State '!$B:$B,0),3)</f>
        <v>Gulf of Mexico</v>
      </c>
      <c r="M968" s="180" t="str">
        <f>INDEX('State '!$A$1:$C$62,MATCH($J968,'State '!$B:$B,0),3)</f>
        <v>South Central</v>
      </c>
      <c r="N968" s="180"/>
      <c r="O968" s="187">
        <v>8.9</v>
      </c>
      <c r="P968" s="187">
        <v>15.49</v>
      </c>
      <c r="Q968" s="187">
        <v>75</v>
      </c>
      <c r="R968" s="186">
        <v>20</v>
      </c>
      <c r="S968" s="180" t="s">
        <v>135</v>
      </c>
      <c r="T968" s="180" t="s">
        <v>390</v>
      </c>
      <c r="U968" s="180" t="s">
        <v>1837</v>
      </c>
      <c r="V968" s="180"/>
      <c r="W968" s="199"/>
      <c r="X968" s="185"/>
      <c r="Y968" s="222"/>
      <c r="Z968" s="94"/>
      <c r="AA968" s="94"/>
      <c r="AB968" s="94"/>
    </row>
    <row r="969" spans="1:263" x14ac:dyDescent="0.2">
      <c r="A969" s="207">
        <v>39990</v>
      </c>
      <c r="B969" s="193" t="s">
        <v>1838</v>
      </c>
      <c r="C969" s="193" t="s">
        <v>200</v>
      </c>
      <c r="D969" s="193" t="s">
        <v>134</v>
      </c>
      <c r="E969" s="193" t="s">
        <v>144</v>
      </c>
      <c r="F969" s="194">
        <v>35370</v>
      </c>
      <c r="G969" s="186">
        <v>1996</v>
      </c>
      <c r="H969" s="180" t="s">
        <v>7</v>
      </c>
      <c r="I969" s="180" t="str">
        <f>LEFT($H969,2)</f>
        <v>PA</v>
      </c>
      <c r="J969" s="180" t="str">
        <f>RIGHT($H969,2)</f>
        <v>PA</v>
      </c>
      <c r="K969" s="180" t="str">
        <f>IF($L969=$M969,L969,CONCATENATE($L969,", ",IF(ISBLANK(N969),"",CONCATENATE(N969,", ")),$M969))</f>
        <v>Northeast</v>
      </c>
      <c r="L969" s="180" t="str">
        <f>INDEX('State '!$A$1:$C$62,MATCH($I969,'State '!$B:$B,0),3)</f>
        <v>Northeast</v>
      </c>
      <c r="M969" s="180" t="str">
        <f>INDEX('State '!$A$1:$C$62,MATCH($J969,'State '!$B:$B,0),3)</f>
        <v>Northeast</v>
      </c>
      <c r="N969" s="180"/>
      <c r="O969" s="187">
        <v>8.1999999999999993</v>
      </c>
      <c r="P969" s="187">
        <v>2.39</v>
      </c>
      <c r="Q969" s="187">
        <v>11.6</v>
      </c>
      <c r="R969" s="186">
        <v>36</v>
      </c>
      <c r="S969" s="180" t="s">
        <v>135</v>
      </c>
      <c r="T969" s="180" t="s">
        <v>390</v>
      </c>
      <c r="U969" s="180" t="s">
        <v>1839</v>
      </c>
      <c r="V969" s="180"/>
      <c r="W969" s="179"/>
      <c r="X969" s="179"/>
      <c r="Y969" s="179"/>
      <c r="Z969" s="94"/>
      <c r="AA969" s="94"/>
      <c r="AB969" s="94"/>
    </row>
    <row r="970" spans="1:263" s="19" customFormat="1" x14ac:dyDescent="0.2">
      <c r="A970" s="207">
        <v>39990</v>
      </c>
      <c r="B970" s="193" t="s">
        <v>1842</v>
      </c>
      <c r="C970" s="193" t="s">
        <v>200</v>
      </c>
      <c r="D970" s="193" t="s">
        <v>141</v>
      </c>
      <c r="E970" s="193" t="s">
        <v>144</v>
      </c>
      <c r="F970" s="194">
        <v>35370</v>
      </c>
      <c r="G970" s="186">
        <v>1996</v>
      </c>
      <c r="H970" s="180" t="s">
        <v>872</v>
      </c>
      <c r="I970" s="180" t="str">
        <f>LEFT($H970,2)</f>
        <v>OH</v>
      </c>
      <c r="J970" s="180" t="str">
        <f>RIGHT($H970,2)</f>
        <v>NJ</v>
      </c>
      <c r="K970" s="180" t="str">
        <f>IF($L970=$M970,L970,CONCATENATE($L970,", ",IF(ISBLANK(N970),"",CONCATENATE(N970,", ")),$M970))</f>
        <v>Northeast</v>
      </c>
      <c r="L970" s="180" t="str">
        <f>INDEX('State '!$A$1:$C$62,MATCH($I970,'State '!$B:$B,0),3)</f>
        <v>Northeast</v>
      </c>
      <c r="M970" s="180" t="str">
        <f>INDEX('State '!$A$1:$C$62,MATCH($J970,'State '!$B:$B,0),3)</f>
        <v>Northeast</v>
      </c>
      <c r="N970" s="180"/>
      <c r="O970" s="187">
        <v>34.72</v>
      </c>
      <c r="P970" s="187"/>
      <c r="Q970" s="187">
        <v>25</v>
      </c>
      <c r="R970" s="186"/>
      <c r="S970" s="180" t="s">
        <v>135</v>
      </c>
      <c r="T970" s="180" t="s">
        <v>390</v>
      </c>
      <c r="U970" s="180" t="s">
        <v>1843</v>
      </c>
      <c r="V970" s="180"/>
      <c r="W970" s="179"/>
      <c r="X970" s="179"/>
      <c r="Y970" s="179"/>
      <c r="AC970" s="94"/>
      <c r="AD970" s="94"/>
      <c r="AE970" s="94"/>
      <c r="AF970" s="94"/>
      <c r="AG970" s="94"/>
      <c r="AH970" s="94"/>
      <c r="AI970" s="94"/>
      <c r="AJ970" s="94"/>
      <c r="AK970" s="94"/>
      <c r="AL970" s="94"/>
      <c r="AM970" s="94"/>
      <c r="AN970" s="94"/>
      <c r="AO970" s="94"/>
      <c r="AP970" s="94"/>
      <c r="AQ970" s="94"/>
      <c r="AR970" s="94"/>
      <c r="AS970" s="94"/>
      <c r="AT970" s="94"/>
      <c r="AU970" s="94"/>
      <c r="AV970" s="94"/>
      <c r="AW970" s="94"/>
      <c r="AX970" s="94"/>
      <c r="AY970" s="94"/>
      <c r="AZ970" s="94"/>
      <c r="BA970" s="94"/>
      <c r="BB970" s="94"/>
      <c r="BC970" s="94"/>
      <c r="BD970" s="94"/>
      <c r="BE970" s="94"/>
      <c r="BF970" s="94"/>
      <c r="BG970" s="94"/>
      <c r="BH970" s="94"/>
      <c r="BI970" s="94"/>
      <c r="BJ970" s="94"/>
      <c r="BK970" s="94"/>
      <c r="BL970" s="94"/>
      <c r="BM970" s="94"/>
      <c r="BN970" s="94"/>
      <c r="BO970" s="94"/>
      <c r="BP970" s="94"/>
      <c r="BQ970" s="94"/>
      <c r="BR970" s="94"/>
      <c r="BS970" s="94"/>
      <c r="BT970" s="94"/>
      <c r="BU970" s="94"/>
      <c r="BV970" s="94"/>
      <c r="BW970" s="94"/>
      <c r="BX970" s="94"/>
      <c r="BY970" s="94"/>
      <c r="BZ970" s="94"/>
      <c r="CA970" s="94"/>
      <c r="CB970" s="94"/>
      <c r="CC970" s="94"/>
      <c r="CD970" s="94"/>
      <c r="CE970" s="94"/>
      <c r="CF970" s="94"/>
      <c r="CG970" s="94"/>
      <c r="CH970" s="94"/>
      <c r="CI970" s="94"/>
      <c r="CJ970" s="94"/>
      <c r="CK970" s="94"/>
      <c r="CL970" s="94"/>
      <c r="CM970" s="94"/>
      <c r="CN970" s="94"/>
      <c r="CO970" s="94"/>
      <c r="CP970" s="94"/>
      <c r="CQ970" s="94"/>
      <c r="CR970" s="94"/>
      <c r="CS970" s="94"/>
      <c r="CT970" s="94"/>
      <c r="CU970" s="94"/>
      <c r="CV970" s="94"/>
      <c r="CW970" s="94"/>
      <c r="CX970" s="94"/>
      <c r="CY970" s="94"/>
      <c r="CZ970" s="94"/>
      <c r="DA970" s="94"/>
      <c r="DB970" s="94"/>
      <c r="DC970" s="94"/>
      <c r="DD970" s="94"/>
      <c r="DE970" s="94"/>
      <c r="DF970" s="94"/>
      <c r="DG970" s="94"/>
      <c r="DH970" s="94"/>
      <c r="DI970" s="94"/>
      <c r="DJ970" s="94"/>
      <c r="DK970" s="94"/>
      <c r="DL970" s="94"/>
      <c r="DM970" s="94"/>
      <c r="DN970" s="94"/>
      <c r="DO970" s="94"/>
      <c r="DP970" s="94"/>
      <c r="DQ970" s="94"/>
      <c r="DR970" s="94"/>
      <c r="DS970" s="94"/>
      <c r="DT970" s="94"/>
      <c r="DU970" s="94"/>
      <c r="DV970" s="94"/>
      <c r="DW970" s="94"/>
      <c r="DX970" s="94"/>
      <c r="DY970" s="94"/>
      <c r="DZ970" s="94"/>
      <c r="EA970" s="94"/>
      <c r="EB970" s="94"/>
      <c r="EC970" s="94"/>
      <c r="ED970" s="94"/>
      <c r="EE970" s="94"/>
      <c r="EF970" s="94"/>
      <c r="EG970" s="94"/>
      <c r="EH970" s="94"/>
      <c r="EI970" s="94"/>
      <c r="EJ970" s="94"/>
      <c r="EK970" s="94"/>
      <c r="EL970" s="94"/>
      <c r="EM970" s="94"/>
      <c r="EN970" s="94"/>
      <c r="EO970" s="94"/>
      <c r="EP970" s="94"/>
      <c r="EQ970" s="94"/>
      <c r="ER970" s="94"/>
      <c r="ES970" s="94"/>
      <c r="ET970" s="94"/>
      <c r="EU970" s="94"/>
      <c r="EV970" s="94"/>
      <c r="EW970" s="94"/>
      <c r="EX970" s="94"/>
      <c r="EY970" s="94"/>
      <c r="EZ970" s="94"/>
      <c r="FA970" s="94"/>
      <c r="FB970" s="94"/>
      <c r="FC970" s="94"/>
      <c r="FD970" s="94"/>
      <c r="FE970" s="94"/>
      <c r="FF970" s="94"/>
      <c r="FG970" s="94"/>
      <c r="FH970" s="94"/>
      <c r="FI970" s="94"/>
      <c r="FJ970" s="94"/>
      <c r="FK970" s="94"/>
      <c r="FL970" s="94"/>
      <c r="FM970" s="94"/>
      <c r="FN970" s="94"/>
      <c r="FO970" s="94"/>
      <c r="FP970" s="94"/>
      <c r="FQ970" s="94"/>
      <c r="FR970" s="94"/>
      <c r="FS970" s="94"/>
      <c r="FT970" s="94"/>
      <c r="FU970" s="94"/>
      <c r="FV970" s="94"/>
      <c r="FW970" s="94"/>
      <c r="FX970" s="94"/>
      <c r="FY970" s="94"/>
      <c r="FZ970" s="94"/>
      <c r="GA970" s="94"/>
      <c r="GB970" s="94"/>
      <c r="GC970" s="94"/>
      <c r="GD970" s="94"/>
      <c r="GE970" s="94"/>
      <c r="GF970" s="94"/>
      <c r="GG970" s="94"/>
      <c r="GH970" s="94"/>
      <c r="GI970" s="94"/>
      <c r="GJ970" s="94"/>
      <c r="GK970" s="94"/>
      <c r="GL970" s="94"/>
      <c r="GM970" s="94"/>
      <c r="GN970" s="94"/>
      <c r="GO970" s="94"/>
      <c r="GP970" s="94"/>
      <c r="GQ970" s="94"/>
      <c r="GR970" s="94"/>
      <c r="GS970" s="94"/>
      <c r="GT970" s="94"/>
      <c r="GU970" s="94"/>
      <c r="GV970" s="94"/>
      <c r="GW970" s="94"/>
      <c r="GX970" s="94"/>
      <c r="GY970" s="94"/>
      <c r="GZ970" s="94"/>
      <c r="HA970" s="94"/>
      <c r="HB970" s="94"/>
      <c r="HC970" s="94"/>
      <c r="HD970" s="94"/>
      <c r="HE970" s="94"/>
      <c r="HF970" s="94"/>
      <c r="HG970" s="94"/>
      <c r="HH970" s="94"/>
      <c r="HI970" s="94"/>
      <c r="HJ970" s="94"/>
      <c r="HK970" s="94"/>
      <c r="HL970" s="94"/>
      <c r="HM970" s="94"/>
      <c r="HN970" s="94"/>
      <c r="HO970" s="94"/>
      <c r="HP970" s="94"/>
      <c r="HQ970" s="94"/>
      <c r="HR970" s="94"/>
      <c r="HS970" s="94"/>
      <c r="HT970" s="94"/>
      <c r="HU970" s="94"/>
      <c r="HV970" s="94"/>
      <c r="HW970" s="94"/>
      <c r="HX970" s="94"/>
      <c r="HY970" s="94"/>
      <c r="HZ970" s="94"/>
      <c r="IA970" s="94"/>
      <c r="IB970" s="94"/>
      <c r="IC970" s="94"/>
      <c r="ID970" s="94"/>
      <c r="IE970" s="94"/>
      <c r="IF970" s="94"/>
      <c r="IG970" s="94"/>
      <c r="IH970" s="94"/>
      <c r="II970" s="94"/>
      <c r="IJ970" s="94"/>
      <c r="IK970" s="94"/>
      <c r="IL970" s="94"/>
      <c r="IM970" s="94"/>
      <c r="IN970" s="94"/>
      <c r="IO970" s="94"/>
      <c r="IP970" s="94"/>
      <c r="IQ970" s="94"/>
      <c r="IR970" s="94"/>
      <c r="IS970" s="94"/>
      <c r="IT970" s="94"/>
      <c r="IU970" s="94"/>
      <c r="IV970" s="94"/>
      <c r="IW970" s="94"/>
      <c r="IX970" s="94"/>
      <c r="IY970" s="94"/>
      <c r="IZ970" s="94"/>
      <c r="JA970" s="94"/>
      <c r="JB970" s="94"/>
      <c r="JC970" s="94"/>
    </row>
    <row r="971" spans="1:263" s="19" customFormat="1" x14ac:dyDescent="0.2">
      <c r="A971" s="207">
        <v>39990</v>
      </c>
      <c r="B971" s="193" t="s">
        <v>1846</v>
      </c>
      <c r="C971" s="193" t="s">
        <v>1941</v>
      </c>
      <c r="D971" s="193" t="s">
        <v>141</v>
      </c>
      <c r="E971" s="193" t="s">
        <v>144</v>
      </c>
      <c r="F971" s="194">
        <v>35370</v>
      </c>
      <c r="G971" s="186">
        <v>1996</v>
      </c>
      <c r="H971" s="180" t="s">
        <v>2554</v>
      </c>
      <c r="I971" s="180" t="str">
        <f>LEFT($H971,2)</f>
        <v>AL</v>
      </c>
      <c r="J971" s="180" t="str">
        <f>RIGHT($H971,2)</f>
        <v>VA</v>
      </c>
      <c r="K971" s="180" t="str">
        <f>IF($L971=$M971,L971,CONCATENATE($L971,", ",IF(ISBLANK(N971),"",CONCATENATE(N971,", ")),$M971))</f>
        <v>South Central, Southeast, Northeast</v>
      </c>
      <c r="L971" s="180" t="str">
        <f>INDEX('State '!$A$1:$C$62,MATCH($I971,'State '!$B:$B,0),3)</f>
        <v>South Central</v>
      </c>
      <c r="M971" s="180" t="str">
        <f>INDEX('State '!$A$1:$C$62,MATCH($J971,'State '!$B:$B,0),3)</f>
        <v>Northeast</v>
      </c>
      <c r="N971" s="180" t="s">
        <v>15</v>
      </c>
      <c r="O971" s="187"/>
      <c r="P971" s="187">
        <v>532</v>
      </c>
      <c r="Q971" s="187">
        <v>55</v>
      </c>
      <c r="R971" s="186">
        <v>42</v>
      </c>
      <c r="S971" s="180" t="s">
        <v>135</v>
      </c>
      <c r="T971" s="180" t="s">
        <v>390</v>
      </c>
      <c r="U971" s="180" t="s">
        <v>1847</v>
      </c>
      <c r="V971" s="180"/>
      <c r="W971" s="179"/>
      <c r="X971" s="179"/>
      <c r="Y971" s="179"/>
      <c r="AC971" s="94"/>
      <c r="AD971" s="94"/>
      <c r="AE971" s="94"/>
      <c r="AF971" s="94"/>
      <c r="AG971" s="94"/>
      <c r="AH971" s="94"/>
      <c r="AI971" s="94"/>
      <c r="AJ971" s="94"/>
      <c r="AK971" s="94"/>
      <c r="AL971" s="94"/>
      <c r="AM971" s="94"/>
      <c r="AN971" s="94"/>
      <c r="AO971" s="94"/>
      <c r="AP971" s="94"/>
      <c r="AQ971" s="94"/>
      <c r="AR971" s="94"/>
      <c r="AS971" s="94"/>
      <c r="AT971" s="94"/>
      <c r="AU971" s="94"/>
      <c r="AV971" s="94"/>
      <c r="AW971" s="94"/>
      <c r="AX971" s="94"/>
      <c r="AY971" s="94"/>
      <c r="AZ971" s="94"/>
      <c r="BA971" s="94"/>
      <c r="BB971" s="94"/>
      <c r="BC971" s="94"/>
      <c r="BD971" s="94"/>
      <c r="BE971" s="94"/>
      <c r="BF971" s="94"/>
      <c r="BG971" s="94"/>
      <c r="BH971" s="94"/>
      <c r="BI971" s="94"/>
      <c r="BJ971" s="94"/>
      <c r="BK971" s="94"/>
      <c r="BL971" s="94"/>
      <c r="BM971" s="94"/>
      <c r="BN971" s="94"/>
      <c r="BO971" s="94"/>
      <c r="BP971" s="94"/>
      <c r="BQ971" s="94"/>
      <c r="BR971" s="94"/>
      <c r="BS971" s="94"/>
      <c r="BT971" s="94"/>
      <c r="BU971" s="94"/>
      <c r="BV971" s="94"/>
      <c r="BW971" s="94"/>
      <c r="BX971" s="94"/>
      <c r="BY971" s="94"/>
      <c r="BZ971" s="94"/>
      <c r="CA971" s="94"/>
      <c r="CB971" s="94"/>
      <c r="CC971" s="94"/>
      <c r="CD971" s="94"/>
      <c r="CE971" s="94"/>
      <c r="CF971" s="94"/>
      <c r="CG971" s="94"/>
      <c r="CH971" s="94"/>
      <c r="CI971" s="94"/>
      <c r="CJ971" s="94"/>
      <c r="CK971" s="94"/>
      <c r="CL971" s="94"/>
      <c r="CM971" s="94"/>
      <c r="CN971" s="94"/>
      <c r="CO971" s="94"/>
      <c r="CP971" s="94"/>
      <c r="CQ971" s="94"/>
      <c r="CR971" s="94"/>
      <c r="CS971" s="94"/>
      <c r="CT971" s="94"/>
      <c r="CU971" s="94"/>
      <c r="CV971" s="94"/>
      <c r="CW971" s="94"/>
      <c r="CX971" s="94"/>
      <c r="CY971" s="94"/>
      <c r="CZ971" s="94"/>
      <c r="DA971" s="94"/>
      <c r="DB971" s="94"/>
      <c r="DC971" s="94"/>
      <c r="DD971" s="94"/>
      <c r="DE971" s="94"/>
      <c r="DF971" s="94"/>
      <c r="DG971" s="94"/>
      <c r="DH971" s="94"/>
      <c r="DI971" s="94"/>
      <c r="DJ971" s="94"/>
      <c r="DK971" s="94"/>
      <c r="DL971" s="94"/>
      <c r="DM971" s="94"/>
      <c r="DN971" s="94"/>
      <c r="DO971" s="94"/>
      <c r="DP971" s="94"/>
      <c r="DQ971" s="94"/>
      <c r="DR971" s="94"/>
      <c r="DS971" s="94"/>
      <c r="DT971" s="94"/>
      <c r="DU971" s="94"/>
      <c r="DV971" s="94"/>
      <c r="DW971" s="94"/>
      <c r="DX971" s="94"/>
      <c r="DY971" s="94"/>
      <c r="DZ971" s="94"/>
      <c r="EA971" s="94"/>
      <c r="EB971" s="94"/>
      <c r="EC971" s="94"/>
      <c r="ED971" s="94"/>
      <c r="EE971" s="94"/>
      <c r="EF971" s="94"/>
      <c r="EG971" s="94"/>
      <c r="EH971" s="94"/>
      <c r="EI971" s="94"/>
      <c r="EJ971" s="94"/>
      <c r="EK971" s="94"/>
      <c r="EL971" s="94"/>
      <c r="EM971" s="94"/>
      <c r="EN971" s="94"/>
      <c r="EO971" s="94"/>
      <c r="EP971" s="94"/>
      <c r="EQ971" s="94"/>
      <c r="ER971" s="94"/>
      <c r="ES971" s="94"/>
      <c r="ET971" s="94"/>
      <c r="EU971" s="94"/>
      <c r="EV971" s="94"/>
      <c r="EW971" s="94"/>
      <c r="EX971" s="94"/>
      <c r="EY971" s="94"/>
      <c r="EZ971" s="94"/>
      <c r="FA971" s="94"/>
      <c r="FB971" s="94"/>
      <c r="FC971" s="94"/>
      <c r="FD971" s="94"/>
      <c r="FE971" s="94"/>
      <c r="FF971" s="94"/>
      <c r="FG971" s="94"/>
      <c r="FH971" s="94"/>
      <c r="FI971" s="94"/>
      <c r="FJ971" s="94"/>
      <c r="FK971" s="94"/>
      <c r="FL971" s="94"/>
      <c r="FM971" s="94"/>
      <c r="FN971" s="94"/>
      <c r="FO971" s="94"/>
      <c r="FP971" s="94"/>
      <c r="FQ971" s="94"/>
      <c r="FR971" s="94"/>
      <c r="FS971" s="94"/>
      <c r="FT971" s="94"/>
      <c r="FU971" s="94"/>
      <c r="FV971" s="94"/>
      <c r="FW971" s="94"/>
      <c r="FX971" s="94"/>
      <c r="FY971" s="94"/>
      <c r="FZ971" s="94"/>
      <c r="GA971" s="94"/>
      <c r="GB971" s="94"/>
      <c r="GC971" s="94"/>
      <c r="GD971" s="94"/>
      <c r="GE971" s="94"/>
      <c r="GF971" s="94"/>
      <c r="GG971" s="94"/>
      <c r="GH971" s="94"/>
      <c r="GI971" s="94"/>
      <c r="GJ971" s="94"/>
      <c r="GK971" s="94"/>
      <c r="GL971" s="94"/>
      <c r="GM971" s="94"/>
      <c r="GN971" s="94"/>
      <c r="GO971" s="94"/>
      <c r="GP971" s="94"/>
      <c r="GQ971" s="94"/>
      <c r="GR971" s="94"/>
      <c r="GS971" s="94"/>
      <c r="GT971" s="94"/>
      <c r="GU971" s="94"/>
      <c r="GV971" s="94"/>
      <c r="GW971" s="94"/>
      <c r="GX971" s="94"/>
      <c r="GY971" s="94"/>
      <c r="GZ971" s="94"/>
      <c r="HA971" s="94"/>
      <c r="HB971" s="94"/>
      <c r="HC971" s="94"/>
      <c r="HD971" s="94"/>
      <c r="HE971" s="94"/>
      <c r="HF971" s="94"/>
      <c r="HG971" s="94"/>
      <c r="HH971" s="94"/>
      <c r="HI971" s="94"/>
      <c r="HJ971" s="94"/>
      <c r="HK971" s="94"/>
      <c r="HL971" s="94"/>
      <c r="HM971" s="94"/>
      <c r="HN971" s="94"/>
      <c r="HO971" s="94"/>
      <c r="HP971" s="94"/>
      <c r="HQ971" s="94"/>
      <c r="HR971" s="94"/>
      <c r="HS971" s="94"/>
      <c r="HT971" s="94"/>
      <c r="HU971" s="94"/>
      <c r="HV971" s="94"/>
      <c r="HW971" s="94"/>
      <c r="HX971" s="94"/>
      <c r="HY971" s="94"/>
      <c r="HZ971" s="94"/>
      <c r="IA971" s="94"/>
      <c r="IB971" s="94"/>
      <c r="IC971" s="94"/>
      <c r="ID971" s="94"/>
      <c r="IE971" s="94"/>
      <c r="IF971" s="94"/>
      <c r="IG971" s="94"/>
      <c r="IH971" s="94"/>
      <c r="II971" s="94"/>
      <c r="IJ971" s="94"/>
      <c r="IK971" s="94"/>
      <c r="IL971" s="94"/>
      <c r="IM971" s="94"/>
      <c r="IN971" s="94"/>
      <c r="IO971" s="94"/>
      <c r="IP971" s="94"/>
      <c r="IQ971" s="94"/>
      <c r="IR971" s="94"/>
      <c r="IS971" s="94"/>
      <c r="IT971" s="94"/>
      <c r="IU971" s="94"/>
      <c r="IV971" s="94"/>
      <c r="IW971" s="94"/>
      <c r="IX971" s="94"/>
      <c r="IY971" s="94"/>
      <c r="IZ971" s="94"/>
      <c r="JA971" s="94"/>
      <c r="JB971" s="94"/>
      <c r="JC971" s="94"/>
    </row>
    <row r="972" spans="1:263" s="19" customFormat="1" ht="25.5" x14ac:dyDescent="0.2">
      <c r="A972" s="207">
        <v>39990</v>
      </c>
      <c r="B972" s="193" t="s">
        <v>1844</v>
      </c>
      <c r="C972" s="193" t="s">
        <v>308</v>
      </c>
      <c r="D972" s="193" t="s">
        <v>141</v>
      </c>
      <c r="E972" s="193" t="s">
        <v>144</v>
      </c>
      <c r="F972" s="194">
        <v>35400</v>
      </c>
      <c r="G972" s="186">
        <v>1996</v>
      </c>
      <c r="H972" s="180" t="s">
        <v>1163</v>
      </c>
      <c r="I972" s="180" t="str">
        <f>LEFT($H972,2)</f>
        <v>CO</v>
      </c>
      <c r="J972" s="180" t="str">
        <f>RIGHT($H972,2)</f>
        <v>NM</v>
      </c>
      <c r="K972" s="180" t="str">
        <f>IF($L972=$M972,L972,CONCATENATE($L972,", ",IF(ISBLANK(N972),"",CONCATENATE(N972,", ")),$M972))</f>
        <v>Mountain</v>
      </c>
      <c r="L972" s="180" t="str">
        <f>INDEX('State '!$A$1:$C$62,MATCH($I972,'State '!$B:$B,0),3)</f>
        <v>Mountain</v>
      </c>
      <c r="M972" s="180" t="str">
        <f>INDEX('State '!$A$1:$C$62,MATCH($J972,'State '!$B:$B,0),3)</f>
        <v>Mountain</v>
      </c>
      <c r="N972" s="180"/>
      <c r="O972" s="187">
        <v>35</v>
      </c>
      <c r="P972" s="187">
        <v>41.4</v>
      </c>
      <c r="Q972" s="187">
        <v>120</v>
      </c>
      <c r="R972" s="186">
        <v>24</v>
      </c>
      <c r="S972" s="180" t="s">
        <v>135</v>
      </c>
      <c r="T972" s="180" t="s">
        <v>390</v>
      </c>
      <c r="U972" s="180" t="s">
        <v>1571</v>
      </c>
      <c r="V972" s="180"/>
      <c r="W972" s="179"/>
      <c r="X972" s="179"/>
      <c r="Y972" s="179"/>
      <c r="AC972" s="94"/>
      <c r="AD972" s="94"/>
      <c r="AE972" s="94"/>
      <c r="AF972" s="94"/>
      <c r="AG972" s="94"/>
      <c r="AH972" s="94"/>
      <c r="AI972" s="94"/>
      <c r="AJ972" s="94"/>
      <c r="AK972" s="94"/>
      <c r="AL972" s="94"/>
      <c r="AM972" s="94"/>
      <c r="AN972" s="94"/>
      <c r="AO972" s="94"/>
      <c r="AP972" s="94"/>
      <c r="AQ972" s="94"/>
      <c r="AR972" s="94"/>
      <c r="AS972" s="94"/>
      <c r="AT972" s="94"/>
      <c r="AU972" s="94"/>
      <c r="AV972" s="94"/>
      <c r="AW972" s="94"/>
      <c r="AX972" s="94"/>
      <c r="AY972" s="94"/>
      <c r="AZ972" s="94"/>
      <c r="BA972" s="94"/>
      <c r="BB972" s="94"/>
      <c r="BC972" s="94"/>
      <c r="BD972" s="94"/>
      <c r="BE972" s="94"/>
      <c r="BF972" s="94"/>
      <c r="BG972" s="94"/>
      <c r="BH972" s="94"/>
      <c r="BI972" s="94"/>
      <c r="BJ972" s="94"/>
      <c r="BK972" s="94"/>
      <c r="BL972" s="94"/>
      <c r="BM972" s="94"/>
      <c r="BN972" s="94"/>
      <c r="BO972" s="94"/>
      <c r="BP972" s="94"/>
      <c r="BQ972" s="94"/>
      <c r="BR972" s="94"/>
      <c r="BS972" s="94"/>
      <c r="BT972" s="94"/>
      <c r="BU972" s="94"/>
      <c r="BV972" s="94"/>
      <c r="BW972" s="94"/>
      <c r="BX972" s="94"/>
      <c r="BY972" s="94"/>
      <c r="BZ972" s="94"/>
      <c r="CA972" s="94"/>
      <c r="CB972" s="94"/>
      <c r="CC972" s="94"/>
      <c r="CD972" s="94"/>
      <c r="CE972" s="94"/>
      <c r="CF972" s="94"/>
      <c r="CG972" s="94"/>
      <c r="CH972" s="94"/>
      <c r="CI972" s="94"/>
      <c r="CJ972" s="94"/>
      <c r="CK972" s="94"/>
      <c r="CL972" s="94"/>
      <c r="CM972" s="94"/>
      <c r="CN972" s="94"/>
      <c r="CO972" s="94"/>
      <c r="CP972" s="94"/>
      <c r="CQ972" s="94"/>
      <c r="CR972" s="94"/>
      <c r="CS972" s="94"/>
      <c r="CT972" s="94"/>
      <c r="CU972" s="94"/>
      <c r="CV972" s="94"/>
      <c r="CW972" s="94"/>
      <c r="CX972" s="94"/>
      <c r="CY972" s="94"/>
      <c r="CZ972" s="94"/>
      <c r="DA972" s="94"/>
      <c r="DB972" s="94"/>
      <c r="DC972" s="94"/>
      <c r="DD972" s="94"/>
      <c r="DE972" s="94"/>
      <c r="DF972" s="94"/>
      <c r="DG972" s="94"/>
      <c r="DH972" s="94"/>
      <c r="DI972" s="94"/>
      <c r="DJ972" s="94"/>
      <c r="DK972" s="94"/>
      <c r="DL972" s="94"/>
      <c r="DM972" s="94"/>
      <c r="DN972" s="94"/>
      <c r="DO972" s="94"/>
      <c r="DP972" s="94"/>
      <c r="DQ972" s="94"/>
      <c r="DR972" s="94"/>
      <c r="DS972" s="94"/>
      <c r="DT972" s="94"/>
      <c r="DU972" s="94"/>
      <c r="DV972" s="94"/>
      <c r="DW972" s="94"/>
      <c r="DX972" s="94"/>
      <c r="DY972" s="94"/>
      <c r="DZ972" s="94"/>
      <c r="EA972" s="94"/>
      <c r="EB972" s="94"/>
      <c r="EC972" s="94"/>
      <c r="ED972" s="94"/>
      <c r="EE972" s="94"/>
      <c r="EF972" s="94"/>
      <c r="EG972" s="94"/>
      <c r="EH972" s="94"/>
      <c r="EI972" s="94"/>
      <c r="EJ972" s="94"/>
      <c r="EK972" s="94"/>
      <c r="EL972" s="94"/>
      <c r="EM972" s="94"/>
      <c r="EN972" s="94"/>
      <c r="EO972" s="94"/>
      <c r="EP972" s="94"/>
      <c r="EQ972" s="94"/>
      <c r="ER972" s="94"/>
      <c r="ES972" s="94"/>
      <c r="ET972" s="94"/>
      <c r="EU972" s="94"/>
      <c r="EV972" s="94"/>
      <c r="EW972" s="94"/>
      <c r="EX972" s="94"/>
      <c r="EY972" s="94"/>
      <c r="EZ972" s="94"/>
      <c r="FA972" s="94"/>
      <c r="FB972" s="94"/>
      <c r="FC972" s="94"/>
      <c r="FD972" s="94"/>
      <c r="FE972" s="94"/>
      <c r="FF972" s="94"/>
      <c r="FG972" s="94"/>
      <c r="FH972" s="94"/>
      <c r="FI972" s="94"/>
      <c r="FJ972" s="94"/>
      <c r="FK972" s="94"/>
      <c r="FL972" s="94"/>
      <c r="FM972" s="94"/>
      <c r="FN972" s="94"/>
      <c r="FO972" s="94"/>
      <c r="FP972" s="94"/>
      <c r="FQ972" s="94"/>
      <c r="FR972" s="94"/>
      <c r="FS972" s="94"/>
      <c r="FT972" s="94"/>
      <c r="FU972" s="94"/>
      <c r="FV972" s="94"/>
      <c r="FW972" s="94"/>
      <c r="FX972" s="94"/>
      <c r="FY972" s="94"/>
      <c r="FZ972" s="94"/>
      <c r="GA972" s="94"/>
      <c r="GB972" s="94"/>
      <c r="GC972" s="94"/>
      <c r="GD972" s="94"/>
      <c r="GE972" s="94"/>
      <c r="GF972" s="94"/>
      <c r="GG972" s="94"/>
      <c r="GH972" s="94"/>
      <c r="GI972" s="94"/>
      <c r="GJ972" s="94"/>
      <c r="GK972" s="94"/>
      <c r="GL972" s="94"/>
      <c r="GM972" s="94"/>
      <c r="GN972" s="94"/>
      <c r="GO972" s="94"/>
      <c r="GP972" s="94"/>
      <c r="GQ972" s="94"/>
      <c r="GR972" s="94"/>
      <c r="GS972" s="94"/>
      <c r="GT972" s="94"/>
      <c r="GU972" s="94"/>
      <c r="GV972" s="94"/>
      <c r="GW972" s="94"/>
      <c r="GX972" s="94"/>
      <c r="GY972" s="94"/>
      <c r="GZ972" s="94"/>
      <c r="HA972" s="94"/>
      <c r="HB972" s="94"/>
      <c r="HC972" s="94"/>
      <c r="HD972" s="94"/>
      <c r="HE972" s="94"/>
      <c r="HF972" s="94"/>
      <c r="HG972" s="94"/>
      <c r="HH972" s="94"/>
      <c r="HI972" s="94"/>
      <c r="HJ972" s="94"/>
      <c r="HK972" s="94"/>
      <c r="HL972" s="94"/>
      <c r="HM972" s="94"/>
      <c r="HN972" s="94"/>
      <c r="HO972" s="94"/>
      <c r="HP972" s="94"/>
      <c r="HQ972" s="94"/>
      <c r="HR972" s="94"/>
      <c r="HS972" s="94"/>
      <c r="HT972" s="94"/>
      <c r="HU972" s="94"/>
      <c r="HV972" s="94"/>
      <c r="HW972" s="94"/>
      <c r="HX972" s="94"/>
      <c r="HY972" s="94"/>
      <c r="HZ972" s="94"/>
      <c r="IA972" s="94"/>
      <c r="IB972" s="94"/>
      <c r="IC972" s="94"/>
      <c r="ID972" s="94"/>
      <c r="IE972" s="94"/>
      <c r="IF972" s="94"/>
      <c r="IG972" s="94"/>
      <c r="IH972" s="94"/>
      <c r="II972" s="94"/>
      <c r="IJ972" s="94"/>
      <c r="IK972" s="94"/>
      <c r="IL972" s="94"/>
      <c r="IM972" s="94"/>
      <c r="IN972" s="94"/>
      <c r="IO972" s="94"/>
      <c r="IP972" s="94"/>
      <c r="IQ972" s="94"/>
      <c r="IR972" s="94"/>
      <c r="IS972" s="94"/>
      <c r="IT972" s="94"/>
      <c r="IU972" s="94"/>
      <c r="IV972" s="94"/>
      <c r="IW972" s="94"/>
      <c r="IX972" s="94"/>
      <c r="IY972" s="94"/>
      <c r="IZ972" s="94"/>
      <c r="JA972" s="94"/>
      <c r="JB972" s="94"/>
      <c r="JC972" s="94"/>
    </row>
    <row r="973" spans="1:263" s="19" customFormat="1" x14ac:dyDescent="0.2">
      <c r="A973" s="207">
        <v>39990</v>
      </c>
      <c r="B973" s="193" t="s">
        <v>1848</v>
      </c>
      <c r="C973" s="193" t="s">
        <v>268</v>
      </c>
      <c r="D973" s="193" t="s">
        <v>141</v>
      </c>
      <c r="E973" s="193" t="s">
        <v>144</v>
      </c>
      <c r="F973" s="194">
        <v>35400</v>
      </c>
      <c r="G973" s="186">
        <v>1996</v>
      </c>
      <c r="H973" s="180" t="s">
        <v>1192</v>
      </c>
      <c r="I973" s="180" t="str">
        <f>LEFT($H973,2)</f>
        <v>NM</v>
      </c>
      <c r="J973" s="180" t="str">
        <f>RIGHT($H973,2)</f>
        <v>TX</v>
      </c>
      <c r="K973" s="180" t="str">
        <f>IF($L973=$M973,L973,CONCATENATE($L973,", ",IF(ISBLANK(N973),"",CONCATENATE(N973,", ")),$M973))</f>
        <v>Mountain, South Central</v>
      </c>
      <c r="L973" s="180" t="str">
        <f>INDEX('State '!$A$1:$C$62,MATCH($I973,'State '!$B:$B,0),3)</f>
        <v>Mountain</v>
      </c>
      <c r="M973" s="180" t="str">
        <f>INDEX('State '!$A$1:$C$62,MATCH($J973,'State '!$B:$B,0),3)</f>
        <v>South Central</v>
      </c>
      <c r="N973" s="180"/>
      <c r="O973" s="187">
        <v>14.6</v>
      </c>
      <c r="P973" s="187"/>
      <c r="Q973" s="187">
        <v>170</v>
      </c>
      <c r="R973" s="186">
        <v>30</v>
      </c>
      <c r="S973" s="180" t="s">
        <v>135</v>
      </c>
      <c r="T973" s="180" t="s">
        <v>390</v>
      </c>
      <c r="U973" s="180" t="s">
        <v>1849</v>
      </c>
      <c r="V973" s="180"/>
      <c r="W973" s="179"/>
      <c r="X973" s="179"/>
      <c r="Y973" s="179"/>
      <c r="AC973" s="94"/>
      <c r="AD973" s="94"/>
      <c r="AE973" s="94"/>
      <c r="AF973" s="94"/>
      <c r="AG973" s="94"/>
      <c r="AH973" s="94"/>
      <c r="AI973" s="94"/>
      <c r="AJ973" s="94"/>
      <c r="AK973" s="94"/>
      <c r="AL973" s="94"/>
      <c r="AM973" s="94"/>
      <c r="AN973" s="94"/>
      <c r="AO973" s="94"/>
      <c r="AP973" s="94"/>
      <c r="AQ973" s="94"/>
      <c r="AR973" s="94"/>
      <c r="AS973" s="94"/>
      <c r="AT973" s="94"/>
      <c r="AU973" s="94"/>
      <c r="AV973" s="94"/>
      <c r="AW973" s="94"/>
      <c r="AX973" s="94"/>
      <c r="AY973" s="94"/>
      <c r="AZ973" s="94"/>
      <c r="BA973" s="94"/>
      <c r="BB973" s="94"/>
      <c r="BC973" s="94"/>
      <c r="BD973" s="94"/>
      <c r="BE973" s="94"/>
      <c r="BF973" s="94"/>
      <c r="BG973" s="94"/>
      <c r="BH973" s="94"/>
      <c r="BI973" s="94"/>
      <c r="BJ973" s="94"/>
      <c r="BK973" s="94"/>
      <c r="BL973" s="94"/>
      <c r="BM973" s="94"/>
      <c r="BN973" s="94"/>
      <c r="BO973" s="94"/>
      <c r="BP973" s="94"/>
      <c r="BQ973" s="94"/>
      <c r="BR973" s="94"/>
      <c r="BS973" s="94"/>
      <c r="BT973" s="94"/>
      <c r="BU973" s="94"/>
      <c r="BV973" s="94"/>
      <c r="BW973" s="94"/>
      <c r="BX973" s="94"/>
      <c r="BY973" s="94"/>
      <c r="BZ973" s="94"/>
      <c r="CA973" s="94"/>
      <c r="CB973" s="94"/>
      <c r="CC973" s="94"/>
      <c r="CD973" s="94"/>
      <c r="CE973" s="94"/>
      <c r="CF973" s="94"/>
      <c r="CG973" s="94"/>
      <c r="CH973" s="94"/>
      <c r="CI973" s="94"/>
      <c r="CJ973" s="94"/>
      <c r="CK973" s="94"/>
      <c r="CL973" s="94"/>
      <c r="CM973" s="94"/>
      <c r="CN973" s="94"/>
      <c r="CO973" s="94"/>
      <c r="CP973" s="94"/>
      <c r="CQ973" s="94"/>
      <c r="CR973" s="94"/>
      <c r="CS973" s="94"/>
      <c r="CT973" s="94"/>
      <c r="CU973" s="94"/>
      <c r="CV973" s="94"/>
      <c r="CW973" s="94"/>
      <c r="CX973" s="94"/>
      <c r="CY973" s="94"/>
      <c r="CZ973" s="94"/>
      <c r="DA973" s="94"/>
      <c r="DB973" s="94"/>
      <c r="DC973" s="94"/>
      <c r="DD973" s="94"/>
      <c r="DE973" s="94"/>
      <c r="DF973" s="94"/>
      <c r="DG973" s="94"/>
      <c r="DH973" s="94"/>
      <c r="DI973" s="94"/>
      <c r="DJ973" s="94"/>
      <c r="DK973" s="94"/>
      <c r="DL973" s="94"/>
      <c r="DM973" s="94"/>
      <c r="DN973" s="94"/>
      <c r="DO973" s="94"/>
      <c r="DP973" s="94"/>
      <c r="DQ973" s="94"/>
      <c r="DR973" s="94"/>
      <c r="DS973" s="94"/>
      <c r="DT973" s="94"/>
      <c r="DU973" s="94"/>
      <c r="DV973" s="94"/>
      <c r="DW973" s="94"/>
      <c r="DX973" s="94"/>
      <c r="DY973" s="94"/>
      <c r="DZ973" s="94"/>
      <c r="EA973" s="94"/>
      <c r="EB973" s="94"/>
      <c r="EC973" s="94"/>
      <c r="ED973" s="94"/>
      <c r="EE973" s="94"/>
      <c r="EF973" s="94"/>
      <c r="EG973" s="94"/>
      <c r="EH973" s="94"/>
      <c r="EI973" s="94"/>
      <c r="EJ973" s="94"/>
      <c r="EK973" s="94"/>
      <c r="EL973" s="94"/>
      <c r="EM973" s="94"/>
      <c r="EN973" s="94"/>
      <c r="EO973" s="94"/>
      <c r="EP973" s="94"/>
      <c r="EQ973" s="94"/>
      <c r="ER973" s="94"/>
      <c r="ES973" s="94"/>
      <c r="ET973" s="94"/>
      <c r="EU973" s="94"/>
      <c r="EV973" s="94"/>
      <c r="EW973" s="94"/>
      <c r="EX973" s="94"/>
      <c r="EY973" s="94"/>
      <c r="EZ973" s="94"/>
      <c r="FA973" s="94"/>
      <c r="FB973" s="94"/>
      <c r="FC973" s="94"/>
      <c r="FD973" s="94"/>
      <c r="FE973" s="94"/>
      <c r="FF973" s="94"/>
      <c r="FG973" s="94"/>
      <c r="FH973" s="94"/>
      <c r="FI973" s="94"/>
      <c r="FJ973" s="94"/>
      <c r="FK973" s="94"/>
      <c r="FL973" s="94"/>
      <c r="FM973" s="94"/>
      <c r="FN973" s="94"/>
      <c r="FO973" s="94"/>
      <c r="FP973" s="94"/>
      <c r="FQ973" s="94"/>
      <c r="FR973" s="94"/>
      <c r="FS973" s="94"/>
      <c r="FT973" s="94"/>
      <c r="FU973" s="94"/>
      <c r="FV973" s="94"/>
      <c r="FW973" s="94"/>
      <c r="FX973" s="94"/>
      <c r="FY973" s="94"/>
      <c r="FZ973" s="94"/>
      <c r="GA973" s="94"/>
      <c r="GB973" s="94"/>
      <c r="GC973" s="94"/>
      <c r="GD973" s="94"/>
      <c r="GE973" s="94"/>
      <c r="GF973" s="94"/>
      <c r="GG973" s="94"/>
      <c r="GH973" s="94"/>
      <c r="GI973" s="94"/>
      <c r="GJ973" s="94"/>
      <c r="GK973" s="94"/>
      <c r="GL973" s="94"/>
      <c r="GM973" s="94"/>
      <c r="GN973" s="94"/>
      <c r="GO973" s="94"/>
      <c r="GP973" s="94"/>
      <c r="GQ973" s="94"/>
      <c r="GR973" s="94"/>
      <c r="GS973" s="94"/>
      <c r="GT973" s="94"/>
      <c r="GU973" s="94"/>
      <c r="GV973" s="94"/>
      <c r="GW973" s="94"/>
      <c r="GX973" s="94"/>
      <c r="GY973" s="94"/>
      <c r="GZ973" s="94"/>
      <c r="HA973" s="94"/>
      <c r="HB973" s="94"/>
      <c r="HC973" s="94"/>
      <c r="HD973" s="94"/>
      <c r="HE973" s="94"/>
      <c r="HF973" s="94"/>
      <c r="HG973" s="94"/>
      <c r="HH973" s="94"/>
      <c r="HI973" s="94"/>
      <c r="HJ973" s="94"/>
      <c r="HK973" s="94"/>
      <c r="HL973" s="94"/>
      <c r="HM973" s="94"/>
      <c r="HN973" s="94"/>
      <c r="HO973" s="94"/>
      <c r="HP973" s="94"/>
      <c r="HQ973" s="94"/>
      <c r="HR973" s="94"/>
      <c r="HS973" s="94"/>
      <c r="HT973" s="94"/>
      <c r="HU973" s="94"/>
      <c r="HV973" s="94"/>
      <c r="HW973" s="94"/>
      <c r="HX973" s="94"/>
      <c r="HY973" s="94"/>
      <c r="HZ973" s="94"/>
      <c r="IA973" s="94"/>
      <c r="IB973" s="94"/>
      <c r="IC973" s="94"/>
      <c r="ID973" s="94"/>
      <c r="IE973" s="94"/>
      <c r="IF973" s="94"/>
      <c r="IG973" s="94"/>
      <c r="IH973" s="94"/>
      <c r="II973" s="94"/>
      <c r="IJ973" s="94"/>
      <c r="IK973" s="94"/>
      <c r="IL973" s="94"/>
      <c r="IM973" s="94"/>
      <c r="IN973" s="94"/>
      <c r="IO973" s="94"/>
      <c r="IP973" s="94"/>
      <c r="IQ973" s="94"/>
      <c r="IR973" s="94"/>
      <c r="IS973" s="94"/>
      <c r="IT973" s="94"/>
      <c r="IU973" s="94"/>
      <c r="IV973" s="94"/>
      <c r="IW973" s="94"/>
      <c r="IX973" s="94"/>
      <c r="IY973" s="94"/>
      <c r="IZ973" s="94"/>
      <c r="JA973" s="94"/>
      <c r="JB973" s="94"/>
      <c r="JC973" s="94"/>
    </row>
    <row r="974" spans="1:263" s="19" customFormat="1" x14ac:dyDescent="0.2">
      <c r="A974" s="207">
        <v>39990</v>
      </c>
      <c r="B974" s="193" t="s">
        <v>1850</v>
      </c>
      <c r="C974" s="193" t="s">
        <v>271</v>
      </c>
      <c r="D974" s="193" t="s">
        <v>141</v>
      </c>
      <c r="E974" s="193" t="s">
        <v>144</v>
      </c>
      <c r="F974" s="194">
        <v>35370</v>
      </c>
      <c r="G974" s="186">
        <v>1996</v>
      </c>
      <c r="H974" s="180" t="s">
        <v>700</v>
      </c>
      <c r="I974" s="180" t="str">
        <f>LEFT($H974,2)</f>
        <v>MN</v>
      </c>
      <c r="J974" s="180" t="str">
        <f>RIGHT($H974,2)</f>
        <v>ND</v>
      </c>
      <c r="K974" s="180" t="str">
        <f>IF($L974=$M974,L974,CONCATENATE($L974,", ",IF(ISBLANK(N974),"",CONCATENATE(N974,", ")),$M974))</f>
        <v>Midwest, Mountain</v>
      </c>
      <c r="L974" s="180" t="str">
        <f>INDEX('State '!$A$1:$C$62,MATCH($I974,'State '!$B:$B,0),3)</f>
        <v>Midwest</v>
      </c>
      <c r="M974" s="180" t="str">
        <f>INDEX('State '!$A$1:$C$62,MATCH($J974,'State '!$B:$B,0),3)</f>
        <v>Mountain</v>
      </c>
      <c r="N974" s="180"/>
      <c r="O974" s="187"/>
      <c r="P974" s="187">
        <v>13.5</v>
      </c>
      <c r="Q974" s="187">
        <v>21</v>
      </c>
      <c r="R974" s="186"/>
      <c r="S974" s="180" t="s">
        <v>135</v>
      </c>
      <c r="T974" s="180" t="s">
        <v>390</v>
      </c>
      <c r="U974" s="180" t="s">
        <v>391</v>
      </c>
      <c r="V974" s="180"/>
      <c r="W974" s="179"/>
      <c r="X974" s="179"/>
      <c r="Y974" s="179"/>
      <c r="AC974" s="94"/>
      <c r="AD974" s="94"/>
      <c r="AE974" s="94"/>
      <c r="AF974" s="94"/>
      <c r="AG974" s="94"/>
      <c r="AH974" s="94"/>
      <c r="AI974" s="94"/>
      <c r="AJ974" s="94"/>
      <c r="AK974" s="94"/>
      <c r="AL974" s="94"/>
      <c r="AM974" s="94"/>
      <c r="AN974" s="94"/>
      <c r="AO974" s="94"/>
      <c r="AP974" s="94"/>
      <c r="AQ974" s="94"/>
      <c r="AR974" s="94"/>
      <c r="AS974" s="94"/>
      <c r="AT974" s="94"/>
      <c r="AU974" s="94"/>
      <c r="AV974" s="94"/>
      <c r="AW974" s="94"/>
      <c r="AX974" s="94"/>
      <c r="AY974" s="94"/>
      <c r="AZ974" s="94"/>
      <c r="BA974" s="94"/>
      <c r="BB974" s="94"/>
      <c r="BC974" s="94"/>
      <c r="BD974" s="94"/>
      <c r="BE974" s="94"/>
      <c r="BF974" s="94"/>
      <c r="BG974" s="94"/>
      <c r="BH974" s="94"/>
      <c r="BI974" s="94"/>
      <c r="BJ974" s="94"/>
      <c r="BK974" s="94"/>
      <c r="BL974" s="94"/>
      <c r="BM974" s="94"/>
      <c r="BN974" s="94"/>
      <c r="BO974" s="94"/>
      <c r="BP974" s="94"/>
      <c r="BQ974" s="94"/>
      <c r="BR974" s="94"/>
      <c r="BS974" s="94"/>
      <c r="BT974" s="94"/>
      <c r="BU974" s="94"/>
      <c r="BV974" s="94"/>
      <c r="BW974" s="94"/>
      <c r="BX974" s="94"/>
      <c r="BY974" s="94"/>
      <c r="BZ974" s="94"/>
      <c r="CA974" s="94"/>
      <c r="CB974" s="94"/>
      <c r="CC974" s="94"/>
      <c r="CD974" s="94"/>
      <c r="CE974" s="94"/>
      <c r="CF974" s="94"/>
      <c r="CG974" s="94"/>
      <c r="CH974" s="94"/>
      <c r="CI974" s="94"/>
      <c r="CJ974" s="94"/>
      <c r="CK974" s="94"/>
      <c r="CL974" s="94"/>
      <c r="CM974" s="94"/>
      <c r="CN974" s="94"/>
      <c r="CO974" s="94"/>
      <c r="CP974" s="94"/>
      <c r="CQ974" s="94"/>
      <c r="CR974" s="94"/>
      <c r="CS974" s="94"/>
      <c r="CT974" s="94"/>
      <c r="CU974" s="94"/>
      <c r="CV974" s="94"/>
      <c r="CW974" s="94"/>
      <c r="CX974" s="94"/>
      <c r="CY974" s="94"/>
      <c r="CZ974" s="94"/>
      <c r="DA974" s="94"/>
      <c r="DB974" s="94"/>
      <c r="DC974" s="94"/>
      <c r="DD974" s="94"/>
      <c r="DE974" s="94"/>
      <c r="DF974" s="94"/>
      <c r="DG974" s="94"/>
      <c r="DH974" s="94"/>
      <c r="DI974" s="94"/>
      <c r="DJ974" s="94"/>
      <c r="DK974" s="94"/>
      <c r="DL974" s="94"/>
      <c r="DM974" s="94"/>
      <c r="DN974" s="94"/>
      <c r="DO974" s="94"/>
      <c r="DP974" s="94"/>
      <c r="DQ974" s="94"/>
      <c r="DR974" s="94"/>
      <c r="DS974" s="94"/>
      <c r="DT974" s="94"/>
      <c r="DU974" s="94"/>
      <c r="DV974" s="94"/>
      <c r="DW974" s="94"/>
      <c r="DX974" s="94"/>
      <c r="DY974" s="94"/>
      <c r="DZ974" s="94"/>
      <c r="EA974" s="94"/>
      <c r="EB974" s="94"/>
      <c r="EC974" s="94"/>
      <c r="ED974" s="94"/>
      <c r="EE974" s="94"/>
      <c r="EF974" s="94"/>
      <c r="EG974" s="94"/>
      <c r="EH974" s="94"/>
      <c r="EI974" s="94"/>
      <c r="EJ974" s="94"/>
      <c r="EK974" s="94"/>
      <c r="EL974" s="94"/>
      <c r="EM974" s="94"/>
      <c r="EN974" s="94"/>
      <c r="EO974" s="94"/>
      <c r="EP974" s="94"/>
      <c r="EQ974" s="94"/>
      <c r="ER974" s="94"/>
      <c r="ES974" s="94"/>
      <c r="ET974" s="94"/>
      <c r="EU974" s="94"/>
      <c r="EV974" s="94"/>
      <c r="EW974" s="94"/>
      <c r="EX974" s="94"/>
      <c r="EY974" s="94"/>
      <c r="EZ974" s="94"/>
      <c r="FA974" s="94"/>
      <c r="FB974" s="94"/>
      <c r="FC974" s="94"/>
      <c r="FD974" s="94"/>
      <c r="FE974" s="94"/>
      <c r="FF974" s="94"/>
      <c r="FG974" s="94"/>
      <c r="FH974" s="94"/>
      <c r="FI974" s="94"/>
      <c r="FJ974" s="94"/>
      <c r="FK974" s="94"/>
      <c r="FL974" s="94"/>
      <c r="FM974" s="94"/>
      <c r="FN974" s="94"/>
      <c r="FO974" s="94"/>
      <c r="FP974" s="94"/>
      <c r="FQ974" s="94"/>
      <c r="FR974" s="94"/>
      <c r="FS974" s="94"/>
      <c r="FT974" s="94"/>
      <c r="FU974" s="94"/>
      <c r="FV974" s="94"/>
      <c r="FW974" s="94"/>
      <c r="FX974" s="94"/>
      <c r="FY974" s="94"/>
      <c r="FZ974" s="94"/>
      <c r="GA974" s="94"/>
      <c r="GB974" s="94"/>
      <c r="GC974" s="94"/>
      <c r="GD974" s="94"/>
      <c r="GE974" s="94"/>
      <c r="GF974" s="94"/>
      <c r="GG974" s="94"/>
      <c r="GH974" s="94"/>
      <c r="GI974" s="94"/>
      <c r="GJ974" s="94"/>
      <c r="GK974" s="94"/>
      <c r="GL974" s="94"/>
      <c r="GM974" s="94"/>
      <c r="GN974" s="94"/>
      <c r="GO974" s="94"/>
      <c r="GP974" s="94"/>
      <c r="GQ974" s="94"/>
      <c r="GR974" s="94"/>
      <c r="GS974" s="94"/>
      <c r="GT974" s="94"/>
      <c r="GU974" s="94"/>
      <c r="GV974" s="94"/>
      <c r="GW974" s="94"/>
      <c r="GX974" s="94"/>
      <c r="GY974" s="94"/>
      <c r="GZ974" s="94"/>
      <c r="HA974" s="94"/>
      <c r="HB974" s="94"/>
      <c r="HC974" s="94"/>
      <c r="HD974" s="94"/>
      <c r="HE974" s="94"/>
      <c r="HF974" s="94"/>
      <c r="HG974" s="94"/>
      <c r="HH974" s="94"/>
      <c r="HI974" s="94"/>
      <c r="HJ974" s="94"/>
      <c r="HK974" s="94"/>
      <c r="HL974" s="94"/>
      <c r="HM974" s="94"/>
      <c r="HN974" s="94"/>
      <c r="HO974" s="94"/>
      <c r="HP974" s="94"/>
      <c r="HQ974" s="94"/>
      <c r="HR974" s="94"/>
      <c r="HS974" s="94"/>
      <c r="HT974" s="94"/>
      <c r="HU974" s="94"/>
      <c r="HV974" s="94"/>
      <c r="HW974" s="94"/>
      <c r="HX974" s="94"/>
      <c r="HY974" s="94"/>
      <c r="HZ974" s="94"/>
      <c r="IA974" s="94"/>
      <c r="IB974" s="94"/>
      <c r="IC974" s="94"/>
      <c r="ID974" s="94"/>
      <c r="IE974" s="94"/>
      <c r="IF974" s="94"/>
      <c r="IG974" s="94"/>
      <c r="IH974" s="94"/>
      <c r="II974" s="94"/>
      <c r="IJ974" s="94"/>
      <c r="IK974" s="94"/>
      <c r="IL974" s="94"/>
      <c r="IM974" s="94"/>
      <c r="IN974" s="94"/>
      <c r="IO974" s="94"/>
      <c r="IP974" s="94"/>
      <c r="IQ974" s="94"/>
      <c r="IR974" s="94"/>
      <c r="IS974" s="94"/>
      <c r="IT974" s="94"/>
      <c r="IU974" s="94"/>
      <c r="IV974" s="94"/>
      <c r="IW974" s="94"/>
      <c r="IX974" s="94"/>
      <c r="IY974" s="94"/>
      <c r="IZ974" s="94"/>
      <c r="JA974" s="94"/>
      <c r="JB974" s="94"/>
      <c r="JC974" s="94"/>
    </row>
    <row r="975" spans="1:263" s="19" customFormat="1" x14ac:dyDescent="0.2">
      <c r="A975" s="207">
        <v>39990</v>
      </c>
      <c r="B975" s="193" t="s">
        <v>1851</v>
      </c>
      <c r="C975" s="193" t="s">
        <v>271</v>
      </c>
      <c r="D975" s="193" t="s">
        <v>141</v>
      </c>
      <c r="E975" s="193" t="s">
        <v>144</v>
      </c>
      <c r="F975" s="194">
        <v>35370</v>
      </c>
      <c r="G975" s="186">
        <v>1996</v>
      </c>
      <c r="H975" s="180" t="s">
        <v>1488</v>
      </c>
      <c r="I975" s="180" t="str">
        <f>LEFT($H975,2)</f>
        <v>SK</v>
      </c>
      <c r="J975" s="180" t="str">
        <f>RIGHT($H975,2)</f>
        <v>MN</v>
      </c>
      <c r="K975" s="180" t="str">
        <f>IF($L975=$M975,L975,CONCATENATE($L975,", ",IF(ISBLANK(N975),"",CONCATENATE(N975,", ")),$M975))</f>
        <v>Canada, Mountain, Midwest</v>
      </c>
      <c r="L975" s="180" t="str">
        <f>INDEX('State '!$A$1:$C$62,MATCH($I975,'State '!$B:$B,0),3)</f>
        <v>Canada</v>
      </c>
      <c r="M975" s="180" t="str">
        <f>INDEX('State '!$A$1:$C$62,MATCH($J975,'State '!$B:$B,0),3)</f>
        <v>Midwest</v>
      </c>
      <c r="N975" s="180" t="s">
        <v>2548</v>
      </c>
      <c r="O975" s="187">
        <v>8.4</v>
      </c>
      <c r="P975" s="187">
        <v>13.5</v>
      </c>
      <c r="Q975" s="187">
        <v>19.399999999999999</v>
      </c>
      <c r="R975" s="186">
        <v>24</v>
      </c>
      <c r="S975" s="180" t="s">
        <v>135</v>
      </c>
      <c r="T975" s="180" t="s">
        <v>390</v>
      </c>
      <c r="U975" s="180" t="s">
        <v>1852</v>
      </c>
      <c r="V975" s="180"/>
      <c r="W975" s="179"/>
      <c r="X975" s="218"/>
      <c r="Y975" s="218"/>
      <c r="AC975" s="94"/>
      <c r="AD975" s="94"/>
      <c r="AE975" s="94"/>
      <c r="AF975" s="94"/>
      <c r="AG975" s="94"/>
      <c r="AH975" s="94"/>
      <c r="AI975" s="94"/>
      <c r="AJ975" s="94"/>
      <c r="AK975" s="94"/>
      <c r="AL975" s="94"/>
      <c r="AM975" s="94"/>
      <c r="AN975" s="94"/>
      <c r="AO975" s="94"/>
      <c r="AP975" s="94"/>
      <c r="AQ975" s="94"/>
      <c r="AR975" s="94"/>
      <c r="AS975" s="94"/>
      <c r="AT975" s="94"/>
      <c r="AU975" s="94"/>
      <c r="AV975" s="94"/>
      <c r="AW975" s="94"/>
      <c r="AX975" s="94"/>
      <c r="AY975" s="94"/>
      <c r="AZ975" s="94"/>
      <c r="BA975" s="94"/>
      <c r="BB975" s="94"/>
      <c r="BC975" s="94"/>
      <c r="BD975" s="94"/>
      <c r="BE975" s="94"/>
      <c r="BF975" s="94"/>
      <c r="BG975" s="94"/>
      <c r="BH975" s="94"/>
      <c r="BI975" s="94"/>
      <c r="BJ975" s="94"/>
      <c r="BK975" s="94"/>
      <c r="BL975" s="94"/>
      <c r="BM975" s="94"/>
      <c r="BN975" s="94"/>
      <c r="BO975" s="94"/>
      <c r="BP975" s="94"/>
      <c r="BQ975" s="94"/>
      <c r="BR975" s="94"/>
      <c r="BS975" s="94"/>
      <c r="BT975" s="94"/>
      <c r="BU975" s="94"/>
      <c r="BV975" s="94"/>
      <c r="BW975" s="94"/>
      <c r="BX975" s="94"/>
      <c r="BY975" s="94"/>
      <c r="BZ975" s="94"/>
      <c r="CA975" s="94"/>
      <c r="CB975" s="94"/>
      <c r="CC975" s="94"/>
      <c r="CD975" s="94"/>
      <c r="CE975" s="94"/>
      <c r="CF975" s="94"/>
      <c r="CG975" s="94"/>
      <c r="CH975" s="94"/>
      <c r="CI975" s="94"/>
      <c r="CJ975" s="94"/>
      <c r="CK975" s="94"/>
      <c r="CL975" s="94"/>
      <c r="CM975" s="94"/>
      <c r="CN975" s="94"/>
      <c r="CO975" s="94"/>
      <c r="CP975" s="94"/>
      <c r="CQ975" s="94"/>
      <c r="CR975" s="94"/>
      <c r="CS975" s="94"/>
      <c r="CT975" s="94"/>
      <c r="CU975" s="94"/>
      <c r="CV975" s="94"/>
      <c r="CW975" s="94"/>
      <c r="CX975" s="94"/>
      <c r="CY975" s="94"/>
      <c r="CZ975" s="94"/>
      <c r="DA975" s="94"/>
      <c r="DB975" s="94"/>
      <c r="DC975" s="94"/>
      <c r="DD975" s="94"/>
      <c r="DE975" s="94"/>
      <c r="DF975" s="94"/>
      <c r="DG975" s="94"/>
      <c r="DH975" s="94"/>
      <c r="DI975" s="94"/>
      <c r="DJ975" s="94"/>
      <c r="DK975" s="94"/>
      <c r="DL975" s="94"/>
      <c r="DM975" s="94"/>
      <c r="DN975" s="94"/>
      <c r="DO975" s="94"/>
      <c r="DP975" s="94"/>
      <c r="DQ975" s="94"/>
      <c r="DR975" s="94"/>
      <c r="DS975" s="94"/>
      <c r="DT975" s="94"/>
      <c r="DU975" s="94"/>
      <c r="DV975" s="94"/>
      <c r="DW975" s="94"/>
      <c r="DX975" s="94"/>
      <c r="DY975" s="94"/>
      <c r="DZ975" s="94"/>
      <c r="EA975" s="94"/>
      <c r="EB975" s="94"/>
      <c r="EC975" s="94"/>
      <c r="ED975" s="94"/>
      <c r="EE975" s="94"/>
      <c r="EF975" s="94"/>
      <c r="EG975" s="94"/>
      <c r="EH975" s="94"/>
      <c r="EI975" s="94"/>
      <c r="EJ975" s="94"/>
      <c r="EK975" s="94"/>
      <c r="EL975" s="94"/>
      <c r="EM975" s="94"/>
      <c r="EN975" s="94"/>
      <c r="EO975" s="94"/>
      <c r="EP975" s="94"/>
      <c r="EQ975" s="94"/>
      <c r="ER975" s="94"/>
      <c r="ES975" s="94"/>
      <c r="ET975" s="94"/>
      <c r="EU975" s="94"/>
      <c r="EV975" s="94"/>
      <c r="EW975" s="94"/>
      <c r="EX975" s="94"/>
      <c r="EY975" s="94"/>
      <c r="EZ975" s="94"/>
      <c r="FA975" s="94"/>
      <c r="FB975" s="94"/>
      <c r="FC975" s="94"/>
      <c r="FD975" s="94"/>
      <c r="FE975" s="94"/>
      <c r="FF975" s="94"/>
      <c r="FG975" s="94"/>
      <c r="FH975" s="94"/>
      <c r="FI975" s="94"/>
      <c r="FJ975" s="94"/>
      <c r="FK975" s="94"/>
      <c r="FL975" s="94"/>
      <c r="FM975" s="94"/>
      <c r="FN975" s="94"/>
      <c r="FO975" s="94"/>
      <c r="FP975" s="94"/>
      <c r="FQ975" s="94"/>
      <c r="FR975" s="94"/>
      <c r="FS975" s="94"/>
      <c r="FT975" s="94"/>
      <c r="FU975" s="94"/>
      <c r="FV975" s="94"/>
      <c r="FW975" s="94"/>
      <c r="FX975" s="94"/>
      <c r="FY975" s="94"/>
      <c r="FZ975" s="94"/>
      <c r="GA975" s="94"/>
      <c r="GB975" s="94"/>
      <c r="GC975" s="94"/>
      <c r="GD975" s="94"/>
      <c r="GE975" s="94"/>
      <c r="GF975" s="94"/>
      <c r="GG975" s="94"/>
      <c r="GH975" s="94"/>
      <c r="GI975" s="94"/>
      <c r="GJ975" s="94"/>
      <c r="GK975" s="94"/>
      <c r="GL975" s="94"/>
      <c r="GM975" s="94"/>
      <c r="GN975" s="94"/>
      <c r="GO975" s="94"/>
      <c r="GP975" s="94"/>
      <c r="GQ975" s="94"/>
      <c r="GR975" s="94"/>
      <c r="GS975" s="94"/>
      <c r="GT975" s="94"/>
      <c r="GU975" s="94"/>
      <c r="GV975" s="94"/>
      <c r="GW975" s="94"/>
      <c r="GX975" s="94"/>
      <c r="GY975" s="94"/>
      <c r="GZ975" s="94"/>
      <c r="HA975" s="94"/>
      <c r="HB975" s="94"/>
      <c r="HC975" s="94"/>
      <c r="HD975" s="94"/>
      <c r="HE975" s="94"/>
      <c r="HF975" s="94"/>
      <c r="HG975" s="94"/>
      <c r="HH975" s="94"/>
      <c r="HI975" s="94"/>
      <c r="HJ975" s="94"/>
      <c r="HK975" s="94"/>
      <c r="HL975" s="94"/>
      <c r="HM975" s="94"/>
      <c r="HN975" s="94"/>
      <c r="HO975" s="94"/>
      <c r="HP975" s="94"/>
      <c r="HQ975" s="94"/>
      <c r="HR975" s="94"/>
      <c r="HS975" s="94"/>
      <c r="HT975" s="94"/>
      <c r="HU975" s="94"/>
      <c r="HV975" s="94"/>
      <c r="HW975" s="94"/>
      <c r="HX975" s="94"/>
      <c r="HY975" s="94"/>
      <c r="HZ975" s="94"/>
      <c r="IA975" s="94"/>
      <c r="IB975" s="94"/>
      <c r="IC975" s="94"/>
      <c r="ID975" s="94"/>
      <c r="IE975" s="94"/>
      <c r="IF975" s="94"/>
      <c r="IG975" s="94"/>
      <c r="IH975" s="94"/>
      <c r="II975" s="94"/>
      <c r="IJ975" s="94"/>
      <c r="IK975" s="94"/>
      <c r="IL975" s="94"/>
      <c r="IM975" s="94"/>
      <c r="IN975" s="94"/>
      <c r="IO975" s="94"/>
      <c r="IP975" s="94"/>
      <c r="IQ975" s="94"/>
      <c r="IR975" s="94"/>
      <c r="IS975" s="94"/>
      <c r="IT975" s="94"/>
      <c r="IU975" s="94"/>
      <c r="IV975" s="94"/>
      <c r="IW975" s="94"/>
      <c r="IX975" s="94"/>
      <c r="IY975" s="94"/>
      <c r="IZ975" s="94"/>
      <c r="JA975" s="94"/>
      <c r="JB975" s="94"/>
      <c r="JC975" s="94"/>
    </row>
    <row r="976" spans="1:263" s="19" customFormat="1" x14ac:dyDescent="0.2">
      <c r="A976" s="207">
        <v>39990</v>
      </c>
      <c r="B976" s="193" t="s">
        <v>1855</v>
      </c>
      <c r="C976" s="193" t="s">
        <v>366</v>
      </c>
      <c r="D976" s="193" t="s">
        <v>141</v>
      </c>
      <c r="E976" s="193" t="s">
        <v>144</v>
      </c>
      <c r="F976" s="194">
        <v>35370</v>
      </c>
      <c r="G976" s="186">
        <v>1996</v>
      </c>
      <c r="H976" s="180" t="s">
        <v>39</v>
      </c>
      <c r="I976" s="180" t="str">
        <f>LEFT($H976,2)</f>
        <v>MO</v>
      </c>
      <c r="J976" s="180" t="str">
        <f>RIGHT($H976,2)</f>
        <v>MO</v>
      </c>
      <c r="K976" s="180" t="str">
        <f>IF($L976=$M976,L976,CONCATENATE($L976,", ",IF(ISBLANK(N976),"",CONCATENATE(N976,", ")),$M976))</f>
        <v>Midwest</v>
      </c>
      <c r="L976" s="180" t="str">
        <f>INDEX('State '!$A$1:$C$62,MATCH($I976,'State '!$B:$B,0),3)</f>
        <v>Midwest</v>
      </c>
      <c r="M976" s="180" t="str">
        <f>INDEX('State '!$A$1:$C$62,MATCH($J976,'State '!$B:$B,0),3)</f>
        <v>Midwest</v>
      </c>
      <c r="N976" s="180"/>
      <c r="O976" s="187">
        <v>13.7</v>
      </c>
      <c r="P976" s="187">
        <v>28.2</v>
      </c>
      <c r="Q976" s="187">
        <v>23</v>
      </c>
      <c r="R976" s="186">
        <v>20</v>
      </c>
      <c r="S976" s="180" t="s">
        <v>135</v>
      </c>
      <c r="T976" s="180" t="s">
        <v>390</v>
      </c>
      <c r="U976" s="180" t="s">
        <v>1856</v>
      </c>
      <c r="V976" s="180"/>
      <c r="W976" s="179"/>
      <c r="X976" s="218"/>
      <c r="Y976" s="218"/>
    </row>
    <row r="977" spans="1:263" x14ac:dyDescent="0.2">
      <c r="A977" s="207">
        <v>39990</v>
      </c>
      <c r="B977" s="193" t="s">
        <v>1853</v>
      </c>
      <c r="C977" s="193" t="s">
        <v>1854</v>
      </c>
      <c r="D977" s="193" t="s">
        <v>141</v>
      </c>
      <c r="E977" s="193" t="s">
        <v>144</v>
      </c>
      <c r="F977" s="194">
        <v>35430</v>
      </c>
      <c r="G977" s="186">
        <v>1996</v>
      </c>
      <c r="H977" s="180" t="s">
        <v>46</v>
      </c>
      <c r="I977" s="180" t="str">
        <f>LEFT($H977,2)</f>
        <v>KS</v>
      </c>
      <c r="J977" s="180" t="str">
        <f>RIGHT($H977,2)</f>
        <v>KS</v>
      </c>
      <c r="K977" s="180" t="str">
        <f>IF($L977=$M977,L977,CONCATENATE($L977,", ",IF(ISBLANK(N977),"",CONCATENATE(N977,", ")),$M977))</f>
        <v>South Central</v>
      </c>
      <c r="L977" s="180" t="str">
        <f>INDEX('State '!$A$1:$C$62,MATCH($I977,'State '!$B:$B,0),3)</f>
        <v>South Central</v>
      </c>
      <c r="M977" s="180" t="str">
        <f>INDEX('State '!$A$1:$C$62,MATCH($J977,'State '!$B:$B,0),3)</f>
        <v>South Central</v>
      </c>
      <c r="N977" s="180"/>
      <c r="O977" s="187">
        <v>10</v>
      </c>
      <c r="P977" s="187">
        <v>9.1999999999999993</v>
      </c>
      <c r="Q977" s="187">
        <v>55</v>
      </c>
      <c r="R977" s="186">
        <v>16</v>
      </c>
      <c r="S977" s="180" t="s">
        <v>135</v>
      </c>
      <c r="T977" s="180" t="s">
        <v>390</v>
      </c>
      <c r="U977" s="180" t="s">
        <v>391</v>
      </c>
      <c r="V977" s="180"/>
      <c r="W977" s="179"/>
      <c r="X977" s="179"/>
      <c r="Y977" s="179"/>
      <c r="Z977" s="94"/>
      <c r="AA977" s="94"/>
      <c r="AB977" s="94"/>
    </row>
    <row r="978" spans="1:263" x14ac:dyDescent="0.2">
      <c r="A978" s="104">
        <v>43124</v>
      </c>
      <c r="B978" s="82" t="s">
        <v>2000</v>
      </c>
      <c r="C978" s="82" t="s">
        <v>201</v>
      </c>
      <c r="D978" s="82" t="s">
        <v>141</v>
      </c>
      <c r="E978" s="82" t="s">
        <v>2452</v>
      </c>
      <c r="F978" s="63"/>
      <c r="G978" s="64"/>
      <c r="H978" s="104" t="s">
        <v>2001</v>
      </c>
      <c r="I978" s="104" t="str">
        <f>LEFT($H978,2)</f>
        <v>NY</v>
      </c>
      <c r="J978" s="104" t="str">
        <f>RIGHT($H978,2)</f>
        <v>MA</v>
      </c>
      <c r="K978" s="159" t="str">
        <f>IF($L978=$M978,L978,CONCATENATE($L978,", ",IF(ISBLANK(N978),"",CONCATENATE(N978,", ")),$M978))</f>
        <v>Northeast</v>
      </c>
      <c r="L978" s="104" t="str">
        <f>INDEX('State '!$A$1:$C$62,MATCH($I978,'State '!$B:$B,0),3)</f>
        <v>Northeast</v>
      </c>
      <c r="M978" s="104" t="str">
        <f>INDEX('State '!$A$1:$C$62,MATCH($J978,'State '!$B:$B,0),3)</f>
        <v>Northeast</v>
      </c>
      <c r="N978" s="104"/>
      <c r="O978" s="171">
        <v>3000</v>
      </c>
      <c r="P978" s="210">
        <v>123</v>
      </c>
      <c r="Q978" s="173">
        <v>925</v>
      </c>
      <c r="R978" s="105"/>
      <c r="S978" s="104" t="s">
        <v>135</v>
      </c>
      <c r="T978" s="104" t="s">
        <v>390</v>
      </c>
      <c r="U978" s="104" t="s">
        <v>391</v>
      </c>
      <c r="V978" s="104" t="s">
        <v>2250</v>
      </c>
      <c r="W978" s="82"/>
      <c r="X978" s="82"/>
      <c r="Y978" s="106"/>
      <c r="Z978" s="94"/>
      <c r="AA978" s="94"/>
      <c r="AB978" s="94"/>
    </row>
    <row r="979" spans="1:263" x14ac:dyDescent="0.2">
      <c r="A979" s="104">
        <v>43124</v>
      </c>
      <c r="B979" s="82" t="s">
        <v>2279</v>
      </c>
      <c r="C979" s="82" t="s">
        <v>200</v>
      </c>
      <c r="D979" s="82" t="s">
        <v>141</v>
      </c>
      <c r="E979" s="82" t="s">
        <v>2452</v>
      </c>
      <c r="F979" s="63"/>
      <c r="G979" s="64"/>
      <c r="H979" s="104" t="s">
        <v>872</v>
      </c>
      <c r="I979" s="104" t="str">
        <f>LEFT($H979,2)</f>
        <v>OH</v>
      </c>
      <c r="J979" s="104" t="str">
        <f>RIGHT($H979,2)</f>
        <v>NJ</v>
      </c>
      <c r="K979" s="159" t="str">
        <f>IF($L979=$M979,L979,CONCATENATE($L979,", ",IF(ISBLANK(N979),"",CONCATENATE(N979,", ")),$M979))</f>
        <v>Northeast</v>
      </c>
      <c r="L979" s="104" t="str">
        <f>INDEX('State '!$A$1:$C$62,MATCH($I979,'State '!$B:$B,0),3)</f>
        <v>Northeast</v>
      </c>
      <c r="M979" s="104" t="str">
        <f>INDEX('State '!$A$1:$C$62,MATCH($J979,'State '!$B:$B,0),3)</f>
        <v>Northeast</v>
      </c>
      <c r="N979" s="104"/>
      <c r="O979" s="171"/>
      <c r="P979" s="210"/>
      <c r="Q979" s="173">
        <v>1000</v>
      </c>
      <c r="R979" s="105"/>
      <c r="S979" s="104" t="s">
        <v>135</v>
      </c>
      <c r="T979" s="104" t="s">
        <v>390</v>
      </c>
      <c r="U979" s="104" t="s">
        <v>391</v>
      </c>
      <c r="V979" s="104" t="s">
        <v>2250</v>
      </c>
      <c r="W979" s="82"/>
      <c r="X979" s="82"/>
      <c r="Y979" s="106"/>
      <c r="Z979" s="94"/>
      <c r="AA979" s="94"/>
      <c r="AB979" s="94"/>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c r="CX979" s="19"/>
      <c r="CY979" s="19"/>
      <c r="CZ979" s="19"/>
      <c r="DA979" s="19"/>
      <c r="DB979" s="19"/>
      <c r="DC979" s="19"/>
      <c r="DD979" s="19"/>
      <c r="DE979" s="19"/>
      <c r="DF979" s="19"/>
      <c r="DG979" s="19"/>
      <c r="DH979" s="19"/>
      <c r="DI979" s="19"/>
      <c r="DJ979" s="19"/>
      <c r="DK979" s="19"/>
      <c r="DL979" s="19"/>
      <c r="DM979" s="19"/>
      <c r="DN979" s="19"/>
      <c r="DO979" s="19"/>
      <c r="DP979" s="19"/>
      <c r="DQ979" s="19"/>
      <c r="DR979" s="19"/>
      <c r="DS979" s="19"/>
      <c r="DT979" s="19"/>
      <c r="DU979" s="19"/>
      <c r="DV979" s="19"/>
      <c r="DW979" s="19"/>
      <c r="DX979" s="19"/>
      <c r="DY979" s="19"/>
      <c r="DZ979" s="19"/>
      <c r="EA979" s="19"/>
      <c r="EB979" s="19"/>
      <c r="EC979" s="19"/>
      <c r="ED979" s="19"/>
      <c r="EE979" s="19"/>
      <c r="EF979" s="19"/>
      <c r="EG979" s="19"/>
      <c r="EH979" s="19"/>
      <c r="EI979" s="19"/>
      <c r="EJ979" s="19"/>
      <c r="EK979" s="19"/>
      <c r="EL979" s="19"/>
      <c r="EM979" s="19"/>
      <c r="EN979" s="19"/>
      <c r="EO979" s="19"/>
      <c r="EP979" s="19"/>
      <c r="EQ979" s="19"/>
      <c r="ER979" s="19"/>
      <c r="ES979" s="19"/>
      <c r="ET979" s="19"/>
      <c r="EU979" s="19"/>
      <c r="EV979" s="19"/>
      <c r="EW979" s="19"/>
      <c r="EX979" s="19"/>
      <c r="EY979" s="19"/>
      <c r="EZ979" s="19"/>
      <c r="FA979" s="19"/>
      <c r="FB979" s="19"/>
      <c r="FC979" s="19"/>
      <c r="FD979" s="19"/>
      <c r="FE979" s="19"/>
      <c r="FF979" s="19"/>
      <c r="FG979" s="19"/>
      <c r="FH979" s="19"/>
      <c r="FI979" s="19"/>
      <c r="FJ979" s="19"/>
      <c r="FK979" s="19"/>
      <c r="FL979" s="19"/>
      <c r="FM979" s="19"/>
      <c r="FN979" s="19"/>
      <c r="FO979" s="19"/>
      <c r="FP979" s="19"/>
      <c r="FQ979" s="19"/>
      <c r="FR979" s="19"/>
      <c r="FS979" s="19"/>
      <c r="FT979" s="19"/>
      <c r="FU979" s="19"/>
      <c r="FV979" s="19"/>
      <c r="FW979" s="19"/>
      <c r="FX979" s="19"/>
      <c r="FY979" s="19"/>
      <c r="FZ979" s="19"/>
      <c r="GA979" s="19"/>
      <c r="GB979" s="19"/>
      <c r="GC979" s="19"/>
      <c r="GD979" s="19"/>
      <c r="GE979" s="19"/>
      <c r="GF979" s="19"/>
      <c r="GG979" s="19"/>
      <c r="GH979" s="19"/>
      <c r="GI979" s="19"/>
      <c r="GJ979" s="19"/>
      <c r="GK979" s="19"/>
      <c r="GL979" s="19"/>
      <c r="GM979" s="19"/>
      <c r="GN979" s="19"/>
      <c r="GO979" s="19"/>
      <c r="GP979" s="19"/>
      <c r="GQ979" s="19"/>
      <c r="GR979" s="19"/>
      <c r="GS979" s="19"/>
      <c r="GT979" s="19"/>
      <c r="GU979" s="19"/>
      <c r="GV979" s="19"/>
      <c r="GW979" s="19"/>
      <c r="GX979" s="19"/>
      <c r="GY979" s="19"/>
      <c r="GZ979" s="19"/>
      <c r="HA979" s="19"/>
      <c r="HB979" s="19"/>
      <c r="HC979" s="19"/>
      <c r="HD979" s="19"/>
      <c r="HE979" s="19"/>
      <c r="HF979" s="19"/>
      <c r="HG979" s="19"/>
      <c r="HH979" s="19"/>
      <c r="HI979" s="19"/>
      <c r="HJ979" s="19"/>
      <c r="HK979" s="19"/>
      <c r="HL979" s="19"/>
      <c r="HM979" s="19"/>
      <c r="HN979" s="19"/>
      <c r="HO979" s="19"/>
      <c r="HP979" s="19"/>
      <c r="HQ979" s="19"/>
      <c r="HR979" s="19"/>
      <c r="HS979" s="19"/>
      <c r="HT979" s="19"/>
      <c r="HU979" s="19"/>
      <c r="HV979" s="19"/>
      <c r="HW979" s="19"/>
      <c r="HX979" s="19"/>
      <c r="HY979" s="19"/>
      <c r="HZ979" s="19"/>
      <c r="IA979" s="19"/>
      <c r="IB979" s="19"/>
      <c r="IC979" s="19"/>
      <c r="ID979" s="19"/>
      <c r="IE979" s="19"/>
      <c r="IF979" s="19"/>
      <c r="IG979" s="19"/>
      <c r="IH979" s="19"/>
      <c r="II979" s="19"/>
      <c r="IJ979" s="19"/>
      <c r="IK979" s="19"/>
      <c r="IL979" s="19"/>
      <c r="IM979" s="19"/>
      <c r="IN979" s="19"/>
      <c r="IO979" s="19"/>
      <c r="IP979" s="19"/>
      <c r="IQ979" s="19"/>
      <c r="IR979" s="19"/>
      <c r="IS979" s="19"/>
      <c r="IT979" s="19"/>
      <c r="IU979" s="19"/>
      <c r="IV979" s="19"/>
      <c r="IW979" s="19"/>
      <c r="IX979" s="19"/>
      <c r="IY979" s="19"/>
      <c r="IZ979" s="19"/>
      <c r="JA979" s="19"/>
      <c r="JB979" s="19"/>
      <c r="JC979" s="19"/>
    </row>
    <row r="980" spans="1:263" s="19" customFormat="1" x14ac:dyDescent="0.2">
      <c r="A980" s="104">
        <v>43291</v>
      </c>
      <c r="B980" s="82" t="s">
        <v>2408</v>
      </c>
      <c r="C980" s="82" t="s">
        <v>1902</v>
      </c>
      <c r="D980" s="82" t="s">
        <v>141</v>
      </c>
      <c r="E980" s="82" t="s">
        <v>2452</v>
      </c>
      <c r="F980" s="63"/>
      <c r="G980" s="105"/>
      <c r="H980" s="104" t="s">
        <v>2409</v>
      </c>
      <c r="I980" s="104" t="str">
        <f>LEFT($H980,2)</f>
        <v>OK</v>
      </c>
      <c r="J980" s="104" t="str">
        <f>RIGHT($H980,2)</f>
        <v>KS</v>
      </c>
      <c r="K980" s="159" t="str">
        <f>IF($L980=$M980,L980,CONCATENATE($L980,", ",IF(ISBLANK(N980),"",CONCATENATE(N980,", ")),$M980))</f>
        <v>South Central</v>
      </c>
      <c r="L980" s="104" t="str">
        <f>INDEX('State '!$A$1:$C$62,MATCH($I980,'State '!$B:$B,0),3)</f>
        <v>South Central</v>
      </c>
      <c r="M980" s="104" t="str">
        <f>INDEX('State '!$A$1:$C$62,MATCH($J980,'State '!$B:$B,0),3)</f>
        <v>South Central</v>
      </c>
      <c r="N980" s="104"/>
      <c r="O980" s="171"/>
      <c r="P980" s="210">
        <v>48</v>
      </c>
      <c r="Q980" s="173">
        <v>631</v>
      </c>
      <c r="R980" s="105"/>
      <c r="S980" s="104" t="s">
        <v>135</v>
      </c>
      <c r="T980" s="104" t="s">
        <v>390</v>
      </c>
      <c r="U980" s="104" t="s">
        <v>2410</v>
      </c>
      <c r="V980" s="104" t="s">
        <v>2250</v>
      </c>
      <c r="W980" s="82" t="s">
        <v>2669</v>
      </c>
      <c r="X980" s="82"/>
      <c r="Y980" s="106"/>
    </row>
    <row r="981" spans="1:263" s="19" customFormat="1" x14ac:dyDescent="0.2">
      <c r="A981" s="119">
        <v>43756</v>
      </c>
      <c r="B981" s="84" t="s">
        <v>2676</v>
      </c>
      <c r="C981" s="84" t="s">
        <v>2677</v>
      </c>
      <c r="D981" s="84" t="s">
        <v>137</v>
      </c>
      <c r="E981" s="84" t="s">
        <v>2452</v>
      </c>
      <c r="F981" s="117"/>
      <c r="G981" s="120"/>
      <c r="H981" s="119" t="s">
        <v>700</v>
      </c>
      <c r="I981" s="119" t="str">
        <f>LEFT($H981,2)</f>
        <v>MN</v>
      </c>
      <c r="J981" s="119" t="str">
        <f>RIGHT($H981,2)</f>
        <v>ND</v>
      </c>
      <c r="K981" s="159" t="str">
        <f>IF($L981=$M981,L981,CONCATENATE($L981,", ",IF(ISBLANK(N981),"",CONCATENATE(N981,", ")),$M981))</f>
        <v>Midwest, Mountain</v>
      </c>
      <c r="L981" s="104" t="str">
        <f>INDEX('State '!$A$1:$C$62,MATCH($I981,'State '!$B:$B,0),3)</f>
        <v>Midwest</v>
      </c>
      <c r="M981" s="104" t="str">
        <f>INDEX('State '!$A$1:$C$62,MATCH($J981,'State '!$B:$B,0),3)</f>
        <v>Mountain</v>
      </c>
      <c r="N981" s="104"/>
      <c r="O981" s="172">
        <v>3.2</v>
      </c>
      <c r="P981" s="212">
        <v>17.3</v>
      </c>
      <c r="Q981" s="174"/>
      <c r="R981" s="120" t="s">
        <v>2679</v>
      </c>
      <c r="S981" s="119" t="s">
        <v>135</v>
      </c>
      <c r="T981" s="119" t="s">
        <v>390</v>
      </c>
      <c r="U981" s="119" t="s">
        <v>2678</v>
      </c>
      <c r="V981" s="104" t="s">
        <v>2250</v>
      </c>
      <c r="W981" s="82" t="s">
        <v>3004</v>
      </c>
      <c r="X981" s="82"/>
      <c r="Y981" s="106"/>
    </row>
    <row r="982" spans="1:263" s="19" customFormat="1" x14ac:dyDescent="0.2">
      <c r="A982" s="104">
        <v>42614</v>
      </c>
      <c r="B982" s="82" t="s">
        <v>2045</v>
      </c>
      <c r="C982" s="82" t="s">
        <v>2095</v>
      </c>
      <c r="D982" s="82" t="s">
        <v>137</v>
      </c>
      <c r="E982" s="82" t="s">
        <v>2293</v>
      </c>
      <c r="F982" s="63"/>
      <c r="G982" s="64"/>
      <c r="H982" s="104" t="s">
        <v>1897</v>
      </c>
      <c r="I982" s="104" t="str">
        <f>LEFT($H982,2)</f>
        <v>ND</v>
      </c>
      <c r="J982" s="104" t="str">
        <f>RIGHT($H982,2)</f>
        <v>MN</v>
      </c>
      <c r="K982" s="159" t="str">
        <f>IF($L982=$M982,L982,CONCATENATE($L982,", ",IF(ISBLANK(N982),"",CONCATENATE(N982,", ")),$M982))</f>
        <v>Mountain, Midwest</v>
      </c>
      <c r="L982" s="104" t="str">
        <f>INDEX('State '!$A$1:$C$62,MATCH($I982,'State '!$B:$B,0),3)</f>
        <v>Mountain</v>
      </c>
      <c r="M982" s="104" t="str">
        <f>INDEX('State '!$A$1:$C$62,MATCH($J982,'State '!$B:$B,0),3)</f>
        <v>Midwest</v>
      </c>
      <c r="N982" s="104"/>
      <c r="O982" s="171">
        <v>650</v>
      </c>
      <c r="P982" s="210">
        <v>24</v>
      </c>
      <c r="Q982" s="173">
        <v>400</v>
      </c>
      <c r="R982" s="105"/>
      <c r="S982" s="104" t="s">
        <v>135</v>
      </c>
      <c r="T982" s="104" t="s">
        <v>390</v>
      </c>
      <c r="U982" s="104"/>
      <c r="V982" s="104" t="s">
        <v>2250</v>
      </c>
      <c r="W982" s="82"/>
      <c r="X982" s="82"/>
      <c r="Y982" s="106"/>
    </row>
    <row r="983" spans="1:263" s="19" customFormat="1" x14ac:dyDescent="0.2">
      <c r="A983" s="104">
        <v>43124</v>
      </c>
      <c r="B983" s="83" t="s">
        <v>2192</v>
      </c>
      <c r="C983" s="83" t="s">
        <v>2451</v>
      </c>
      <c r="D983" s="83" t="s">
        <v>134</v>
      </c>
      <c r="E983" s="113" t="s">
        <v>2452</v>
      </c>
      <c r="F983" s="65"/>
      <c r="G983" s="122"/>
      <c r="H983" s="104" t="s">
        <v>6</v>
      </c>
      <c r="I983" s="104" t="str">
        <f>LEFT($H983,2)</f>
        <v>TX</v>
      </c>
      <c r="J983" s="104" t="str">
        <f>RIGHT($H983,2)</f>
        <v>TX</v>
      </c>
      <c r="K983" s="159" t="str">
        <f>IF($L983=$M983,L983,CONCATENATE($L983,", ",IF(ISBLANK(N983),"",CONCATENATE(N983,", ")),$M983))</f>
        <v>South Central</v>
      </c>
      <c r="L983" s="104" t="str">
        <f>INDEX('State '!$A$1:$C$62,MATCH($I983,'State '!$B:$B,0),3)</f>
        <v>South Central</v>
      </c>
      <c r="M983" s="104" t="str">
        <f>INDEX('State '!$A$1:$C$62,MATCH($J983,'State '!$B:$B,0),3)</f>
        <v>South Central</v>
      </c>
      <c r="N983" s="104"/>
      <c r="O983" s="171"/>
      <c r="P983" s="211">
        <f>53+26</f>
        <v>79</v>
      </c>
      <c r="Q983" s="123">
        <v>600</v>
      </c>
      <c r="R983" s="66" t="s">
        <v>570</v>
      </c>
      <c r="S983" s="114" t="s">
        <v>139</v>
      </c>
      <c r="T983" s="115" t="s">
        <v>188</v>
      </c>
      <c r="U983" s="116" t="s">
        <v>391</v>
      </c>
      <c r="V983" s="104" t="s">
        <v>2247</v>
      </c>
      <c r="W983" s="82"/>
      <c r="X983" s="82"/>
      <c r="Y983" s="106"/>
    </row>
    <row r="984" spans="1:263" s="19" customFormat="1" x14ac:dyDescent="0.2">
      <c r="A984" s="104">
        <v>43655</v>
      </c>
      <c r="B984" s="84" t="s">
        <v>2638</v>
      </c>
      <c r="C984" s="84" t="s">
        <v>263</v>
      </c>
      <c r="D984" s="84" t="s">
        <v>134</v>
      </c>
      <c r="E984" s="84" t="s">
        <v>2293</v>
      </c>
      <c r="F984" s="117"/>
      <c r="G984" s="118"/>
      <c r="H984" s="119" t="s">
        <v>487</v>
      </c>
      <c r="I984" s="119" t="str">
        <f>LEFT($H984,2)</f>
        <v>PA</v>
      </c>
      <c r="J984" s="119" t="str">
        <f>RIGHT($H984,2)</f>
        <v>WV</v>
      </c>
      <c r="K984" s="159" t="str">
        <f>IF($L984=$M984,L984,CONCATENATE($L984,", ",IF(ISBLANK(N984),"",CONCATENATE(N984,", ")),$M984))</f>
        <v>Northeast</v>
      </c>
      <c r="L984" s="104" t="str">
        <f>INDEX('State '!$A$1:$C$62,MATCH($I984,'State '!$B:$B,0),3)</f>
        <v>Northeast</v>
      </c>
      <c r="M984" s="104" t="str">
        <f>INDEX('State '!$A$1:$C$62,MATCH($J984,'State '!$B:$B,0),3)</f>
        <v>Northeast</v>
      </c>
      <c r="N984" s="104"/>
      <c r="O984" s="172">
        <v>24.97</v>
      </c>
      <c r="P984" s="212">
        <v>3.37</v>
      </c>
      <c r="Q984" s="174">
        <v>47.5</v>
      </c>
      <c r="R984" s="120">
        <v>8</v>
      </c>
      <c r="S984" s="104" t="s">
        <v>135</v>
      </c>
      <c r="T984" s="104" t="s">
        <v>390</v>
      </c>
      <c r="U984" s="119" t="s">
        <v>2639</v>
      </c>
      <c r="V984" s="104" t="s">
        <v>2250</v>
      </c>
      <c r="W984" s="82" t="s">
        <v>3010</v>
      </c>
      <c r="X984" s="82" t="s">
        <v>2955</v>
      </c>
      <c r="Y984" s="176" t="s">
        <v>3009</v>
      </c>
    </row>
    <row r="985" spans="1:263" s="19" customFormat="1" x14ac:dyDescent="0.2">
      <c r="A985" s="119">
        <v>43756</v>
      </c>
      <c r="B985" s="84" t="s">
        <v>2671</v>
      </c>
      <c r="C985" s="84" t="s">
        <v>2470</v>
      </c>
      <c r="D985" s="84" t="s">
        <v>134</v>
      </c>
      <c r="E985" s="84" t="s">
        <v>2452</v>
      </c>
      <c r="F985" s="117"/>
      <c r="G985" s="120"/>
      <c r="H985" s="119" t="s">
        <v>33</v>
      </c>
      <c r="I985" s="119" t="str">
        <f>LEFT($H985,2)</f>
        <v>WV</v>
      </c>
      <c r="J985" s="119" t="str">
        <f>RIGHT($H985,2)</f>
        <v>WV</v>
      </c>
      <c r="K985" s="159" t="str">
        <f>IF($L985=$M985,L985,CONCATENATE($L985,", ",IF(ISBLANK(N985),"",CONCATENATE(N985,", ")),$M985))</f>
        <v>Northeast</v>
      </c>
      <c r="L985" s="104" t="str">
        <f>INDEX('State '!$A$1:$C$62,MATCH($I985,'State '!$B:$B,0),3)</f>
        <v>Northeast</v>
      </c>
      <c r="M985" s="104" t="str">
        <f>INDEX('State '!$A$1:$C$62,MATCH($J985,'State '!$B:$B,0),3)</f>
        <v>Northeast</v>
      </c>
      <c r="N985" s="104"/>
      <c r="O985" s="172">
        <v>20.100000000000001</v>
      </c>
      <c r="P985" s="212">
        <v>5</v>
      </c>
      <c r="Q985" s="174">
        <v>85</v>
      </c>
      <c r="R985" s="120">
        <v>12</v>
      </c>
      <c r="S985" s="119" t="s">
        <v>139</v>
      </c>
      <c r="T985" s="119" t="s">
        <v>390</v>
      </c>
      <c r="U985" s="119" t="s">
        <v>2672</v>
      </c>
      <c r="V985" s="104" t="s">
        <v>2247</v>
      </c>
      <c r="W985" s="82" t="s">
        <v>3011</v>
      </c>
      <c r="X985" s="82" t="s">
        <v>2953</v>
      </c>
      <c r="Y985" s="163"/>
    </row>
    <row r="986" spans="1:263" x14ac:dyDescent="0.2">
      <c r="A986" s="104">
        <v>43756</v>
      </c>
      <c r="B986" s="82" t="s">
        <v>2403</v>
      </c>
      <c r="C986" s="82" t="s">
        <v>2404</v>
      </c>
      <c r="D986" s="82" t="s">
        <v>137</v>
      </c>
      <c r="E986" s="82" t="s">
        <v>2452</v>
      </c>
      <c r="F986" s="63"/>
      <c r="G986" s="105"/>
      <c r="H986" s="104" t="s">
        <v>2405</v>
      </c>
      <c r="I986" s="104" t="str">
        <f>LEFT($H986,2)</f>
        <v>WA</v>
      </c>
      <c r="J986" s="104" t="str">
        <f>RIGHT($H986,2)</f>
        <v>BC</v>
      </c>
      <c r="K986" s="159" t="str">
        <f>IF($L986=$M986,L986,CONCATENATE($L986,", ",IF(ISBLANK(N986),"",CONCATENATE(N986,", ")),$M986))</f>
        <v>Pacific, Canada</v>
      </c>
      <c r="L986" s="104" t="str">
        <f>INDEX('State '!$A$1:$C$62,MATCH($I986,'State '!$B:$B,0),3)</f>
        <v>Pacific</v>
      </c>
      <c r="M986" s="104" t="str">
        <f>INDEX('State '!$A$1:$C$62,MATCH($J986,'State '!$B:$B,0),3)</f>
        <v>Canada</v>
      </c>
      <c r="N986" s="104"/>
      <c r="O986" s="171"/>
      <c r="P986" s="210">
        <v>81</v>
      </c>
      <c r="Q986" s="173">
        <v>700</v>
      </c>
      <c r="R986" s="105">
        <v>36</v>
      </c>
      <c r="S986" s="104" t="s">
        <v>135</v>
      </c>
      <c r="T986" s="104"/>
      <c r="U986" s="104"/>
      <c r="V986" s="104" t="s">
        <v>2250</v>
      </c>
      <c r="W986" s="82" t="s">
        <v>3014</v>
      </c>
      <c r="X986" s="82"/>
      <c r="Y986" s="106"/>
      <c r="Z986" s="94"/>
      <c r="AA986" s="94"/>
      <c r="AB986" s="94"/>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c r="CX986" s="19"/>
      <c r="CY986" s="19"/>
      <c r="CZ986" s="19"/>
      <c r="DA986" s="19"/>
      <c r="DB986" s="19"/>
      <c r="DC986" s="19"/>
      <c r="DD986" s="19"/>
      <c r="DE986" s="19"/>
      <c r="DF986" s="19"/>
      <c r="DG986" s="19"/>
      <c r="DH986" s="19"/>
      <c r="DI986" s="19"/>
      <c r="DJ986" s="19"/>
      <c r="DK986" s="19"/>
      <c r="DL986" s="19"/>
      <c r="DM986" s="19"/>
      <c r="DN986" s="19"/>
      <c r="DO986" s="19"/>
      <c r="DP986" s="19"/>
      <c r="DQ986" s="19"/>
      <c r="DR986" s="19"/>
      <c r="DS986" s="19"/>
      <c r="DT986" s="19"/>
      <c r="DU986" s="19"/>
      <c r="DV986" s="19"/>
      <c r="DW986" s="19"/>
      <c r="DX986" s="19"/>
      <c r="DY986" s="19"/>
      <c r="DZ986" s="19"/>
      <c r="EA986" s="19"/>
      <c r="EB986" s="19"/>
      <c r="EC986" s="19"/>
      <c r="ED986" s="19"/>
      <c r="EE986" s="19"/>
      <c r="EF986" s="19"/>
      <c r="EG986" s="19"/>
      <c r="EH986" s="19"/>
      <c r="EI986" s="19"/>
      <c r="EJ986" s="19"/>
      <c r="EK986" s="19"/>
      <c r="EL986" s="19"/>
      <c r="EM986" s="19"/>
      <c r="EN986" s="19"/>
      <c r="EO986" s="19"/>
      <c r="EP986" s="19"/>
      <c r="EQ986" s="19"/>
      <c r="ER986" s="19"/>
      <c r="ES986" s="19"/>
      <c r="ET986" s="19"/>
      <c r="EU986" s="19"/>
      <c r="EV986" s="19"/>
      <c r="EW986" s="19"/>
      <c r="EX986" s="19"/>
      <c r="EY986" s="19"/>
      <c r="EZ986" s="19"/>
      <c r="FA986" s="19"/>
      <c r="FB986" s="19"/>
      <c r="FC986" s="19"/>
      <c r="FD986" s="19"/>
      <c r="FE986" s="19"/>
      <c r="FF986" s="19"/>
      <c r="FG986" s="19"/>
      <c r="FH986" s="19"/>
      <c r="FI986" s="19"/>
      <c r="FJ986" s="19"/>
      <c r="FK986" s="19"/>
      <c r="FL986" s="19"/>
      <c r="FM986" s="19"/>
      <c r="FN986" s="19"/>
      <c r="FO986" s="19"/>
      <c r="FP986" s="19"/>
      <c r="FQ986" s="19"/>
      <c r="FR986" s="19"/>
      <c r="FS986" s="19"/>
      <c r="FT986" s="19"/>
      <c r="FU986" s="19"/>
      <c r="FV986" s="19"/>
      <c r="FW986" s="19"/>
      <c r="FX986" s="19"/>
      <c r="FY986" s="19"/>
      <c r="FZ986" s="19"/>
      <c r="GA986" s="19"/>
      <c r="GB986" s="19"/>
      <c r="GC986" s="19"/>
      <c r="GD986" s="19"/>
      <c r="GE986" s="19"/>
      <c r="GF986" s="19"/>
      <c r="GG986" s="19"/>
      <c r="GH986" s="19"/>
      <c r="GI986" s="19"/>
      <c r="GJ986" s="19"/>
      <c r="GK986" s="19"/>
      <c r="GL986" s="19"/>
      <c r="GM986" s="19"/>
      <c r="GN986" s="19"/>
      <c r="GO986" s="19"/>
      <c r="GP986" s="19"/>
      <c r="GQ986" s="19"/>
      <c r="GR986" s="19"/>
      <c r="GS986" s="19"/>
      <c r="GT986" s="19"/>
      <c r="GU986" s="19"/>
      <c r="GV986" s="19"/>
      <c r="GW986" s="19"/>
      <c r="GX986" s="19"/>
      <c r="GY986" s="19"/>
      <c r="GZ986" s="19"/>
      <c r="HA986" s="19"/>
      <c r="HB986" s="19"/>
      <c r="HC986" s="19"/>
      <c r="HD986" s="19"/>
      <c r="HE986" s="19"/>
      <c r="HF986" s="19"/>
      <c r="HG986" s="19"/>
      <c r="HH986" s="19"/>
      <c r="HI986" s="19"/>
      <c r="HJ986" s="19"/>
      <c r="HK986" s="19"/>
      <c r="HL986" s="19"/>
      <c r="HM986" s="19"/>
      <c r="HN986" s="19"/>
      <c r="HO986" s="19"/>
      <c r="HP986" s="19"/>
      <c r="HQ986" s="19"/>
      <c r="HR986" s="19"/>
      <c r="HS986" s="19"/>
      <c r="HT986" s="19"/>
      <c r="HU986" s="19"/>
      <c r="HV986" s="19"/>
      <c r="HW986" s="19"/>
      <c r="HX986" s="19"/>
      <c r="HY986" s="19"/>
      <c r="HZ986" s="19"/>
      <c r="IA986" s="19"/>
      <c r="IB986" s="19"/>
      <c r="IC986" s="19"/>
      <c r="ID986" s="19"/>
      <c r="IE986" s="19"/>
      <c r="IF986" s="19"/>
      <c r="IG986" s="19"/>
      <c r="IH986" s="19"/>
      <c r="II986" s="19"/>
      <c r="IJ986" s="19"/>
      <c r="IK986" s="19"/>
      <c r="IL986" s="19"/>
      <c r="IM986" s="19"/>
      <c r="IN986" s="19"/>
      <c r="IO986" s="19"/>
      <c r="IP986" s="19"/>
      <c r="IQ986" s="19"/>
      <c r="IR986" s="19"/>
      <c r="IS986" s="19"/>
      <c r="IT986" s="19"/>
      <c r="IU986" s="19"/>
      <c r="IV986" s="19"/>
      <c r="IW986" s="19"/>
      <c r="IX986" s="19"/>
      <c r="IY986" s="19"/>
      <c r="IZ986" s="19"/>
      <c r="JA986" s="19"/>
      <c r="JB986" s="19"/>
      <c r="JC986" s="19"/>
    </row>
    <row r="987" spans="1:263" x14ac:dyDescent="0.2">
      <c r="A987" s="104">
        <v>43756</v>
      </c>
      <c r="B987" s="82" t="s">
        <v>2604</v>
      </c>
      <c r="C987" s="83" t="s">
        <v>1791</v>
      </c>
      <c r="D987" s="82" t="s">
        <v>141</v>
      </c>
      <c r="E987" s="82" t="s">
        <v>2452</v>
      </c>
      <c r="F987" s="63"/>
      <c r="G987" s="64"/>
      <c r="H987" s="104" t="s">
        <v>2605</v>
      </c>
      <c r="I987" s="104" t="str">
        <f>LEFT($H987,2)</f>
        <v>MB</v>
      </c>
      <c r="J987" s="104" t="str">
        <f>RIGHT($H987,2)</f>
        <v>IL</v>
      </c>
      <c r="K987" s="159" t="str">
        <f>IF($L987=$M987,L987,CONCATENATE($L987,", ",IF(ISBLANK(N987),"",CONCATENATE(N987,", ")),$M987))</f>
        <v>Canada, Midwest</v>
      </c>
      <c r="L987" s="104" t="str">
        <f>INDEX('State '!$A$1:$C$62,MATCH($I987,'State '!$B:$B,0),3)</f>
        <v>Canada</v>
      </c>
      <c r="M987" s="104" t="str">
        <f>INDEX('State '!$A$1:$C$62,MATCH($J987,'State '!$B:$B,0),3)</f>
        <v>Midwest</v>
      </c>
      <c r="N987" s="104"/>
      <c r="O987" s="171"/>
      <c r="P987" s="210"/>
      <c r="Q987" s="173">
        <v>2200</v>
      </c>
      <c r="R987" s="105"/>
      <c r="S987" s="104" t="s">
        <v>135</v>
      </c>
      <c r="T987" s="104" t="s">
        <v>390</v>
      </c>
      <c r="U987" s="104"/>
      <c r="V987" s="104" t="s">
        <v>2250</v>
      </c>
      <c r="W987" s="82" t="s">
        <v>2663</v>
      </c>
      <c r="X987" s="82"/>
      <c r="Y987" s="106"/>
      <c r="Z987" s="94"/>
      <c r="AA987" s="94"/>
      <c r="AB987" s="94"/>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c r="CX987" s="19"/>
      <c r="CY987" s="19"/>
      <c r="CZ987" s="19"/>
      <c r="DA987" s="19"/>
      <c r="DB987" s="19"/>
      <c r="DC987" s="19"/>
      <c r="DD987" s="19"/>
      <c r="DE987" s="19"/>
      <c r="DF987" s="19"/>
      <c r="DG987" s="19"/>
      <c r="DH987" s="19"/>
      <c r="DI987" s="19"/>
      <c r="DJ987" s="19"/>
      <c r="DK987" s="19"/>
      <c r="DL987" s="19"/>
      <c r="DM987" s="19"/>
      <c r="DN987" s="19"/>
      <c r="DO987" s="19"/>
      <c r="DP987" s="19"/>
      <c r="DQ987" s="19"/>
      <c r="DR987" s="19"/>
      <c r="DS987" s="19"/>
      <c r="DT987" s="19"/>
      <c r="DU987" s="19"/>
      <c r="DV987" s="19"/>
      <c r="DW987" s="19"/>
      <c r="DX987" s="19"/>
      <c r="DY987" s="19"/>
      <c r="DZ987" s="19"/>
      <c r="EA987" s="19"/>
      <c r="EB987" s="19"/>
      <c r="EC987" s="19"/>
      <c r="ED987" s="19"/>
      <c r="EE987" s="19"/>
      <c r="EF987" s="19"/>
      <c r="EG987" s="19"/>
      <c r="EH987" s="19"/>
      <c r="EI987" s="19"/>
      <c r="EJ987" s="19"/>
      <c r="EK987" s="19"/>
      <c r="EL987" s="19"/>
      <c r="EM987" s="19"/>
      <c r="EN987" s="19"/>
      <c r="EO987" s="19"/>
      <c r="EP987" s="19"/>
      <c r="EQ987" s="19"/>
      <c r="ER987" s="19"/>
      <c r="ES987" s="19"/>
      <c r="ET987" s="19"/>
      <c r="EU987" s="19"/>
      <c r="EV987" s="19"/>
      <c r="EW987" s="19"/>
      <c r="EX987" s="19"/>
      <c r="EY987" s="19"/>
      <c r="EZ987" s="19"/>
      <c r="FA987" s="19"/>
      <c r="FB987" s="19"/>
      <c r="FC987" s="19"/>
      <c r="FD987" s="19"/>
      <c r="FE987" s="19"/>
      <c r="FF987" s="19"/>
      <c r="FG987" s="19"/>
      <c r="FH987" s="19"/>
      <c r="FI987" s="19"/>
      <c r="FJ987" s="19"/>
      <c r="FK987" s="19"/>
      <c r="FL987" s="19"/>
      <c r="FM987" s="19"/>
      <c r="FN987" s="19"/>
      <c r="FO987" s="19"/>
      <c r="FP987" s="19"/>
      <c r="FQ987" s="19"/>
      <c r="FR987" s="19"/>
      <c r="FS987" s="19"/>
      <c r="FT987" s="19"/>
      <c r="FU987" s="19"/>
      <c r="FV987" s="19"/>
      <c r="FW987" s="19"/>
      <c r="FX987" s="19"/>
      <c r="FY987" s="19"/>
      <c r="FZ987" s="19"/>
      <c r="GA987" s="19"/>
      <c r="GB987" s="19"/>
      <c r="GC987" s="19"/>
      <c r="GD987" s="19"/>
      <c r="GE987" s="19"/>
      <c r="GF987" s="19"/>
      <c r="GG987" s="19"/>
      <c r="GH987" s="19"/>
      <c r="GI987" s="19"/>
      <c r="GJ987" s="19"/>
      <c r="GK987" s="19"/>
      <c r="GL987" s="19"/>
      <c r="GM987" s="19"/>
      <c r="GN987" s="19"/>
      <c r="GO987" s="19"/>
      <c r="GP987" s="19"/>
      <c r="GQ987" s="19"/>
      <c r="GR987" s="19"/>
      <c r="GS987" s="19"/>
      <c r="GT987" s="19"/>
      <c r="GU987" s="19"/>
      <c r="GV987" s="19"/>
      <c r="GW987" s="19"/>
      <c r="GX987" s="19"/>
      <c r="GY987" s="19"/>
      <c r="GZ987" s="19"/>
      <c r="HA987" s="19"/>
      <c r="HB987" s="19"/>
      <c r="HC987" s="19"/>
      <c r="HD987" s="19"/>
      <c r="HE987" s="19"/>
      <c r="HF987" s="19"/>
      <c r="HG987" s="19"/>
      <c r="HH987" s="19"/>
      <c r="HI987" s="19"/>
      <c r="HJ987" s="19"/>
      <c r="HK987" s="19"/>
      <c r="HL987" s="19"/>
      <c r="HM987" s="19"/>
      <c r="HN987" s="19"/>
      <c r="HO987" s="19"/>
      <c r="HP987" s="19"/>
      <c r="HQ987" s="19"/>
      <c r="HR987" s="19"/>
      <c r="HS987" s="19"/>
      <c r="HT987" s="19"/>
      <c r="HU987" s="19"/>
      <c r="HV987" s="19"/>
      <c r="HW987" s="19"/>
      <c r="HX987" s="19"/>
      <c r="HY987" s="19"/>
      <c r="HZ987" s="19"/>
      <c r="IA987" s="19"/>
      <c r="IB987" s="19"/>
      <c r="IC987" s="19"/>
      <c r="ID987" s="19"/>
      <c r="IE987" s="19"/>
      <c r="IF987" s="19"/>
      <c r="IG987" s="19"/>
      <c r="IH987" s="19"/>
      <c r="II987" s="19"/>
      <c r="IJ987" s="19"/>
      <c r="IK987" s="19"/>
      <c r="IL987" s="19"/>
      <c r="IM987" s="19"/>
      <c r="IN987" s="19"/>
      <c r="IO987" s="19"/>
      <c r="IP987" s="19"/>
      <c r="IQ987" s="19"/>
      <c r="IR987" s="19"/>
      <c r="IS987" s="19"/>
      <c r="IT987" s="19"/>
      <c r="IU987" s="19"/>
      <c r="IV987" s="19"/>
      <c r="IW987" s="19"/>
      <c r="IX987" s="19"/>
      <c r="IY987" s="19"/>
      <c r="IZ987" s="19"/>
      <c r="JA987" s="19"/>
      <c r="JB987" s="19"/>
      <c r="JC987" s="19"/>
    </row>
    <row r="988" spans="1:263" x14ac:dyDescent="0.2">
      <c r="A988" s="104">
        <v>43756</v>
      </c>
      <c r="B988" s="83" t="s">
        <v>2688</v>
      </c>
      <c r="C988" s="83" t="s">
        <v>2432</v>
      </c>
      <c r="D988" s="83" t="s">
        <v>134</v>
      </c>
      <c r="E988" s="113" t="s">
        <v>2452</v>
      </c>
      <c r="F988" s="65"/>
      <c r="G988" s="122"/>
      <c r="H988" s="104" t="s">
        <v>6</v>
      </c>
      <c r="I988" s="104" t="str">
        <f>LEFT($H988,2)</f>
        <v>TX</v>
      </c>
      <c r="J988" s="104" t="str">
        <f>RIGHT($H988,2)</f>
        <v>TX</v>
      </c>
      <c r="K988" s="159" t="str">
        <f>IF($L988=$M988,L988,CONCATENATE($L988,", ",IF(ISBLANK(N988),"",CONCATENATE(N988,", ")),$M988))</f>
        <v>South Central</v>
      </c>
      <c r="L988" s="104" t="str">
        <f>INDEX('State '!$A$1:$C$62,MATCH($I988,'State '!$B:$B,0),3)</f>
        <v>South Central</v>
      </c>
      <c r="M988" s="104" t="str">
        <f>INDEX('State '!$A$1:$C$62,MATCH($J988,'State '!$B:$B,0),3)</f>
        <v>South Central</v>
      </c>
      <c r="N988" s="104"/>
      <c r="O988" s="171"/>
      <c r="P988" s="211">
        <v>40</v>
      </c>
      <c r="Q988" s="123">
        <v>320</v>
      </c>
      <c r="R988" s="66">
        <v>30</v>
      </c>
      <c r="S988" s="114" t="s">
        <v>139</v>
      </c>
      <c r="T988" s="115"/>
      <c r="U988" s="116"/>
      <c r="V988" s="115" t="s">
        <v>2490</v>
      </c>
      <c r="W988" s="83" t="s">
        <v>3016</v>
      </c>
      <c r="X988" s="83" t="s">
        <v>2952</v>
      </c>
      <c r="Y988" s="164"/>
      <c r="Z988" s="94"/>
      <c r="AA988" s="94"/>
      <c r="AB988" s="94"/>
    </row>
    <row r="989" spans="1:263" x14ac:dyDescent="0.2">
      <c r="A989" s="104">
        <v>43124</v>
      </c>
      <c r="B989" s="82" t="s">
        <v>2285</v>
      </c>
      <c r="C989" s="82" t="s">
        <v>1791</v>
      </c>
      <c r="D989" s="82" t="s">
        <v>1944</v>
      </c>
      <c r="E989" s="82" t="s">
        <v>2452</v>
      </c>
      <c r="F989" s="63"/>
      <c r="G989" s="64"/>
      <c r="H989" s="104" t="s">
        <v>8</v>
      </c>
      <c r="I989" s="104" t="str">
        <f>LEFT($H989,2)</f>
        <v>OH</v>
      </c>
      <c r="J989" s="104" t="str">
        <f>RIGHT($H989,2)</f>
        <v>OH</v>
      </c>
      <c r="K989" s="159" t="str">
        <f>IF($L989=$M989,L989,CONCATENATE($L989,", ",IF(ISBLANK(N989),"",CONCATENATE(N989,", ")),$M989))</f>
        <v>Northeast</v>
      </c>
      <c r="L989" s="104" t="str">
        <f>INDEX('State '!$A$1:$C$62,MATCH($I989,'State '!$B:$B,0),3)</f>
        <v>Northeast</v>
      </c>
      <c r="M989" s="104" t="str">
        <f>INDEX('State '!$A$1:$C$62,MATCH($J989,'State '!$B:$B,0),3)</f>
        <v>Northeast</v>
      </c>
      <c r="N989" s="104"/>
      <c r="O989" s="171"/>
      <c r="P989" s="210"/>
      <c r="Q989" s="173"/>
      <c r="R989" s="105"/>
      <c r="S989" s="104" t="s">
        <v>135</v>
      </c>
      <c r="T989" s="104" t="s">
        <v>390</v>
      </c>
      <c r="U989" s="104" t="s">
        <v>391</v>
      </c>
      <c r="V989" s="104" t="s">
        <v>2247</v>
      </c>
      <c r="W989" s="82"/>
      <c r="X989" s="82"/>
      <c r="Y989" s="106"/>
      <c r="Z989" s="94"/>
      <c r="AA989" s="94"/>
      <c r="AB989" s="94"/>
    </row>
    <row r="990" spans="1:263" s="19" customFormat="1" x14ac:dyDescent="0.2">
      <c r="A990" s="104">
        <v>43691</v>
      </c>
      <c r="B990" s="82" t="s">
        <v>2155</v>
      </c>
      <c r="C990" s="82" t="s">
        <v>2156</v>
      </c>
      <c r="D990" s="82" t="s">
        <v>141</v>
      </c>
      <c r="E990" s="82" t="s">
        <v>2293</v>
      </c>
      <c r="F990" s="63"/>
      <c r="G990" s="64"/>
      <c r="H990" s="104" t="s">
        <v>501</v>
      </c>
      <c r="I990" s="104" t="str">
        <f>LEFT($H990,2)</f>
        <v>MS</v>
      </c>
      <c r="J990" s="104" t="str">
        <f>RIGHT($H990,2)</f>
        <v>AL</v>
      </c>
      <c r="K990" s="159" t="str">
        <f>IF($L990=$M990,L990,CONCATENATE($L990,", ",IF(ISBLANK(N990),"",CONCATENATE(N990,", ")),$M990))</f>
        <v>South Central</v>
      </c>
      <c r="L990" s="104" t="str">
        <f>INDEX('State '!$A$1:$C$62,MATCH($I990,'State '!$B:$B,0),3)</f>
        <v>South Central</v>
      </c>
      <c r="M990" s="104" t="str">
        <f>INDEX('State '!$A$1:$C$62,MATCH($J990,'State '!$B:$B,0),3)</f>
        <v>South Central</v>
      </c>
      <c r="N990" s="104"/>
      <c r="O990" s="171">
        <v>45</v>
      </c>
      <c r="P990" s="210"/>
      <c r="Q990" s="173">
        <v>500</v>
      </c>
      <c r="R990" s="105"/>
      <c r="S990" s="104" t="s">
        <v>139</v>
      </c>
      <c r="T990" s="104" t="s">
        <v>2157</v>
      </c>
      <c r="U990" s="104" t="s">
        <v>391</v>
      </c>
      <c r="V990" s="104" t="s">
        <v>2250</v>
      </c>
      <c r="W990" s="82"/>
      <c r="X990" s="82"/>
      <c r="Y990" s="106"/>
    </row>
    <row r="991" spans="1:263" x14ac:dyDescent="0.2">
      <c r="A991" s="104">
        <v>43124</v>
      </c>
      <c r="B991" s="83" t="s">
        <v>1990</v>
      </c>
      <c r="C991" s="83" t="s">
        <v>231</v>
      </c>
      <c r="D991" s="83" t="s">
        <v>134</v>
      </c>
      <c r="E991" s="113" t="s">
        <v>2452</v>
      </c>
      <c r="F991" s="65"/>
      <c r="G991" s="122"/>
      <c r="H991" s="104" t="s">
        <v>7</v>
      </c>
      <c r="I991" s="104" t="str">
        <f>LEFT($H991,2)</f>
        <v>PA</v>
      </c>
      <c r="J991" s="104" t="str">
        <f>RIGHT($H991,2)</f>
        <v>PA</v>
      </c>
      <c r="K991" s="159" t="str">
        <f>IF($L991=$M991,L991,CONCATENATE($L991,", ",IF(ISBLANK(N991),"",CONCATENATE(N991,", ")),$M991))</f>
        <v>Northeast</v>
      </c>
      <c r="L991" s="104" t="str">
        <f>INDEX('State '!$A$1:$C$62,MATCH($I991,'State '!$B:$B,0),3)</f>
        <v>Northeast</v>
      </c>
      <c r="M991" s="104" t="str">
        <f>INDEX('State '!$A$1:$C$62,MATCH($J991,'State '!$B:$B,0),3)</f>
        <v>Northeast</v>
      </c>
      <c r="N991" s="104"/>
      <c r="O991" s="171">
        <v>400</v>
      </c>
      <c r="P991" s="211">
        <v>30</v>
      </c>
      <c r="Q991" s="123">
        <v>700</v>
      </c>
      <c r="R991" s="66">
        <v>30</v>
      </c>
      <c r="S991" s="114" t="s">
        <v>135</v>
      </c>
      <c r="T991" s="115" t="s">
        <v>390</v>
      </c>
      <c r="U991" s="116" t="s">
        <v>391</v>
      </c>
      <c r="V991" s="104" t="s">
        <v>2247</v>
      </c>
      <c r="W991" s="82"/>
      <c r="X991" s="82"/>
      <c r="Y991" s="106"/>
      <c r="Z991" s="94"/>
      <c r="AA991" s="94"/>
      <c r="AB991" s="94"/>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row>
    <row r="992" spans="1:263" x14ac:dyDescent="0.2">
      <c r="A992" s="104">
        <v>43229</v>
      </c>
      <c r="B992" s="82" t="s">
        <v>2173</v>
      </c>
      <c r="C992" s="82" t="s">
        <v>348</v>
      </c>
      <c r="D992" s="82" t="s">
        <v>141</v>
      </c>
      <c r="E992" s="82" t="s">
        <v>2293</v>
      </c>
      <c r="F992" s="63"/>
      <c r="G992" s="64"/>
      <c r="H992" s="104" t="s">
        <v>419</v>
      </c>
      <c r="I992" s="104" t="str">
        <f>LEFT($H992,2)</f>
        <v>TX</v>
      </c>
      <c r="J992" s="104" t="str">
        <f>RIGHT($H992,2)</f>
        <v>MX</v>
      </c>
      <c r="K992" s="159" t="str">
        <f>IF($L992=$M992,L992,CONCATENATE($L992,", ",IF(ISBLANK(N992),"",CONCATENATE(N992,", ")),$M992))</f>
        <v>South Central, Mexico</v>
      </c>
      <c r="L992" s="104" t="str">
        <f>INDEX('State '!$A$1:$C$62,MATCH($I992,'State '!$B:$B,0),3)</f>
        <v>South Central</v>
      </c>
      <c r="M992" s="104" t="str">
        <f>INDEX('State '!$A$1:$C$62,MATCH($J992,'State '!$B:$B,0),3)</f>
        <v>Mexico</v>
      </c>
      <c r="N992" s="104"/>
      <c r="O992" s="171"/>
      <c r="P992" s="210"/>
      <c r="Q992" s="173">
        <v>200</v>
      </c>
      <c r="R992" s="105"/>
      <c r="S992" s="104" t="s">
        <v>139</v>
      </c>
      <c r="T992" s="104" t="s">
        <v>188</v>
      </c>
      <c r="U992" s="104"/>
      <c r="V992" s="104" t="s">
        <v>2250</v>
      </c>
      <c r="W992" s="82" t="s">
        <v>2565</v>
      </c>
      <c r="X992" s="82"/>
      <c r="Y992" s="106"/>
      <c r="Z992" s="94"/>
      <c r="AA992" s="94"/>
      <c r="AB992" s="94"/>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row>
    <row r="993" spans="1:263" x14ac:dyDescent="0.2">
      <c r="A993" s="104">
        <v>43691</v>
      </c>
      <c r="B993" s="82" t="s">
        <v>2415</v>
      </c>
      <c r="C993" s="82" t="s">
        <v>2137</v>
      </c>
      <c r="D993" s="82" t="s">
        <v>1944</v>
      </c>
      <c r="E993" s="82" t="s">
        <v>2293</v>
      </c>
      <c r="F993" s="63"/>
      <c r="G993" s="64"/>
      <c r="H993" s="104" t="s">
        <v>2416</v>
      </c>
      <c r="I993" s="104" t="str">
        <f>LEFT($H993,2)</f>
        <v>IL</v>
      </c>
      <c r="J993" s="104" t="str">
        <f>RIGHT($H993,2)</f>
        <v>TX</v>
      </c>
      <c r="K993" s="159" t="str">
        <f>IF($L993=$M993,L993,CONCATENATE($L993,", ",IF(ISBLANK(N993),"",CONCATENATE(N993,", ")),$M993))</f>
        <v>Midwest, South Central</v>
      </c>
      <c r="L993" s="104" t="str">
        <f>INDEX('State '!$A$1:$C$62,MATCH($I993,'State '!$B:$B,0),3)</f>
        <v>Midwest</v>
      </c>
      <c r="M993" s="104" t="str">
        <f>INDEX('State '!$A$1:$C$62,MATCH($J993,'State '!$B:$B,0),3)</f>
        <v>South Central</v>
      </c>
      <c r="N993" s="104"/>
      <c r="O993" s="171"/>
      <c r="P993" s="210"/>
      <c r="Q993" s="173">
        <v>465</v>
      </c>
      <c r="R993" s="105"/>
      <c r="S993" s="104" t="s">
        <v>135</v>
      </c>
      <c r="T993" s="104" t="s">
        <v>390</v>
      </c>
      <c r="U993" s="104"/>
      <c r="V993" s="104" t="s">
        <v>2250</v>
      </c>
      <c r="W993" s="82"/>
      <c r="X993" s="82"/>
      <c r="Y993" s="106"/>
      <c r="Z993" s="94"/>
      <c r="AA993" s="94"/>
      <c r="AB993" s="94"/>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c r="IN993" s="19"/>
      <c r="IO993" s="19"/>
      <c r="IP993" s="19"/>
      <c r="IQ993" s="19"/>
      <c r="IR993" s="19"/>
      <c r="IS993" s="19"/>
      <c r="IT993" s="19"/>
      <c r="IU993" s="19"/>
      <c r="IV993" s="19"/>
      <c r="IW993" s="19"/>
      <c r="IX993" s="19"/>
      <c r="IY993" s="19"/>
      <c r="IZ993" s="19"/>
      <c r="JA993" s="19"/>
      <c r="JB993" s="19"/>
      <c r="JC993" s="19"/>
    </row>
    <row r="994" spans="1:263" x14ac:dyDescent="0.2">
      <c r="A994" s="104">
        <v>43199</v>
      </c>
      <c r="B994" s="83" t="s">
        <v>2040</v>
      </c>
      <c r="C994" s="83" t="s">
        <v>207</v>
      </c>
      <c r="D994" s="83" t="s">
        <v>137</v>
      </c>
      <c r="E994" s="82" t="s">
        <v>2452</v>
      </c>
      <c r="F994" s="65"/>
      <c r="G994" s="127"/>
      <c r="H994" s="104" t="s">
        <v>2041</v>
      </c>
      <c r="I994" s="104" t="str">
        <f>LEFT($H994,2)</f>
        <v>PA</v>
      </c>
      <c r="J994" s="104" t="str">
        <f>RIGHT($H994,2)</f>
        <v>MA</v>
      </c>
      <c r="K994" s="159" t="str">
        <f>IF($L994=$M994,L994,CONCATENATE($L994,", ",IF(ISBLANK(N994),"",CONCATENATE(N994,", ")),$M994))</f>
        <v>Northeast</v>
      </c>
      <c r="L994" s="104" t="str">
        <f>INDEX('State '!$A$1:$C$62,MATCH($I994,'State '!$B:$B,0),3)</f>
        <v>Northeast</v>
      </c>
      <c r="M994" s="104" t="str">
        <f>INDEX('State '!$A$1:$C$62,MATCH($J994,'State '!$B:$B,0),3)</f>
        <v>Northeast</v>
      </c>
      <c r="N994" s="104"/>
      <c r="O994" s="171">
        <v>3300</v>
      </c>
      <c r="P994" s="211">
        <f>161+179</f>
        <v>340</v>
      </c>
      <c r="Q994" s="123">
        <v>1300</v>
      </c>
      <c r="R994" s="66">
        <v>36</v>
      </c>
      <c r="S994" s="114" t="s">
        <v>135</v>
      </c>
      <c r="T994" s="115" t="s">
        <v>390</v>
      </c>
      <c r="U994" s="116" t="s">
        <v>2266</v>
      </c>
      <c r="V994" s="104" t="s">
        <v>2250</v>
      </c>
      <c r="W994" s="82"/>
      <c r="X994" s="82"/>
      <c r="Y994" s="106"/>
      <c r="Z994" s="94"/>
      <c r="AA994" s="94"/>
      <c r="AB994" s="94"/>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c r="CX994" s="19"/>
      <c r="CY994" s="19"/>
      <c r="CZ994" s="19"/>
      <c r="DA994" s="19"/>
      <c r="DB994" s="19"/>
      <c r="DC994" s="19"/>
      <c r="DD994" s="19"/>
      <c r="DE994" s="19"/>
      <c r="DF994" s="19"/>
      <c r="DG994" s="19"/>
      <c r="DH994" s="19"/>
      <c r="DI994" s="19"/>
      <c r="DJ994" s="19"/>
      <c r="DK994" s="19"/>
      <c r="DL994" s="19"/>
      <c r="DM994" s="19"/>
      <c r="DN994" s="19"/>
      <c r="DO994" s="19"/>
      <c r="DP994" s="19"/>
      <c r="DQ994" s="19"/>
      <c r="DR994" s="19"/>
      <c r="DS994" s="19"/>
      <c r="DT994" s="19"/>
      <c r="DU994" s="19"/>
      <c r="DV994" s="19"/>
      <c r="DW994" s="19"/>
      <c r="DX994" s="19"/>
      <c r="DY994" s="19"/>
      <c r="DZ994" s="19"/>
      <c r="EA994" s="19"/>
      <c r="EB994" s="19"/>
      <c r="EC994" s="19"/>
      <c r="ED994" s="19"/>
      <c r="EE994" s="19"/>
      <c r="EF994" s="19"/>
      <c r="EG994" s="19"/>
      <c r="EH994" s="19"/>
      <c r="EI994" s="19"/>
      <c r="EJ994" s="19"/>
      <c r="EK994" s="19"/>
      <c r="EL994" s="19"/>
      <c r="EM994" s="19"/>
      <c r="EN994" s="19"/>
      <c r="EO994" s="19"/>
      <c r="EP994" s="19"/>
      <c r="EQ994" s="19"/>
      <c r="ER994" s="19"/>
      <c r="ES994" s="19"/>
      <c r="ET994" s="19"/>
      <c r="EU994" s="19"/>
      <c r="EV994" s="19"/>
      <c r="EW994" s="19"/>
      <c r="EX994" s="19"/>
      <c r="EY994" s="19"/>
      <c r="EZ994" s="19"/>
      <c r="FA994" s="19"/>
      <c r="FB994" s="19"/>
      <c r="FC994" s="19"/>
      <c r="FD994" s="19"/>
      <c r="FE994" s="19"/>
      <c r="FF994" s="19"/>
      <c r="FG994" s="19"/>
      <c r="FH994" s="19"/>
      <c r="FI994" s="19"/>
      <c r="FJ994" s="19"/>
      <c r="FK994" s="19"/>
      <c r="FL994" s="19"/>
      <c r="FM994" s="19"/>
      <c r="FN994" s="19"/>
      <c r="FO994" s="19"/>
      <c r="FP994" s="19"/>
      <c r="FQ994" s="19"/>
      <c r="FR994" s="19"/>
      <c r="FS994" s="19"/>
      <c r="FT994" s="19"/>
      <c r="FU994" s="19"/>
      <c r="FV994" s="19"/>
      <c r="FW994" s="19"/>
      <c r="FX994" s="19"/>
      <c r="FY994" s="19"/>
      <c r="FZ994" s="19"/>
      <c r="GA994" s="19"/>
      <c r="GB994" s="19"/>
      <c r="GC994" s="19"/>
      <c r="GD994" s="19"/>
      <c r="GE994" s="19"/>
      <c r="GF994" s="19"/>
      <c r="GG994" s="19"/>
      <c r="GH994" s="19"/>
      <c r="GI994" s="19"/>
      <c r="GJ994" s="19"/>
      <c r="GK994" s="19"/>
      <c r="GL994" s="19"/>
      <c r="GM994" s="19"/>
      <c r="GN994" s="19"/>
      <c r="GO994" s="19"/>
      <c r="GP994" s="19"/>
      <c r="GQ994" s="19"/>
      <c r="GR994" s="19"/>
      <c r="GS994" s="19"/>
      <c r="GT994" s="19"/>
      <c r="GU994" s="19"/>
      <c r="GV994" s="19"/>
      <c r="GW994" s="19"/>
      <c r="GX994" s="19"/>
      <c r="GY994" s="19"/>
      <c r="GZ994" s="19"/>
      <c r="HA994" s="19"/>
      <c r="HB994" s="19"/>
      <c r="HC994" s="19"/>
      <c r="HD994" s="19"/>
      <c r="HE994" s="19"/>
      <c r="HF994" s="19"/>
      <c r="HG994" s="19"/>
      <c r="HH994" s="19"/>
      <c r="HI994" s="19"/>
      <c r="HJ994" s="19"/>
      <c r="HK994" s="19"/>
      <c r="HL994" s="19"/>
      <c r="HM994" s="19"/>
      <c r="HN994" s="19"/>
      <c r="HO994" s="19"/>
      <c r="HP994" s="19"/>
      <c r="HQ994" s="19"/>
      <c r="HR994" s="19"/>
      <c r="HS994" s="19"/>
      <c r="HT994" s="19"/>
      <c r="HU994" s="19"/>
      <c r="HV994" s="19"/>
      <c r="HW994" s="19"/>
      <c r="HX994" s="19"/>
      <c r="HY994" s="19"/>
      <c r="HZ994" s="19"/>
      <c r="IA994" s="19"/>
      <c r="IB994" s="19"/>
      <c r="IC994" s="19"/>
      <c r="ID994" s="19"/>
      <c r="IE994" s="19"/>
      <c r="IF994" s="19"/>
      <c r="IG994" s="19"/>
      <c r="IH994" s="19"/>
      <c r="II994" s="19"/>
      <c r="IJ994" s="19"/>
      <c r="IK994" s="19"/>
      <c r="IL994" s="19"/>
      <c r="IM994" s="19"/>
      <c r="IN994" s="19"/>
      <c r="IO994" s="19"/>
      <c r="IP994" s="19"/>
      <c r="IQ994" s="19"/>
      <c r="IR994" s="19"/>
      <c r="IS994" s="19"/>
      <c r="IT994" s="19"/>
      <c r="IU994" s="19"/>
      <c r="IV994" s="19"/>
      <c r="IW994" s="19"/>
      <c r="IX994" s="19"/>
      <c r="IY994" s="19"/>
      <c r="IZ994" s="19"/>
      <c r="JA994" s="19"/>
      <c r="JB994" s="19"/>
      <c r="JC994" s="19"/>
    </row>
    <row r="995" spans="1:263" x14ac:dyDescent="0.2">
      <c r="A995" s="104">
        <v>43124</v>
      </c>
      <c r="B995" s="82" t="s">
        <v>1956</v>
      </c>
      <c r="C995" s="82" t="s">
        <v>354</v>
      </c>
      <c r="D995" s="82" t="s">
        <v>137</v>
      </c>
      <c r="E995" s="113" t="s">
        <v>3018</v>
      </c>
      <c r="F995" s="63"/>
      <c r="G995" s="105"/>
      <c r="H995" s="104" t="s">
        <v>13</v>
      </c>
      <c r="I995" s="104" t="str">
        <f>LEFT($H995,2)</f>
        <v>CA</v>
      </c>
      <c r="J995" s="104" t="str">
        <f>RIGHT($H995,2)</f>
        <v>CA</v>
      </c>
      <c r="K995" s="159" t="str">
        <f>IF($L995=$M995,L995,CONCATENATE($L995,", ",IF(ISBLANK(N995),"",CONCATENATE(N995,", ")),$M995))</f>
        <v>Pacific</v>
      </c>
      <c r="L995" s="104" t="str">
        <f>INDEX('State '!$A$1:$C$62,MATCH($I995,'State '!$B:$B,0),3)</f>
        <v>Pacific</v>
      </c>
      <c r="M995" s="104" t="str">
        <f>INDEX('State '!$A$1:$C$62,MATCH($J995,'State '!$B:$B,0),3)</f>
        <v>Pacific</v>
      </c>
      <c r="N995" s="104"/>
      <c r="O995" s="171">
        <v>621</v>
      </c>
      <c r="P995" s="210">
        <v>63</v>
      </c>
      <c r="Q995" s="173">
        <v>300</v>
      </c>
      <c r="R995" s="105"/>
      <c r="S995" s="104" t="s">
        <v>139</v>
      </c>
      <c r="T995" s="104" t="s">
        <v>2455</v>
      </c>
      <c r="U995" s="104" t="s">
        <v>391</v>
      </c>
      <c r="V995" s="104" t="s">
        <v>2247</v>
      </c>
      <c r="W995" s="82"/>
      <c r="X995" s="82"/>
      <c r="Y995" s="106"/>
      <c r="Z995" s="94"/>
      <c r="AA995" s="94"/>
      <c r="AB995" s="94"/>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c r="CX995" s="19"/>
      <c r="CY995" s="19"/>
      <c r="CZ995" s="19"/>
      <c r="DA995" s="19"/>
      <c r="DB995" s="19"/>
      <c r="DC995" s="19"/>
      <c r="DD995" s="19"/>
      <c r="DE995" s="19"/>
      <c r="DF995" s="19"/>
      <c r="DG995" s="19"/>
      <c r="DH995" s="19"/>
      <c r="DI995" s="19"/>
      <c r="DJ995" s="19"/>
      <c r="DK995" s="19"/>
      <c r="DL995" s="19"/>
      <c r="DM995" s="19"/>
      <c r="DN995" s="19"/>
      <c r="DO995" s="19"/>
      <c r="DP995" s="19"/>
      <c r="DQ995" s="19"/>
      <c r="DR995" s="19"/>
      <c r="DS995" s="19"/>
      <c r="DT995" s="19"/>
      <c r="DU995" s="19"/>
      <c r="DV995" s="19"/>
      <c r="DW995" s="19"/>
      <c r="DX995" s="19"/>
      <c r="DY995" s="19"/>
      <c r="DZ995" s="19"/>
      <c r="EA995" s="19"/>
      <c r="EB995" s="19"/>
      <c r="EC995" s="19"/>
      <c r="ED995" s="19"/>
      <c r="EE995" s="19"/>
      <c r="EF995" s="19"/>
      <c r="EG995" s="19"/>
      <c r="EH995" s="19"/>
      <c r="EI995" s="19"/>
      <c r="EJ995" s="19"/>
      <c r="EK995" s="19"/>
      <c r="EL995" s="19"/>
      <c r="EM995" s="19"/>
      <c r="EN995" s="19"/>
      <c r="EO995" s="19"/>
      <c r="EP995" s="19"/>
      <c r="EQ995" s="19"/>
      <c r="ER995" s="19"/>
      <c r="ES995" s="19"/>
      <c r="ET995" s="19"/>
      <c r="EU995" s="19"/>
      <c r="EV995" s="19"/>
      <c r="EW995" s="19"/>
      <c r="EX995" s="19"/>
      <c r="EY995" s="19"/>
      <c r="EZ995" s="19"/>
      <c r="FA995" s="19"/>
      <c r="FB995" s="19"/>
      <c r="FC995" s="19"/>
      <c r="FD995" s="19"/>
      <c r="FE995" s="19"/>
      <c r="FF995" s="19"/>
      <c r="FG995" s="19"/>
      <c r="FH995" s="19"/>
      <c r="FI995" s="19"/>
      <c r="FJ995" s="19"/>
      <c r="FK995" s="19"/>
      <c r="FL995" s="19"/>
      <c r="FM995" s="19"/>
      <c r="FN995" s="19"/>
      <c r="FO995" s="19"/>
      <c r="FP995" s="19"/>
      <c r="FQ995" s="19"/>
      <c r="FR995" s="19"/>
      <c r="FS995" s="19"/>
      <c r="FT995" s="19"/>
      <c r="FU995" s="19"/>
      <c r="FV995" s="19"/>
      <c r="FW995" s="19"/>
      <c r="FX995" s="19"/>
      <c r="FY995" s="19"/>
      <c r="FZ995" s="19"/>
      <c r="GA995" s="19"/>
      <c r="GB995" s="19"/>
      <c r="GC995" s="19"/>
      <c r="GD995" s="19"/>
      <c r="GE995" s="19"/>
      <c r="GF995" s="19"/>
      <c r="GG995" s="19"/>
      <c r="GH995" s="19"/>
      <c r="GI995" s="19"/>
      <c r="GJ995" s="19"/>
      <c r="GK995" s="19"/>
      <c r="GL995" s="19"/>
      <c r="GM995" s="19"/>
      <c r="GN995" s="19"/>
      <c r="GO995" s="19"/>
      <c r="GP995" s="19"/>
      <c r="GQ995" s="19"/>
      <c r="GR995" s="19"/>
      <c r="GS995" s="19"/>
      <c r="GT995" s="19"/>
      <c r="GU995" s="19"/>
      <c r="GV995" s="19"/>
      <c r="GW995" s="19"/>
      <c r="GX995" s="19"/>
      <c r="GY995" s="19"/>
      <c r="GZ995" s="19"/>
      <c r="HA995" s="19"/>
      <c r="HB995" s="19"/>
      <c r="HC995" s="19"/>
      <c r="HD995" s="19"/>
      <c r="HE995" s="19"/>
      <c r="HF995" s="19"/>
      <c r="HG995" s="19"/>
      <c r="HH995" s="19"/>
      <c r="HI995" s="19"/>
      <c r="HJ995" s="19"/>
      <c r="HK995" s="19"/>
      <c r="HL995" s="19"/>
      <c r="HM995" s="19"/>
      <c r="HN995" s="19"/>
      <c r="HO995" s="19"/>
      <c r="HP995" s="19"/>
      <c r="HQ995" s="19"/>
      <c r="HR995" s="19"/>
      <c r="HS995" s="19"/>
      <c r="HT995" s="19"/>
      <c r="HU995" s="19"/>
      <c r="HV995" s="19"/>
      <c r="HW995" s="19"/>
      <c r="HX995" s="19"/>
      <c r="HY995" s="19"/>
      <c r="HZ995" s="19"/>
      <c r="IA995" s="19"/>
      <c r="IB995" s="19"/>
      <c r="IC995" s="19"/>
      <c r="ID995" s="19"/>
      <c r="IE995" s="19"/>
      <c r="IF995" s="19"/>
      <c r="IG995" s="19"/>
      <c r="IH995" s="19"/>
      <c r="II995" s="19"/>
      <c r="IJ995" s="19"/>
      <c r="IK995" s="19"/>
      <c r="IL995" s="19"/>
      <c r="IM995" s="19"/>
      <c r="IN995" s="19"/>
      <c r="IO995" s="19"/>
      <c r="IP995" s="19"/>
      <c r="IQ995" s="19"/>
      <c r="IR995" s="19"/>
      <c r="IS995" s="19"/>
      <c r="IT995" s="19"/>
      <c r="IU995" s="19"/>
      <c r="IV995" s="19"/>
      <c r="IW995" s="19"/>
      <c r="IX995" s="19"/>
      <c r="IY995" s="19"/>
      <c r="IZ995" s="19"/>
      <c r="JA995" s="19"/>
      <c r="JB995" s="19"/>
      <c r="JC995" s="19"/>
    </row>
    <row r="996" spans="1:263" ht="25.5" x14ac:dyDescent="0.2">
      <c r="A996" s="104">
        <v>43756</v>
      </c>
      <c r="B996" s="82" t="s">
        <v>2050</v>
      </c>
      <c r="C996" s="82" t="s">
        <v>2632</v>
      </c>
      <c r="D996" s="82" t="s">
        <v>137</v>
      </c>
      <c r="E996" s="113" t="s">
        <v>3018</v>
      </c>
      <c r="F996" s="63"/>
      <c r="G996" s="105"/>
      <c r="H996" s="104" t="s">
        <v>2</v>
      </c>
      <c r="I996" s="104" t="str">
        <f>LEFT($H996,2)</f>
        <v>OR</v>
      </c>
      <c r="J996" s="104" t="str">
        <f>RIGHT($H996,2)</f>
        <v>OR</v>
      </c>
      <c r="K996" s="159" t="str">
        <f>IF($L996=$M996,L996,CONCATENATE($L996,", ",IF(ISBLANK(N996),"",CONCATENATE(N996,", ")),$M996))</f>
        <v>Pacific</v>
      </c>
      <c r="L996" s="104" t="str">
        <f>INDEX('State '!$A$1:$C$62,MATCH($I996,'State '!$B:$B,0),3)</f>
        <v>Pacific</v>
      </c>
      <c r="M996" s="104" t="str">
        <f>INDEX('State '!$A$1:$C$62,MATCH($J996,'State '!$B:$B,0),3)</f>
        <v>Pacific</v>
      </c>
      <c r="N996" s="104"/>
      <c r="O996" s="171">
        <v>1700</v>
      </c>
      <c r="P996" s="210">
        <v>229</v>
      </c>
      <c r="Q996" s="173">
        <v>1200</v>
      </c>
      <c r="R996" s="105">
        <v>36</v>
      </c>
      <c r="S996" s="104" t="s">
        <v>135</v>
      </c>
      <c r="T996" s="104" t="s">
        <v>390</v>
      </c>
      <c r="U996" s="104" t="s">
        <v>2051</v>
      </c>
      <c r="V996" s="104" t="s">
        <v>2247</v>
      </c>
      <c r="W996" s="82" t="s">
        <v>2633</v>
      </c>
      <c r="X996" s="82" t="s">
        <v>2952</v>
      </c>
      <c r="Y996" s="165" t="s">
        <v>2634</v>
      </c>
      <c r="Z996" s="94"/>
      <c r="AA996" s="94"/>
      <c r="AB996" s="94"/>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row>
    <row r="997" spans="1:263" s="19" customFormat="1" x14ac:dyDescent="0.2">
      <c r="A997" s="104">
        <v>43199</v>
      </c>
      <c r="B997" s="82" t="s">
        <v>2046</v>
      </c>
      <c r="C997" s="83" t="s">
        <v>206</v>
      </c>
      <c r="D997" s="82" t="s">
        <v>1944</v>
      </c>
      <c r="E997" s="82" t="s">
        <v>2293</v>
      </c>
      <c r="F997" s="63"/>
      <c r="G997" s="105"/>
      <c r="H997" s="104" t="s">
        <v>2030</v>
      </c>
      <c r="I997" s="104" t="str">
        <f>LEFT($H997,2)</f>
        <v>NY</v>
      </c>
      <c r="J997" s="104" t="str">
        <f>RIGHT($H997,2)</f>
        <v>CN</v>
      </c>
      <c r="K997" s="159" t="str">
        <f>IF($L997=$M997,L997,CONCATENATE($L997,", ",IF(ISBLANK(N997),"",CONCATENATE(N997,", ")),$M997))</f>
        <v>Northeast, Canada</v>
      </c>
      <c r="L997" s="104" t="str">
        <f>INDEX('State '!$A$1:$C$62,MATCH($I997,'State '!$B:$B,0),3)</f>
        <v>Northeast</v>
      </c>
      <c r="M997" s="104" t="s">
        <v>45</v>
      </c>
      <c r="N997" s="104"/>
      <c r="O997" s="171">
        <v>55</v>
      </c>
      <c r="P997" s="210">
        <v>0</v>
      </c>
      <c r="Q997" s="173">
        <v>650</v>
      </c>
      <c r="R997" s="105"/>
      <c r="S997" s="104" t="s">
        <v>135</v>
      </c>
      <c r="T997" s="104" t="s">
        <v>390</v>
      </c>
      <c r="U997" s="104"/>
      <c r="V997" s="104" t="s">
        <v>2250</v>
      </c>
      <c r="W997" s="82" t="s">
        <v>2522</v>
      </c>
      <c r="X997" s="82"/>
      <c r="Y997" s="163" t="s">
        <v>2598</v>
      </c>
    </row>
    <row r="998" spans="1:263" s="19" customFormat="1" x14ac:dyDescent="0.2">
      <c r="A998" s="104">
        <v>43691</v>
      </c>
      <c r="B998" s="82" t="s">
        <v>2617</v>
      </c>
      <c r="C998" s="83" t="s">
        <v>2618</v>
      </c>
      <c r="D998" s="82" t="s">
        <v>141</v>
      </c>
      <c r="E998" s="113" t="s">
        <v>2452</v>
      </c>
      <c r="F998" s="63"/>
      <c r="G998" s="105"/>
      <c r="H998" s="104" t="s">
        <v>1997</v>
      </c>
      <c r="I998" s="104" t="str">
        <f>LEFT($H998,2)</f>
        <v>PA</v>
      </c>
      <c r="J998" s="104" t="str">
        <f>RIGHT($H998,2)</f>
        <v>OH</v>
      </c>
      <c r="K998" s="159" t="str">
        <f>IF($L998=$M998,L998,CONCATENATE($L998,", ",IF(ISBLANK(N998),"",CONCATENATE(N998,", ")),$M998))</f>
        <v>Northeast</v>
      </c>
      <c r="L998" s="104" t="str">
        <f>INDEX('State '!$A$1:$C$62,MATCH($I998,'State '!$B:$B,0),3)</f>
        <v>Northeast</v>
      </c>
      <c r="M998" s="104" t="str">
        <f>INDEX('State '!$A$1:$C$62,MATCH($J998,'State '!$B:$B,0),3)</f>
        <v>Northeast</v>
      </c>
      <c r="N998" s="104"/>
      <c r="O998" s="171">
        <v>49.877000000000002</v>
      </c>
      <c r="P998" s="210">
        <f>1.7+3.2</f>
        <v>4.9000000000000004</v>
      </c>
      <c r="Q998" s="173">
        <v>120</v>
      </c>
      <c r="R998" s="105" t="s">
        <v>1316</v>
      </c>
      <c r="S998" s="104" t="s">
        <v>135</v>
      </c>
      <c r="T998" s="104" t="s">
        <v>390</v>
      </c>
      <c r="U998" s="104" t="s">
        <v>2619</v>
      </c>
      <c r="V998" s="104" t="s">
        <v>2250</v>
      </c>
      <c r="W998" s="82" t="s">
        <v>2620</v>
      </c>
      <c r="X998" s="82"/>
      <c r="Y998" s="106"/>
    </row>
    <row r="999" spans="1:263" s="19" customFormat="1" x14ac:dyDescent="0.2">
      <c r="A999" s="104">
        <v>43423</v>
      </c>
      <c r="B999" s="85" t="s">
        <v>2528</v>
      </c>
      <c r="C999" s="83" t="s">
        <v>207</v>
      </c>
      <c r="D999" s="85" t="s">
        <v>142</v>
      </c>
      <c r="E999" s="113" t="s">
        <v>2452</v>
      </c>
      <c r="F999" s="63"/>
      <c r="G999" s="105"/>
      <c r="H999" s="104" t="s">
        <v>2267</v>
      </c>
      <c r="I999" s="104" t="str">
        <f>LEFT($H999,2)</f>
        <v>OH</v>
      </c>
      <c r="J999" s="104" t="str">
        <f>RIGHT($H999,2)</f>
        <v>LA</v>
      </c>
      <c r="K999" s="159" t="str">
        <f>IF($L999=$M999,L999,CONCATENATE($L999,", ",IF(ISBLANK(N999),"",CONCATENATE(N999,", ")),$M999))</f>
        <v>Northeast, Midwest, South Central</v>
      </c>
      <c r="L999" s="104" t="str">
        <f>INDEX('State '!$A$1:$C$62,MATCH($I999,'State '!$B:$B,0),3)</f>
        <v>Northeast</v>
      </c>
      <c r="M999" s="104" t="str">
        <f>INDEX('State '!$A$1:$C$62,MATCH($J999,'State '!$B:$B,0),3)</f>
        <v>South Central</v>
      </c>
      <c r="N999" s="104" t="s">
        <v>9</v>
      </c>
      <c r="O999" s="171">
        <v>412</v>
      </c>
      <c r="P999" s="210">
        <f>-964+7.6</f>
        <v>-956.4</v>
      </c>
      <c r="Q999" s="123"/>
      <c r="R999" s="109"/>
      <c r="S999" s="110" t="s">
        <v>135</v>
      </c>
      <c r="T999" s="104" t="s">
        <v>390</v>
      </c>
      <c r="U999" s="104" t="s">
        <v>2070</v>
      </c>
      <c r="V999" s="104" t="s">
        <v>2250</v>
      </c>
      <c r="W999" s="82"/>
      <c r="X999" s="82"/>
      <c r="Y999" s="106"/>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94"/>
      <c r="CB999" s="94"/>
      <c r="CC999" s="94"/>
      <c r="CD999" s="94"/>
      <c r="CE999" s="94"/>
      <c r="CF999" s="94"/>
      <c r="CG999" s="94"/>
      <c r="CH999" s="94"/>
      <c r="CI999" s="94"/>
      <c r="CJ999" s="94"/>
      <c r="CK999" s="94"/>
      <c r="CL999" s="94"/>
      <c r="CM999" s="94"/>
      <c r="CN999" s="94"/>
      <c r="CO999" s="94"/>
      <c r="CP999" s="94"/>
      <c r="CQ999" s="94"/>
      <c r="CR999" s="94"/>
      <c r="CS999" s="94"/>
      <c r="CT999" s="94"/>
      <c r="CU999" s="94"/>
      <c r="CV999" s="94"/>
      <c r="CW999" s="94"/>
      <c r="CX999" s="94"/>
      <c r="CY999" s="94"/>
      <c r="CZ999" s="94"/>
      <c r="DA999" s="94"/>
      <c r="DB999" s="94"/>
      <c r="DC999" s="94"/>
      <c r="DD999" s="94"/>
      <c r="DE999" s="94"/>
      <c r="DF999" s="94"/>
      <c r="DG999" s="94"/>
      <c r="DH999" s="94"/>
      <c r="DI999" s="94"/>
      <c r="DJ999" s="94"/>
      <c r="DK999" s="94"/>
      <c r="DL999" s="94"/>
      <c r="DM999" s="94"/>
      <c r="DN999" s="94"/>
      <c r="DO999" s="94"/>
      <c r="DP999" s="94"/>
      <c r="DQ999" s="94"/>
      <c r="DR999" s="94"/>
      <c r="DS999" s="94"/>
      <c r="DT999" s="94"/>
      <c r="DU999" s="94"/>
      <c r="DV999" s="94"/>
      <c r="DW999" s="94"/>
      <c r="DX999" s="94"/>
      <c r="DY999" s="94"/>
      <c r="DZ999" s="94"/>
      <c r="EA999" s="94"/>
      <c r="EB999" s="94"/>
      <c r="EC999" s="94"/>
      <c r="ED999" s="94"/>
      <c r="EE999" s="94"/>
      <c r="EF999" s="94"/>
      <c r="EG999" s="94"/>
      <c r="EH999" s="94"/>
      <c r="EI999" s="94"/>
      <c r="EJ999" s="94"/>
      <c r="EK999" s="94"/>
      <c r="EL999" s="94"/>
      <c r="EM999" s="94"/>
      <c r="EN999" s="94"/>
      <c r="EO999" s="94"/>
      <c r="EP999" s="94"/>
      <c r="EQ999" s="94"/>
      <c r="ER999" s="94"/>
      <c r="ES999" s="94"/>
      <c r="ET999" s="94"/>
      <c r="EU999" s="94"/>
      <c r="EV999" s="94"/>
      <c r="EW999" s="94"/>
      <c r="EX999" s="94"/>
      <c r="EY999" s="94"/>
      <c r="EZ999" s="94"/>
      <c r="FA999" s="94"/>
      <c r="FB999" s="94"/>
      <c r="FC999" s="94"/>
      <c r="FD999" s="94"/>
      <c r="FE999" s="94"/>
      <c r="FF999" s="94"/>
      <c r="FG999" s="94"/>
      <c r="FH999" s="94"/>
      <c r="FI999" s="94"/>
      <c r="FJ999" s="94"/>
      <c r="FK999" s="94"/>
      <c r="FL999" s="94"/>
      <c r="FM999" s="94"/>
      <c r="FN999" s="94"/>
      <c r="FO999" s="94"/>
      <c r="FP999" s="94"/>
      <c r="FQ999" s="94"/>
      <c r="FR999" s="94"/>
      <c r="FS999" s="94"/>
      <c r="FT999" s="94"/>
      <c r="FU999" s="94"/>
      <c r="FV999" s="94"/>
      <c r="FW999" s="94"/>
      <c r="FX999" s="94"/>
      <c r="FY999" s="94"/>
      <c r="FZ999" s="94"/>
      <c r="GA999" s="94"/>
      <c r="GB999" s="94"/>
      <c r="GC999" s="94"/>
      <c r="GD999" s="94"/>
      <c r="GE999" s="94"/>
      <c r="GF999" s="94"/>
      <c r="GG999" s="94"/>
      <c r="GH999" s="94"/>
      <c r="GI999" s="94"/>
      <c r="GJ999" s="94"/>
      <c r="GK999" s="94"/>
      <c r="GL999" s="94"/>
      <c r="GM999" s="94"/>
      <c r="GN999" s="94"/>
      <c r="GO999" s="94"/>
      <c r="GP999" s="94"/>
      <c r="GQ999" s="94"/>
      <c r="GR999" s="94"/>
      <c r="GS999" s="94"/>
      <c r="GT999" s="94"/>
      <c r="GU999" s="94"/>
      <c r="GV999" s="94"/>
      <c r="GW999" s="94"/>
      <c r="GX999" s="94"/>
      <c r="GY999" s="94"/>
      <c r="GZ999" s="94"/>
      <c r="HA999" s="94"/>
      <c r="HB999" s="94"/>
      <c r="HC999" s="94"/>
      <c r="HD999" s="94"/>
      <c r="HE999" s="94"/>
      <c r="HF999" s="94"/>
      <c r="HG999" s="94"/>
      <c r="HH999" s="94"/>
      <c r="HI999" s="94"/>
      <c r="HJ999" s="94"/>
      <c r="HK999" s="94"/>
      <c r="HL999" s="94"/>
      <c r="HM999" s="94"/>
      <c r="HN999" s="94"/>
      <c r="HO999" s="94"/>
      <c r="HP999" s="94"/>
      <c r="HQ999" s="94"/>
      <c r="HR999" s="94"/>
      <c r="HS999" s="94"/>
      <c r="HT999" s="94"/>
      <c r="HU999" s="94"/>
      <c r="HV999" s="94"/>
      <c r="HW999" s="94"/>
      <c r="HX999" s="94"/>
      <c r="HY999" s="94"/>
      <c r="HZ999" s="94"/>
      <c r="IA999" s="94"/>
      <c r="IB999" s="94"/>
      <c r="IC999" s="94"/>
      <c r="ID999" s="94"/>
      <c r="IE999" s="94"/>
      <c r="IF999" s="94"/>
      <c r="IG999" s="94"/>
      <c r="IH999" s="94"/>
      <c r="II999" s="94"/>
      <c r="IJ999" s="94"/>
      <c r="IK999" s="94"/>
      <c r="IL999" s="94"/>
      <c r="IM999" s="94"/>
      <c r="IN999" s="94"/>
      <c r="IO999" s="94"/>
      <c r="IP999" s="94"/>
      <c r="IQ999" s="94"/>
      <c r="IR999" s="94"/>
      <c r="IS999" s="94"/>
      <c r="IT999" s="94"/>
      <c r="IU999" s="94"/>
      <c r="IV999" s="94"/>
      <c r="IW999" s="94"/>
      <c r="IX999" s="94"/>
      <c r="IY999" s="94"/>
      <c r="IZ999" s="94"/>
      <c r="JA999" s="94"/>
      <c r="JB999" s="94"/>
      <c r="JC999" s="94"/>
    </row>
    <row r="1000" spans="1:263" s="19" customFormat="1" x14ac:dyDescent="0.2">
      <c r="A1000" s="104">
        <v>43124</v>
      </c>
      <c r="B1000" s="82" t="s">
        <v>2398</v>
      </c>
      <c r="C1000" s="82" t="s">
        <v>2061</v>
      </c>
      <c r="D1000" s="82" t="s">
        <v>141</v>
      </c>
      <c r="E1000" s="82" t="s">
        <v>2452</v>
      </c>
      <c r="F1000" s="63"/>
      <c r="G1000" s="105"/>
      <c r="H1000" s="104" t="s">
        <v>37</v>
      </c>
      <c r="I1000" s="104" t="str">
        <f>LEFT($H1000,2)</f>
        <v>OK</v>
      </c>
      <c r="J1000" s="104" t="str">
        <f>RIGHT($H1000,2)</f>
        <v>OK</v>
      </c>
      <c r="K1000" s="159" t="str">
        <f>IF($L1000=$M1000,L1000,CONCATENATE($L1000,", ",IF(ISBLANK(N1000),"",CONCATENATE(N1000,", ")),$M1000))</f>
        <v>South Central</v>
      </c>
      <c r="L1000" s="104" t="str">
        <f>INDEX('State '!$A$1:$C$62,MATCH($I1000,'State '!$B:$B,0),3)</f>
        <v>South Central</v>
      </c>
      <c r="M1000" s="104" t="str">
        <f>INDEX('State '!$A$1:$C$62,MATCH($J1000,'State '!$B:$B,0),3)</f>
        <v>South Central</v>
      </c>
      <c r="N1000" s="104"/>
      <c r="O1000" s="171">
        <v>50</v>
      </c>
      <c r="P1000" s="210">
        <v>14</v>
      </c>
      <c r="Q1000" s="173">
        <v>225</v>
      </c>
      <c r="R1000" s="105">
        <v>36</v>
      </c>
      <c r="S1000" s="104" t="s">
        <v>135</v>
      </c>
      <c r="T1000" s="104" t="s">
        <v>390</v>
      </c>
      <c r="U1000" s="104" t="s">
        <v>2311</v>
      </c>
      <c r="V1000" s="104" t="s">
        <v>2247</v>
      </c>
      <c r="W1000" s="82"/>
      <c r="X1000" s="82"/>
      <c r="Y1000" s="106"/>
      <c r="AC1000" s="94"/>
      <c r="AD1000" s="94"/>
      <c r="AE1000" s="94"/>
      <c r="AF1000" s="94"/>
      <c r="AG1000" s="94"/>
      <c r="AH1000" s="94"/>
      <c r="AI1000" s="94"/>
      <c r="AJ1000" s="94"/>
      <c r="AK1000" s="94"/>
      <c r="AL1000" s="94"/>
      <c r="AM1000" s="94"/>
      <c r="AN1000" s="94"/>
      <c r="AO1000" s="94"/>
      <c r="AP1000" s="94"/>
      <c r="AQ1000" s="94"/>
      <c r="AR1000" s="94"/>
      <c r="AS1000" s="94"/>
      <c r="AT1000" s="94"/>
      <c r="AU1000" s="94"/>
      <c r="AV1000" s="94"/>
      <c r="AW1000" s="94"/>
      <c r="AX1000" s="94"/>
      <c r="AY1000" s="94"/>
      <c r="AZ1000" s="94"/>
      <c r="BA1000" s="94"/>
      <c r="BB1000" s="94"/>
      <c r="BC1000" s="94"/>
      <c r="BD1000" s="94"/>
      <c r="BE1000" s="94"/>
      <c r="BF1000" s="94"/>
      <c r="BG1000" s="94"/>
      <c r="BH1000" s="94"/>
      <c r="BI1000" s="94"/>
      <c r="BJ1000" s="94"/>
      <c r="BK1000" s="94"/>
      <c r="BL1000" s="94"/>
      <c r="BM1000" s="94"/>
      <c r="BN1000" s="94"/>
      <c r="BO1000" s="94"/>
      <c r="BP1000" s="94"/>
      <c r="BQ1000" s="94"/>
      <c r="BR1000" s="94"/>
      <c r="BS1000" s="94"/>
      <c r="BT1000" s="94"/>
      <c r="BU1000" s="94"/>
      <c r="BV1000" s="94"/>
      <c r="BW1000" s="94"/>
      <c r="BX1000" s="94"/>
      <c r="BY1000" s="94"/>
      <c r="BZ1000" s="94"/>
      <c r="CA1000" s="94"/>
      <c r="CB1000" s="94"/>
      <c r="CC1000" s="94"/>
      <c r="CD1000" s="94"/>
      <c r="CE1000" s="94"/>
      <c r="CF1000" s="94"/>
      <c r="CG1000" s="94"/>
      <c r="CH1000" s="94"/>
      <c r="CI1000" s="94"/>
      <c r="CJ1000" s="94"/>
      <c r="CK1000" s="94"/>
      <c r="CL1000" s="94"/>
      <c r="CM1000" s="94"/>
      <c r="CN1000" s="94"/>
      <c r="CO1000" s="94"/>
      <c r="CP1000" s="94"/>
      <c r="CQ1000" s="94"/>
      <c r="CR1000" s="94"/>
      <c r="CS1000" s="94"/>
      <c r="CT1000" s="94"/>
      <c r="CU1000" s="94"/>
      <c r="CV1000" s="94"/>
      <c r="CW1000" s="94"/>
      <c r="CX1000" s="94"/>
      <c r="CY1000" s="94"/>
      <c r="CZ1000" s="94"/>
      <c r="DA1000" s="94"/>
      <c r="DB1000" s="94"/>
      <c r="DC1000" s="94"/>
      <c r="DD1000" s="94"/>
      <c r="DE1000" s="94"/>
      <c r="DF1000" s="94"/>
      <c r="DG1000" s="94"/>
      <c r="DH1000" s="94"/>
      <c r="DI1000" s="94"/>
      <c r="DJ1000" s="94"/>
      <c r="DK1000" s="94"/>
      <c r="DL1000" s="94"/>
      <c r="DM1000" s="94"/>
      <c r="DN1000" s="94"/>
      <c r="DO1000" s="94"/>
      <c r="DP1000" s="94"/>
      <c r="DQ1000" s="94"/>
      <c r="DR1000" s="94"/>
      <c r="DS1000" s="94"/>
      <c r="DT1000" s="94"/>
      <c r="DU1000" s="94"/>
      <c r="DV1000" s="94"/>
      <c r="DW1000" s="94"/>
      <c r="DX1000" s="94"/>
      <c r="DY1000" s="94"/>
      <c r="DZ1000" s="94"/>
      <c r="EA1000" s="94"/>
      <c r="EB1000" s="94"/>
      <c r="EC1000" s="94"/>
      <c r="ED1000" s="94"/>
      <c r="EE1000" s="94"/>
      <c r="EF1000" s="94"/>
      <c r="EG1000" s="94"/>
      <c r="EH1000" s="94"/>
      <c r="EI1000" s="94"/>
      <c r="EJ1000" s="94"/>
      <c r="EK1000" s="94"/>
      <c r="EL1000" s="94"/>
      <c r="EM1000" s="94"/>
      <c r="EN1000" s="94"/>
      <c r="EO1000" s="94"/>
      <c r="EP1000" s="94"/>
      <c r="EQ1000" s="94"/>
      <c r="ER1000" s="94"/>
      <c r="ES1000" s="94"/>
      <c r="ET1000" s="94"/>
      <c r="EU1000" s="94"/>
      <c r="EV1000" s="94"/>
      <c r="EW1000" s="94"/>
      <c r="EX1000" s="94"/>
      <c r="EY1000" s="94"/>
      <c r="EZ1000" s="94"/>
      <c r="FA1000" s="94"/>
      <c r="FB1000" s="94"/>
      <c r="FC1000" s="94"/>
      <c r="FD1000" s="94"/>
      <c r="FE1000" s="94"/>
      <c r="FF1000" s="94"/>
      <c r="FG1000" s="94"/>
      <c r="FH1000" s="94"/>
      <c r="FI1000" s="94"/>
      <c r="FJ1000" s="94"/>
      <c r="FK1000" s="94"/>
      <c r="FL1000" s="94"/>
      <c r="FM1000" s="94"/>
      <c r="FN1000" s="94"/>
      <c r="FO1000" s="94"/>
      <c r="FP1000" s="94"/>
      <c r="FQ1000" s="94"/>
      <c r="FR1000" s="94"/>
      <c r="FS1000" s="94"/>
      <c r="FT1000" s="94"/>
      <c r="FU1000" s="94"/>
      <c r="FV1000" s="94"/>
      <c r="FW1000" s="94"/>
      <c r="FX1000" s="94"/>
      <c r="FY1000" s="94"/>
      <c r="FZ1000" s="94"/>
      <c r="GA1000" s="94"/>
      <c r="GB1000" s="94"/>
      <c r="GC1000" s="94"/>
      <c r="GD1000" s="94"/>
      <c r="GE1000" s="94"/>
      <c r="GF1000" s="94"/>
      <c r="GG1000" s="94"/>
      <c r="GH1000" s="94"/>
      <c r="GI1000" s="94"/>
      <c r="GJ1000" s="94"/>
      <c r="GK1000" s="94"/>
      <c r="GL1000" s="94"/>
      <c r="GM1000" s="94"/>
      <c r="GN1000" s="94"/>
      <c r="GO1000" s="94"/>
      <c r="GP1000" s="94"/>
      <c r="GQ1000" s="94"/>
      <c r="GR1000" s="94"/>
      <c r="GS1000" s="94"/>
      <c r="GT1000" s="94"/>
      <c r="GU1000" s="94"/>
      <c r="GV1000" s="94"/>
      <c r="GW1000" s="94"/>
      <c r="GX1000" s="94"/>
      <c r="GY1000" s="94"/>
      <c r="GZ1000" s="94"/>
      <c r="HA1000" s="94"/>
      <c r="HB1000" s="94"/>
      <c r="HC1000" s="94"/>
      <c r="HD1000" s="94"/>
      <c r="HE1000" s="94"/>
      <c r="HF1000" s="94"/>
      <c r="HG1000" s="94"/>
      <c r="HH1000" s="94"/>
      <c r="HI1000" s="94"/>
      <c r="HJ1000" s="94"/>
      <c r="HK1000" s="94"/>
      <c r="HL1000" s="94"/>
      <c r="HM1000" s="94"/>
      <c r="HN1000" s="94"/>
      <c r="HO1000" s="94"/>
      <c r="HP1000" s="94"/>
      <c r="HQ1000" s="94"/>
      <c r="HR1000" s="94"/>
      <c r="HS1000" s="94"/>
      <c r="HT1000" s="94"/>
      <c r="HU1000" s="94"/>
      <c r="HV1000" s="94"/>
      <c r="HW1000" s="94"/>
      <c r="HX1000" s="94"/>
      <c r="HY1000" s="94"/>
      <c r="HZ1000" s="94"/>
      <c r="IA1000" s="94"/>
      <c r="IB1000" s="94"/>
      <c r="IC1000" s="94"/>
      <c r="ID1000" s="94"/>
      <c r="IE1000" s="94"/>
      <c r="IF1000" s="94"/>
      <c r="IG1000" s="94"/>
      <c r="IH1000" s="94"/>
      <c r="II1000" s="94"/>
      <c r="IJ1000" s="94"/>
      <c r="IK1000" s="94"/>
      <c r="IL1000" s="94"/>
      <c r="IM1000" s="94"/>
      <c r="IN1000" s="94"/>
      <c r="IO1000" s="94"/>
      <c r="IP1000" s="94"/>
      <c r="IQ1000" s="94"/>
      <c r="IR1000" s="94"/>
      <c r="IS1000" s="94"/>
      <c r="IT1000" s="94"/>
      <c r="IU1000" s="94"/>
      <c r="IV1000" s="94"/>
      <c r="IW1000" s="94"/>
      <c r="IX1000" s="94"/>
      <c r="IY1000" s="94"/>
      <c r="IZ1000" s="94"/>
      <c r="JA1000" s="94"/>
      <c r="JB1000" s="94"/>
      <c r="JC1000" s="94"/>
    </row>
    <row r="1001" spans="1:263" s="19" customFormat="1" x14ac:dyDescent="0.2">
      <c r="A1001" s="104">
        <v>43124</v>
      </c>
      <c r="B1001" s="83" t="s">
        <v>2003</v>
      </c>
      <c r="C1001" s="83" t="s">
        <v>1941</v>
      </c>
      <c r="D1001" s="83" t="s">
        <v>141</v>
      </c>
      <c r="E1001" s="113" t="s">
        <v>2293</v>
      </c>
      <c r="F1001" s="125"/>
      <c r="G1001" s="127"/>
      <c r="H1001" s="104" t="s">
        <v>2004</v>
      </c>
      <c r="I1001" s="104" t="str">
        <f>LEFT($H1001,2)</f>
        <v>OH</v>
      </c>
      <c r="J1001" s="104" t="str">
        <f>RIGHT($H1001,2)</f>
        <v>VA</v>
      </c>
      <c r="K1001" s="159" t="str">
        <f>IF($L1001=$M1001,L1001,CONCATENATE($L1001,", ",IF(ISBLANK(N1001),"",CONCATENATE(N1001,", ")),$M1001))</f>
        <v>Northeast</v>
      </c>
      <c r="L1001" s="104" t="str">
        <f>INDEX('State '!$A$1:$C$62,MATCH($I1001,'State '!$B:$B,0),3)</f>
        <v>Northeast</v>
      </c>
      <c r="M1001" s="104" t="str">
        <f>INDEX('State '!$A$1:$C$62,MATCH($J1001,'State '!$B:$B,0),3)</f>
        <v>Northeast</v>
      </c>
      <c r="N1001" s="104"/>
      <c r="O1001" s="171">
        <v>500</v>
      </c>
      <c r="P1001" s="211"/>
      <c r="Q1001" s="123">
        <v>2000</v>
      </c>
      <c r="R1001" s="66"/>
      <c r="S1001" s="114" t="s">
        <v>135</v>
      </c>
      <c r="T1001" s="115" t="s">
        <v>390</v>
      </c>
      <c r="U1001" s="116" t="s">
        <v>391</v>
      </c>
      <c r="V1001" s="104" t="s">
        <v>2250</v>
      </c>
      <c r="W1001" s="82"/>
      <c r="X1001" s="82"/>
      <c r="Y1001" s="106"/>
      <c r="AC1001" s="94"/>
      <c r="AD1001" s="94"/>
      <c r="AE1001" s="94"/>
      <c r="AF1001" s="94"/>
      <c r="AG1001" s="94"/>
      <c r="AH1001" s="94"/>
      <c r="AI1001" s="94"/>
      <c r="AJ1001" s="94"/>
      <c r="AK1001" s="94"/>
      <c r="AL1001" s="94"/>
      <c r="AM1001" s="94"/>
      <c r="AN1001" s="94"/>
      <c r="AO1001" s="94"/>
      <c r="AP1001" s="94"/>
      <c r="AQ1001" s="94"/>
      <c r="AR1001" s="94"/>
      <c r="AS1001" s="94"/>
      <c r="AT1001" s="94"/>
      <c r="AU1001" s="94"/>
      <c r="AV1001" s="94"/>
      <c r="AW1001" s="94"/>
      <c r="AX1001" s="94"/>
      <c r="AY1001" s="94"/>
      <c r="AZ1001" s="94"/>
      <c r="BA1001" s="94"/>
      <c r="BB1001" s="94"/>
      <c r="BC1001" s="94"/>
      <c r="BD1001" s="94"/>
      <c r="BE1001" s="94"/>
      <c r="BF1001" s="94"/>
      <c r="BG1001" s="94"/>
      <c r="BH1001" s="94"/>
      <c r="BI1001" s="94"/>
      <c r="BJ1001" s="94"/>
      <c r="BK1001" s="94"/>
      <c r="BL1001" s="94"/>
      <c r="BM1001" s="94"/>
      <c r="BN1001" s="94"/>
      <c r="BO1001" s="94"/>
      <c r="BP1001" s="94"/>
      <c r="BQ1001" s="94"/>
      <c r="BR1001" s="94"/>
      <c r="BS1001" s="94"/>
      <c r="BT1001" s="94"/>
      <c r="BU1001" s="94"/>
      <c r="BV1001" s="94"/>
      <c r="BW1001" s="94"/>
      <c r="BX1001" s="94"/>
      <c r="BY1001" s="94"/>
      <c r="BZ1001" s="94"/>
      <c r="CA1001" s="94"/>
      <c r="CB1001" s="94"/>
      <c r="CC1001" s="94"/>
      <c r="CD1001" s="94"/>
      <c r="CE1001" s="94"/>
      <c r="CF1001" s="94"/>
      <c r="CG1001" s="94"/>
      <c r="CH1001" s="94"/>
      <c r="CI1001" s="94"/>
      <c r="CJ1001" s="94"/>
      <c r="CK1001" s="94"/>
      <c r="CL1001" s="94"/>
      <c r="CM1001" s="94"/>
      <c r="CN1001" s="94"/>
      <c r="CO1001" s="94"/>
      <c r="CP1001" s="94"/>
      <c r="CQ1001" s="94"/>
      <c r="CR1001" s="94"/>
      <c r="CS1001" s="94"/>
      <c r="CT1001" s="94"/>
      <c r="CU1001" s="94"/>
      <c r="CV1001" s="94"/>
      <c r="CW1001" s="94"/>
      <c r="CX1001" s="94"/>
      <c r="CY1001" s="94"/>
      <c r="CZ1001" s="94"/>
      <c r="DA1001" s="94"/>
      <c r="DB1001" s="94"/>
      <c r="DC1001" s="94"/>
      <c r="DD1001" s="94"/>
      <c r="DE1001" s="94"/>
      <c r="DF1001" s="94"/>
      <c r="DG1001" s="94"/>
      <c r="DH1001" s="94"/>
      <c r="DI1001" s="94"/>
      <c r="DJ1001" s="94"/>
      <c r="DK1001" s="94"/>
      <c r="DL1001" s="94"/>
      <c r="DM1001" s="94"/>
      <c r="DN1001" s="94"/>
      <c r="DO1001" s="94"/>
      <c r="DP1001" s="94"/>
      <c r="DQ1001" s="94"/>
      <c r="DR1001" s="94"/>
      <c r="DS1001" s="94"/>
      <c r="DT1001" s="94"/>
      <c r="DU1001" s="94"/>
      <c r="DV1001" s="94"/>
      <c r="DW1001" s="94"/>
      <c r="DX1001" s="94"/>
      <c r="DY1001" s="94"/>
      <c r="DZ1001" s="94"/>
      <c r="EA1001" s="94"/>
      <c r="EB1001" s="94"/>
      <c r="EC1001" s="94"/>
      <c r="ED1001" s="94"/>
      <c r="EE1001" s="94"/>
      <c r="EF1001" s="94"/>
      <c r="EG1001" s="94"/>
      <c r="EH1001" s="94"/>
      <c r="EI1001" s="94"/>
      <c r="EJ1001" s="94"/>
      <c r="EK1001" s="94"/>
      <c r="EL1001" s="94"/>
      <c r="EM1001" s="94"/>
      <c r="EN1001" s="94"/>
      <c r="EO1001" s="94"/>
      <c r="EP1001" s="94"/>
      <c r="EQ1001" s="94"/>
      <c r="ER1001" s="94"/>
      <c r="ES1001" s="94"/>
      <c r="ET1001" s="94"/>
      <c r="EU1001" s="94"/>
      <c r="EV1001" s="94"/>
      <c r="EW1001" s="94"/>
      <c r="EX1001" s="94"/>
      <c r="EY1001" s="94"/>
      <c r="EZ1001" s="94"/>
      <c r="FA1001" s="94"/>
      <c r="FB1001" s="94"/>
      <c r="FC1001" s="94"/>
      <c r="FD1001" s="94"/>
      <c r="FE1001" s="94"/>
      <c r="FF1001" s="94"/>
      <c r="FG1001" s="94"/>
      <c r="FH1001" s="94"/>
      <c r="FI1001" s="94"/>
      <c r="FJ1001" s="94"/>
      <c r="FK1001" s="94"/>
      <c r="FL1001" s="94"/>
      <c r="FM1001" s="94"/>
      <c r="FN1001" s="94"/>
      <c r="FO1001" s="94"/>
      <c r="FP1001" s="94"/>
      <c r="FQ1001" s="94"/>
      <c r="FR1001" s="94"/>
      <c r="FS1001" s="94"/>
      <c r="FT1001" s="94"/>
      <c r="FU1001" s="94"/>
      <c r="FV1001" s="94"/>
      <c r="FW1001" s="94"/>
      <c r="FX1001" s="94"/>
      <c r="FY1001" s="94"/>
      <c r="FZ1001" s="94"/>
      <c r="GA1001" s="94"/>
      <c r="GB1001" s="94"/>
      <c r="GC1001" s="94"/>
      <c r="GD1001" s="94"/>
      <c r="GE1001" s="94"/>
      <c r="GF1001" s="94"/>
      <c r="GG1001" s="94"/>
      <c r="GH1001" s="94"/>
      <c r="GI1001" s="94"/>
      <c r="GJ1001" s="94"/>
      <c r="GK1001" s="94"/>
      <c r="GL1001" s="94"/>
      <c r="GM1001" s="94"/>
      <c r="GN1001" s="94"/>
      <c r="GO1001" s="94"/>
      <c r="GP1001" s="94"/>
      <c r="GQ1001" s="94"/>
      <c r="GR1001" s="94"/>
      <c r="GS1001" s="94"/>
      <c r="GT1001" s="94"/>
      <c r="GU1001" s="94"/>
      <c r="GV1001" s="94"/>
      <c r="GW1001" s="94"/>
      <c r="GX1001" s="94"/>
      <c r="GY1001" s="94"/>
      <c r="GZ1001" s="94"/>
      <c r="HA1001" s="94"/>
      <c r="HB1001" s="94"/>
      <c r="HC1001" s="94"/>
      <c r="HD1001" s="94"/>
      <c r="HE1001" s="94"/>
      <c r="HF1001" s="94"/>
      <c r="HG1001" s="94"/>
      <c r="HH1001" s="94"/>
      <c r="HI1001" s="94"/>
      <c r="HJ1001" s="94"/>
      <c r="HK1001" s="94"/>
      <c r="HL1001" s="94"/>
      <c r="HM1001" s="94"/>
      <c r="HN1001" s="94"/>
      <c r="HO1001" s="94"/>
      <c r="HP1001" s="94"/>
      <c r="HQ1001" s="94"/>
      <c r="HR1001" s="94"/>
      <c r="HS1001" s="94"/>
      <c r="HT1001" s="94"/>
      <c r="HU1001" s="94"/>
      <c r="HV1001" s="94"/>
      <c r="HW1001" s="94"/>
      <c r="HX1001" s="94"/>
      <c r="HY1001" s="94"/>
      <c r="HZ1001" s="94"/>
      <c r="IA1001" s="94"/>
      <c r="IB1001" s="94"/>
      <c r="IC1001" s="94"/>
      <c r="ID1001" s="94"/>
      <c r="IE1001" s="94"/>
      <c r="IF1001" s="94"/>
      <c r="IG1001" s="94"/>
      <c r="IH1001" s="94"/>
      <c r="II1001" s="94"/>
      <c r="IJ1001" s="94"/>
      <c r="IK1001" s="94"/>
      <c r="IL1001" s="94"/>
      <c r="IM1001" s="94"/>
      <c r="IN1001" s="94"/>
      <c r="IO1001" s="94"/>
      <c r="IP1001" s="94"/>
      <c r="IQ1001" s="94"/>
      <c r="IR1001" s="94"/>
      <c r="IS1001" s="94"/>
      <c r="IT1001" s="94"/>
      <c r="IU1001" s="94"/>
      <c r="IV1001" s="94"/>
      <c r="IW1001" s="94"/>
      <c r="IX1001" s="94"/>
      <c r="IY1001" s="94"/>
      <c r="IZ1001" s="94"/>
      <c r="JA1001" s="94"/>
      <c r="JB1001" s="94"/>
      <c r="JC1001" s="94"/>
    </row>
    <row r="1002" spans="1:263" s="19" customFormat="1" x14ac:dyDescent="0.2">
      <c r="A1002" s="104">
        <v>43124</v>
      </c>
      <c r="B1002" s="83" t="s">
        <v>1992</v>
      </c>
      <c r="C1002" s="83" t="s">
        <v>1992</v>
      </c>
      <c r="D1002" s="83" t="s">
        <v>137</v>
      </c>
      <c r="E1002" s="113" t="s">
        <v>2452</v>
      </c>
      <c r="F1002" s="65"/>
      <c r="G1002" s="127"/>
      <c r="H1002" s="104" t="s">
        <v>28</v>
      </c>
      <c r="I1002" s="104" t="str">
        <f>LEFT($H1002,2)</f>
        <v>IL</v>
      </c>
      <c r="J1002" s="104" t="str">
        <f>RIGHT($H1002,2)</f>
        <v>IL</v>
      </c>
      <c r="K1002" s="159" t="str">
        <f>IF($L1002=$M1002,L1002,CONCATENATE($L1002,", ",IF(ISBLANK(N1002),"",CONCATENATE(N1002,", ")),$M1002))</f>
        <v>Midwest</v>
      </c>
      <c r="L1002" s="104" t="str">
        <f>INDEX('State '!$A$1:$C$62,MATCH($I1002,'State '!$B:$B,0),3)</f>
        <v>Midwest</v>
      </c>
      <c r="M1002" s="104" t="str">
        <f>INDEX('State '!$A$1:$C$62,MATCH($J1002,'State '!$B:$B,0),3)</f>
        <v>Midwest</v>
      </c>
      <c r="N1002" s="104"/>
      <c r="O1002" s="171">
        <v>1000</v>
      </c>
      <c r="P1002" s="211">
        <v>140</v>
      </c>
      <c r="Q1002" s="123">
        <v>1500</v>
      </c>
      <c r="R1002" s="66">
        <v>42</v>
      </c>
      <c r="S1002" s="114" t="s">
        <v>135</v>
      </c>
      <c r="T1002" s="115" t="s">
        <v>390</v>
      </c>
      <c r="U1002" s="116" t="s">
        <v>391</v>
      </c>
      <c r="V1002" s="104" t="s">
        <v>2247</v>
      </c>
      <c r="W1002" s="82"/>
      <c r="X1002" s="82"/>
      <c r="Y1002" s="106"/>
    </row>
  </sheetData>
  <autoFilter ref="A2:Y1002">
    <sortState ref="A3:Y1002">
      <sortCondition descending="1" ref="G2:G1002"/>
    </sortState>
  </autoFilter>
  <sortState ref="A3:R945">
    <sortCondition descending="1" ref="G3:G945"/>
    <sortCondition descending="1" ref="F3:F945"/>
  </sortState>
  <hyperlinks>
    <hyperlink ref="Y126" r:id="rId1"/>
    <hyperlink ref="Y42" r:id="rId2"/>
    <hyperlink ref="Y45" r:id="rId3"/>
    <hyperlink ref="Y62" r:id="rId4"/>
    <hyperlink ref="Y90" r:id="rId5"/>
    <hyperlink ref="Y59" r:id="rId6"/>
    <hyperlink ref="Y81" r:id="rId7"/>
    <hyperlink ref="Y78" r:id="rId8"/>
    <hyperlink ref="Y51" r:id="rId9"/>
    <hyperlink ref="Y46" r:id="rId10"/>
    <hyperlink ref="Y49" r:id="rId11"/>
    <hyperlink ref="Y70" r:id="rId12"/>
    <hyperlink ref="Y489" r:id="rId13"/>
    <hyperlink ref="Y125" r:id="rId14"/>
    <hyperlink ref="Y79" r:id="rId15"/>
    <hyperlink ref="Y88" r:id="rId16"/>
    <hyperlink ref="Y89" r:id="rId17"/>
    <hyperlink ref="Y44" r:id="rId18"/>
    <hyperlink ref="Y75" r:id="rId19"/>
    <hyperlink ref="Y54" r:id="rId20"/>
    <hyperlink ref="Y71" r:id="rId21"/>
    <hyperlink ref="Y984" r:id="rId22" location="documents" display="https://www.tcenergy.com/operations/natural-gas/eastern-panhandle-expansion-project/ - documents"/>
    <hyperlink ref="Y996" r:id="rId23"/>
    <hyperlink ref="Y997" r:id="rId24"/>
    <hyperlink ref="Y3" r:id="rId25"/>
    <hyperlink ref="Y7" r:id="rId26"/>
    <hyperlink ref="Y9" r:id="rId27"/>
    <hyperlink ref="Y12" r:id="rId28"/>
    <hyperlink ref="Y19" r:id="rId29"/>
    <hyperlink ref="Y21" r:id="rId30"/>
    <hyperlink ref="Y26" r:id="rId31"/>
    <hyperlink ref="Y10" r:id="rId32"/>
    <hyperlink ref="Y24" r:id="rId33"/>
    <hyperlink ref="Y11" r:id="rId34"/>
    <hyperlink ref="Y27" r:id="rId35"/>
    <hyperlink ref="Y23" r:id="rId36"/>
    <hyperlink ref="Y25" r:id="rId37"/>
    <hyperlink ref="Y30" r:id="rId38"/>
    <hyperlink ref="Y5" r:id="rId39"/>
    <hyperlink ref="Y32" r:id="rId40"/>
    <hyperlink ref="Y39" r:id="rId41"/>
    <hyperlink ref="Y18" r:id="rId42"/>
    <hyperlink ref="Y35" r:id="rId43"/>
    <hyperlink ref="Y22" r:id="rId44"/>
  </hyperlinks>
  <pageMargins left="0.7" right="0.7" top="0.25" bottom="0.25" header="0" footer="0"/>
  <pageSetup paperSize="5" scale="10" orientation="landscape" r:id="rId45"/>
  <legacyDrawing r:id="rId4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90"/>
  <sheetViews>
    <sheetView showGridLines="0" zoomScaleNormal="100" workbookViewId="0">
      <pane ySplit="1" topLeftCell="A17" activePane="bottomLeft" state="frozen"/>
      <selection pane="bottomLeft" activeCell="C42" sqref="C42"/>
    </sheetView>
  </sheetViews>
  <sheetFormatPr defaultRowHeight="12.75" x14ac:dyDescent="0.2"/>
  <cols>
    <col min="1" max="1" width="27.5703125" style="3" customWidth="1"/>
    <col min="2" max="2" width="18.140625" customWidth="1"/>
    <col min="3" max="3" width="104.42578125" customWidth="1"/>
  </cols>
  <sheetData>
    <row r="1" spans="1:4" s="33" customFormat="1" ht="13.5" thickBot="1" x14ac:dyDescent="0.25">
      <c r="A1" s="31" t="s">
        <v>192</v>
      </c>
      <c r="B1" s="31" t="s">
        <v>191</v>
      </c>
      <c r="C1" s="32" t="s">
        <v>190</v>
      </c>
    </row>
    <row r="2" spans="1:4" x14ac:dyDescent="0.2">
      <c r="A2" s="20" t="s">
        <v>121</v>
      </c>
      <c r="B2" s="21"/>
      <c r="C2" s="21" t="s">
        <v>159</v>
      </c>
      <c r="D2" s="34"/>
    </row>
    <row r="3" spans="1:4" x14ac:dyDescent="0.2">
      <c r="A3" s="22" t="s">
        <v>122</v>
      </c>
      <c r="B3" s="23"/>
      <c r="C3" s="23" t="s">
        <v>164</v>
      </c>
      <c r="D3" s="34"/>
    </row>
    <row r="4" spans="1:4" x14ac:dyDescent="0.2">
      <c r="A4" s="22" t="s">
        <v>123</v>
      </c>
      <c r="B4" s="23"/>
      <c r="C4" s="23" t="s">
        <v>2302</v>
      </c>
      <c r="D4" s="34"/>
    </row>
    <row r="5" spans="1:4" x14ac:dyDescent="0.2">
      <c r="A5" s="22" t="s">
        <v>124</v>
      </c>
      <c r="B5" s="23"/>
      <c r="C5" s="24"/>
      <c r="D5" s="34"/>
    </row>
    <row r="6" spans="1:4" x14ac:dyDescent="0.2">
      <c r="A6" s="22"/>
      <c r="B6" s="23" t="s">
        <v>142</v>
      </c>
      <c r="C6" s="24" t="s">
        <v>2301</v>
      </c>
      <c r="D6" s="34"/>
    </row>
    <row r="7" spans="1:4" x14ac:dyDescent="0.2">
      <c r="A7" s="22"/>
      <c r="B7" s="23" t="s">
        <v>141</v>
      </c>
      <c r="C7" s="24" t="s">
        <v>2307</v>
      </c>
      <c r="D7" s="34"/>
    </row>
    <row r="8" spans="1:4" ht="25.5" x14ac:dyDescent="0.2">
      <c r="A8" s="22"/>
      <c r="B8" s="23" t="s">
        <v>134</v>
      </c>
      <c r="C8" s="24" t="s">
        <v>2300</v>
      </c>
      <c r="D8" s="34"/>
    </row>
    <row r="9" spans="1:4" x14ac:dyDescent="0.2">
      <c r="A9" s="22"/>
      <c r="B9" s="23" t="s">
        <v>137</v>
      </c>
      <c r="C9" s="24" t="s">
        <v>183</v>
      </c>
      <c r="D9" s="34"/>
    </row>
    <row r="10" spans="1:4" x14ac:dyDescent="0.2">
      <c r="A10" s="22"/>
      <c r="B10" s="23" t="s">
        <v>2212</v>
      </c>
      <c r="C10" s="24" t="s">
        <v>2213</v>
      </c>
      <c r="D10" s="34"/>
    </row>
    <row r="11" spans="1:4" x14ac:dyDescent="0.2">
      <c r="A11" s="22"/>
      <c r="B11" s="23" t="s">
        <v>1944</v>
      </c>
      <c r="C11" s="24" t="s">
        <v>2305</v>
      </c>
      <c r="D11" s="34"/>
    </row>
    <row r="12" spans="1:4" x14ac:dyDescent="0.2">
      <c r="A12" s="22"/>
      <c r="B12" s="23" t="s">
        <v>143</v>
      </c>
      <c r="C12" s="24" t="s">
        <v>2304</v>
      </c>
      <c r="D12" s="34"/>
    </row>
    <row r="13" spans="1:4" x14ac:dyDescent="0.2">
      <c r="A13" s="22" t="s">
        <v>125</v>
      </c>
      <c r="B13" s="23"/>
      <c r="C13" s="23"/>
      <c r="D13" s="34"/>
    </row>
    <row r="14" spans="1:4" x14ac:dyDescent="0.2">
      <c r="A14" s="25"/>
      <c r="B14" s="23" t="s">
        <v>135</v>
      </c>
      <c r="C14" s="24" t="s">
        <v>165</v>
      </c>
      <c r="D14" s="34"/>
    </row>
    <row r="15" spans="1:4" x14ac:dyDescent="0.2">
      <c r="A15" s="25"/>
      <c r="B15" s="23" t="s">
        <v>139</v>
      </c>
      <c r="C15" s="24" t="s">
        <v>2306</v>
      </c>
      <c r="D15" s="34"/>
    </row>
    <row r="16" spans="1:4" x14ac:dyDescent="0.2">
      <c r="A16" s="22" t="s">
        <v>126</v>
      </c>
      <c r="B16" s="23"/>
      <c r="C16" s="23" t="s">
        <v>2310</v>
      </c>
      <c r="D16" s="34"/>
    </row>
    <row r="17" spans="1:4" x14ac:dyDescent="0.2">
      <c r="A17" s="60"/>
      <c r="B17" s="23"/>
      <c r="C17" s="23"/>
      <c r="D17" s="34"/>
    </row>
    <row r="18" spans="1:4" x14ac:dyDescent="0.2">
      <c r="A18" s="22" t="s">
        <v>127</v>
      </c>
      <c r="B18" s="23" t="s">
        <v>140</v>
      </c>
      <c r="C18" s="23" t="s">
        <v>2309</v>
      </c>
      <c r="D18" s="34"/>
    </row>
    <row r="19" spans="1:4" x14ac:dyDescent="0.2">
      <c r="A19" s="25"/>
      <c r="B19" s="23" t="s">
        <v>160</v>
      </c>
      <c r="C19" s="23" t="s">
        <v>162</v>
      </c>
      <c r="D19" s="34"/>
    </row>
    <row r="20" spans="1:4" x14ac:dyDescent="0.2">
      <c r="A20" s="25"/>
      <c r="B20" s="23" t="s">
        <v>138</v>
      </c>
      <c r="C20" s="23" t="s">
        <v>169</v>
      </c>
      <c r="D20" s="34"/>
    </row>
    <row r="21" spans="1:4" x14ac:dyDescent="0.2">
      <c r="A21" s="25"/>
      <c r="B21" s="23" t="s">
        <v>161</v>
      </c>
      <c r="C21" s="23" t="s">
        <v>2308</v>
      </c>
      <c r="D21" s="34"/>
    </row>
    <row r="22" spans="1:4" x14ac:dyDescent="0.2">
      <c r="A22" s="25"/>
      <c r="B22" s="23" t="s">
        <v>136</v>
      </c>
      <c r="C22" s="23" t="s">
        <v>2303</v>
      </c>
      <c r="D22" s="34"/>
    </row>
    <row r="23" spans="1:4" x14ac:dyDescent="0.2">
      <c r="A23" s="25"/>
      <c r="B23" s="23" t="s">
        <v>2787</v>
      </c>
      <c r="C23" s="23" t="s">
        <v>2818</v>
      </c>
      <c r="D23" s="34"/>
    </row>
    <row r="24" spans="1:4" x14ac:dyDescent="0.2">
      <c r="A24" s="25"/>
      <c r="B24" s="23" t="s">
        <v>144</v>
      </c>
      <c r="C24" s="23" t="s">
        <v>163</v>
      </c>
      <c r="D24" s="34"/>
    </row>
    <row r="25" spans="1:4" x14ac:dyDescent="0.2">
      <c r="A25" s="25"/>
      <c r="B25" s="23" t="s">
        <v>2293</v>
      </c>
      <c r="C25" s="23" t="s">
        <v>2294</v>
      </c>
      <c r="D25" s="34"/>
    </row>
    <row r="26" spans="1:4" x14ac:dyDescent="0.2">
      <c r="A26" s="25"/>
      <c r="B26" s="23" t="s">
        <v>3018</v>
      </c>
      <c r="C26" s="23" t="s">
        <v>3027</v>
      </c>
      <c r="D26" s="34"/>
    </row>
    <row r="27" spans="1:4" x14ac:dyDescent="0.2">
      <c r="A27" s="25"/>
      <c r="B27" s="23" t="s">
        <v>2452</v>
      </c>
      <c r="C27" s="23" t="s">
        <v>2817</v>
      </c>
      <c r="D27" s="34"/>
    </row>
    <row r="28" spans="1:4" x14ac:dyDescent="0.2">
      <c r="A28" s="22" t="s">
        <v>128</v>
      </c>
      <c r="B28" s="23"/>
      <c r="C28" s="23" t="s">
        <v>166</v>
      </c>
      <c r="D28" s="34"/>
    </row>
    <row r="29" spans="1:4" x14ac:dyDescent="0.2">
      <c r="A29" s="22" t="s">
        <v>129</v>
      </c>
      <c r="B29" s="23"/>
      <c r="C29" s="23" t="s">
        <v>170</v>
      </c>
      <c r="D29" s="34"/>
    </row>
    <row r="30" spans="1:4" x14ac:dyDescent="0.2">
      <c r="A30" s="22" t="s">
        <v>130</v>
      </c>
      <c r="B30" s="23"/>
      <c r="C30" s="29" t="s">
        <v>171</v>
      </c>
      <c r="D30" s="34"/>
    </row>
    <row r="31" spans="1:4" x14ac:dyDescent="0.2">
      <c r="A31" s="22" t="s">
        <v>131</v>
      </c>
      <c r="B31" s="23"/>
      <c r="C31" s="23" t="s">
        <v>172</v>
      </c>
      <c r="D31" s="223"/>
    </row>
    <row r="32" spans="1:4" x14ac:dyDescent="0.2">
      <c r="A32" s="22" t="s">
        <v>132</v>
      </c>
      <c r="B32" s="23"/>
      <c r="C32" s="23" t="s">
        <v>173</v>
      </c>
      <c r="D32" s="223"/>
    </row>
    <row r="33" spans="1:4" x14ac:dyDescent="0.2">
      <c r="A33" s="22" t="s">
        <v>133</v>
      </c>
      <c r="B33" s="23"/>
      <c r="C33" s="224" t="s">
        <v>174</v>
      </c>
      <c r="D33" s="223"/>
    </row>
    <row r="34" spans="1:4" x14ac:dyDescent="0.2">
      <c r="A34" s="22" t="s">
        <v>195</v>
      </c>
      <c r="B34" s="23"/>
      <c r="C34" s="23" t="s">
        <v>175</v>
      </c>
      <c r="D34" s="223"/>
    </row>
    <row r="35" spans="1:4" x14ac:dyDescent="0.2">
      <c r="A35" s="22" t="s">
        <v>196</v>
      </c>
      <c r="B35" s="23"/>
      <c r="C35" s="224" t="s">
        <v>176</v>
      </c>
      <c r="D35" s="223"/>
    </row>
    <row r="36" spans="1:4" x14ac:dyDescent="0.2">
      <c r="A36" s="22" t="s">
        <v>3095</v>
      </c>
      <c r="B36" s="23"/>
      <c r="C36" s="23" t="s">
        <v>3096</v>
      </c>
      <c r="D36" s="223"/>
    </row>
    <row r="37" spans="1:4" x14ac:dyDescent="0.2">
      <c r="A37" s="25"/>
      <c r="B37" s="23" t="s">
        <v>2953</v>
      </c>
      <c r="C37" s="220" t="s">
        <v>3097</v>
      </c>
      <c r="D37" s="223"/>
    </row>
    <row r="38" spans="1:4" x14ac:dyDescent="0.2">
      <c r="A38" s="25"/>
      <c r="B38" s="23" t="s">
        <v>2951</v>
      </c>
      <c r="C38" s="23" t="s">
        <v>3100</v>
      </c>
      <c r="D38" s="223"/>
    </row>
    <row r="39" spans="1:4" x14ac:dyDescent="0.2">
      <c r="A39" s="25"/>
      <c r="B39" s="23" t="s">
        <v>2955</v>
      </c>
      <c r="C39" s="23" t="s">
        <v>3098</v>
      </c>
      <c r="D39" s="34"/>
    </row>
    <row r="40" spans="1:4" x14ac:dyDescent="0.2">
      <c r="A40" s="22"/>
      <c r="B40" s="23" t="s">
        <v>2952</v>
      </c>
      <c r="C40" s="23" t="s">
        <v>3099</v>
      </c>
    </row>
    <row r="41" spans="1:4" x14ac:dyDescent="0.2">
      <c r="A41" s="26"/>
      <c r="B41" s="23"/>
      <c r="C41" s="23"/>
    </row>
    <row r="42" spans="1:4" x14ac:dyDescent="0.2">
      <c r="A42" s="25" t="s">
        <v>185</v>
      </c>
      <c r="B42" s="23"/>
      <c r="C42" s="27" t="s">
        <v>179</v>
      </c>
    </row>
    <row r="43" spans="1:4" x14ac:dyDescent="0.2">
      <c r="A43" s="28"/>
      <c r="B43" s="29"/>
      <c r="C43" s="30" t="s">
        <v>184</v>
      </c>
    </row>
    <row r="44" spans="1:4" x14ac:dyDescent="0.2">
      <c r="A44" s="6"/>
      <c r="B44" s="5"/>
      <c r="C44" s="5"/>
    </row>
    <row r="45" spans="1:4" x14ac:dyDescent="0.2">
      <c r="A45" s="6"/>
      <c r="B45" s="5"/>
      <c r="C45" s="5"/>
    </row>
    <row r="46" spans="1:4" x14ac:dyDescent="0.2">
      <c r="A46" s="6"/>
      <c r="B46" s="5"/>
      <c r="C46" s="5"/>
    </row>
    <row r="47" spans="1:4" x14ac:dyDescent="0.2">
      <c r="A47" s="2"/>
    </row>
    <row r="48" spans="1:4"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row r="16383" spans="1:1" x14ac:dyDescent="0.2">
      <c r="A16383" s="2"/>
    </row>
    <row r="16384" spans="1:1" x14ac:dyDescent="0.2">
      <c r="A16384" s="2"/>
    </row>
    <row r="16385" spans="1:1" x14ac:dyDescent="0.2">
      <c r="A16385" s="2"/>
    </row>
    <row r="16386" spans="1:1" x14ac:dyDescent="0.2">
      <c r="A16386" s="2"/>
    </row>
    <row r="16387" spans="1:1" x14ac:dyDescent="0.2">
      <c r="A16387" s="2"/>
    </row>
    <row r="16388" spans="1:1" x14ac:dyDescent="0.2">
      <c r="A16388" s="2"/>
    </row>
    <row r="16389" spans="1:1" x14ac:dyDescent="0.2">
      <c r="A16389" s="2"/>
    </row>
    <row r="16390" spans="1:1" x14ac:dyDescent="0.2">
      <c r="A16390"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77" zoomScaleNormal="77" workbookViewId="0">
      <pane ySplit="1" topLeftCell="A12" activePane="bottomLeft" state="frozen"/>
      <selection pane="bottomLeft" activeCell="E12" sqref="E12:R52"/>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187</v>
      </c>
      <c r="B1" s="51" t="s">
        <v>188</v>
      </c>
      <c r="C1" s="50" t="s">
        <v>189</v>
      </c>
      <c r="D1" s="54"/>
      <c r="E1" s="52" t="s">
        <v>187</v>
      </c>
      <c r="F1" s="52" t="s">
        <v>188</v>
      </c>
      <c r="G1" s="53" t="s">
        <v>189</v>
      </c>
    </row>
    <row r="2" spans="1:11" ht="13.5" thickTop="1" x14ac:dyDescent="0.2">
      <c r="A2" s="45" t="s">
        <v>66</v>
      </c>
      <c r="B2" s="36" t="s">
        <v>17</v>
      </c>
      <c r="C2" s="39" t="s">
        <v>2550</v>
      </c>
      <c r="D2" s="16"/>
      <c r="E2" s="47" t="s">
        <v>114</v>
      </c>
      <c r="F2" s="48" t="s">
        <v>61</v>
      </c>
      <c r="G2" s="49" t="s">
        <v>45</v>
      </c>
      <c r="H2" s="16"/>
      <c r="I2" s="16"/>
      <c r="J2" s="16"/>
      <c r="K2" s="16"/>
    </row>
    <row r="3" spans="1:11" x14ac:dyDescent="0.2">
      <c r="A3" s="38" t="s">
        <v>67</v>
      </c>
      <c r="B3" s="37" t="s">
        <v>40</v>
      </c>
      <c r="C3" s="39" t="s">
        <v>2548</v>
      </c>
      <c r="D3" s="16"/>
      <c r="E3" s="43" t="s">
        <v>2364</v>
      </c>
      <c r="F3" s="35" t="s">
        <v>62</v>
      </c>
      <c r="G3" s="44" t="s">
        <v>45</v>
      </c>
      <c r="H3" s="16"/>
      <c r="I3" s="16"/>
      <c r="J3" s="16"/>
      <c r="K3" s="16"/>
    </row>
    <row r="4" spans="1:11" x14ac:dyDescent="0.2">
      <c r="A4" s="38" t="s">
        <v>68</v>
      </c>
      <c r="B4" s="37" t="s">
        <v>32</v>
      </c>
      <c r="C4" s="39" t="s">
        <v>2550</v>
      </c>
      <c r="D4" s="16"/>
      <c r="E4" s="43" t="s">
        <v>116</v>
      </c>
      <c r="F4" s="35" t="s">
        <v>44</v>
      </c>
      <c r="G4" s="44" t="s">
        <v>45</v>
      </c>
      <c r="H4" s="16"/>
      <c r="I4" s="16"/>
      <c r="J4" s="16"/>
      <c r="K4" s="16"/>
    </row>
    <row r="5" spans="1:11" x14ac:dyDescent="0.2">
      <c r="A5" s="38" t="s">
        <v>69</v>
      </c>
      <c r="B5" s="37" t="s">
        <v>13</v>
      </c>
      <c r="C5" s="39" t="s">
        <v>2549</v>
      </c>
      <c r="D5" s="16"/>
      <c r="E5" s="43" t="s">
        <v>117</v>
      </c>
      <c r="F5" s="35" t="s">
        <v>57</v>
      </c>
      <c r="G5" s="44" t="s">
        <v>45</v>
      </c>
      <c r="H5" s="16"/>
      <c r="I5" s="16"/>
      <c r="J5" s="16"/>
      <c r="K5" s="16"/>
    </row>
    <row r="6" spans="1:11" x14ac:dyDescent="0.2">
      <c r="A6" s="38" t="s">
        <v>70</v>
      </c>
      <c r="B6" s="37" t="s">
        <v>25</v>
      </c>
      <c r="C6" s="39" t="s">
        <v>2548</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142" t="s">
        <v>2365</v>
      </c>
      <c r="B9" s="143" t="s">
        <v>2366</v>
      </c>
      <c r="C9" s="144" t="s">
        <v>5</v>
      </c>
      <c r="D9" s="16"/>
      <c r="E9" s="55" t="s">
        <v>27</v>
      </c>
      <c r="F9" s="56" t="s">
        <v>26</v>
      </c>
      <c r="G9" s="57" t="s">
        <v>27</v>
      </c>
      <c r="H9" s="16"/>
      <c r="I9" s="16"/>
      <c r="J9" s="16"/>
      <c r="K9" s="16"/>
    </row>
    <row r="10" spans="1:11" x14ac:dyDescent="0.2">
      <c r="A10" s="38" t="s">
        <v>73</v>
      </c>
      <c r="B10" s="37" t="s">
        <v>18</v>
      </c>
      <c r="C10" s="39" t="s">
        <v>15</v>
      </c>
      <c r="D10" s="16"/>
      <c r="E10" s="58"/>
      <c r="F10" s="58"/>
      <c r="G10" s="58"/>
      <c r="H10" s="16"/>
      <c r="I10" s="16"/>
      <c r="J10" s="16"/>
      <c r="K10" s="16"/>
    </row>
    <row r="11" spans="1:11" x14ac:dyDescent="0.2">
      <c r="A11" s="38" t="s">
        <v>74</v>
      </c>
      <c r="B11" s="37" t="s">
        <v>22</v>
      </c>
      <c r="C11" s="39" t="s">
        <v>15</v>
      </c>
      <c r="D11" s="16"/>
      <c r="E11" s="16"/>
      <c r="F11" s="16"/>
      <c r="G11" s="16"/>
      <c r="H11" s="16"/>
      <c r="I11" s="16"/>
      <c r="J11" s="16"/>
      <c r="K11" s="16"/>
    </row>
    <row r="12" spans="1:11" x14ac:dyDescent="0.2">
      <c r="A12" s="38" t="s">
        <v>48</v>
      </c>
      <c r="B12" s="37" t="s">
        <v>47</v>
      </c>
      <c r="C12" s="39" t="s">
        <v>48</v>
      </c>
      <c r="D12" s="16"/>
      <c r="E12" s="16"/>
      <c r="F12" s="16"/>
      <c r="G12" s="16"/>
      <c r="H12" s="16"/>
      <c r="I12" s="16"/>
      <c r="J12" s="16"/>
      <c r="K12" s="16"/>
    </row>
    <row r="13" spans="1:11" x14ac:dyDescent="0.2">
      <c r="A13" s="38" t="s">
        <v>75</v>
      </c>
      <c r="B13" s="37" t="s">
        <v>63</v>
      </c>
      <c r="C13" s="39" t="s">
        <v>2548</v>
      </c>
      <c r="D13" s="16"/>
      <c r="E13" s="16"/>
      <c r="F13" s="16"/>
      <c r="G13" s="16"/>
      <c r="H13" s="16"/>
      <c r="I13" s="16"/>
      <c r="J13" s="16"/>
      <c r="K13" s="16"/>
    </row>
    <row r="14" spans="1:11" x14ac:dyDescent="0.2">
      <c r="A14" s="38" t="s">
        <v>76</v>
      </c>
      <c r="B14" s="37" t="s">
        <v>28</v>
      </c>
      <c r="C14" s="39" t="s">
        <v>9</v>
      </c>
      <c r="D14" s="16"/>
      <c r="E14" s="16"/>
      <c r="F14" s="16"/>
      <c r="G14" s="16"/>
      <c r="H14" s="16"/>
      <c r="I14" s="16"/>
      <c r="J14" s="16"/>
      <c r="K14" s="16"/>
    </row>
    <row r="15" spans="1:11" x14ac:dyDescent="0.2">
      <c r="A15" s="38" t="s">
        <v>77</v>
      </c>
      <c r="B15" s="37" t="s">
        <v>49</v>
      </c>
      <c r="C15" s="39" t="s">
        <v>9</v>
      </c>
      <c r="D15" s="16"/>
      <c r="E15" s="16"/>
      <c r="F15" s="16"/>
      <c r="G15" s="16"/>
      <c r="H15" s="16"/>
      <c r="I15" s="16"/>
      <c r="J15" s="16"/>
      <c r="K15" s="16"/>
    </row>
    <row r="16" spans="1:11" x14ac:dyDescent="0.2">
      <c r="A16" s="38" t="s">
        <v>78</v>
      </c>
      <c r="B16" s="37" t="s">
        <v>42</v>
      </c>
      <c r="C16" s="39" t="s">
        <v>9</v>
      </c>
      <c r="D16" s="16"/>
      <c r="E16" s="16"/>
      <c r="F16" s="16"/>
      <c r="G16" s="16"/>
      <c r="H16" s="16"/>
      <c r="I16" s="16"/>
      <c r="J16" s="16"/>
      <c r="K16" s="16"/>
    </row>
    <row r="17" spans="1:11" x14ac:dyDescent="0.2">
      <c r="A17" s="38" t="s">
        <v>79</v>
      </c>
      <c r="B17" s="37" t="s">
        <v>46</v>
      </c>
      <c r="C17" s="39" t="s">
        <v>2550</v>
      </c>
      <c r="D17" s="16"/>
      <c r="E17" s="16"/>
      <c r="F17" s="16"/>
      <c r="G17" s="16"/>
      <c r="H17" s="16"/>
      <c r="I17" s="16"/>
      <c r="J17" s="16"/>
      <c r="K17" s="16"/>
    </row>
    <row r="18" spans="1:11" x14ac:dyDescent="0.2">
      <c r="A18" s="38" t="s">
        <v>80</v>
      </c>
      <c r="B18" s="37" t="s">
        <v>23</v>
      </c>
      <c r="C18" s="39" t="s">
        <v>9</v>
      </c>
      <c r="D18" s="16"/>
      <c r="E18" s="16"/>
      <c r="F18" s="16"/>
      <c r="G18" s="16"/>
      <c r="H18" s="16"/>
      <c r="I18" s="16"/>
      <c r="J18" s="16"/>
      <c r="K18" s="16"/>
    </row>
    <row r="19" spans="1:11" x14ac:dyDescent="0.2">
      <c r="A19" s="38" t="s">
        <v>81</v>
      </c>
      <c r="B19" s="37" t="s">
        <v>0</v>
      </c>
      <c r="C19" s="39" t="s">
        <v>2550</v>
      </c>
      <c r="D19" s="16"/>
      <c r="E19" s="16"/>
      <c r="F19" s="16"/>
      <c r="G19" s="16"/>
      <c r="H19" s="16"/>
      <c r="I19" s="16"/>
      <c r="J19" s="16"/>
      <c r="K19" s="16"/>
    </row>
    <row r="20" spans="1:11" x14ac:dyDescent="0.2">
      <c r="A20" s="38" t="s">
        <v>82</v>
      </c>
      <c r="B20" s="37" t="s">
        <v>4</v>
      </c>
      <c r="C20" s="39" t="s">
        <v>5</v>
      </c>
      <c r="D20" s="16"/>
      <c r="E20" s="16"/>
      <c r="F20" s="16"/>
      <c r="G20" s="16"/>
      <c r="H20" s="16"/>
      <c r="I20" s="16"/>
      <c r="J20" s="16"/>
      <c r="K20" s="16"/>
    </row>
    <row r="21" spans="1:11" x14ac:dyDescent="0.2">
      <c r="A21" s="38" t="s">
        <v>83</v>
      </c>
      <c r="B21" s="37" t="s">
        <v>54</v>
      </c>
      <c r="C21" s="39" t="s">
        <v>5</v>
      </c>
      <c r="D21" s="16"/>
      <c r="E21" s="16"/>
      <c r="F21" s="16"/>
      <c r="G21" s="16"/>
      <c r="H21" s="16"/>
      <c r="I21" s="16"/>
      <c r="J21" s="16"/>
      <c r="K21" s="16"/>
    </row>
    <row r="22" spans="1:11" x14ac:dyDescent="0.2">
      <c r="A22" s="38" t="s">
        <v>84</v>
      </c>
      <c r="B22" s="37" t="s">
        <v>36</v>
      </c>
      <c r="C22" s="39" t="s">
        <v>5</v>
      </c>
      <c r="D22" s="16"/>
      <c r="E22" s="16"/>
      <c r="F22" s="16"/>
      <c r="G22" s="16"/>
      <c r="H22" s="16"/>
      <c r="I22" s="16"/>
      <c r="J22" s="16"/>
      <c r="K22" s="16"/>
    </row>
    <row r="23" spans="1:11" x14ac:dyDescent="0.2">
      <c r="A23" s="38" t="s">
        <v>85</v>
      </c>
      <c r="B23" s="37" t="s">
        <v>41</v>
      </c>
      <c r="C23" s="39" t="s">
        <v>9</v>
      </c>
      <c r="D23" s="16"/>
      <c r="E23" s="16"/>
      <c r="F23" s="16"/>
      <c r="G23" s="16"/>
      <c r="H23" s="16"/>
      <c r="I23" s="16"/>
      <c r="J23" s="16"/>
      <c r="K23" s="16"/>
    </row>
    <row r="24" spans="1:11" x14ac:dyDescent="0.2">
      <c r="A24" s="38" t="s">
        <v>86</v>
      </c>
      <c r="B24" s="37" t="s">
        <v>30</v>
      </c>
      <c r="C24" s="39" t="s">
        <v>9</v>
      </c>
      <c r="D24" s="16"/>
      <c r="E24" s="16"/>
      <c r="F24" s="16"/>
      <c r="G24" s="16"/>
      <c r="H24" s="16"/>
      <c r="I24" s="16"/>
      <c r="J24" s="16"/>
      <c r="K24" s="16"/>
    </row>
    <row r="25" spans="1:11" x14ac:dyDescent="0.2">
      <c r="A25" s="38" t="s">
        <v>87</v>
      </c>
      <c r="B25" s="37" t="s">
        <v>14</v>
      </c>
      <c r="C25" s="39" t="s">
        <v>2550</v>
      </c>
      <c r="D25" s="16"/>
      <c r="E25" s="16"/>
      <c r="F25" s="16"/>
      <c r="G25" s="16"/>
      <c r="H25" s="16"/>
      <c r="I25" s="16"/>
      <c r="J25" s="16"/>
      <c r="K25" s="16"/>
    </row>
    <row r="26" spans="1:11" x14ac:dyDescent="0.2">
      <c r="A26" s="38" t="s">
        <v>88</v>
      </c>
      <c r="B26" s="37" t="s">
        <v>39</v>
      </c>
      <c r="C26" s="39" t="s">
        <v>9</v>
      </c>
      <c r="D26" s="16"/>
      <c r="E26" s="16"/>
      <c r="F26" s="16"/>
      <c r="G26" s="16"/>
      <c r="H26" s="16"/>
      <c r="I26" s="16"/>
      <c r="J26" s="16"/>
      <c r="K26" s="16"/>
    </row>
    <row r="27" spans="1:11" x14ac:dyDescent="0.2">
      <c r="A27" s="38" t="s">
        <v>89</v>
      </c>
      <c r="B27" s="37" t="s">
        <v>56</v>
      </c>
      <c r="C27" s="39" t="s">
        <v>2548</v>
      </c>
      <c r="D27" s="16"/>
      <c r="E27" s="16"/>
      <c r="F27" s="16"/>
      <c r="G27" s="16"/>
      <c r="H27" s="16"/>
      <c r="I27" s="16"/>
      <c r="J27" s="16"/>
      <c r="K27" s="16"/>
    </row>
    <row r="28" spans="1:11" x14ac:dyDescent="0.2">
      <c r="A28" s="38" t="s">
        <v>90</v>
      </c>
      <c r="B28" s="37" t="s">
        <v>24</v>
      </c>
      <c r="C28" s="39" t="s">
        <v>2548</v>
      </c>
      <c r="D28" s="16"/>
      <c r="E28" s="16"/>
      <c r="F28" s="16"/>
      <c r="G28" s="16"/>
      <c r="H28" s="16"/>
      <c r="I28" s="16"/>
      <c r="J28" s="16"/>
      <c r="K28" s="16"/>
    </row>
    <row r="29" spans="1:11" x14ac:dyDescent="0.2">
      <c r="A29" s="38" t="s">
        <v>91</v>
      </c>
      <c r="B29" s="37" t="s">
        <v>31</v>
      </c>
      <c r="C29" s="39" t="s">
        <v>2548</v>
      </c>
      <c r="D29" s="16"/>
      <c r="E29" s="16"/>
      <c r="F29" s="16"/>
      <c r="G29" s="16"/>
      <c r="H29" s="16"/>
      <c r="I29" s="16"/>
      <c r="J29" s="16"/>
      <c r="K29" s="16"/>
    </row>
    <row r="30" spans="1:11" x14ac:dyDescent="0.2">
      <c r="A30" s="38" t="s">
        <v>92</v>
      </c>
      <c r="B30" s="37" t="s">
        <v>38</v>
      </c>
      <c r="C30" s="39" t="s">
        <v>5</v>
      </c>
      <c r="D30" s="16"/>
      <c r="E30" s="16"/>
      <c r="F30" s="16"/>
      <c r="G30" s="16"/>
      <c r="H30" s="16"/>
      <c r="I30" s="16"/>
      <c r="J30" s="16"/>
      <c r="K30" s="16"/>
    </row>
    <row r="31" spans="1:11" x14ac:dyDescent="0.2">
      <c r="A31" s="38" t="s">
        <v>93</v>
      </c>
      <c r="B31" s="37" t="s">
        <v>20</v>
      </c>
      <c r="C31" s="39" t="s">
        <v>5</v>
      </c>
      <c r="D31" s="16"/>
      <c r="E31" s="16"/>
      <c r="F31" s="16"/>
      <c r="G31" s="16"/>
      <c r="H31" s="16"/>
      <c r="I31" s="16"/>
      <c r="J31" s="16"/>
      <c r="K31" s="16"/>
    </row>
    <row r="32" spans="1:11" x14ac:dyDescent="0.2">
      <c r="A32" s="38" t="s">
        <v>94</v>
      </c>
      <c r="B32" s="37" t="s">
        <v>43</v>
      </c>
      <c r="C32" s="39" t="s">
        <v>2548</v>
      </c>
      <c r="D32" s="16"/>
      <c r="E32" s="16"/>
      <c r="F32" s="16"/>
      <c r="G32" s="16"/>
      <c r="H32" s="16"/>
      <c r="I32" s="16"/>
      <c r="J32" s="16"/>
      <c r="K32" s="16"/>
    </row>
    <row r="33" spans="1:11" x14ac:dyDescent="0.2">
      <c r="A33" s="38" t="s">
        <v>95</v>
      </c>
      <c r="B33" s="37" t="s">
        <v>10</v>
      </c>
      <c r="C33" s="39" t="s">
        <v>5</v>
      </c>
      <c r="D33" s="16"/>
      <c r="E33" s="16"/>
      <c r="F33" s="16"/>
      <c r="G33" s="16"/>
      <c r="H33" s="16"/>
      <c r="I33" s="16"/>
      <c r="J33" s="16"/>
      <c r="K33" s="16"/>
    </row>
    <row r="34" spans="1:11" x14ac:dyDescent="0.2">
      <c r="A34" s="38" t="s">
        <v>96</v>
      </c>
      <c r="B34" s="37" t="s">
        <v>16</v>
      </c>
      <c r="C34" s="39" t="s">
        <v>15</v>
      </c>
      <c r="D34" s="16"/>
      <c r="E34" s="16"/>
      <c r="F34" s="16"/>
      <c r="G34" s="16"/>
      <c r="H34" s="16"/>
      <c r="I34" s="16"/>
      <c r="J34" s="16"/>
      <c r="K34" s="16"/>
    </row>
    <row r="35" spans="1:11" x14ac:dyDescent="0.2">
      <c r="A35" s="38" t="s">
        <v>97</v>
      </c>
      <c r="B35" s="37" t="s">
        <v>11</v>
      </c>
      <c r="C35" s="39" t="s">
        <v>2548</v>
      </c>
      <c r="D35" s="16"/>
      <c r="E35" s="16"/>
      <c r="F35" s="16"/>
      <c r="G35" s="16"/>
      <c r="H35" s="16"/>
      <c r="I35" s="16"/>
      <c r="J35" s="16"/>
      <c r="K35" s="16"/>
    </row>
    <row r="36" spans="1:11" x14ac:dyDescent="0.2">
      <c r="A36" s="38" t="s">
        <v>98</v>
      </c>
      <c r="B36" s="37" t="s">
        <v>8</v>
      </c>
      <c r="C36" s="39" t="s">
        <v>5</v>
      </c>
      <c r="D36" s="16"/>
      <c r="E36" s="16"/>
      <c r="F36" s="16"/>
      <c r="G36" s="16"/>
      <c r="H36" s="16"/>
      <c r="I36" s="16"/>
      <c r="J36" s="16"/>
      <c r="K36" s="16"/>
    </row>
    <row r="37" spans="1:11" x14ac:dyDescent="0.2">
      <c r="A37" s="38" t="s">
        <v>99</v>
      </c>
      <c r="B37" s="37" t="s">
        <v>37</v>
      </c>
      <c r="C37" s="39" t="s">
        <v>2550</v>
      </c>
      <c r="D37" s="16"/>
      <c r="E37" s="16"/>
      <c r="F37" s="16"/>
      <c r="G37" s="16"/>
      <c r="H37" s="16"/>
      <c r="I37" s="16"/>
      <c r="J37" s="16"/>
      <c r="K37" s="16"/>
    </row>
    <row r="38" spans="1:11" x14ac:dyDescent="0.2">
      <c r="A38" s="38" t="s">
        <v>100</v>
      </c>
      <c r="B38" s="37" t="s">
        <v>2</v>
      </c>
      <c r="C38" s="39" t="s">
        <v>2549</v>
      </c>
      <c r="D38" s="16"/>
      <c r="E38" s="16"/>
      <c r="F38" s="16"/>
      <c r="G38" s="16"/>
      <c r="H38" s="16"/>
      <c r="I38" s="16"/>
      <c r="J38" s="16"/>
      <c r="K38" s="16"/>
    </row>
    <row r="39" spans="1:11" x14ac:dyDescent="0.2">
      <c r="A39" s="38" t="s">
        <v>101</v>
      </c>
      <c r="B39" s="37" t="s">
        <v>7</v>
      </c>
      <c r="C39" s="39" t="s">
        <v>5</v>
      </c>
      <c r="D39" s="16"/>
      <c r="E39" s="16"/>
      <c r="F39" s="16"/>
      <c r="G39" s="16"/>
      <c r="H39" s="16"/>
      <c r="I39" s="16"/>
      <c r="J39" s="16"/>
      <c r="K39" s="16"/>
    </row>
    <row r="40" spans="1:11" x14ac:dyDescent="0.2">
      <c r="A40" s="38" t="s">
        <v>102</v>
      </c>
      <c r="B40" s="37" t="s">
        <v>51</v>
      </c>
      <c r="C40" s="39" t="s">
        <v>5</v>
      </c>
      <c r="D40" s="16"/>
      <c r="E40" s="16"/>
      <c r="F40" s="16"/>
      <c r="G40" s="16"/>
      <c r="H40" s="16"/>
      <c r="I40" s="16"/>
      <c r="J40" s="16"/>
      <c r="K40" s="16"/>
    </row>
    <row r="41" spans="1:11" x14ac:dyDescent="0.2">
      <c r="A41" s="38" t="s">
        <v>103</v>
      </c>
      <c r="B41" s="37" t="s">
        <v>53</v>
      </c>
      <c r="C41" s="39" t="s">
        <v>15</v>
      </c>
      <c r="D41" s="16"/>
      <c r="E41" s="16"/>
      <c r="F41" s="16"/>
      <c r="G41" s="16"/>
      <c r="H41" s="16"/>
      <c r="I41" s="16"/>
      <c r="J41" s="16"/>
      <c r="K41" s="16"/>
    </row>
    <row r="42" spans="1:11" x14ac:dyDescent="0.2">
      <c r="A42" s="38" t="s">
        <v>104</v>
      </c>
      <c r="B42" s="37" t="s">
        <v>60</v>
      </c>
      <c r="C42" s="39" t="s">
        <v>2548</v>
      </c>
      <c r="D42" s="16"/>
      <c r="E42" s="16"/>
      <c r="F42" s="16"/>
      <c r="G42" s="16"/>
      <c r="H42" s="16"/>
      <c r="I42" s="16"/>
      <c r="J42" s="16"/>
      <c r="K42" s="16"/>
    </row>
    <row r="43" spans="1:11" x14ac:dyDescent="0.2">
      <c r="A43" s="38" t="s">
        <v>105</v>
      </c>
      <c r="B43" s="37" t="s">
        <v>52</v>
      </c>
      <c r="C43" s="39" t="s">
        <v>9</v>
      </c>
      <c r="D43" s="16"/>
      <c r="E43" s="16"/>
      <c r="F43" s="16"/>
      <c r="G43" s="16"/>
      <c r="H43" s="16"/>
      <c r="I43" s="16"/>
      <c r="J43" s="16"/>
      <c r="K43" s="16"/>
    </row>
    <row r="44" spans="1:11" x14ac:dyDescent="0.2">
      <c r="A44" s="38" t="s">
        <v>106</v>
      </c>
      <c r="B44" s="37" t="s">
        <v>6</v>
      </c>
      <c r="C44" s="39" t="s">
        <v>2550</v>
      </c>
      <c r="D44" s="16"/>
      <c r="E44" s="16"/>
      <c r="F44" s="16"/>
      <c r="G44" s="16"/>
      <c r="H44" s="16"/>
      <c r="I44" s="16"/>
      <c r="J44" s="16"/>
      <c r="K44" s="16"/>
    </row>
    <row r="45" spans="1:11" x14ac:dyDescent="0.2">
      <c r="A45" s="38" t="s">
        <v>107</v>
      </c>
      <c r="B45" s="37" t="s">
        <v>21</v>
      </c>
      <c r="C45" s="39" t="s">
        <v>2548</v>
      </c>
      <c r="D45" s="16"/>
      <c r="E45" s="16"/>
      <c r="F45" s="16"/>
      <c r="G45" s="16"/>
      <c r="H45" s="16"/>
      <c r="I45" s="16"/>
      <c r="J45" s="16"/>
      <c r="K45" s="16"/>
    </row>
    <row r="46" spans="1:11" x14ac:dyDescent="0.2">
      <c r="A46" s="38" t="s">
        <v>108</v>
      </c>
      <c r="B46" s="37" t="s">
        <v>59</v>
      </c>
      <c r="C46" s="39" t="s">
        <v>5</v>
      </c>
      <c r="D46" s="16"/>
      <c r="E46" s="16"/>
      <c r="F46" s="16"/>
      <c r="G46" s="16"/>
      <c r="H46" s="16"/>
      <c r="I46" s="16"/>
      <c r="J46" s="16"/>
      <c r="K46" s="16"/>
    </row>
    <row r="47" spans="1:11" x14ac:dyDescent="0.2">
      <c r="A47" s="38" t="s">
        <v>109</v>
      </c>
      <c r="B47" s="37" t="s">
        <v>19</v>
      </c>
      <c r="C47" s="39" t="s">
        <v>5</v>
      </c>
      <c r="D47" s="16"/>
      <c r="E47" s="16"/>
      <c r="F47" s="16"/>
      <c r="G47" s="16"/>
      <c r="H47" s="16"/>
      <c r="I47" s="16"/>
      <c r="J47" s="16"/>
      <c r="K47" s="16"/>
    </row>
    <row r="48" spans="1:11" x14ac:dyDescent="0.2">
      <c r="A48" s="38" t="s">
        <v>110</v>
      </c>
      <c r="B48" s="37" t="s">
        <v>50</v>
      </c>
      <c r="C48" s="39" t="s">
        <v>2549</v>
      </c>
      <c r="D48" s="16"/>
      <c r="E48" s="16"/>
      <c r="F48" s="16"/>
      <c r="G48" s="16"/>
      <c r="H48" s="16"/>
      <c r="I48" s="16"/>
      <c r="J48" s="16"/>
      <c r="K48" s="16"/>
    </row>
    <row r="49" spans="1:11" x14ac:dyDescent="0.2">
      <c r="A49" s="38" t="s">
        <v>111</v>
      </c>
      <c r="B49" s="37" t="s">
        <v>33</v>
      </c>
      <c r="C49" s="39" t="s">
        <v>5</v>
      </c>
      <c r="D49" s="16"/>
      <c r="E49" s="16"/>
      <c r="F49" s="16"/>
      <c r="G49" s="16"/>
      <c r="H49" s="16"/>
      <c r="I49" s="16"/>
      <c r="J49" s="16"/>
      <c r="K49" s="16"/>
    </row>
    <row r="50" spans="1:11" x14ac:dyDescent="0.2">
      <c r="A50" s="38" t="s">
        <v>112</v>
      </c>
      <c r="B50" s="37" t="s">
        <v>34</v>
      </c>
      <c r="C50" s="39" t="s">
        <v>9</v>
      </c>
      <c r="D50" s="16"/>
      <c r="E50" s="16"/>
      <c r="F50" s="16"/>
      <c r="G50" s="16"/>
      <c r="H50" s="16"/>
      <c r="I50" s="16"/>
      <c r="J50" s="16"/>
      <c r="K50" s="16"/>
    </row>
    <row r="51" spans="1:11" x14ac:dyDescent="0.2">
      <c r="A51" s="45" t="s">
        <v>113</v>
      </c>
      <c r="B51" s="36" t="s">
        <v>29</v>
      </c>
      <c r="C51" s="46" t="s">
        <v>2548</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7" customFormat="1" ht="13.5" thickBot="1" x14ac:dyDescent="0.25">
      <c r="A1" s="50" t="s">
        <v>187</v>
      </c>
      <c r="B1" s="51" t="s">
        <v>188</v>
      </c>
      <c r="C1" s="50" t="s">
        <v>189</v>
      </c>
      <c r="D1" s="54"/>
      <c r="E1" s="52" t="s">
        <v>187</v>
      </c>
      <c r="F1" s="52" t="s">
        <v>188</v>
      </c>
      <c r="G1" s="53" t="s">
        <v>189</v>
      </c>
    </row>
    <row r="2" spans="1:11" ht="13.5" thickTop="1" x14ac:dyDescent="0.2">
      <c r="A2" s="45" t="s">
        <v>66</v>
      </c>
      <c r="B2" s="36" t="s">
        <v>17</v>
      </c>
      <c r="C2" s="46" t="s">
        <v>15</v>
      </c>
      <c r="D2" s="16"/>
      <c r="E2" s="47" t="s">
        <v>114</v>
      </c>
      <c r="F2" s="48" t="s">
        <v>61</v>
      </c>
      <c r="G2" s="49" t="s">
        <v>45</v>
      </c>
      <c r="H2" s="16"/>
      <c r="I2" s="16"/>
      <c r="J2" s="16"/>
      <c r="K2" s="16"/>
    </row>
    <row r="3" spans="1:11" x14ac:dyDescent="0.2">
      <c r="A3" s="38" t="s">
        <v>67</v>
      </c>
      <c r="B3" s="37" t="s">
        <v>40</v>
      </c>
      <c r="C3" s="39" t="s">
        <v>3</v>
      </c>
      <c r="D3" s="16"/>
      <c r="E3" s="43" t="s">
        <v>2364</v>
      </c>
      <c r="F3" s="35" t="s">
        <v>62</v>
      </c>
      <c r="G3" s="44" t="s">
        <v>45</v>
      </c>
      <c r="H3" s="16"/>
      <c r="I3" s="16"/>
      <c r="J3" s="16"/>
      <c r="K3" s="16"/>
    </row>
    <row r="4" spans="1:11" x14ac:dyDescent="0.2">
      <c r="A4" s="38" t="s">
        <v>68</v>
      </c>
      <c r="B4" s="37" t="s">
        <v>32</v>
      </c>
      <c r="C4" s="39" t="s">
        <v>1</v>
      </c>
      <c r="D4" s="16"/>
      <c r="E4" s="43" t="s">
        <v>116</v>
      </c>
      <c r="F4" s="35" t="s">
        <v>44</v>
      </c>
      <c r="G4" s="44" t="s">
        <v>45</v>
      </c>
      <c r="H4" s="16"/>
      <c r="I4" s="16"/>
      <c r="J4" s="16"/>
      <c r="K4" s="16"/>
    </row>
    <row r="5" spans="1:11" x14ac:dyDescent="0.2">
      <c r="A5" s="38" t="s">
        <v>69</v>
      </c>
      <c r="B5" s="37" t="s">
        <v>13</v>
      </c>
      <c r="C5" s="39" t="s">
        <v>3</v>
      </c>
      <c r="D5" s="16"/>
      <c r="E5" s="43" t="s">
        <v>117</v>
      </c>
      <c r="F5" s="35" t="s">
        <v>57</v>
      </c>
      <c r="G5" s="44" t="s">
        <v>45</v>
      </c>
      <c r="H5" s="16"/>
      <c r="I5" s="16"/>
      <c r="J5" s="16"/>
      <c r="K5" s="16"/>
    </row>
    <row r="6" spans="1:11" x14ac:dyDescent="0.2">
      <c r="A6" s="38" t="s">
        <v>70</v>
      </c>
      <c r="B6" s="37" t="s">
        <v>25</v>
      </c>
      <c r="C6" s="39" t="s">
        <v>12</v>
      </c>
      <c r="D6" s="16"/>
      <c r="E6" s="43" t="s">
        <v>118</v>
      </c>
      <c r="F6" s="35" t="s">
        <v>65</v>
      </c>
      <c r="G6" s="44" t="s">
        <v>45</v>
      </c>
      <c r="H6" s="16"/>
      <c r="I6" s="16"/>
      <c r="J6" s="16"/>
      <c r="K6" s="16"/>
    </row>
    <row r="7" spans="1:11" x14ac:dyDescent="0.2">
      <c r="A7" s="38" t="s">
        <v>71</v>
      </c>
      <c r="B7" s="37" t="s">
        <v>35</v>
      </c>
      <c r="C7" s="39" t="s">
        <v>5</v>
      </c>
      <c r="D7" s="16"/>
      <c r="E7" s="43" t="s">
        <v>119</v>
      </c>
      <c r="F7" s="35" t="s">
        <v>58</v>
      </c>
      <c r="G7" s="44" t="s">
        <v>45</v>
      </c>
      <c r="H7" s="16"/>
      <c r="I7" s="16"/>
      <c r="J7" s="16"/>
      <c r="K7" s="16"/>
    </row>
    <row r="8" spans="1:11" x14ac:dyDescent="0.2">
      <c r="A8" s="38" t="s">
        <v>72</v>
      </c>
      <c r="B8" s="37" t="s">
        <v>55</v>
      </c>
      <c r="C8" s="39" t="s">
        <v>5</v>
      </c>
      <c r="D8" s="16"/>
      <c r="E8" s="43" t="s">
        <v>120</v>
      </c>
      <c r="F8" s="35" t="s">
        <v>64</v>
      </c>
      <c r="G8" s="44" t="s">
        <v>45</v>
      </c>
      <c r="H8" s="16"/>
      <c r="I8" s="16"/>
      <c r="J8" s="16"/>
      <c r="K8" s="16"/>
    </row>
    <row r="9" spans="1:11" x14ac:dyDescent="0.2">
      <c r="A9" s="38" t="s">
        <v>73</v>
      </c>
      <c r="B9" s="37" t="s">
        <v>18</v>
      </c>
      <c r="C9" s="39" t="s">
        <v>15</v>
      </c>
      <c r="D9" s="16"/>
      <c r="E9" s="55" t="s">
        <v>27</v>
      </c>
      <c r="F9" s="56" t="s">
        <v>26</v>
      </c>
      <c r="G9" s="57" t="s">
        <v>27</v>
      </c>
      <c r="H9" s="16"/>
      <c r="I9" s="16"/>
      <c r="J9" s="16"/>
      <c r="K9" s="16"/>
    </row>
    <row r="10" spans="1:11" x14ac:dyDescent="0.2">
      <c r="A10" s="38" t="s">
        <v>74</v>
      </c>
      <c r="B10" s="37" t="s">
        <v>22</v>
      </c>
      <c r="C10" s="39" t="s">
        <v>15</v>
      </c>
      <c r="D10" s="16"/>
      <c r="E10" s="58"/>
      <c r="F10" s="58"/>
      <c r="G10" s="58"/>
      <c r="H10" s="16"/>
      <c r="I10" s="16"/>
      <c r="J10" s="16"/>
      <c r="K10" s="16"/>
    </row>
    <row r="11" spans="1:11" x14ac:dyDescent="0.2">
      <c r="A11" s="38" t="s">
        <v>48</v>
      </c>
      <c r="B11" s="37" t="s">
        <v>47</v>
      </c>
      <c r="C11" s="39" t="s">
        <v>48</v>
      </c>
      <c r="D11" s="16"/>
      <c r="E11" s="16"/>
      <c r="F11" s="16"/>
      <c r="G11" s="16"/>
      <c r="H11" s="16"/>
      <c r="I11" s="16"/>
      <c r="J11" s="16"/>
      <c r="K11" s="16"/>
    </row>
    <row r="12" spans="1:11" x14ac:dyDescent="0.2">
      <c r="A12" s="38" t="s">
        <v>75</v>
      </c>
      <c r="B12" s="37" t="s">
        <v>63</v>
      </c>
      <c r="C12" s="39" t="s">
        <v>3</v>
      </c>
      <c r="D12" s="16"/>
      <c r="E12" s="16"/>
      <c r="F12" s="16"/>
      <c r="G12" s="16"/>
      <c r="H12" s="16"/>
      <c r="I12" s="16"/>
      <c r="J12" s="16"/>
      <c r="K12" s="16"/>
    </row>
    <row r="13" spans="1:11" x14ac:dyDescent="0.2">
      <c r="A13" s="38" t="s">
        <v>76</v>
      </c>
      <c r="B13" s="37" t="s">
        <v>28</v>
      </c>
      <c r="C13" s="39" t="s">
        <v>9</v>
      </c>
      <c r="D13" s="16"/>
      <c r="E13" s="16"/>
      <c r="F13" s="16"/>
      <c r="G13" s="16"/>
      <c r="H13" s="16"/>
      <c r="I13" s="16"/>
      <c r="J13" s="16"/>
      <c r="K13" s="16"/>
    </row>
    <row r="14" spans="1:11" x14ac:dyDescent="0.2">
      <c r="A14" s="38" t="s">
        <v>77</v>
      </c>
      <c r="B14" s="37" t="s">
        <v>49</v>
      </c>
      <c r="C14" s="39" t="s">
        <v>9</v>
      </c>
      <c r="D14" s="16"/>
      <c r="E14" s="16"/>
      <c r="F14" s="16"/>
      <c r="G14" s="16"/>
      <c r="H14" s="16"/>
      <c r="I14" s="16"/>
      <c r="J14" s="16"/>
      <c r="K14" s="16"/>
    </row>
    <row r="15" spans="1:11" x14ac:dyDescent="0.2">
      <c r="A15" s="38" t="s">
        <v>78</v>
      </c>
      <c r="B15" s="37" t="s">
        <v>42</v>
      </c>
      <c r="C15" s="39" t="s">
        <v>12</v>
      </c>
      <c r="D15" s="16"/>
      <c r="E15" s="16"/>
      <c r="F15" s="16"/>
      <c r="G15" s="16"/>
      <c r="H15" s="16"/>
      <c r="I15" s="16"/>
      <c r="J15" s="16"/>
      <c r="K15" s="16"/>
    </row>
    <row r="16" spans="1:11" x14ac:dyDescent="0.2">
      <c r="A16" s="38" t="s">
        <v>79</v>
      </c>
      <c r="B16" s="37" t="s">
        <v>46</v>
      </c>
      <c r="C16" s="39" t="s">
        <v>12</v>
      </c>
      <c r="D16" s="16"/>
      <c r="E16" s="16"/>
      <c r="F16" s="16"/>
      <c r="G16" s="16"/>
      <c r="H16" s="16"/>
      <c r="I16" s="16"/>
      <c r="J16" s="16"/>
      <c r="K16" s="16"/>
    </row>
    <row r="17" spans="1:11" x14ac:dyDescent="0.2">
      <c r="A17" s="38" t="s">
        <v>80</v>
      </c>
      <c r="B17" s="37" t="s">
        <v>23</v>
      </c>
      <c r="C17" s="39" t="s">
        <v>15</v>
      </c>
      <c r="D17" s="16"/>
      <c r="E17" s="16"/>
      <c r="F17" s="16"/>
      <c r="G17" s="16"/>
      <c r="H17" s="16"/>
      <c r="I17" s="16"/>
      <c r="J17" s="16"/>
      <c r="K17" s="16"/>
    </row>
    <row r="18" spans="1:11" x14ac:dyDescent="0.2">
      <c r="A18" s="38" t="s">
        <v>81</v>
      </c>
      <c r="B18" s="37" t="s">
        <v>0</v>
      </c>
      <c r="C18" s="39" t="s">
        <v>1</v>
      </c>
      <c r="D18" s="16"/>
      <c r="E18" s="16"/>
      <c r="F18" s="16"/>
      <c r="G18" s="16"/>
      <c r="H18" s="16"/>
      <c r="I18" s="16"/>
      <c r="J18" s="16"/>
      <c r="K18" s="16"/>
    </row>
    <row r="19" spans="1:11" x14ac:dyDescent="0.2">
      <c r="A19" s="38" t="s">
        <v>82</v>
      </c>
      <c r="B19" s="37" t="s">
        <v>4</v>
      </c>
      <c r="C19" s="39" t="s">
        <v>5</v>
      </c>
      <c r="D19" s="16"/>
      <c r="E19" s="16"/>
      <c r="F19" s="16"/>
      <c r="G19" s="16"/>
      <c r="H19" s="16"/>
      <c r="I19" s="16"/>
      <c r="J19" s="16"/>
      <c r="K19" s="16"/>
    </row>
    <row r="20" spans="1:11" x14ac:dyDescent="0.2">
      <c r="A20" s="38" t="s">
        <v>83</v>
      </c>
      <c r="B20" s="37" t="s">
        <v>54</v>
      </c>
      <c r="C20" s="39" t="s">
        <v>5</v>
      </c>
      <c r="D20" s="16"/>
      <c r="E20" s="16"/>
      <c r="F20" s="16"/>
      <c r="G20" s="16"/>
      <c r="H20" s="16"/>
      <c r="I20" s="16"/>
      <c r="J20" s="16"/>
      <c r="K20" s="16"/>
    </row>
    <row r="21" spans="1:11" x14ac:dyDescent="0.2">
      <c r="A21" s="38" t="s">
        <v>84</v>
      </c>
      <c r="B21" s="37" t="s">
        <v>36</v>
      </c>
      <c r="C21" s="39" t="s">
        <v>5</v>
      </c>
      <c r="D21" s="16"/>
      <c r="E21" s="16"/>
      <c r="F21" s="16"/>
      <c r="G21" s="16"/>
      <c r="H21" s="16"/>
      <c r="I21" s="16"/>
      <c r="J21" s="16"/>
      <c r="K21" s="16"/>
    </row>
    <row r="22" spans="1:11" x14ac:dyDescent="0.2">
      <c r="A22" s="38" t="s">
        <v>85</v>
      </c>
      <c r="B22" s="37" t="s">
        <v>41</v>
      </c>
      <c r="C22" s="39" t="s">
        <v>9</v>
      </c>
      <c r="D22" s="16"/>
      <c r="E22" s="16"/>
      <c r="F22" s="16"/>
      <c r="G22" s="16"/>
      <c r="H22" s="16"/>
      <c r="I22" s="16"/>
      <c r="J22" s="16"/>
      <c r="K22" s="16"/>
    </row>
    <row r="23" spans="1:11" x14ac:dyDescent="0.2">
      <c r="A23" s="38" t="s">
        <v>86</v>
      </c>
      <c r="B23" s="37" t="s">
        <v>30</v>
      </c>
      <c r="C23" s="39" t="s">
        <v>9</v>
      </c>
      <c r="D23" s="16"/>
      <c r="E23" s="16"/>
      <c r="F23" s="16"/>
      <c r="G23" s="16"/>
      <c r="H23" s="16"/>
      <c r="I23" s="16"/>
      <c r="J23" s="16"/>
      <c r="K23" s="16"/>
    </row>
    <row r="24" spans="1:11" x14ac:dyDescent="0.2">
      <c r="A24" s="38" t="s">
        <v>87</v>
      </c>
      <c r="B24" s="37" t="s">
        <v>14</v>
      </c>
      <c r="C24" s="39" t="s">
        <v>15</v>
      </c>
      <c r="D24" s="16"/>
      <c r="E24" s="16"/>
      <c r="F24" s="16"/>
      <c r="G24" s="16"/>
      <c r="H24" s="16"/>
      <c r="I24" s="16"/>
      <c r="J24" s="16"/>
      <c r="K24" s="16"/>
    </row>
    <row r="25" spans="1:11" x14ac:dyDescent="0.2">
      <c r="A25" s="38" t="s">
        <v>88</v>
      </c>
      <c r="B25" s="37" t="s">
        <v>39</v>
      </c>
      <c r="C25" s="39" t="s">
        <v>12</v>
      </c>
      <c r="D25" s="16"/>
      <c r="E25" s="16"/>
      <c r="F25" s="16"/>
      <c r="G25" s="16"/>
      <c r="H25" s="16"/>
      <c r="I25" s="16"/>
      <c r="J25" s="16"/>
      <c r="K25" s="16"/>
    </row>
    <row r="26" spans="1:11" x14ac:dyDescent="0.2">
      <c r="A26" s="38" t="s">
        <v>89</v>
      </c>
      <c r="B26" s="37" t="s">
        <v>56</v>
      </c>
      <c r="C26" s="39" t="s">
        <v>12</v>
      </c>
      <c r="D26" s="16"/>
      <c r="E26" s="16"/>
      <c r="F26" s="16"/>
      <c r="G26" s="16"/>
      <c r="H26" s="16"/>
      <c r="I26" s="16"/>
      <c r="J26" s="16"/>
      <c r="K26" s="16"/>
    </row>
    <row r="27" spans="1:11" x14ac:dyDescent="0.2">
      <c r="A27" s="38" t="s">
        <v>90</v>
      </c>
      <c r="B27" s="37" t="s">
        <v>24</v>
      </c>
      <c r="C27" s="39" t="s">
        <v>12</v>
      </c>
      <c r="D27" s="16"/>
      <c r="E27" s="16"/>
      <c r="F27" s="16"/>
      <c r="G27" s="16"/>
      <c r="H27" s="16"/>
      <c r="I27" s="16"/>
      <c r="J27" s="16"/>
      <c r="K27" s="16"/>
    </row>
    <row r="28" spans="1:11" x14ac:dyDescent="0.2">
      <c r="A28" s="38" t="s">
        <v>91</v>
      </c>
      <c r="B28" s="37" t="s">
        <v>31</v>
      </c>
      <c r="C28" s="39" t="s">
        <v>3</v>
      </c>
      <c r="D28" s="16"/>
      <c r="E28" s="16"/>
      <c r="F28" s="16"/>
      <c r="G28" s="16"/>
      <c r="H28" s="16"/>
      <c r="I28" s="16"/>
      <c r="J28" s="16"/>
      <c r="K28" s="16"/>
    </row>
    <row r="29" spans="1:11" x14ac:dyDescent="0.2">
      <c r="A29" s="38" t="s">
        <v>92</v>
      </c>
      <c r="B29" s="37" t="s">
        <v>38</v>
      </c>
      <c r="C29" s="39" t="s">
        <v>5</v>
      </c>
      <c r="D29" s="16"/>
      <c r="E29" s="16"/>
      <c r="F29" s="16"/>
      <c r="G29" s="16"/>
      <c r="H29" s="16"/>
      <c r="I29" s="16"/>
      <c r="J29" s="16"/>
      <c r="K29" s="16"/>
    </row>
    <row r="30" spans="1:11" x14ac:dyDescent="0.2">
      <c r="A30" s="38" t="s">
        <v>93</v>
      </c>
      <c r="B30" s="37" t="s">
        <v>20</v>
      </c>
      <c r="C30" s="39" t="s">
        <v>5</v>
      </c>
      <c r="D30" s="16"/>
      <c r="E30" s="16"/>
      <c r="F30" s="16"/>
      <c r="G30" s="16"/>
      <c r="H30" s="16"/>
      <c r="I30" s="16"/>
      <c r="J30" s="16"/>
      <c r="K30" s="16"/>
    </row>
    <row r="31" spans="1:11" x14ac:dyDescent="0.2">
      <c r="A31" s="38" t="s">
        <v>94</v>
      </c>
      <c r="B31" s="37" t="s">
        <v>43</v>
      </c>
      <c r="C31" s="39" t="s">
        <v>1</v>
      </c>
      <c r="D31" s="16"/>
      <c r="E31" s="16"/>
      <c r="F31" s="16"/>
      <c r="G31" s="16"/>
      <c r="H31" s="16"/>
      <c r="I31" s="16"/>
      <c r="J31" s="16"/>
      <c r="K31" s="16"/>
    </row>
    <row r="32" spans="1:11" x14ac:dyDescent="0.2">
      <c r="A32" s="38" t="s">
        <v>95</v>
      </c>
      <c r="B32" s="37" t="s">
        <v>10</v>
      </c>
      <c r="C32" s="39" t="s">
        <v>5</v>
      </c>
      <c r="D32" s="16"/>
      <c r="E32" s="16"/>
      <c r="F32" s="16"/>
      <c r="G32" s="16"/>
      <c r="H32" s="16"/>
      <c r="I32" s="16"/>
      <c r="J32" s="16"/>
      <c r="K32" s="16"/>
    </row>
    <row r="33" spans="1:11" x14ac:dyDescent="0.2">
      <c r="A33" s="38" t="s">
        <v>96</v>
      </c>
      <c r="B33" s="37" t="s">
        <v>16</v>
      </c>
      <c r="C33" s="39" t="s">
        <v>15</v>
      </c>
      <c r="D33" s="16"/>
      <c r="E33" s="16"/>
      <c r="F33" s="16"/>
      <c r="G33" s="16"/>
      <c r="H33" s="16"/>
      <c r="I33" s="16"/>
      <c r="J33" s="16"/>
      <c r="K33" s="16"/>
    </row>
    <row r="34" spans="1:11" x14ac:dyDescent="0.2">
      <c r="A34" s="38" t="s">
        <v>97</v>
      </c>
      <c r="B34" s="37" t="s">
        <v>11</v>
      </c>
      <c r="C34" s="39" t="s">
        <v>12</v>
      </c>
      <c r="D34" s="16"/>
      <c r="E34" s="16"/>
      <c r="F34" s="16"/>
      <c r="G34" s="16"/>
      <c r="H34" s="16"/>
      <c r="I34" s="16"/>
      <c r="J34" s="16"/>
      <c r="K34" s="16"/>
    </row>
    <row r="35" spans="1:11" x14ac:dyDescent="0.2">
      <c r="A35" s="38" t="s">
        <v>98</v>
      </c>
      <c r="B35" s="37" t="s">
        <v>8</v>
      </c>
      <c r="C35" s="39" t="s">
        <v>9</v>
      </c>
      <c r="D35" s="16"/>
      <c r="E35" s="16"/>
      <c r="F35" s="16"/>
      <c r="G35" s="16"/>
      <c r="H35" s="16"/>
      <c r="I35" s="16"/>
      <c r="J35" s="16"/>
      <c r="K35" s="16"/>
    </row>
    <row r="36" spans="1:11" x14ac:dyDescent="0.2">
      <c r="A36" s="38" t="s">
        <v>99</v>
      </c>
      <c r="B36" s="37" t="s">
        <v>37</v>
      </c>
      <c r="C36" s="39" t="s">
        <v>1</v>
      </c>
      <c r="D36" s="16"/>
      <c r="E36" s="16"/>
      <c r="F36" s="16"/>
      <c r="G36" s="16"/>
      <c r="H36" s="16"/>
      <c r="I36" s="16"/>
      <c r="J36" s="16"/>
      <c r="K36" s="16"/>
    </row>
    <row r="37" spans="1:11" x14ac:dyDescent="0.2">
      <c r="A37" s="38" t="s">
        <v>100</v>
      </c>
      <c r="B37" s="37" t="s">
        <v>2</v>
      </c>
      <c r="C37" s="39" t="s">
        <v>3</v>
      </c>
      <c r="D37" s="16"/>
      <c r="E37" s="16"/>
      <c r="F37" s="16"/>
      <c r="G37" s="16"/>
      <c r="H37" s="16"/>
      <c r="I37" s="16"/>
      <c r="J37" s="16"/>
      <c r="K37" s="16"/>
    </row>
    <row r="38" spans="1:11" x14ac:dyDescent="0.2">
      <c r="A38" s="38" t="s">
        <v>101</v>
      </c>
      <c r="B38" s="37" t="s">
        <v>7</v>
      </c>
      <c r="C38" s="39" t="s">
        <v>5</v>
      </c>
      <c r="D38" s="16"/>
      <c r="E38" s="16"/>
      <c r="F38" s="16"/>
      <c r="G38" s="16"/>
      <c r="H38" s="16"/>
      <c r="I38" s="16"/>
      <c r="J38" s="16"/>
      <c r="K38" s="16"/>
    </row>
    <row r="39" spans="1:11" x14ac:dyDescent="0.2">
      <c r="A39" s="38" t="s">
        <v>102</v>
      </c>
      <c r="B39" s="37" t="s">
        <v>51</v>
      </c>
      <c r="C39" s="39" t="s">
        <v>5</v>
      </c>
      <c r="D39" s="16"/>
      <c r="E39" s="16"/>
      <c r="F39" s="16"/>
      <c r="G39" s="16"/>
      <c r="H39" s="16"/>
      <c r="I39" s="16"/>
      <c r="J39" s="16"/>
      <c r="K39" s="16"/>
    </row>
    <row r="40" spans="1:11" x14ac:dyDescent="0.2">
      <c r="A40" s="38" t="s">
        <v>103</v>
      </c>
      <c r="B40" s="37" t="s">
        <v>53</v>
      </c>
      <c r="C40" s="39" t="s">
        <v>15</v>
      </c>
      <c r="D40" s="16"/>
      <c r="E40" s="16"/>
      <c r="F40" s="16"/>
      <c r="G40" s="16"/>
      <c r="H40" s="16"/>
      <c r="I40" s="16"/>
      <c r="J40" s="16"/>
      <c r="K40" s="16"/>
    </row>
    <row r="41" spans="1:11" x14ac:dyDescent="0.2">
      <c r="A41" s="38" t="s">
        <v>104</v>
      </c>
      <c r="B41" s="37" t="s">
        <v>60</v>
      </c>
      <c r="C41" s="39" t="s">
        <v>12</v>
      </c>
      <c r="D41" s="16"/>
      <c r="E41" s="16"/>
      <c r="F41" s="16"/>
      <c r="G41" s="16"/>
      <c r="H41" s="16"/>
      <c r="I41" s="16"/>
      <c r="J41" s="16"/>
      <c r="K41" s="16"/>
    </row>
    <row r="42" spans="1:11" x14ac:dyDescent="0.2">
      <c r="A42" s="38" t="s">
        <v>105</v>
      </c>
      <c r="B42" s="37" t="s">
        <v>52</v>
      </c>
      <c r="C42" s="39" t="s">
        <v>15</v>
      </c>
      <c r="D42" s="16"/>
      <c r="E42" s="16"/>
      <c r="F42" s="16"/>
      <c r="G42" s="16"/>
      <c r="H42" s="16"/>
      <c r="I42" s="16"/>
      <c r="J42" s="16"/>
      <c r="K42" s="16"/>
    </row>
    <row r="43" spans="1:11" x14ac:dyDescent="0.2">
      <c r="A43" s="38" t="s">
        <v>106</v>
      </c>
      <c r="B43" s="37" t="s">
        <v>6</v>
      </c>
      <c r="C43" s="39" t="s">
        <v>1</v>
      </c>
      <c r="D43" s="16"/>
      <c r="E43" s="16"/>
      <c r="F43" s="16"/>
      <c r="G43" s="16"/>
      <c r="H43" s="16"/>
      <c r="I43" s="16"/>
      <c r="J43" s="16"/>
      <c r="K43" s="16"/>
    </row>
    <row r="44" spans="1:11" x14ac:dyDescent="0.2">
      <c r="A44" s="38" t="s">
        <v>107</v>
      </c>
      <c r="B44" s="37" t="s">
        <v>21</v>
      </c>
      <c r="C44" s="39" t="s">
        <v>12</v>
      </c>
      <c r="D44" s="16"/>
      <c r="E44" s="16"/>
      <c r="F44" s="16"/>
      <c r="G44" s="16"/>
      <c r="H44" s="16"/>
      <c r="I44" s="16"/>
      <c r="J44" s="16"/>
      <c r="K44" s="16"/>
    </row>
    <row r="45" spans="1:11" x14ac:dyDescent="0.2">
      <c r="A45" s="38" t="s">
        <v>108</v>
      </c>
      <c r="B45" s="37" t="s">
        <v>59</v>
      </c>
      <c r="C45" s="39" t="s">
        <v>5</v>
      </c>
      <c r="D45" s="16"/>
      <c r="E45" s="16"/>
      <c r="F45" s="16"/>
      <c r="G45" s="16"/>
      <c r="H45" s="16"/>
      <c r="I45" s="16"/>
      <c r="J45" s="16"/>
      <c r="K45" s="16"/>
    </row>
    <row r="46" spans="1:11" x14ac:dyDescent="0.2">
      <c r="A46" s="38" t="s">
        <v>109</v>
      </c>
      <c r="B46" s="37" t="s">
        <v>19</v>
      </c>
      <c r="C46" s="39" t="s">
        <v>5</v>
      </c>
      <c r="D46" s="16"/>
      <c r="E46" s="16"/>
      <c r="F46" s="16"/>
      <c r="G46" s="16"/>
      <c r="H46" s="16"/>
      <c r="I46" s="16"/>
      <c r="J46" s="16"/>
      <c r="K46" s="16"/>
    </row>
    <row r="47" spans="1:11" x14ac:dyDescent="0.2">
      <c r="A47" s="38" t="s">
        <v>110</v>
      </c>
      <c r="B47" s="37" t="s">
        <v>50</v>
      </c>
      <c r="C47" s="39" t="s">
        <v>3</v>
      </c>
      <c r="D47" s="16"/>
      <c r="E47" s="16"/>
      <c r="F47" s="16"/>
      <c r="G47" s="16"/>
      <c r="H47" s="16"/>
      <c r="I47" s="16"/>
      <c r="J47" s="16"/>
      <c r="K47" s="16"/>
    </row>
    <row r="48" spans="1:11" x14ac:dyDescent="0.2">
      <c r="A48" s="38" t="s">
        <v>111</v>
      </c>
      <c r="B48" s="37" t="s">
        <v>33</v>
      </c>
      <c r="C48" s="39" t="s">
        <v>5</v>
      </c>
      <c r="D48" s="16"/>
      <c r="E48" s="16"/>
      <c r="F48" s="16"/>
      <c r="G48" s="16"/>
      <c r="H48" s="16"/>
      <c r="I48" s="16"/>
      <c r="J48" s="16"/>
      <c r="K48" s="16"/>
    </row>
    <row r="49" spans="1:11" x14ac:dyDescent="0.2">
      <c r="A49" s="38" t="s">
        <v>112</v>
      </c>
      <c r="B49" s="37" t="s">
        <v>34</v>
      </c>
      <c r="C49" s="39" t="s">
        <v>9</v>
      </c>
      <c r="D49" s="16"/>
      <c r="E49" s="16"/>
      <c r="F49" s="16"/>
      <c r="G49" s="16"/>
      <c r="H49" s="16"/>
      <c r="I49" s="16"/>
      <c r="J49" s="16"/>
      <c r="K49" s="16"/>
    </row>
    <row r="50" spans="1:11" x14ac:dyDescent="0.2">
      <c r="A50" s="40" t="s">
        <v>113</v>
      </c>
      <c r="B50" s="41" t="s">
        <v>29</v>
      </c>
      <c r="C50" s="42" t="s">
        <v>12</v>
      </c>
      <c r="D50" s="16"/>
      <c r="E50" s="16"/>
      <c r="F50" s="16"/>
      <c r="G50" s="16"/>
      <c r="H50" s="16"/>
      <c r="I50" s="16"/>
      <c r="J50" s="16"/>
      <c r="K50" s="16"/>
    </row>
    <row r="51" spans="1:11" x14ac:dyDescent="0.2">
      <c r="A51" s="79" t="s">
        <v>2365</v>
      </c>
      <c r="B51" s="80" t="s">
        <v>2366</v>
      </c>
      <c r="C51" s="81"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ColWidth="9.140625" defaultRowHeight="15" x14ac:dyDescent="0.25"/>
  <cols>
    <col min="1" max="1" width="15" style="141" customWidth="1"/>
    <col min="2" max="2" width="12" style="141" customWidth="1"/>
    <col min="3" max="3" width="14.85546875" style="141" customWidth="1"/>
    <col min="4" max="16384" width="9.140625" style="141"/>
  </cols>
  <sheetData>
    <row r="1" spans="1:3" ht="15.75" thickBot="1" x14ac:dyDescent="0.3">
      <c r="A1" s="76" t="s">
        <v>187</v>
      </c>
      <c r="B1" s="77" t="s">
        <v>188</v>
      </c>
      <c r="C1" s="78" t="s">
        <v>189</v>
      </c>
    </row>
    <row r="2" spans="1:3" ht="15.75" thickTop="1" x14ac:dyDescent="0.25">
      <c r="A2" s="157" t="s">
        <v>553</v>
      </c>
      <c r="B2" s="158" t="s">
        <v>552</v>
      </c>
      <c r="C2" s="72" t="s">
        <v>2549</v>
      </c>
    </row>
    <row r="3" spans="1:3" x14ac:dyDescent="0.25">
      <c r="A3" s="67" t="s">
        <v>2331</v>
      </c>
      <c r="B3" s="68" t="s">
        <v>2332</v>
      </c>
      <c r="C3" s="72" t="s">
        <v>2549</v>
      </c>
    </row>
    <row r="4" spans="1:3" x14ac:dyDescent="0.25">
      <c r="A4" s="67" t="s">
        <v>66</v>
      </c>
      <c r="B4" s="68" t="s">
        <v>17</v>
      </c>
      <c r="C4" s="69" t="s">
        <v>2550</v>
      </c>
    </row>
    <row r="5" spans="1:3" x14ac:dyDescent="0.25">
      <c r="A5" s="70" t="s">
        <v>67</v>
      </c>
      <c r="B5" s="71" t="s">
        <v>40</v>
      </c>
      <c r="C5" s="72" t="s">
        <v>2548</v>
      </c>
    </row>
    <row r="6" spans="1:3" x14ac:dyDescent="0.25">
      <c r="A6" s="70" t="s">
        <v>68</v>
      </c>
      <c r="B6" s="71" t="s">
        <v>32</v>
      </c>
      <c r="C6" s="72" t="s">
        <v>2550</v>
      </c>
    </row>
    <row r="7" spans="1:3" x14ac:dyDescent="0.25">
      <c r="A7" s="70" t="s">
        <v>69</v>
      </c>
      <c r="B7" s="71" t="s">
        <v>13</v>
      </c>
      <c r="C7" s="72" t="s">
        <v>2549</v>
      </c>
    </row>
    <row r="8" spans="1:3" x14ac:dyDescent="0.25">
      <c r="A8" s="70" t="s">
        <v>70</v>
      </c>
      <c r="B8" s="71" t="s">
        <v>25</v>
      </c>
      <c r="C8" s="72" t="s">
        <v>2548</v>
      </c>
    </row>
    <row r="9" spans="1:3" x14ac:dyDescent="0.25">
      <c r="A9" s="70" t="s">
        <v>71</v>
      </c>
      <c r="B9" s="71" t="s">
        <v>35</v>
      </c>
      <c r="C9" s="72" t="s">
        <v>5</v>
      </c>
    </row>
    <row r="10" spans="1:3" x14ac:dyDescent="0.25">
      <c r="A10" s="145" t="s">
        <v>2365</v>
      </c>
      <c r="B10" s="146" t="s">
        <v>55</v>
      </c>
      <c r="C10" s="147" t="s">
        <v>5</v>
      </c>
    </row>
    <row r="11" spans="1:3" x14ac:dyDescent="0.25">
      <c r="A11" s="70" t="s">
        <v>72</v>
      </c>
      <c r="B11" s="71" t="s">
        <v>2366</v>
      </c>
      <c r="C11" s="72" t="s">
        <v>5</v>
      </c>
    </row>
    <row r="12" spans="1:3" x14ac:dyDescent="0.25">
      <c r="A12" s="70" t="s">
        <v>73</v>
      </c>
      <c r="B12" s="71" t="s">
        <v>18</v>
      </c>
      <c r="C12" s="72" t="s">
        <v>15</v>
      </c>
    </row>
    <row r="13" spans="1:3" x14ac:dyDescent="0.25">
      <c r="A13" s="70" t="s">
        <v>74</v>
      </c>
      <c r="B13" s="71" t="s">
        <v>22</v>
      </c>
      <c r="C13" s="72" t="s">
        <v>15</v>
      </c>
    </row>
    <row r="14" spans="1:3" x14ac:dyDescent="0.25">
      <c r="A14" s="70" t="s">
        <v>48</v>
      </c>
      <c r="B14" s="71" t="s">
        <v>47</v>
      </c>
      <c r="C14" s="72" t="s">
        <v>48</v>
      </c>
    </row>
    <row r="15" spans="1:3" x14ac:dyDescent="0.25">
      <c r="A15" s="70" t="s">
        <v>75</v>
      </c>
      <c r="B15" s="71" t="s">
        <v>63</v>
      </c>
      <c r="C15" s="72" t="s">
        <v>2548</v>
      </c>
    </row>
    <row r="16" spans="1:3" x14ac:dyDescent="0.25">
      <c r="A16" s="70" t="s">
        <v>76</v>
      </c>
      <c r="B16" s="71" t="s">
        <v>28</v>
      </c>
      <c r="C16" s="72" t="s">
        <v>9</v>
      </c>
    </row>
    <row r="17" spans="1:3" x14ac:dyDescent="0.25">
      <c r="A17" s="70" t="s">
        <v>77</v>
      </c>
      <c r="B17" s="71" t="s">
        <v>49</v>
      </c>
      <c r="C17" s="72" t="s">
        <v>9</v>
      </c>
    </row>
    <row r="18" spans="1:3" x14ac:dyDescent="0.25">
      <c r="A18" s="70" t="s">
        <v>78</v>
      </c>
      <c r="B18" s="71" t="s">
        <v>42</v>
      </c>
      <c r="C18" s="72" t="s">
        <v>9</v>
      </c>
    </row>
    <row r="19" spans="1:3" x14ac:dyDescent="0.25">
      <c r="A19" s="70" t="s">
        <v>79</v>
      </c>
      <c r="B19" s="71" t="s">
        <v>46</v>
      </c>
      <c r="C19" s="72" t="s">
        <v>2550</v>
      </c>
    </row>
    <row r="20" spans="1:3" x14ac:dyDescent="0.25">
      <c r="A20" s="70" t="s">
        <v>80</v>
      </c>
      <c r="B20" s="71" t="s">
        <v>23</v>
      </c>
      <c r="C20" s="72" t="s">
        <v>9</v>
      </c>
    </row>
    <row r="21" spans="1:3" x14ac:dyDescent="0.25">
      <c r="A21" s="70" t="s">
        <v>81</v>
      </c>
      <c r="B21" s="71" t="s">
        <v>0</v>
      </c>
      <c r="C21" s="72" t="s">
        <v>2550</v>
      </c>
    </row>
    <row r="22" spans="1:3" x14ac:dyDescent="0.25">
      <c r="A22" s="70" t="s">
        <v>82</v>
      </c>
      <c r="B22" s="71" t="s">
        <v>4</v>
      </c>
      <c r="C22" s="72" t="s">
        <v>5</v>
      </c>
    </row>
    <row r="23" spans="1:3" x14ac:dyDescent="0.25">
      <c r="A23" s="70" t="s">
        <v>83</v>
      </c>
      <c r="B23" s="71" t="s">
        <v>54</v>
      </c>
      <c r="C23" s="72" t="s">
        <v>5</v>
      </c>
    </row>
    <row r="24" spans="1:3" x14ac:dyDescent="0.25">
      <c r="A24" s="70" t="s">
        <v>84</v>
      </c>
      <c r="B24" s="71" t="s">
        <v>36</v>
      </c>
      <c r="C24" s="72" t="s">
        <v>5</v>
      </c>
    </row>
    <row r="25" spans="1:3" x14ac:dyDescent="0.25">
      <c r="A25" s="70" t="s">
        <v>85</v>
      </c>
      <c r="B25" s="71" t="s">
        <v>41</v>
      </c>
      <c r="C25" s="72" t="s">
        <v>9</v>
      </c>
    </row>
    <row r="26" spans="1:3" x14ac:dyDescent="0.25">
      <c r="A26" s="70" t="s">
        <v>86</v>
      </c>
      <c r="B26" s="71" t="s">
        <v>30</v>
      </c>
      <c r="C26" s="72" t="s">
        <v>9</v>
      </c>
    </row>
    <row r="27" spans="1:3" x14ac:dyDescent="0.25">
      <c r="A27" s="70" t="s">
        <v>87</v>
      </c>
      <c r="B27" s="71" t="s">
        <v>14</v>
      </c>
      <c r="C27" s="72" t="s">
        <v>2550</v>
      </c>
    </row>
    <row r="28" spans="1:3" x14ac:dyDescent="0.25">
      <c r="A28" s="70" t="s">
        <v>88</v>
      </c>
      <c r="B28" s="71" t="s">
        <v>39</v>
      </c>
      <c r="C28" s="72" t="s">
        <v>9</v>
      </c>
    </row>
    <row r="29" spans="1:3" x14ac:dyDescent="0.25">
      <c r="A29" s="70" t="s">
        <v>89</v>
      </c>
      <c r="B29" s="71" t="s">
        <v>56</v>
      </c>
      <c r="C29" s="72" t="s">
        <v>2548</v>
      </c>
    </row>
    <row r="30" spans="1:3" x14ac:dyDescent="0.25">
      <c r="A30" s="70" t="s">
        <v>90</v>
      </c>
      <c r="B30" s="71" t="s">
        <v>24</v>
      </c>
      <c r="C30" s="72" t="s">
        <v>2548</v>
      </c>
    </row>
    <row r="31" spans="1:3" x14ac:dyDescent="0.25">
      <c r="A31" s="70" t="s">
        <v>91</v>
      </c>
      <c r="B31" s="71" t="s">
        <v>31</v>
      </c>
      <c r="C31" s="72" t="s">
        <v>2548</v>
      </c>
    </row>
    <row r="32" spans="1:3" x14ac:dyDescent="0.25">
      <c r="A32" s="70" t="s">
        <v>92</v>
      </c>
      <c r="B32" s="71" t="s">
        <v>38</v>
      </c>
      <c r="C32" s="72" t="s">
        <v>5</v>
      </c>
    </row>
    <row r="33" spans="1:3" x14ac:dyDescent="0.25">
      <c r="A33" s="70" t="s">
        <v>93</v>
      </c>
      <c r="B33" s="71" t="s">
        <v>20</v>
      </c>
      <c r="C33" s="72" t="s">
        <v>5</v>
      </c>
    </row>
    <row r="34" spans="1:3" x14ac:dyDescent="0.25">
      <c r="A34" s="70" t="s">
        <v>94</v>
      </c>
      <c r="B34" s="71" t="s">
        <v>43</v>
      </c>
      <c r="C34" s="72" t="s">
        <v>2548</v>
      </c>
    </row>
    <row r="35" spans="1:3" x14ac:dyDescent="0.25">
      <c r="A35" s="70" t="s">
        <v>95</v>
      </c>
      <c r="B35" s="71" t="s">
        <v>10</v>
      </c>
      <c r="C35" s="72" t="s">
        <v>5</v>
      </c>
    </row>
    <row r="36" spans="1:3" x14ac:dyDescent="0.25">
      <c r="A36" s="70" t="s">
        <v>96</v>
      </c>
      <c r="B36" s="71" t="s">
        <v>16</v>
      </c>
      <c r="C36" s="72" t="s">
        <v>15</v>
      </c>
    </row>
    <row r="37" spans="1:3" x14ac:dyDescent="0.25">
      <c r="A37" s="70" t="s">
        <v>97</v>
      </c>
      <c r="B37" s="71" t="s">
        <v>11</v>
      </c>
      <c r="C37" s="72" t="s">
        <v>2548</v>
      </c>
    </row>
    <row r="38" spans="1:3" x14ac:dyDescent="0.25">
      <c r="A38" s="70" t="s">
        <v>98</v>
      </c>
      <c r="B38" s="71" t="s">
        <v>8</v>
      </c>
      <c r="C38" s="72" t="s">
        <v>5</v>
      </c>
    </row>
    <row r="39" spans="1:3" x14ac:dyDescent="0.25">
      <c r="A39" s="70" t="s">
        <v>99</v>
      </c>
      <c r="B39" s="71" t="s">
        <v>37</v>
      </c>
      <c r="C39" s="72" t="s">
        <v>2550</v>
      </c>
    </row>
    <row r="40" spans="1:3" x14ac:dyDescent="0.25">
      <c r="A40" s="70" t="s">
        <v>100</v>
      </c>
      <c r="B40" s="71" t="s">
        <v>2</v>
      </c>
      <c r="C40" s="72" t="s">
        <v>2549</v>
      </c>
    </row>
    <row r="41" spans="1:3" x14ac:dyDescent="0.25">
      <c r="A41" s="70" t="s">
        <v>101</v>
      </c>
      <c r="B41" s="71" t="s">
        <v>7</v>
      </c>
      <c r="C41" s="72" t="s">
        <v>5</v>
      </c>
    </row>
    <row r="42" spans="1:3" x14ac:dyDescent="0.25">
      <c r="A42" s="70" t="s">
        <v>102</v>
      </c>
      <c r="B42" s="71" t="s">
        <v>51</v>
      </c>
      <c r="C42" s="72" t="s">
        <v>5</v>
      </c>
    </row>
    <row r="43" spans="1:3" x14ac:dyDescent="0.25">
      <c r="A43" s="70" t="s">
        <v>103</v>
      </c>
      <c r="B43" s="71" t="s">
        <v>53</v>
      </c>
      <c r="C43" s="72" t="s">
        <v>15</v>
      </c>
    </row>
    <row r="44" spans="1:3" x14ac:dyDescent="0.25">
      <c r="A44" s="70" t="s">
        <v>104</v>
      </c>
      <c r="B44" s="71" t="s">
        <v>60</v>
      </c>
      <c r="C44" s="72" t="s">
        <v>2548</v>
      </c>
    </row>
    <row r="45" spans="1:3" x14ac:dyDescent="0.25">
      <c r="A45" s="70" t="s">
        <v>105</v>
      </c>
      <c r="B45" s="71" t="s">
        <v>52</v>
      </c>
      <c r="C45" s="72" t="s">
        <v>9</v>
      </c>
    </row>
    <row r="46" spans="1:3" x14ac:dyDescent="0.25">
      <c r="A46" s="70" t="s">
        <v>106</v>
      </c>
      <c r="B46" s="71" t="s">
        <v>6</v>
      </c>
      <c r="C46" s="72" t="s">
        <v>2550</v>
      </c>
    </row>
    <row r="47" spans="1:3" x14ac:dyDescent="0.25">
      <c r="A47" s="70" t="s">
        <v>107</v>
      </c>
      <c r="B47" s="71" t="s">
        <v>21</v>
      </c>
      <c r="C47" s="72" t="s">
        <v>2548</v>
      </c>
    </row>
    <row r="48" spans="1:3" x14ac:dyDescent="0.25">
      <c r="A48" s="70" t="s">
        <v>108</v>
      </c>
      <c r="B48" s="71" t="s">
        <v>59</v>
      </c>
      <c r="C48" s="72" t="s">
        <v>5</v>
      </c>
    </row>
    <row r="49" spans="1:3" x14ac:dyDescent="0.25">
      <c r="A49" s="70" t="s">
        <v>109</v>
      </c>
      <c r="B49" s="71" t="s">
        <v>19</v>
      </c>
      <c r="C49" s="72" t="s">
        <v>5</v>
      </c>
    </row>
    <row r="50" spans="1:3" x14ac:dyDescent="0.25">
      <c r="A50" s="70" t="s">
        <v>110</v>
      </c>
      <c r="B50" s="71" t="s">
        <v>50</v>
      </c>
      <c r="C50" s="72" t="s">
        <v>2549</v>
      </c>
    </row>
    <row r="51" spans="1:3" x14ac:dyDescent="0.25">
      <c r="A51" s="70" t="s">
        <v>111</v>
      </c>
      <c r="B51" s="71" t="s">
        <v>33</v>
      </c>
      <c r="C51" s="72" t="s">
        <v>5</v>
      </c>
    </row>
    <row r="52" spans="1:3" x14ac:dyDescent="0.25">
      <c r="A52" s="70" t="s">
        <v>112</v>
      </c>
      <c r="B52" s="71" t="s">
        <v>34</v>
      </c>
      <c r="C52" s="72" t="s">
        <v>9</v>
      </c>
    </row>
    <row r="53" spans="1:3" x14ac:dyDescent="0.25">
      <c r="A53" s="73" t="s">
        <v>113</v>
      </c>
      <c r="B53" s="74" t="s">
        <v>29</v>
      </c>
      <c r="C53" s="75" t="s">
        <v>2548</v>
      </c>
    </row>
    <row r="54" spans="1:3" x14ac:dyDescent="0.25">
      <c r="A54" s="148" t="s">
        <v>114</v>
      </c>
      <c r="B54" s="149" t="s">
        <v>61</v>
      </c>
      <c r="C54" s="150" t="s">
        <v>45</v>
      </c>
    </row>
    <row r="55" spans="1:3" x14ac:dyDescent="0.25">
      <c r="A55" s="145" t="s">
        <v>115</v>
      </c>
      <c r="B55" s="146" t="s">
        <v>62</v>
      </c>
      <c r="C55" s="147" t="s">
        <v>45</v>
      </c>
    </row>
    <row r="56" spans="1:3" x14ac:dyDescent="0.25">
      <c r="A56" s="145" t="s">
        <v>116</v>
      </c>
      <c r="B56" s="146" t="s">
        <v>44</v>
      </c>
      <c r="C56" s="147" t="s">
        <v>45</v>
      </c>
    </row>
    <row r="57" spans="1:3" x14ac:dyDescent="0.25">
      <c r="A57" s="145" t="s">
        <v>117</v>
      </c>
      <c r="B57" s="146" t="s">
        <v>57</v>
      </c>
      <c r="C57" s="147" t="s">
        <v>45</v>
      </c>
    </row>
    <row r="58" spans="1:3" x14ac:dyDescent="0.25">
      <c r="A58" s="145" t="s">
        <v>118</v>
      </c>
      <c r="B58" s="146" t="s">
        <v>65</v>
      </c>
      <c r="C58" s="147" t="s">
        <v>45</v>
      </c>
    </row>
    <row r="59" spans="1:3" x14ac:dyDescent="0.25">
      <c r="A59" s="145" t="s">
        <v>119</v>
      </c>
      <c r="B59" s="146" t="s">
        <v>58</v>
      </c>
      <c r="C59" s="147" t="s">
        <v>45</v>
      </c>
    </row>
    <row r="60" spans="1:3" x14ac:dyDescent="0.25">
      <c r="A60" s="145" t="s">
        <v>120</v>
      </c>
      <c r="B60" s="146" t="s">
        <v>64</v>
      </c>
      <c r="C60" s="147" t="s">
        <v>45</v>
      </c>
    </row>
    <row r="61" spans="1:3" x14ac:dyDescent="0.25">
      <c r="A61" s="151" t="s">
        <v>2333</v>
      </c>
      <c r="B61" s="152" t="s">
        <v>2334</v>
      </c>
      <c r="C61" s="153" t="s">
        <v>45</v>
      </c>
    </row>
    <row r="62" spans="1:3" x14ac:dyDescent="0.25">
      <c r="A62" s="154" t="s">
        <v>27</v>
      </c>
      <c r="B62" s="155" t="s">
        <v>26</v>
      </c>
      <c r="C62" s="156"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Contents</vt:lpstr>
      <vt:lpstr>Natural Gas Pipeline Projects</vt:lpstr>
      <vt:lpstr>Historical Projects (1996-2019)</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Historical_Projects</vt:lpstr>
      <vt:lpstr>'Historical Projects (1996-2019)'!Print_Area</vt:lpstr>
      <vt:lpstr>'Natural Gas Pipeline Projects'!Print_Area</vt:lpstr>
      <vt:lpstr>Regions!Print_Area</vt:lpstr>
      <vt:lpstr>Regions_OLD!Print_Area</vt:lpstr>
      <vt:lpstr>'Historical Projects (1996-2019)'!Print_Titles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Dyl, Kathryn </cp:lastModifiedBy>
  <cp:lastPrinted>2018-05-14T15:24:44Z</cp:lastPrinted>
  <dcterms:created xsi:type="dcterms:W3CDTF">2012-02-01T16:07:37Z</dcterms:created>
  <dcterms:modified xsi:type="dcterms:W3CDTF">2020-01-22T21:14:13Z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